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РаспределениеДФ!$A$1:$H$25</definedName>
  </definedNames>
  <calcPr calcId="125725"/>
</workbook>
</file>

<file path=xl/calcChain.xml><?xml version="1.0" encoding="utf-8"?>
<calcChain xmlns="http://schemas.openxmlformats.org/spreadsheetml/2006/main">
  <c r="D20" i="1"/>
  <c r="C20"/>
  <c r="H22"/>
  <c r="H20"/>
  <c r="C22"/>
  <c r="D25"/>
  <c r="B25" s="1"/>
  <c r="B23"/>
  <c r="G22"/>
  <c r="G19" s="1"/>
  <c r="C25"/>
  <c r="E23"/>
  <c r="C24"/>
  <c r="B24" s="1"/>
  <c r="E21"/>
  <c r="B21" s="1"/>
  <c r="F22"/>
  <c r="F19" s="1"/>
  <c r="H19" l="1"/>
  <c r="B22"/>
  <c r="B20"/>
  <c r="E19"/>
  <c r="C19"/>
  <c r="D19"/>
  <c r="E27" i="2" l="1"/>
  <c r="D27"/>
  <c r="D18"/>
  <c r="E25"/>
  <c r="D31"/>
  <c r="C23"/>
  <c r="C25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C27" l="1"/>
  <c r="D32"/>
  <c r="C11"/>
  <c r="C3" s="1"/>
  <c r="D13" s="1"/>
  <c r="B19" i="1"/>
  <c r="C19" i="2"/>
  <c r="C18"/>
  <c r="E32"/>
  <c r="C32" s="1"/>
  <c r="C31"/>
</calcChain>
</file>

<file path=xl/sharedStrings.xml><?xml version="1.0" encoding="utf-8"?>
<sst xmlns="http://schemas.openxmlformats.org/spreadsheetml/2006/main" count="69" uniqueCount="61">
  <si>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</si>
  <si>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</si>
  <si>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</si>
  <si>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</si>
  <si>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</si>
  <si>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</si>
  <si>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</si>
  <si>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</si>
  <si>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</si>
  <si>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</si>
  <si>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</si>
  <si>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</si>
  <si>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</si>
  <si>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</si>
  <si>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</si>
  <si>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</si>
  <si>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</si>
  <si>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</si>
  <si>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</si>
  <si>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</si>
  <si>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</si>
  <si>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</si>
  <si>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</si>
  <si>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</si>
  <si>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</si>
  <si>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</si>
  <si>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</si>
  <si>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</si>
  <si>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</si>
  <si>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</si>
  <si>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</si>
  <si>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</si>
  <si>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</si>
  <si>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</si>
  <si>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</si>
  <si>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</si>
  <si>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</si>
  <si>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Приложение №10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</si>
  <si>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</si>
  <si>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</si>
  <si>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</si>
  <si>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</si>
  <si>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t>к решению сессии шестого созыва Собрания депутатов № 170 от 20 декабря 2019года</t>
  </si>
  <si>
    <t>Приложение № 8</t>
  </si>
  <si>
    <t>в т.ч.за счет остатка акциз на 01.01.2020года</t>
  </si>
  <si>
    <t>в т.ч.за счет остатка акциз на 01.01.2020г.софинансирование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</si>
  <si>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сессии шестого созыва Собрания депутатов № 185 от 21 февраля 2020года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</si>
  <si>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</si>
  <si>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Приложение № 18</t>
  </si>
  <si>
    <t>к решению сессии шестого созыва Собрания депутатов № 203 от 24 апреля 2020года</t>
  </si>
  <si>
    <t>Приложение № 9</t>
  </si>
  <si>
    <t>На содержание,капитальный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</si>
  <si>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На содержание,капитальный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t>
  </si>
  <si>
    <t>в т.ч.за счет остатка акциз на 01.01.2020г.</t>
  </si>
  <si>
    <t>Приложение № 6</t>
  </si>
  <si>
    <t>к решению сессии шестого созыва Собрания депутатов № 237 от 26 июня 2020 года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</si>
  <si>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</si>
  <si>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к решению сессии шестого созыва Собрания депутатов № 246 от 14 августа  2020 года</t>
  </si>
  <si>
    <t>к решению сессии шестого созыва Собрания депутатов №255 от 25 сентября  2020 года</t>
  </si>
  <si>
    <t>Приложение №7</t>
  </si>
  <si>
    <t>к решению сессии шестого созыва Собрания депутатов №277 от 27 ноября  2020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</si>
</sst>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g-luba\_Work_Org-Luba\&#1060;&#1048;&#1053;&#1040;&#1053;&#1057;&#1054;&#1042;&#1054;&#1045;%20&#1059;&#1055;&#1056;\&#8470;%2026%20&#1086;&#1090;%2030.11.2020\22%20&#1089;&#1077;&#1089;&#1089;&#1080;&#1103;%2027%20&#1085;&#1086;&#1103;&#1073;&#1088;&#1103;%202020%20&#1075;&#1086;&#1076;&#1072;\&#1056;&#1077;&#1096;.&#8470;277%20&#1054;&#1073;%20&#1091;&#1090;&#1086;&#1095;&#1085;&#1077;&#1085;&#1080;&#1080;%20&#1074;%20&#1073;&#1102;&#1076;&#1078;&#1077;&#1090;%2027.11.2020&#1075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BreakPreview" zoomScaleSheetLayoutView="100" workbookViewId="0">
      <selection activeCell="G19" sqref="G19"/>
    </sheetView>
  </sheetViews>
  <sheetFormatPr defaultColWidth="9.140625" defaultRowHeight="18.75"/>
  <cols>
    <col min="1" max="1" width="42.5703125" style="7" customWidth="1"/>
    <col min="2" max="2" width="17.5703125" style="7" customWidth="1"/>
    <col min="3" max="3" width="29.28515625" style="7" customWidth="1"/>
    <col min="4" max="8" width="29.7109375" style="7" customWidth="1"/>
    <col min="9" max="16384" width="9.140625" style="7"/>
  </cols>
  <sheetData>
    <row r="1" spans="1:8">
      <c r="H1" s="30" t="s">
        <v>59</v>
      </c>
    </row>
    <row r="2" spans="1:8" ht="45.75">
      <c r="H2" s="31" t="s">
        <v>60</v>
      </c>
    </row>
    <row r="3" spans="1:8">
      <c r="H3" s="30" t="s">
        <v>43</v>
      </c>
    </row>
    <row r="4" spans="1:8" ht="45.75">
      <c r="H4" s="31" t="s">
        <v>58</v>
      </c>
    </row>
    <row r="5" spans="1:8">
      <c r="H5" s="30" t="s">
        <v>54</v>
      </c>
    </row>
    <row r="6" spans="1:8" ht="45.75">
      <c r="H6" s="31" t="s">
        <v>57</v>
      </c>
    </row>
    <row r="7" spans="1:8">
      <c r="H7" s="30" t="s">
        <v>50</v>
      </c>
    </row>
    <row r="8" spans="1:8" ht="45.75">
      <c r="H8" s="31" t="s">
        <v>55</v>
      </c>
    </row>
    <row r="9" spans="1:8">
      <c r="H9" s="30" t="s">
        <v>48</v>
      </c>
    </row>
    <row r="10" spans="1:8" ht="45.75">
      <c r="H10" s="31" t="s">
        <v>49</v>
      </c>
    </row>
    <row r="11" spans="1:8">
      <c r="H11" s="30" t="s">
        <v>43</v>
      </c>
    </row>
    <row r="12" spans="1:8" ht="45.75">
      <c r="H12" s="31" t="s">
        <v>46</v>
      </c>
    </row>
    <row r="13" spans="1:8">
      <c r="A13" s="27"/>
      <c r="B13" s="27"/>
      <c r="C13" s="27"/>
      <c r="D13" s="27"/>
      <c r="E13" s="27"/>
      <c r="F13" s="27"/>
      <c r="G13" s="27"/>
      <c r="H13" s="30" t="s">
        <v>37</v>
      </c>
    </row>
    <row r="14" spans="1:8" ht="45.75" customHeight="1">
      <c r="A14" s="27"/>
      <c r="B14" s="27"/>
      <c r="C14" s="27"/>
      <c r="D14" s="27"/>
      <c r="E14" s="27"/>
      <c r="F14" s="27"/>
      <c r="G14" s="27"/>
      <c r="H14" s="31" t="s">
        <v>42</v>
      </c>
    </row>
    <row r="15" spans="1:8" ht="51.75" customHeight="1">
      <c r="A15" s="39" t="s">
        <v>41</v>
      </c>
      <c r="B15" s="39"/>
      <c r="C15" s="39"/>
      <c r="D15" s="39"/>
      <c r="E15" s="39"/>
      <c r="F15" s="39"/>
      <c r="G15" s="39"/>
      <c r="H15" s="39"/>
    </row>
    <row r="16" spans="1:8" ht="18.75" customHeight="1">
      <c r="A16" s="38" t="s">
        <v>0</v>
      </c>
      <c r="B16" s="38"/>
      <c r="C16" s="40" t="s">
        <v>1</v>
      </c>
      <c r="D16" s="41"/>
      <c r="E16" s="41"/>
      <c r="F16" s="41"/>
      <c r="G16" s="41"/>
      <c r="H16" s="41"/>
    </row>
    <row r="17" spans="1:8" ht="74.25" customHeight="1">
      <c r="A17" s="38"/>
      <c r="B17" s="38"/>
      <c r="C17" s="38" t="s">
        <v>52</v>
      </c>
      <c r="D17" s="38" t="s">
        <v>51</v>
      </c>
      <c r="E17" s="44" t="s">
        <v>47</v>
      </c>
      <c r="F17" s="44" t="s">
        <v>39</v>
      </c>
      <c r="G17" s="44" t="s">
        <v>40</v>
      </c>
      <c r="H17" s="42" t="s">
        <v>56</v>
      </c>
    </row>
    <row r="18" spans="1:8" ht="269.25" customHeight="1">
      <c r="A18" s="38"/>
      <c r="B18" s="38"/>
      <c r="C18" s="38"/>
      <c r="D18" s="38"/>
      <c r="E18" s="43"/>
      <c r="F18" s="43"/>
      <c r="G18" s="43"/>
      <c r="H18" s="43"/>
    </row>
    <row r="19" spans="1:8" s="8" customFormat="1" ht="34.5" customHeight="1">
      <c r="A19" s="33" t="s">
        <v>2</v>
      </c>
      <c r="B19" s="34">
        <f>B20+B21+B22+B23+B24+B25</f>
        <v>64785175.669999994</v>
      </c>
      <c r="C19" s="34">
        <f>C20+C21+C22+C23+C24+C25</f>
        <v>13420912</v>
      </c>
      <c r="D19" s="34">
        <f t="shared" ref="D19:H19" si="0">D20+D21+D22+D23+D24+D25</f>
        <v>19252889.740000002</v>
      </c>
      <c r="E19" s="34">
        <f t="shared" si="0"/>
        <v>26218273.899999999</v>
      </c>
      <c r="F19" s="34">
        <f t="shared" si="0"/>
        <v>471143.16000000003</v>
      </c>
      <c r="G19" s="34">
        <f t="shared" si="0"/>
        <v>858330.58000000007</v>
      </c>
      <c r="H19" s="34">
        <f t="shared" si="0"/>
        <v>4563626.29</v>
      </c>
    </row>
    <row r="20" spans="1:8" s="8" customFormat="1" ht="33.75" customHeight="1">
      <c r="A20" s="33" t="s">
        <v>3</v>
      </c>
      <c r="B20" s="34">
        <f>C20+D20+E20+F20+G20+H20</f>
        <v>26794327.600000001</v>
      </c>
      <c r="C20" s="34">
        <f>12599971-2400000-1012162-50000+50000-980000</f>
        <v>8207809</v>
      </c>
      <c r="D20" s="34">
        <f>14208477+2400000-14120.4+1012162+980000</f>
        <v>18586518.600000001</v>
      </c>
      <c r="E20" s="35"/>
      <c r="F20" s="35"/>
      <c r="G20" s="35"/>
      <c r="H20" s="34">
        <f>50000-50000</f>
        <v>0</v>
      </c>
    </row>
    <row r="21" spans="1:8" s="8" customFormat="1" ht="36.75" customHeight="1">
      <c r="A21" s="33" t="s">
        <v>36</v>
      </c>
      <c r="B21" s="34">
        <f>C21+D21+E21+F21+G21+H21</f>
        <v>25935866</v>
      </c>
      <c r="C21" s="34"/>
      <c r="D21" s="34"/>
      <c r="E21" s="35">
        <f>5365800-50+2299290+18270826</f>
        <v>25935866</v>
      </c>
      <c r="F21" s="35"/>
      <c r="G21" s="35"/>
      <c r="H21" s="34"/>
    </row>
    <row r="22" spans="1:8" s="8" customFormat="1" ht="47.25" customHeight="1">
      <c r="A22" s="33" t="s">
        <v>44</v>
      </c>
      <c r="B22" s="34">
        <f>C22+D22+E22+F22+G22+H22</f>
        <v>6316191.0300000003</v>
      </c>
      <c r="C22" s="34">
        <f>4563626.29+423091-4563626.29</f>
        <v>423091</v>
      </c>
      <c r="D22" s="34"/>
      <c r="E22" s="35"/>
      <c r="F22" s="35">
        <f>536078.16-64935</f>
        <v>471143.16000000003</v>
      </c>
      <c r="G22" s="34">
        <f>942474.18-84143.6</f>
        <v>858330.58000000007</v>
      </c>
      <c r="H22" s="34">
        <f>4563626.29</f>
        <v>4563626.29</v>
      </c>
    </row>
    <row r="23" spans="1:8" s="8" customFormat="1" ht="165.75" customHeight="1">
      <c r="A23" s="33" t="s">
        <v>45</v>
      </c>
      <c r="B23" s="34">
        <f>C23+D23+E23+F23+H23+G23</f>
        <v>282407.90000000002</v>
      </c>
      <c r="C23" s="34"/>
      <c r="D23" s="34"/>
      <c r="E23" s="35">
        <f>268287.5+14120.4</f>
        <v>282407.90000000002</v>
      </c>
      <c r="F23" s="35"/>
      <c r="G23" s="35"/>
      <c r="H23" s="34"/>
    </row>
    <row r="24" spans="1:8" s="8" customFormat="1" ht="37.5" customHeight="1">
      <c r="A24" s="33" t="s">
        <v>53</v>
      </c>
      <c r="B24" s="34">
        <f>C24+D24+E24+F24+H24+G24</f>
        <v>4655969.2299999995</v>
      </c>
      <c r="C24" s="34">
        <f>5198269.13-268287.5-423091+149078.6</f>
        <v>4655969.2299999995</v>
      </c>
      <c r="D24" s="34"/>
      <c r="E24" s="35"/>
      <c r="F24" s="35"/>
      <c r="G24" s="35"/>
      <c r="H24" s="34"/>
    </row>
    <row r="25" spans="1:8" s="8" customFormat="1" ht="96" customHeight="1">
      <c r="A25" s="33" t="s">
        <v>38</v>
      </c>
      <c r="B25" s="34">
        <f>C25+D25+E25+F25+H25+G25</f>
        <v>800413.90999999992</v>
      </c>
      <c r="C25" s="28">
        <f>134042.77</f>
        <v>134042.76999999999</v>
      </c>
      <c r="D25" s="28">
        <f>120000+338520.25+1169.7+100000+134042.77-134042.77+106681.19</f>
        <v>666371.1399999999</v>
      </c>
      <c r="E25" s="36"/>
      <c r="F25" s="36"/>
      <c r="G25" s="36"/>
      <c r="H25" s="28"/>
    </row>
    <row r="26" spans="1:8" ht="34.5" customHeight="1">
      <c r="A26" s="32"/>
      <c r="B26" s="32"/>
      <c r="C26" s="32"/>
      <c r="D26" s="32"/>
      <c r="E26" s="37"/>
      <c r="F26" s="37"/>
      <c r="G26" s="37"/>
      <c r="H26" s="32"/>
    </row>
    <row r="27" spans="1:8">
      <c r="A27" s="29"/>
      <c r="B27" s="29"/>
      <c r="C27" s="29"/>
      <c r="D27" s="29"/>
      <c r="E27" s="29"/>
      <c r="F27" s="29"/>
      <c r="G27" s="29"/>
      <c r="H27" s="29"/>
    </row>
    <row r="28" spans="1:8">
      <c r="B28" s="17"/>
    </row>
    <row r="29" spans="1:8">
      <c r="B29" s="26"/>
    </row>
  </sheetData>
  <mergeCells count="9">
    <mergeCell ref="C17:C18"/>
    <mergeCell ref="D17:D18"/>
    <mergeCell ref="A15:H15"/>
    <mergeCell ref="A16:B18"/>
    <mergeCell ref="C16:H16"/>
    <mergeCell ref="H17:H18"/>
    <mergeCell ref="E17:E18"/>
    <mergeCell ref="F17:F18"/>
    <mergeCell ref="G17:G18"/>
  </mergeCells>
  <phoneticPr fontId="11" type="noConversion"/>
  <pageMargins left="1.04" right="0" top="0" bottom="0" header="0" footer="0"/>
  <pageSetup paperSize="9" scale="5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6" t="s">
        <v>4</v>
      </c>
      <c r="C1" s="46"/>
      <c r="D1" s="46"/>
      <c r="E1" s="46"/>
      <c r="F1" s="46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47" t="s">
        <v>14</v>
      </c>
      <c r="B4" s="47"/>
      <c r="C4" s="47"/>
      <c r="D4" s="47"/>
      <c r="E4" s="47"/>
      <c r="F4" s="47"/>
    </row>
    <row r="5" spans="1:7">
      <c r="A5" s="48" t="s">
        <v>8</v>
      </c>
      <c r="B5" s="50" t="s">
        <v>9</v>
      </c>
      <c r="C5" s="50" t="s">
        <v>2</v>
      </c>
      <c r="D5" s="51" t="s">
        <v>7</v>
      </c>
      <c r="E5" s="51"/>
      <c r="F5" s="52" t="s">
        <v>10</v>
      </c>
    </row>
    <row r="6" spans="1:7" ht="98.25" customHeight="1">
      <c r="A6" s="49"/>
      <c r="B6" s="50"/>
      <c r="C6" s="50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3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45">
        <f>[1]Остатки!$E$5-C3</f>
        <v>2367058.3400000152</v>
      </c>
      <c r="E13" s="45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2020-12-04T10:59:40Z</dcterms:modified>
</cp:coreProperties>
</file>