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РаспределениеДФ!$A$1:$G$14</definedName>
  </definedNames>
  <calcPr calcId="124519"/>
</workbook>
</file>

<file path=xl/calcChain.xml><?xml version="1.0" encoding="utf-8"?>
<calcChain xmlns="http://schemas.openxmlformats.org/spreadsheetml/2006/main">
  <c r="F8" i="1"/>
  <c r="D8"/>
  <c r="C8"/>
  <c r="B10"/>
  <c r="B11"/>
  <c r="B9"/>
  <c r="B8" l="1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E32" l="1"/>
  <c r="D32"/>
  <c r="C32" s="1"/>
  <c r="C11"/>
  <c r="C3" s="1"/>
  <c r="D13" s="1"/>
  <c r="C31"/>
</calcChain>
</file>

<file path=xl/sharedStrings.xml><?xml version="1.0" encoding="utf-8"?>
<sst xmlns="http://schemas.openxmlformats.org/spreadsheetml/2006/main" count="51" uniqueCount="43">
  <si>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</si>
  <si>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</si>
  <si>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</si>
  <si>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</si>
  <si>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</si>
  <si>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</si>
  <si>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</si>
  <si>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</si>
  <si>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</si>
  <si>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</si>
  <si>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</si>
  <si>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</si>
  <si>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</si>
  <si>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</si>
  <si>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</si>
  <si>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</si>
  <si>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</si>
  <si>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</si>
  <si>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</si>
  <si>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</si>
  <si>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</si>
  <si>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</si>
  <si>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</si>
  <si>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</si>
  <si>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</si>
  <si>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</si>
  <si>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</si>
  <si>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</si>
  <si>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</si>
  <si>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</si>
  <si>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</si>
  <si>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</si>
  <si>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</si>
  <si>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</si>
  <si>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в т.ч. за счет транспортного налога с физических лиц</t>
  </si>
  <si>
    <t xml:space="preserve">  Распределение средств  дорожного фонда  Устьянского муниципального округа по направлениям  на 2023 год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</si>
  <si>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округа</t>
  </si>
  <si>
    <t>Приложение № 7</t>
  </si>
  <si>
    <t>Осуществлениеиных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</si>
  <si>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Устьянского муниципального округа</t>
  </si>
  <si>
    <t>в т.ч. за счет остатка акциз на 01.01.2023года</t>
  </si>
  <si>
    <t>к решению сессии первого созыва Собрания депутатов № 53                         от 9 февраля 2023года</t>
  </si>
  <si>
    <t>к решению сессии первого созыва Собрания депутатов № 26                      от 21 декабря 2022года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</si>
</sst>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0" fontId="6" fillId="3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0" fillId="3" borderId="1" xfId="0" applyFont="1" applyFill="1" applyBorder="1" applyAlignment="1">
      <alignment horizontal="right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/>
    <xf numFmtId="4" fontId="2" fillId="3" borderId="0" xfId="0" applyNumberFormat="1" applyFont="1" applyFill="1"/>
    <xf numFmtId="0" fontId="2" fillId="3" borderId="1" xfId="0" applyFont="1" applyFill="1" applyBorder="1"/>
    <xf numFmtId="0" fontId="9" fillId="3" borderId="1" xfId="0" applyFont="1" applyFill="1" applyBorder="1" applyAlignment="1">
      <alignment wrapText="1"/>
    </xf>
    <xf numFmtId="4" fontId="9" fillId="3" borderId="1" xfId="0" applyNumberFormat="1" applyFont="1" applyFill="1" applyBorder="1" applyAlignment="1">
      <alignment horizontal="center"/>
    </xf>
    <xf numFmtId="4" fontId="9" fillId="3" borderId="1" xfId="0" applyNumberFormat="1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horizontal="center" wrapText="1"/>
    </xf>
    <xf numFmtId="4" fontId="9" fillId="3" borderId="7" xfId="0" applyNumberFormat="1" applyFont="1" applyFill="1" applyBorder="1" applyAlignment="1">
      <alignment horizontal="center" wrapText="1"/>
    </xf>
    <xf numFmtId="4" fontId="9" fillId="3" borderId="6" xfId="0" applyNumberFormat="1" applyFont="1" applyFill="1" applyBorder="1" applyAlignment="1">
      <alignment horizontal="center" vertical="center" wrapText="1"/>
    </xf>
    <xf numFmtId="4" fontId="9" fillId="3" borderId="7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wrapText="1"/>
    </xf>
    <xf numFmtId="0" fontId="6" fillId="3" borderId="7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164" fontId="6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view="pageBreakPreview" zoomScaleSheetLayoutView="100" workbookViewId="0">
      <selection activeCell="E3" sqref="E3"/>
    </sheetView>
  </sheetViews>
  <sheetFormatPr defaultColWidth="9.140625" defaultRowHeight="18.75"/>
  <cols>
    <col min="1" max="1" width="30.5703125" style="7" customWidth="1"/>
    <col min="2" max="2" width="15.5703125" style="7" customWidth="1"/>
    <col min="3" max="3" width="32.28515625" style="7" customWidth="1"/>
    <col min="4" max="4" width="8.42578125" style="7" customWidth="1"/>
    <col min="5" max="5" width="20" style="7" customWidth="1"/>
    <col min="6" max="6" width="27.140625" style="7" customWidth="1"/>
    <col min="7" max="16384" width="9.140625" style="7"/>
  </cols>
  <sheetData>
    <row r="1" spans="1:6">
      <c r="C1" s="26" t="s">
        <v>37</v>
      </c>
    </row>
    <row r="2" spans="1:6" ht="45.75">
      <c r="C2" s="27" t="s">
        <v>41</v>
      </c>
    </row>
    <row r="3" spans="1:6" ht="21" customHeight="1">
      <c r="A3" s="25"/>
      <c r="B3" s="25"/>
      <c r="C3" s="26" t="s">
        <v>37</v>
      </c>
    </row>
    <row r="4" spans="1:6" ht="45.75" customHeight="1">
      <c r="A4" s="25"/>
      <c r="B4" s="25"/>
      <c r="C4" s="27" t="s">
        <v>42</v>
      </c>
    </row>
    <row r="5" spans="1:6" ht="70.5" customHeight="1">
      <c r="A5" s="44" t="s">
        <v>35</v>
      </c>
      <c r="B5" s="44"/>
      <c r="C5" s="44"/>
    </row>
    <row r="6" spans="1:6" ht="74.25" customHeight="1">
      <c r="A6" s="43"/>
      <c r="B6" s="43"/>
      <c r="C6" s="43" t="s">
        <v>36</v>
      </c>
      <c r="D6" s="45" t="s">
        <v>38</v>
      </c>
      <c r="E6" s="46"/>
      <c r="F6" s="49" t="s">
        <v>39</v>
      </c>
    </row>
    <row r="7" spans="1:6" ht="219" customHeight="1">
      <c r="A7" s="43"/>
      <c r="B7" s="43"/>
      <c r="C7" s="43"/>
      <c r="D7" s="47"/>
      <c r="E7" s="48"/>
      <c r="F7" s="50"/>
    </row>
    <row r="8" spans="1:6" s="8" customFormat="1" ht="34.5" customHeight="1">
      <c r="A8" s="28" t="s">
        <v>0</v>
      </c>
      <c r="B8" s="29">
        <f>B9+B10+B11</f>
        <v>60244792.890000001</v>
      </c>
      <c r="C8" s="29">
        <f>C9+C10+C11</f>
        <v>54908545.049999997</v>
      </c>
      <c r="D8" s="39">
        <f>D9+D10+D11</f>
        <v>2723747.8399999999</v>
      </c>
      <c r="E8" s="40"/>
      <c r="F8" s="36">
        <f>F9+F10+F11</f>
        <v>2612500</v>
      </c>
    </row>
    <row r="9" spans="1:6" s="8" customFormat="1" ht="36.75" customHeight="1">
      <c r="A9" s="28" t="s">
        <v>1</v>
      </c>
      <c r="B9" s="30">
        <f>C9+D9+F9</f>
        <v>34823020</v>
      </c>
      <c r="C9" s="29">
        <v>34823020</v>
      </c>
      <c r="D9" s="41"/>
      <c r="E9" s="42"/>
      <c r="F9" s="33"/>
    </row>
    <row r="10" spans="1:6" s="8" customFormat="1" ht="36.75" customHeight="1">
      <c r="A10" s="28" t="s">
        <v>34</v>
      </c>
      <c r="B10" s="30">
        <f t="shared" ref="B10:B11" si="0">C10+D10+F10</f>
        <v>19794498</v>
      </c>
      <c r="C10" s="29">
        <v>19794498</v>
      </c>
      <c r="D10" s="41"/>
      <c r="E10" s="42"/>
      <c r="F10" s="33"/>
    </row>
    <row r="11" spans="1:6" ht="32.25">
      <c r="A11" s="34" t="s">
        <v>40</v>
      </c>
      <c r="B11" s="30">
        <f t="shared" si="0"/>
        <v>5627274.8899999997</v>
      </c>
      <c r="C11" s="35">
        <v>291027.05</v>
      </c>
      <c r="D11" s="37">
        <v>2723747.8399999999</v>
      </c>
      <c r="E11" s="38"/>
      <c r="F11" s="35">
        <v>2612500</v>
      </c>
    </row>
    <row r="12" spans="1:6">
      <c r="B12" s="32"/>
    </row>
    <row r="13" spans="1:6">
      <c r="B13" s="31"/>
    </row>
  </sheetData>
  <mergeCells count="9">
    <mergeCell ref="A5:C5"/>
    <mergeCell ref="A6:B7"/>
    <mergeCell ref="D6:E7"/>
    <mergeCell ref="F6:F7"/>
    <mergeCell ref="D11:E11"/>
    <mergeCell ref="D8:E8"/>
    <mergeCell ref="D9:E9"/>
    <mergeCell ref="D10:E10"/>
    <mergeCell ref="C6:C7"/>
  </mergeCells>
  <phoneticPr fontId="8" type="noConversion"/>
  <pageMargins left="1.58" right="0" top="0" bottom="0" header="0" footer="0"/>
  <pageSetup paperSize="9" scale="5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ColWidth="9.140625"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52" t="s">
        <v>2</v>
      </c>
      <c r="C1" s="52"/>
      <c r="D1" s="52"/>
      <c r="E1" s="52"/>
      <c r="F1" s="52"/>
    </row>
    <row r="2" spans="1:7">
      <c r="B2" s="10" t="s">
        <v>3</v>
      </c>
      <c r="C2" s="11">
        <f>[1]Остатки!$E$4</f>
        <v>1176432.2300000153</v>
      </c>
      <c r="D2" s="12" t="s">
        <v>4</v>
      </c>
      <c r="E2" s="12"/>
      <c r="G2" s="2"/>
    </row>
    <row r="3" spans="1:7">
      <c r="B3" s="10"/>
      <c r="C3" s="11">
        <f>C11-C2</f>
        <v>485635.76999998465</v>
      </c>
      <c r="D3" s="12" t="s">
        <v>24</v>
      </c>
      <c r="E3" s="12"/>
      <c r="G3" s="2"/>
    </row>
    <row r="4" spans="1:7">
      <c r="A4" s="53" t="s">
        <v>12</v>
      </c>
      <c r="B4" s="53"/>
      <c r="C4" s="53"/>
      <c r="D4" s="53"/>
      <c r="E4" s="53"/>
      <c r="F4" s="53"/>
    </row>
    <row r="5" spans="1:7">
      <c r="A5" s="54" t="s">
        <v>6</v>
      </c>
      <c r="B5" s="56" t="s">
        <v>7</v>
      </c>
      <c r="C5" s="56" t="s">
        <v>0</v>
      </c>
      <c r="D5" s="57" t="s">
        <v>5</v>
      </c>
      <c r="E5" s="57"/>
      <c r="F5" s="58" t="s">
        <v>8</v>
      </c>
    </row>
    <row r="6" spans="1:7" ht="98.25" customHeight="1">
      <c r="A6" s="55"/>
      <c r="B6" s="56"/>
      <c r="C6" s="5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59"/>
    </row>
    <row r="7" spans="1:7">
      <c r="A7" s="1">
        <v>1</v>
      </c>
      <c r="B7" s="14" t="s">
        <v>14</v>
      </c>
      <c r="C7" s="4">
        <f>SUM(D7:E7)</f>
        <v>867745</v>
      </c>
      <c r="D7" s="4">
        <v>867745</v>
      </c>
      <c r="E7" s="4">
        <v>0</v>
      </c>
      <c r="F7" s="24" t="s">
        <v>20</v>
      </c>
    </row>
    <row r="8" spans="1:7">
      <c r="A8" s="1">
        <v>2</v>
      </c>
      <c r="B8" s="14" t="s">
        <v>21</v>
      </c>
      <c r="C8" s="4">
        <f>SUM(D8:E8)</f>
        <v>95000</v>
      </c>
      <c r="D8" s="4">
        <v>0</v>
      </c>
      <c r="E8" s="4">
        <v>95000</v>
      </c>
      <c r="F8" s="24" t="s">
        <v>26</v>
      </c>
    </row>
    <row r="9" spans="1:7">
      <c r="A9" s="15">
        <v>3</v>
      </c>
      <c r="B9" s="16" t="s">
        <v>22</v>
      </c>
      <c r="C9" s="4">
        <f>SUM(D9:E9)</f>
        <v>200000</v>
      </c>
      <c r="D9" s="4">
        <v>200000</v>
      </c>
      <c r="E9" s="4">
        <v>0</v>
      </c>
      <c r="F9" s="24" t="s">
        <v>27</v>
      </c>
    </row>
    <row r="10" spans="1:7">
      <c r="A10" s="1">
        <v>4</v>
      </c>
      <c r="B10" s="14" t="s">
        <v>23</v>
      </c>
      <c r="C10" s="4">
        <f>SUM(D10:E10)</f>
        <v>499323</v>
      </c>
      <c r="D10" s="4">
        <v>318145</v>
      </c>
      <c r="E10" s="4">
        <v>181178</v>
      </c>
      <c r="F10" s="24" t="s">
        <v>28</v>
      </c>
    </row>
    <row r="11" spans="1:7">
      <c r="A11" s="5"/>
      <c r="B11" s="5" t="s">
        <v>0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7" t="s">
        <v>25</v>
      </c>
      <c r="C13" s="17"/>
      <c r="D13" s="51">
        <f>[1]Остатки!$E$5-C3</f>
        <v>2367058.3400000152</v>
      </c>
      <c r="E13" s="51"/>
    </row>
    <row r="14" spans="1:7">
      <c r="B14" s="3" t="s">
        <v>29</v>
      </c>
    </row>
    <row r="15" spans="1:7">
      <c r="A15" s="5"/>
      <c r="B15" s="5"/>
      <c r="C15" s="5" t="s">
        <v>0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2"/>
    </row>
    <row r="16" spans="1:7">
      <c r="A16" s="20">
        <v>1</v>
      </c>
      <c r="B16" s="21" t="s">
        <v>30</v>
      </c>
      <c r="C16" s="6">
        <f>SUM(D16:E16)</f>
        <v>0</v>
      </c>
      <c r="D16" s="6"/>
      <c r="E16" s="6"/>
      <c r="F16" s="23"/>
    </row>
    <row r="17" spans="1:6">
      <c r="A17" s="5">
        <v>2</v>
      </c>
      <c r="B17" s="18" t="s">
        <v>16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3"/>
    </row>
    <row r="18" spans="1:6">
      <c r="A18" s="5">
        <v>3</v>
      </c>
      <c r="B18" s="18" t="s">
        <v>22</v>
      </c>
      <c r="C18" s="4">
        <f t="shared" si="0"/>
        <v>200000</v>
      </c>
      <c r="D18" s="4">
        <f>D9</f>
        <v>200000</v>
      </c>
      <c r="E18" s="4"/>
      <c r="F18" s="23"/>
    </row>
    <row r="19" spans="1:6">
      <c r="A19" s="5">
        <v>4</v>
      </c>
      <c r="B19" s="18" t="s">
        <v>31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3"/>
    </row>
    <row r="20" spans="1:6">
      <c r="A20" s="5">
        <v>5</v>
      </c>
      <c r="B20" s="18" t="s">
        <v>13</v>
      </c>
      <c r="C20" s="4">
        <f t="shared" si="0"/>
        <v>317000</v>
      </c>
      <c r="D20" s="4"/>
      <c r="E20" s="4">
        <f>[1]справкаКуточнению!$E$23</f>
        <v>317000</v>
      </c>
      <c r="F20" s="23"/>
    </row>
    <row r="21" spans="1:6">
      <c r="A21" s="5">
        <v>6</v>
      </c>
      <c r="B21" s="18" t="s">
        <v>9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3"/>
    </row>
    <row r="22" spans="1:6">
      <c r="A22" s="5">
        <v>7</v>
      </c>
      <c r="B22" s="18" t="s">
        <v>10</v>
      </c>
      <c r="C22" s="4">
        <f t="shared" si="0"/>
        <v>487683</v>
      </c>
      <c r="D22" s="4">
        <f>[1]справкаКуточнению!$D$30</f>
        <v>487683</v>
      </c>
      <c r="E22" s="4"/>
      <c r="F22" s="23"/>
    </row>
    <row r="23" spans="1:6">
      <c r="A23" s="20">
        <v>8</v>
      </c>
      <c r="B23" s="21" t="s">
        <v>32</v>
      </c>
      <c r="C23" s="6">
        <f t="shared" si="0"/>
        <v>0</v>
      </c>
      <c r="D23" s="6"/>
      <c r="E23" s="6"/>
      <c r="F23" s="23"/>
    </row>
    <row r="24" spans="1:6">
      <c r="A24" s="5">
        <v>9</v>
      </c>
      <c r="B24" s="18" t="s">
        <v>15</v>
      </c>
      <c r="C24" s="4">
        <f t="shared" si="0"/>
        <v>50000</v>
      </c>
      <c r="D24" s="4">
        <f>[1]справкаКуточнению!$D$26</f>
        <v>50000</v>
      </c>
      <c r="E24" s="4"/>
      <c r="F24" s="23"/>
    </row>
    <row r="25" spans="1:6">
      <c r="A25" s="5">
        <v>10</v>
      </c>
      <c r="B25" s="18" t="s">
        <v>21</v>
      </c>
      <c r="C25" s="4">
        <f t="shared" si="0"/>
        <v>95000</v>
      </c>
      <c r="D25" s="4"/>
      <c r="E25" s="4">
        <f>E8</f>
        <v>95000</v>
      </c>
      <c r="F25" s="23"/>
    </row>
    <row r="26" spans="1:6">
      <c r="A26" s="5">
        <v>11</v>
      </c>
      <c r="B26" s="18" t="s">
        <v>17</v>
      </c>
      <c r="C26" s="4">
        <f t="shared" si="0"/>
        <v>220761.16</v>
      </c>
      <c r="D26" s="4"/>
      <c r="E26" s="4">
        <f>[1]справкаКуточнению!$E$39</f>
        <v>220761.16</v>
      </c>
      <c r="F26" s="23"/>
    </row>
    <row r="27" spans="1:6">
      <c r="A27" s="5">
        <v>12</v>
      </c>
      <c r="B27" s="19" t="s">
        <v>33</v>
      </c>
      <c r="C27" s="4">
        <f t="shared" si="0"/>
        <v>499323</v>
      </c>
      <c r="D27" s="4">
        <f>D10</f>
        <v>318145</v>
      </c>
      <c r="E27" s="4">
        <f>E10</f>
        <v>181178</v>
      </c>
      <c r="F27" s="23"/>
    </row>
    <row r="28" spans="1:6">
      <c r="A28" s="5">
        <v>13</v>
      </c>
      <c r="B28" s="18" t="s">
        <v>18</v>
      </c>
      <c r="C28" s="4">
        <f t="shared" si="0"/>
        <v>53623.77</v>
      </c>
      <c r="D28" s="4"/>
      <c r="E28" s="4">
        <f>[1]справкаКуточнению!$E$40</f>
        <v>53623.77</v>
      </c>
      <c r="F28" s="23"/>
    </row>
    <row r="29" spans="1:6">
      <c r="A29" s="5">
        <v>14</v>
      </c>
      <c r="B29" s="18" t="s">
        <v>11</v>
      </c>
      <c r="C29" s="4">
        <f t="shared" si="0"/>
        <v>50000</v>
      </c>
      <c r="D29" s="4">
        <f>[1]справкаКуточнению!$D$24</f>
        <v>50000</v>
      </c>
      <c r="E29" s="4"/>
      <c r="F29" s="23"/>
    </row>
    <row r="30" spans="1:6">
      <c r="A30" s="5">
        <v>15</v>
      </c>
      <c r="B30" s="18" t="s">
        <v>19</v>
      </c>
      <c r="C30" s="4">
        <f t="shared" si="0"/>
        <v>223426.52</v>
      </c>
      <c r="D30" s="4"/>
      <c r="E30" s="4">
        <f>[1]справкаКуточнению!$E$41</f>
        <v>223426.52</v>
      </c>
      <c r="F30" s="23"/>
    </row>
    <row r="31" spans="1:6">
      <c r="A31" s="5">
        <v>16</v>
      </c>
      <c r="B31" s="18" t="s">
        <v>14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3"/>
    </row>
    <row r="32" spans="1:6">
      <c r="A32" s="5"/>
      <c r="B32" s="5" t="s">
        <v>0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3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8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2023-02-09T12:48:27Z</dcterms:modified>
</cp:coreProperties>
</file>