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6380" windowHeight="8190" tabRatio="836"/>
  </bookViews>
  <sheets>
    <sheet name="на 2021 год НОВЫЙ" sheetId="11" r:id="rId1"/>
  </sheets>
  <definedNames>
    <definedName name="_xlnm.Print_Area" localSheetId="0">'на 2021 год НОВЫЙ'!$A$1:$U$53</definedName>
  </definedNames>
  <calcPr calcId="125725"/>
</workbook>
</file>

<file path=xl/calcChain.xml><?xml version="1.0" encoding="utf-8"?>
<calcChain xmlns="http://schemas.openxmlformats.org/spreadsheetml/2006/main">
  <c r="M49" i="11"/>
  <c r="Q46"/>
  <c r="M46"/>
  <c r="M47" s="1"/>
  <c r="M48" s="1"/>
  <c r="M61"/>
  <c r="M43"/>
  <c r="M44" s="1"/>
  <c r="Q42"/>
  <c r="Q40"/>
  <c r="Q36"/>
  <c r="L33"/>
  <c r="M32"/>
  <c r="M33" s="1"/>
  <c r="Q31"/>
  <c r="Q30"/>
  <c r="L28"/>
  <c r="U26"/>
  <c r="Q26"/>
  <c r="M26"/>
  <c r="M27" s="1"/>
  <c r="M23"/>
  <c r="M28" s="1"/>
</calcChain>
</file>

<file path=xl/sharedStrings.xml><?xml version="1.0" encoding="utf-8"?>
<sst xmlns="http://schemas.openxmlformats.org/spreadsheetml/2006/main" count="105" uniqueCount="72">
  <si>
    <t>реализации региональной программы капитального ремонта общего имущества</t>
  </si>
  <si>
    <t>Муниципальное образование "Устьянский муниципальный район"</t>
  </si>
  <si>
    <t>№</t>
  </si>
  <si>
    <t>№ п/п в региональной программе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</si>
  <si>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</si>
  <si>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</si>
  <si>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</si>
  <si>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</si>
  <si>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</si>
  <si>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 дома, всего</t>
  </si>
  <si>
    <t>Площадь помещений многоквартирного дома</t>
  </si>
  <si>
    <t>Количество жителей,  проживающих  
в многоквартирном доме на дату 
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</si>
  <si>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</si>
  <si>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</si>
  <si>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Удельная стоимость капитального ремонта 1 кв.м общей площади помещений в многоквартирном доме</t>
  </si>
  <si>
    <t>Предельная  стоимость капитального ремонта 1 кв.м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</si>
  <si>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</si>
  <si>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</si>
  <si>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</si>
  <si>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</si>
  <si>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</si>
  <si>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</si>
  <si>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</si>
  <si>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</si>
  <si>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</si>
  <si>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</si>
  <si>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кв. м</t>
  </si>
  <si>
    <t>чел.</t>
  </si>
  <si>
    <t>руб.</t>
  </si>
  <si>
    <t>руб./кв. м</t>
  </si>
  <si>
    <t>Ремонт крыши</t>
  </si>
  <si>
    <t>всего:</t>
  </si>
  <si>
    <t>МО "Октябрьское"</t>
  </si>
  <si>
    <t>Итого по муниципальному образованию «Октябрьское»</t>
  </si>
  <si>
    <t>МО "Шангальское"</t>
  </si>
  <si>
    <t>Ремонт внутридомовых систем электроснабжения</t>
  </si>
  <si>
    <t>Итого по муниципальному образованию «Шангальское»</t>
  </si>
  <si>
    <t>МО "Киземское"</t>
  </si>
  <si>
    <t>Итого по муниципальному образованию «Киземское»</t>
  </si>
  <si>
    <t>Итого по муниципальному образованию «Устьянский муниципальный район»</t>
  </si>
  <si>
    <t xml:space="preserve">реализации программы капитального ремонта </t>
  </si>
  <si>
    <t xml:space="preserve">общего имущества в многоквартирных домах, </t>
  </si>
  <si>
    <t>расположенных на территории МО "Устьянский муниципальный район"</t>
  </si>
  <si>
    <t>Ремонт фундамента</t>
  </si>
  <si>
    <t xml:space="preserve">ПРИЛОЖЕНИЕ № 2 </t>
  </si>
  <si>
    <t>деревянные</t>
  </si>
  <si>
    <t>на 2021 год</t>
  </si>
  <si>
    <t>в многоквартирных домах, расположенных на территории Архангельской области на 2021 года</t>
  </si>
  <si>
    <t>2021 г.</t>
  </si>
  <si>
    <t>кирп. шлакоблоч.</t>
  </si>
  <si>
    <t>п. Октябрьский, ул. Ленина, д. 25</t>
  </si>
  <si>
    <t>п. Октябрьский, ул. Ленина, д. 31</t>
  </si>
  <si>
    <t>КРАТКОСРОЧНЫЙ  ПЛАН</t>
  </si>
  <si>
    <t>"Об утверждении краткосрочного  плана</t>
  </si>
  <si>
    <t>Основной перечень</t>
  </si>
  <si>
    <t>Резервный перечень</t>
  </si>
  <si>
    <t>д. Бережная, ул. Полевая, д. 16</t>
  </si>
  <si>
    <t>п. Кизема, ул. Гагарина, д. 4</t>
  </si>
  <si>
    <t>блочные</t>
  </si>
  <si>
    <t>МО "Илезское"</t>
  </si>
  <si>
    <t>п. Илеза, ул. Привокзальная, д. 1</t>
  </si>
  <si>
    <t>Итого по муниципальному образованию «Илезское»</t>
  </si>
  <si>
    <t>п. Кизема, ул. Гагарина, д. 6</t>
  </si>
  <si>
    <t>кирп. шлакоблочн.</t>
  </si>
  <si>
    <t>п. Октябрьский, ул. Ленина, д. 54 а</t>
  </si>
  <si>
    <t>кирпич.</t>
  </si>
  <si>
    <t>п. Октябрьский, пер. Шангальский, д. 6</t>
  </si>
  <si>
    <t>арболитовые панели</t>
  </si>
  <si>
    <t>44</t>
  </si>
  <si>
    <t>было</t>
  </si>
  <si>
    <t xml:space="preserve">             Глава Устьянского муниципального района                                                                                                                                                             А.А. Хоробров</t>
  </si>
  <si>
    <t>К Постановлению № 1277 от 7 сентября 2020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</si>
</sst>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3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4" tint="0.39997558519241921"/>
      <name val="Times New Roman"/>
      <family val="1"/>
      <charset val="204"/>
    </font>
    <font>
      <b/>
      <sz val="12"/>
      <color theme="4" tint="0.39997558519241921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7DEE8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8EB4E3"/>
        <bgColor rgb="FF9999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7"/>
        <bgColor rgb="FFFF9900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0" xfId="0" applyFont="1"/>
    <xf numFmtId="0" fontId="0" fillId="0" borderId="0" xfId="0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5" fillId="7" borderId="4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4" fontId="1" fillId="4" borderId="2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0" fontId="1" fillId="2" borderId="3" xfId="0" applyFont="1" applyFill="1" applyBorder="1" applyAlignment="1"/>
    <xf numFmtId="0" fontId="1" fillId="2" borderId="7" xfId="0" applyFont="1" applyFill="1" applyBorder="1"/>
    <xf numFmtId="0" fontId="1" fillId="0" borderId="1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textRotation="90" wrapText="1"/>
    </xf>
    <xf numFmtId="0" fontId="1" fillId="0" borderId="3" xfId="0" applyFont="1" applyBorder="1" applyAlignment="1">
      <alignment vertical="top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0" fillId="12" borderId="0" xfId="0" applyNumberFormat="1" applyFill="1"/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4" fontId="5" fillId="8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4" fontId="0" fillId="0" borderId="0" xfId="0" applyNumberFormat="1"/>
    <xf numFmtId="49" fontId="5" fillId="3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center" vertical="center" wrapText="1"/>
    </xf>
    <xf numFmtId="4" fontId="5" fillId="13" borderId="4" xfId="0" applyNumberFormat="1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4" fontId="1" fillId="4" borderId="21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4" fontId="11" fillId="0" borderId="0" xfId="0" applyNumberFormat="1" applyFont="1"/>
    <xf numFmtId="0" fontId="12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top" wrapText="1"/>
    </xf>
    <xf numFmtId="0" fontId="7" fillId="10" borderId="19" xfId="0" applyFont="1" applyFill="1" applyBorder="1" applyAlignment="1">
      <alignment horizontal="center" vertical="top" wrapText="1"/>
    </xf>
    <xf numFmtId="0" fontId="7" fillId="10" borderId="13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1"/>
  <sheetViews>
    <sheetView tabSelected="1" view="pageBreakPreview" topLeftCell="E1" zoomScale="60" zoomScaleNormal="60" workbookViewId="0">
      <selection activeCell="M12" sqref="M12"/>
    </sheetView>
  </sheetViews>
  <sheetFormatPr defaultRowHeight="15" outlineLevelRow="1"/>
  <cols>
    <col min="1" max="1" width="10.85546875" customWidth="1"/>
    <col min="2" max="2" width="26.5703125" customWidth="1"/>
    <col min="3" max="3" width="50" customWidth="1"/>
    <col min="4" max="4" width="17.28515625" customWidth="1"/>
    <col min="5" max="5" width="12.42578125" customWidth="1"/>
    <col min="6" max="6" width="17.7109375" customWidth="1"/>
    <col min="7" max="7" width="7.42578125" customWidth="1"/>
    <col min="8" max="8" width="9.5703125" customWidth="1"/>
    <col min="9" max="9" width="10.85546875" customWidth="1"/>
    <col min="10" max="10" width="12.42578125" customWidth="1"/>
    <col min="11" max="11" width="15.42578125" customWidth="1"/>
    <col min="12" max="12" width="14.42578125" customWidth="1"/>
    <col min="13" max="13" width="29.42578125" customWidth="1"/>
    <col min="14" max="14" width="16.42578125" customWidth="1"/>
    <col min="15" max="15" width="14.140625" customWidth="1"/>
    <col min="16" max="16" width="11.28515625" customWidth="1"/>
    <col min="17" max="17" width="25" customWidth="1"/>
    <col min="18" max="18" width="39.85546875" customWidth="1"/>
    <col min="19" max="19" width="16.5703125" customWidth="1"/>
    <col min="20" max="20" width="31.140625" customWidth="1"/>
    <col min="21" max="21" width="19" customWidth="1"/>
  </cols>
  <sheetData>
    <row r="1" spans="1:21" ht="15.75">
      <c r="Q1" s="105" t="s">
        <v>44</v>
      </c>
      <c r="R1" s="105"/>
      <c r="S1" s="105"/>
      <c r="T1" s="105"/>
      <c r="U1" s="2"/>
    </row>
    <row r="2" spans="1:21" ht="15.75">
      <c r="Q2" s="105" t="s">
        <v>71</v>
      </c>
      <c r="R2" s="105"/>
      <c r="S2" s="105"/>
      <c r="T2" s="105"/>
      <c r="U2" s="1"/>
    </row>
    <row r="3" spans="1:21" ht="15.75">
      <c r="Q3" s="99" t="s">
        <v>53</v>
      </c>
      <c r="R3" s="99"/>
      <c r="S3" s="99"/>
      <c r="T3" s="99"/>
      <c r="U3" s="1"/>
    </row>
    <row r="4" spans="1:21" ht="15.75">
      <c r="Q4" s="99" t="s">
        <v>40</v>
      </c>
      <c r="R4" s="99"/>
      <c r="S4" s="99"/>
      <c r="T4" s="99"/>
      <c r="U4" s="1"/>
    </row>
    <row r="5" spans="1:21" ht="15.75">
      <c r="Q5" s="99" t="s">
        <v>41</v>
      </c>
      <c r="R5" s="99"/>
      <c r="S5" s="99"/>
      <c r="T5" s="99"/>
      <c r="U5" s="1"/>
    </row>
    <row r="6" spans="1:21" ht="15.75">
      <c r="Q6" s="99" t="s">
        <v>42</v>
      </c>
      <c r="R6" s="99"/>
      <c r="S6" s="99"/>
      <c r="T6" s="99"/>
      <c r="U6" s="2"/>
    </row>
    <row r="7" spans="1:21" ht="15.75">
      <c r="Q7" s="99" t="s">
        <v>46</v>
      </c>
      <c r="R7" s="99"/>
      <c r="S7" s="99"/>
      <c r="T7" s="99"/>
      <c r="U7" s="2"/>
    </row>
    <row r="8" spans="1:21" ht="18.75">
      <c r="D8" s="100" t="s">
        <v>52</v>
      </c>
      <c r="E8" s="100"/>
      <c r="F8" s="100"/>
      <c r="G8" s="100"/>
      <c r="H8" s="100"/>
      <c r="I8" s="100"/>
      <c r="J8" s="100"/>
      <c r="K8" s="100"/>
      <c r="L8" s="100"/>
      <c r="M8" s="100"/>
      <c r="N8" s="1"/>
      <c r="O8" s="1"/>
      <c r="P8" s="1"/>
    </row>
    <row r="9" spans="1:21" ht="18.75">
      <c r="C9" s="101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"/>
      <c r="P9" s="1"/>
      <c r="R9" s="3"/>
    </row>
    <row r="10" spans="1:21" ht="18.75">
      <c r="C10" s="102" t="s">
        <v>47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  <c r="P10" s="1"/>
    </row>
    <row r="11" spans="1:21" ht="18.75">
      <c r="C11" s="100" t="s"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"/>
      <c r="P11" s="1"/>
    </row>
    <row r="12" spans="1:21" ht="15.75" thickBot="1"/>
    <row r="13" spans="1:21" ht="15.75">
      <c r="A13" s="103" t="s">
        <v>2</v>
      </c>
      <c r="B13" s="92" t="s">
        <v>3</v>
      </c>
      <c r="C13" s="92" t="s">
        <v>4</v>
      </c>
      <c r="D13" s="98" t="s">
        <v>5</v>
      </c>
      <c r="E13" s="98"/>
      <c r="F13" s="92" t="s">
        <v>6</v>
      </c>
      <c r="G13" s="92" t="s">
        <v>7</v>
      </c>
      <c r="H13" s="92" t="s">
        <v>8</v>
      </c>
      <c r="I13" s="92" t="s">
        <v>9</v>
      </c>
      <c r="J13" s="97" t="s">
        <v>10</v>
      </c>
      <c r="K13" s="97"/>
      <c r="L13" s="92" t="s">
        <v>11</v>
      </c>
      <c r="M13" s="98" t="s">
        <v>12</v>
      </c>
      <c r="N13" s="98"/>
      <c r="O13" s="98"/>
      <c r="P13" s="98"/>
      <c r="Q13" s="98"/>
      <c r="R13" s="92" t="s">
        <v>13</v>
      </c>
      <c r="S13" s="92" t="s">
        <v>14</v>
      </c>
      <c r="T13" s="92" t="s">
        <v>15</v>
      </c>
      <c r="U13" s="94" t="s">
        <v>16</v>
      </c>
    </row>
    <row r="14" spans="1:21" ht="15.75">
      <c r="A14" s="104"/>
      <c r="B14" s="93"/>
      <c r="C14" s="93"/>
      <c r="D14" s="96"/>
      <c r="E14" s="96"/>
      <c r="F14" s="93"/>
      <c r="G14" s="93"/>
      <c r="H14" s="93"/>
      <c r="I14" s="93"/>
      <c r="J14" s="14"/>
      <c r="K14" s="14"/>
      <c r="L14" s="93"/>
      <c r="M14" s="51"/>
      <c r="N14" s="51"/>
      <c r="O14" s="51"/>
      <c r="P14" s="51"/>
      <c r="Q14" s="51"/>
      <c r="R14" s="93"/>
      <c r="S14" s="93"/>
      <c r="T14" s="93"/>
      <c r="U14" s="95"/>
    </row>
    <row r="15" spans="1:21" ht="15.75">
      <c r="A15" s="104"/>
      <c r="B15" s="93"/>
      <c r="C15" s="93"/>
      <c r="D15" s="93" t="s">
        <v>17</v>
      </c>
      <c r="E15" s="93" t="s">
        <v>18</v>
      </c>
      <c r="F15" s="93"/>
      <c r="G15" s="93"/>
      <c r="H15" s="93"/>
      <c r="I15" s="93"/>
      <c r="J15" s="93" t="s">
        <v>19</v>
      </c>
      <c r="K15" s="93" t="s">
        <v>20</v>
      </c>
      <c r="L15" s="93"/>
      <c r="M15" s="93" t="s">
        <v>19</v>
      </c>
      <c r="N15" s="96" t="s">
        <v>21</v>
      </c>
      <c r="O15" s="96"/>
      <c r="P15" s="96"/>
      <c r="Q15" s="96"/>
      <c r="R15" s="93"/>
      <c r="S15" s="93"/>
      <c r="T15" s="93"/>
      <c r="U15" s="95"/>
    </row>
    <row r="16" spans="1:21" ht="279.75">
      <c r="A16" s="104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19" t="s">
        <v>22</v>
      </c>
      <c r="O16" s="50" t="s">
        <v>23</v>
      </c>
      <c r="P16" s="50" t="s">
        <v>24</v>
      </c>
      <c r="Q16" s="50" t="s">
        <v>25</v>
      </c>
      <c r="R16" s="93"/>
      <c r="S16" s="93"/>
      <c r="T16" s="93"/>
      <c r="U16" s="95"/>
    </row>
    <row r="17" spans="1:23" ht="5.25" hidden="1" customHeight="1">
      <c r="A17" s="104"/>
      <c r="B17" s="93"/>
      <c r="C17" s="93"/>
      <c r="D17" s="93"/>
      <c r="E17" s="93"/>
      <c r="F17" s="93"/>
      <c r="G17" s="93"/>
      <c r="H17" s="93"/>
      <c r="I17" s="50"/>
      <c r="J17" s="50"/>
      <c r="K17" s="50"/>
      <c r="L17" s="50"/>
      <c r="M17" s="50"/>
      <c r="N17" s="19"/>
      <c r="O17" s="50"/>
      <c r="P17" s="50"/>
      <c r="Q17" s="50"/>
      <c r="R17" s="93"/>
      <c r="S17" s="50"/>
      <c r="T17" s="50"/>
      <c r="U17" s="95"/>
    </row>
    <row r="18" spans="1:23" ht="15.75">
      <c r="A18" s="20"/>
      <c r="B18" s="93"/>
      <c r="C18" s="93"/>
      <c r="D18" s="93"/>
      <c r="E18" s="93"/>
      <c r="F18" s="93"/>
      <c r="G18" s="93"/>
      <c r="H18" s="93"/>
      <c r="I18" s="51" t="s">
        <v>26</v>
      </c>
      <c r="J18" s="51" t="s">
        <v>26</v>
      </c>
      <c r="K18" s="51" t="s">
        <v>26</v>
      </c>
      <c r="L18" s="51" t="s">
        <v>27</v>
      </c>
      <c r="M18" s="51" t="s">
        <v>28</v>
      </c>
      <c r="N18" s="51" t="s">
        <v>28</v>
      </c>
      <c r="O18" s="51" t="s">
        <v>28</v>
      </c>
      <c r="P18" s="51" t="s">
        <v>28</v>
      </c>
      <c r="Q18" s="51" t="s">
        <v>28</v>
      </c>
      <c r="R18" s="93"/>
      <c r="S18" s="51" t="s">
        <v>29</v>
      </c>
      <c r="T18" s="51" t="s">
        <v>29</v>
      </c>
      <c r="U18" s="95"/>
    </row>
    <row r="19" spans="1:23" ht="16.5" thickBot="1">
      <c r="A19" s="17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5">
        <v>7</v>
      </c>
      <c r="H19" s="6">
        <v>8</v>
      </c>
      <c r="I19" s="6">
        <v>9</v>
      </c>
      <c r="J19" s="6">
        <v>10</v>
      </c>
      <c r="K19" s="6">
        <v>11</v>
      </c>
      <c r="L19" s="6">
        <v>12</v>
      </c>
      <c r="M19" s="6">
        <v>13</v>
      </c>
      <c r="N19" s="6">
        <v>14</v>
      </c>
      <c r="O19" s="6">
        <v>15</v>
      </c>
      <c r="P19" s="6">
        <v>16</v>
      </c>
      <c r="Q19" s="6">
        <v>17</v>
      </c>
      <c r="R19" s="6">
        <v>18</v>
      </c>
      <c r="S19" s="6">
        <v>19</v>
      </c>
      <c r="T19" s="6">
        <v>20</v>
      </c>
      <c r="U19" s="18">
        <v>21</v>
      </c>
    </row>
    <row r="20" spans="1:23" ht="19.5" customHeight="1">
      <c r="A20" s="83" t="s">
        <v>54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5"/>
    </row>
    <row r="21" spans="1:23" ht="21.75" customHeight="1">
      <c r="A21" s="15" t="s">
        <v>32</v>
      </c>
      <c r="B21" s="12"/>
      <c r="C21" s="12"/>
      <c r="D21" s="12"/>
      <c r="E21" s="12"/>
      <c r="F21" s="12"/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2"/>
      <c r="S21" s="13"/>
      <c r="T21" s="13"/>
      <c r="U21" s="16"/>
      <c r="V21" s="4"/>
      <c r="W21" s="4"/>
    </row>
    <row r="22" spans="1:23" ht="36" customHeight="1" outlineLevel="1">
      <c r="A22" s="49">
        <v>1</v>
      </c>
      <c r="B22" s="47">
        <v>108</v>
      </c>
      <c r="C22" s="47" t="s">
        <v>50</v>
      </c>
      <c r="D22" s="47">
        <v>1961</v>
      </c>
      <c r="E22" s="47"/>
      <c r="F22" s="47" t="s">
        <v>45</v>
      </c>
      <c r="G22" s="47">
        <v>2</v>
      </c>
      <c r="H22" s="47">
        <v>2</v>
      </c>
      <c r="I22" s="47">
        <v>470.7</v>
      </c>
      <c r="J22" s="47">
        <v>446.8</v>
      </c>
      <c r="K22" s="47">
        <v>447.7</v>
      </c>
      <c r="L22" s="47">
        <v>9</v>
      </c>
      <c r="M22" s="52">
        <v>4935710.24</v>
      </c>
      <c r="N22" s="47"/>
      <c r="O22" s="47"/>
      <c r="P22" s="47"/>
      <c r="Q22" s="54">
        <v>4935710.24</v>
      </c>
      <c r="R22" s="47" t="s">
        <v>43</v>
      </c>
      <c r="S22" s="47"/>
      <c r="T22" s="52">
        <v>11046.8</v>
      </c>
      <c r="U22" s="53" t="s">
        <v>48</v>
      </c>
    </row>
    <row r="23" spans="1:23" ht="17.25" customHeight="1" outlineLevel="1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47" t="s">
        <v>31</v>
      </c>
      <c r="M23" s="52">
        <f>M22</f>
        <v>4935710.24</v>
      </c>
      <c r="N23" s="47"/>
      <c r="O23" s="47"/>
      <c r="P23" s="47"/>
      <c r="Q23" s="54"/>
      <c r="R23" s="47"/>
      <c r="S23" s="47"/>
      <c r="T23" s="52"/>
      <c r="U23" s="53"/>
    </row>
    <row r="24" spans="1:23" ht="45" customHeight="1" outlineLevel="1">
      <c r="A24" s="49">
        <v>2</v>
      </c>
      <c r="B24" s="47">
        <v>109</v>
      </c>
      <c r="C24" s="47" t="s">
        <v>51</v>
      </c>
      <c r="D24" s="47">
        <v>1958</v>
      </c>
      <c r="E24" s="47"/>
      <c r="F24" s="47" t="s">
        <v>45</v>
      </c>
      <c r="G24" s="47">
        <v>2</v>
      </c>
      <c r="H24" s="47">
        <v>1</v>
      </c>
      <c r="I24" s="47">
        <v>401.5</v>
      </c>
      <c r="J24" s="47">
        <v>375.5</v>
      </c>
      <c r="K24" s="47">
        <v>384.5</v>
      </c>
      <c r="L24" s="47">
        <v>19</v>
      </c>
      <c r="M24" s="52">
        <v>4148073.4</v>
      </c>
      <c r="N24" s="47"/>
      <c r="O24" s="47"/>
      <c r="P24" s="47"/>
      <c r="Q24" s="54">
        <v>4148073.4</v>
      </c>
      <c r="R24" s="47" t="s">
        <v>43</v>
      </c>
      <c r="S24" s="47"/>
      <c r="T24" s="52">
        <v>11046.8</v>
      </c>
      <c r="U24" s="53" t="s">
        <v>48</v>
      </c>
    </row>
    <row r="25" spans="1:23" ht="17.25" customHeight="1" outlineLevel="1">
      <c r="A25" s="49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 t="s">
        <v>31</v>
      </c>
      <c r="M25" s="52">
        <v>4148073.4</v>
      </c>
      <c r="N25" s="47"/>
      <c r="O25" s="47"/>
      <c r="P25" s="47"/>
      <c r="Q25" s="47"/>
      <c r="R25" s="47"/>
      <c r="S25" s="47"/>
      <c r="T25" s="52"/>
      <c r="U25" s="53"/>
    </row>
    <row r="26" spans="1:23" ht="37.5" customHeight="1" outlineLevel="1">
      <c r="A26" s="49">
        <v>3</v>
      </c>
      <c r="B26" s="47"/>
      <c r="C26" s="47" t="s">
        <v>64</v>
      </c>
      <c r="D26" s="47">
        <v>1965</v>
      </c>
      <c r="E26" s="47"/>
      <c r="F26" s="47" t="s">
        <v>65</v>
      </c>
      <c r="G26" s="47">
        <v>2</v>
      </c>
      <c r="H26" s="47">
        <v>1</v>
      </c>
      <c r="I26" s="47">
        <v>336.1</v>
      </c>
      <c r="J26" s="47">
        <v>314.39999999999998</v>
      </c>
      <c r="K26" s="47">
        <v>267.5</v>
      </c>
      <c r="L26" s="47">
        <v>21</v>
      </c>
      <c r="M26" s="52">
        <f>Q26</f>
        <v>2233459.872</v>
      </c>
      <c r="N26" s="47"/>
      <c r="O26" s="47"/>
      <c r="P26" s="47"/>
      <c r="Q26" s="52">
        <f>T26*J26</f>
        <v>2233459.872</v>
      </c>
      <c r="R26" s="47" t="s">
        <v>30</v>
      </c>
      <c r="S26" s="47"/>
      <c r="T26" s="52">
        <v>7103.88</v>
      </c>
      <c r="U26" s="53" t="str">
        <f>U24</f>
        <v>2021 г.</v>
      </c>
    </row>
    <row r="27" spans="1:23" ht="17.25" customHeight="1" outlineLevel="1">
      <c r="A27" s="49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 t="s">
        <v>31</v>
      </c>
      <c r="M27" s="52">
        <f>M26</f>
        <v>2233459.872</v>
      </c>
      <c r="N27" s="47"/>
      <c r="O27" s="47"/>
      <c r="P27" s="47"/>
      <c r="Q27" s="47"/>
      <c r="R27" s="47"/>
      <c r="S27" s="47"/>
      <c r="T27" s="52"/>
      <c r="U27" s="53"/>
    </row>
    <row r="28" spans="1:23" ht="16.5" customHeight="1" outlineLevel="1">
      <c r="A28" s="67" t="s">
        <v>33</v>
      </c>
      <c r="B28" s="68"/>
      <c r="C28" s="68"/>
      <c r="D28" s="68"/>
      <c r="E28" s="68"/>
      <c r="F28" s="68"/>
      <c r="G28" s="68"/>
      <c r="H28" s="68"/>
      <c r="I28" s="48"/>
      <c r="J28" s="48"/>
      <c r="K28" s="48"/>
      <c r="L28" s="36">
        <f>L22+L24</f>
        <v>28</v>
      </c>
      <c r="M28" s="21">
        <f>M23+M25+M27</f>
        <v>11317243.512</v>
      </c>
      <c r="N28" s="23"/>
      <c r="O28" s="23"/>
      <c r="P28" s="23"/>
      <c r="Q28" s="24"/>
      <c r="R28" s="23"/>
      <c r="S28" s="23"/>
      <c r="T28" s="23"/>
      <c r="U28" s="25"/>
    </row>
    <row r="29" spans="1:23" ht="21.75" customHeight="1">
      <c r="A29" s="15" t="s">
        <v>59</v>
      </c>
      <c r="B29" s="12"/>
      <c r="C29" s="12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2"/>
      <c r="S29" s="13"/>
      <c r="T29" s="13"/>
      <c r="U29" s="16"/>
      <c r="V29" s="4"/>
      <c r="W29" s="4"/>
    </row>
    <row r="30" spans="1:23" ht="16.5" customHeight="1" outlineLevel="1">
      <c r="A30" s="86">
        <v>4</v>
      </c>
      <c r="B30" s="88">
        <v>107</v>
      </c>
      <c r="C30" s="88" t="s">
        <v>60</v>
      </c>
      <c r="D30" s="88">
        <v>1975</v>
      </c>
      <c r="E30" s="88"/>
      <c r="F30" s="88" t="s">
        <v>49</v>
      </c>
      <c r="G30" s="88">
        <v>2</v>
      </c>
      <c r="H30" s="88">
        <v>2</v>
      </c>
      <c r="I30" s="88">
        <v>521</v>
      </c>
      <c r="J30" s="88">
        <v>459.5</v>
      </c>
      <c r="K30" s="88"/>
      <c r="L30" s="90">
        <v>30</v>
      </c>
      <c r="M30" s="10">
        <v>3264232.86</v>
      </c>
      <c r="N30" s="37"/>
      <c r="O30" s="37"/>
      <c r="P30" s="37"/>
      <c r="Q30" s="7">
        <f>M30</f>
        <v>3264232.86</v>
      </c>
      <c r="R30" s="11" t="s">
        <v>30</v>
      </c>
      <c r="S30" s="37"/>
      <c r="T30" s="37">
        <v>7103.88</v>
      </c>
      <c r="U30" s="38" t="s">
        <v>48</v>
      </c>
    </row>
    <row r="31" spans="1:23" ht="39.75" customHeight="1" outlineLevel="1">
      <c r="A31" s="87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1"/>
      <c r="M31" s="10">
        <v>255252.25</v>
      </c>
      <c r="N31" s="37"/>
      <c r="O31" s="37"/>
      <c r="P31" s="37"/>
      <c r="Q31" s="7">
        <f>M31</f>
        <v>255252.25</v>
      </c>
      <c r="R31" s="11" t="s">
        <v>35</v>
      </c>
      <c r="S31" s="37"/>
      <c r="T31" s="37">
        <v>555.5</v>
      </c>
      <c r="U31" s="38" t="s">
        <v>48</v>
      </c>
    </row>
    <row r="32" spans="1:23" ht="16.5" customHeight="1" outlineLevel="1">
      <c r="A32" s="26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47" t="s">
        <v>31</v>
      </c>
      <c r="M32" s="10">
        <f>SUM(M30:M31)</f>
        <v>3519485.11</v>
      </c>
      <c r="N32" s="37"/>
      <c r="O32" s="37"/>
      <c r="P32" s="37"/>
      <c r="Q32" s="11"/>
      <c r="R32" s="37"/>
      <c r="S32" s="37"/>
      <c r="T32" s="37"/>
      <c r="U32" s="38"/>
    </row>
    <row r="33" spans="1:23" ht="15.75">
      <c r="A33" s="67" t="s">
        <v>61</v>
      </c>
      <c r="B33" s="68"/>
      <c r="C33" s="68"/>
      <c r="D33" s="68"/>
      <c r="E33" s="68"/>
      <c r="F33" s="68"/>
      <c r="G33" s="68"/>
      <c r="H33" s="68"/>
      <c r="I33" s="39"/>
      <c r="J33" s="39"/>
      <c r="K33" s="39"/>
      <c r="L33" s="44">
        <f>L30</f>
        <v>30</v>
      </c>
      <c r="M33" s="40">
        <f>M32</f>
        <v>3519485.11</v>
      </c>
      <c r="N33" s="41"/>
      <c r="O33" s="41"/>
      <c r="P33" s="41"/>
      <c r="Q33" s="42"/>
      <c r="R33" s="41"/>
      <c r="S33" s="41"/>
      <c r="T33" s="41"/>
      <c r="U33" s="43"/>
    </row>
    <row r="34" spans="1:23" ht="20.25">
      <c r="A34" s="69" t="s">
        <v>55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</row>
    <row r="35" spans="1:23" ht="20.25">
      <c r="A35" s="72" t="s">
        <v>34</v>
      </c>
      <c r="B35" s="73"/>
      <c r="C35" s="7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</row>
    <row r="36" spans="1:23" ht="15.75">
      <c r="A36" s="49">
        <v>5</v>
      </c>
      <c r="B36" s="47"/>
      <c r="C36" s="47" t="s">
        <v>56</v>
      </c>
      <c r="D36" s="47">
        <v>1973</v>
      </c>
      <c r="E36" s="47"/>
      <c r="F36" s="47" t="s">
        <v>45</v>
      </c>
      <c r="G36" s="47">
        <v>2</v>
      </c>
      <c r="H36" s="47">
        <v>2</v>
      </c>
      <c r="I36" s="47"/>
      <c r="J36" s="47">
        <v>346</v>
      </c>
      <c r="K36" s="47">
        <v>160</v>
      </c>
      <c r="L36" s="47"/>
      <c r="M36" s="52">
        <v>3822192.8</v>
      </c>
      <c r="N36" s="47"/>
      <c r="O36" s="47"/>
      <c r="P36" s="47"/>
      <c r="Q36" s="52">
        <f>M36</f>
        <v>3822192.8</v>
      </c>
      <c r="R36" s="47" t="s">
        <v>43</v>
      </c>
      <c r="S36" s="47"/>
      <c r="T36" s="52">
        <v>11046.8</v>
      </c>
      <c r="U36" s="53" t="s">
        <v>48</v>
      </c>
    </row>
    <row r="37" spans="1:23" ht="15.75">
      <c r="A37" s="49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 t="s">
        <v>31</v>
      </c>
      <c r="M37" s="52">
        <v>3822192.8</v>
      </c>
      <c r="N37" s="47"/>
      <c r="O37" s="47"/>
      <c r="P37" s="47"/>
      <c r="Q37" s="47"/>
      <c r="R37" s="47"/>
      <c r="S37" s="47"/>
      <c r="T37" s="52"/>
      <c r="U37" s="53"/>
    </row>
    <row r="38" spans="1:23" ht="15.75">
      <c r="A38" s="67" t="s">
        <v>36</v>
      </c>
      <c r="B38" s="68"/>
      <c r="C38" s="68"/>
      <c r="D38" s="68"/>
      <c r="E38" s="68"/>
      <c r="F38" s="68"/>
      <c r="G38" s="68"/>
      <c r="H38" s="68"/>
      <c r="I38" s="48"/>
      <c r="J38" s="48"/>
      <c r="K38" s="48"/>
      <c r="L38" s="21"/>
      <c r="M38" s="21">
        <v>3822192.8</v>
      </c>
      <c r="N38" s="23"/>
      <c r="O38" s="23"/>
      <c r="P38" s="23"/>
      <c r="Q38" s="24"/>
      <c r="R38" s="23"/>
      <c r="S38" s="23"/>
      <c r="T38" s="23"/>
      <c r="U38" s="25"/>
    </row>
    <row r="39" spans="1:23" ht="15.75">
      <c r="A39" s="75" t="s">
        <v>37</v>
      </c>
      <c r="B39" s="76"/>
      <c r="C39" s="77"/>
      <c r="D39" s="29"/>
      <c r="E39" s="29"/>
      <c r="F39" s="29"/>
      <c r="G39" s="29"/>
      <c r="H39" s="29"/>
      <c r="I39" s="29"/>
      <c r="J39" s="29"/>
      <c r="K39" s="29"/>
      <c r="L39" s="30"/>
      <c r="M39" s="30"/>
      <c r="N39" s="31"/>
      <c r="O39" s="31"/>
      <c r="P39" s="31"/>
      <c r="Q39" s="32"/>
      <c r="R39" s="31"/>
      <c r="S39" s="31"/>
      <c r="T39" s="31"/>
      <c r="U39" s="33"/>
    </row>
    <row r="40" spans="1:23" ht="15.75">
      <c r="A40" s="49">
        <v>6</v>
      </c>
      <c r="B40" s="47"/>
      <c r="C40" s="47" t="s">
        <v>57</v>
      </c>
      <c r="D40" s="47">
        <v>1957</v>
      </c>
      <c r="E40" s="47"/>
      <c r="F40" s="47" t="s">
        <v>58</v>
      </c>
      <c r="G40" s="47">
        <v>2</v>
      </c>
      <c r="H40" s="47">
        <v>1</v>
      </c>
      <c r="I40" s="47">
        <v>663.4</v>
      </c>
      <c r="J40" s="47">
        <v>376.5</v>
      </c>
      <c r="K40" s="47">
        <v>286.89999999999998</v>
      </c>
      <c r="L40" s="47"/>
      <c r="M40" s="52">
        <v>2674610.8199999998</v>
      </c>
      <c r="N40" s="47"/>
      <c r="O40" s="47"/>
      <c r="P40" s="47"/>
      <c r="Q40" s="52">
        <f>M40</f>
        <v>2674610.8199999998</v>
      </c>
      <c r="R40" s="47" t="s">
        <v>30</v>
      </c>
      <c r="S40" s="47"/>
      <c r="T40" s="52">
        <v>7103.88</v>
      </c>
      <c r="U40" s="53" t="s">
        <v>48</v>
      </c>
    </row>
    <row r="41" spans="1:23" ht="15.75">
      <c r="A41" s="49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 t="s">
        <v>31</v>
      </c>
      <c r="M41" s="52">
        <v>2674610.8199999998</v>
      </c>
      <c r="N41" s="47"/>
      <c r="O41" s="47"/>
      <c r="P41" s="47"/>
      <c r="Q41" s="52"/>
      <c r="R41" s="47"/>
      <c r="S41" s="47"/>
      <c r="T41" s="52"/>
      <c r="U41" s="53"/>
    </row>
    <row r="42" spans="1:23" ht="31.5">
      <c r="A42" s="49">
        <v>7</v>
      </c>
      <c r="B42" s="47"/>
      <c r="C42" s="47" t="s">
        <v>62</v>
      </c>
      <c r="D42" s="47">
        <v>1957</v>
      </c>
      <c r="E42" s="47"/>
      <c r="F42" s="47" t="s">
        <v>63</v>
      </c>
      <c r="G42" s="47">
        <v>2</v>
      </c>
      <c r="H42" s="47">
        <v>1</v>
      </c>
      <c r="I42" s="47">
        <v>738.2</v>
      </c>
      <c r="J42" s="47">
        <v>369.1</v>
      </c>
      <c r="K42" s="47">
        <v>369.1</v>
      </c>
      <c r="L42" s="47">
        <v>15</v>
      </c>
      <c r="M42" s="52">
        <v>2622042.1</v>
      </c>
      <c r="N42" s="47"/>
      <c r="O42" s="47"/>
      <c r="P42" s="47"/>
      <c r="Q42" s="52">
        <f>M42</f>
        <v>2622042.1</v>
      </c>
      <c r="R42" s="47" t="s">
        <v>30</v>
      </c>
      <c r="S42" s="47"/>
      <c r="T42" s="52">
        <v>7103.88</v>
      </c>
      <c r="U42" s="53" t="s">
        <v>48</v>
      </c>
    </row>
    <row r="43" spans="1:23" ht="15.75">
      <c r="A43" s="49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 t="s">
        <v>31</v>
      </c>
      <c r="M43" s="52">
        <f>M42</f>
        <v>2622042.1</v>
      </c>
      <c r="N43" s="47"/>
      <c r="O43" s="47"/>
      <c r="P43" s="47"/>
      <c r="Q43" s="52"/>
      <c r="R43" s="47"/>
      <c r="S43" s="47"/>
      <c r="T43" s="52"/>
      <c r="U43" s="53"/>
    </row>
    <row r="44" spans="1:23" ht="15.75">
      <c r="A44" s="78" t="s">
        <v>38</v>
      </c>
      <c r="B44" s="79"/>
      <c r="C44" s="79"/>
      <c r="D44" s="79"/>
      <c r="E44" s="79"/>
      <c r="F44" s="79"/>
      <c r="G44" s="79"/>
      <c r="H44" s="79"/>
      <c r="I44" s="55"/>
      <c r="J44" s="55"/>
      <c r="K44" s="55"/>
      <c r="L44" s="56"/>
      <c r="M44" s="56">
        <f>M41+M43</f>
        <v>5296652.92</v>
      </c>
      <c r="N44" s="57"/>
      <c r="O44" s="57"/>
      <c r="P44" s="57"/>
      <c r="Q44" s="58"/>
      <c r="R44" s="57"/>
      <c r="S44" s="57"/>
      <c r="T44" s="57"/>
      <c r="U44" s="59"/>
    </row>
    <row r="45" spans="1:23" ht="21.75" customHeight="1">
      <c r="A45" s="15" t="s">
        <v>32</v>
      </c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2"/>
      <c r="S45" s="13"/>
      <c r="T45" s="13"/>
      <c r="U45" s="16"/>
      <c r="V45" s="4"/>
      <c r="W45" s="4"/>
    </row>
    <row r="46" spans="1:23" ht="36" customHeight="1" outlineLevel="1">
      <c r="A46" s="49">
        <v>8</v>
      </c>
      <c r="B46" s="47">
        <v>80</v>
      </c>
      <c r="C46" s="47" t="s">
        <v>66</v>
      </c>
      <c r="D46" s="47">
        <v>1983</v>
      </c>
      <c r="E46" s="47"/>
      <c r="F46" s="47" t="s">
        <v>67</v>
      </c>
      <c r="G46" s="47">
        <v>2</v>
      </c>
      <c r="H46" s="47">
        <v>2</v>
      </c>
      <c r="I46" s="45">
        <v>1301.45</v>
      </c>
      <c r="J46" s="45">
        <v>1022.35</v>
      </c>
      <c r="K46" s="45">
        <v>747.7</v>
      </c>
      <c r="L46" s="46" t="s">
        <v>68</v>
      </c>
      <c r="M46" s="52">
        <f>Q46</f>
        <v>7262651.7180000003</v>
      </c>
      <c r="N46" s="47"/>
      <c r="O46" s="47"/>
      <c r="P46" s="47"/>
      <c r="Q46" s="54">
        <f>J46*T46</f>
        <v>7262651.7180000003</v>
      </c>
      <c r="R46" s="47" t="s">
        <v>30</v>
      </c>
      <c r="S46" s="47"/>
      <c r="T46" s="52">
        <v>7103.88</v>
      </c>
      <c r="U46" s="53" t="s">
        <v>48</v>
      </c>
    </row>
    <row r="47" spans="1:23" ht="17.25" customHeight="1" outlineLevel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47" t="s">
        <v>31</v>
      </c>
      <c r="M47" s="52">
        <f>M46</f>
        <v>7262651.7180000003</v>
      </c>
      <c r="N47" s="47"/>
      <c r="O47" s="47"/>
      <c r="P47" s="47"/>
      <c r="Q47" s="54"/>
      <c r="R47" s="47"/>
      <c r="S47" s="47"/>
      <c r="T47" s="52"/>
      <c r="U47" s="53"/>
    </row>
    <row r="48" spans="1:23" ht="16.5" customHeight="1" outlineLevel="1">
      <c r="A48" s="67" t="s">
        <v>33</v>
      </c>
      <c r="B48" s="68"/>
      <c r="C48" s="68"/>
      <c r="D48" s="68"/>
      <c r="E48" s="68"/>
      <c r="F48" s="68"/>
      <c r="G48" s="68"/>
      <c r="H48" s="68"/>
      <c r="I48" s="48"/>
      <c r="J48" s="48"/>
      <c r="K48" s="48"/>
      <c r="L48" s="36" t="s">
        <v>68</v>
      </c>
      <c r="M48" s="21">
        <f>M47</f>
        <v>7262651.7180000003</v>
      </c>
      <c r="N48" s="23"/>
      <c r="O48" s="23"/>
      <c r="P48" s="23"/>
      <c r="Q48" s="24"/>
      <c r="R48" s="23"/>
      <c r="S48" s="23"/>
      <c r="T48" s="23"/>
      <c r="U48" s="25"/>
    </row>
    <row r="49" spans="1:21" ht="16.5" thickBot="1">
      <c r="A49" s="80" t="s">
        <v>39</v>
      </c>
      <c r="B49" s="81"/>
      <c r="C49" s="81"/>
      <c r="D49" s="81"/>
      <c r="E49" s="81"/>
      <c r="F49" s="81"/>
      <c r="G49" s="81"/>
      <c r="H49" s="82"/>
      <c r="I49" s="8"/>
      <c r="J49" s="8"/>
      <c r="K49" s="8"/>
      <c r="L49" s="60"/>
      <c r="M49" s="9">
        <f>M28+M33+M38+M44+M48</f>
        <v>31218226.060000002</v>
      </c>
      <c r="N49" s="61"/>
      <c r="O49" s="61"/>
      <c r="P49" s="61"/>
      <c r="Q49" s="8"/>
      <c r="R49" s="61"/>
      <c r="S49" s="61"/>
      <c r="T49" s="61"/>
      <c r="U49" s="62"/>
    </row>
    <row r="50" spans="1:21" ht="66" customHeight="1"/>
    <row r="51" spans="1:21" ht="27.75">
      <c r="A51" s="64" t="s">
        <v>70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</row>
    <row r="54" spans="1:21">
      <c r="M54" s="22"/>
    </row>
    <row r="57" spans="1:21">
      <c r="M57" s="35"/>
    </row>
    <row r="59" spans="1:21">
      <c r="M59" s="35"/>
    </row>
    <row r="60" spans="1:21" ht="26.25">
      <c r="M60" s="63">
        <v>23955574.34</v>
      </c>
      <c r="N60" t="s">
        <v>69</v>
      </c>
    </row>
    <row r="61" spans="1:21" ht="26.25">
      <c r="M61" s="63">
        <f>M60+7262651.72</f>
        <v>31218226.059999999</v>
      </c>
    </row>
  </sheetData>
  <mergeCells count="57">
    <mergeCell ref="Q6:T6"/>
    <mergeCell ref="Q1:T1"/>
    <mergeCell ref="Q2:T2"/>
    <mergeCell ref="Q3:T3"/>
    <mergeCell ref="Q4:T4"/>
    <mergeCell ref="Q5:T5"/>
    <mergeCell ref="A13:A17"/>
    <mergeCell ref="B13:B18"/>
    <mergeCell ref="C13:C18"/>
    <mergeCell ref="D13:E14"/>
    <mergeCell ref="F13:F18"/>
    <mergeCell ref="Q7:T7"/>
    <mergeCell ref="D8:M8"/>
    <mergeCell ref="C9:N9"/>
    <mergeCell ref="C10:N10"/>
    <mergeCell ref="C11:N11"/>
    <mergeCell ref="R13:R18"/>
    <mergeCell ref="S13:S16"/>
    <mergeCell ref="T13:T16"/>
    <mergeCell ref="U13:U18"/>
    <mergeCell ref="D15:D18"/>
    <mergeCell ref="E15:E18"/>
    <mergeCell ref="J15:J16"/>
    <mergeCell ref="K15:K16"/>
    <mergeCell ref="M15:M16"/>
    <mergeCell ref="N15:Q15"/>
    <mergeCell ref="G13:G18"/>
    <mergeCell ref="H13:H18"/>
    <mergeCell ref="I13:I16"/>
    <mergeCell ref="J13:K13"/>
    <mergeCell ref="L13:L16"/>
    <mergeCell ref="M13:Q13"/>
    <mergeCell ref="A33:H33"/>
    <mergeCell ref="A20:U20"/>
    <mergeCell ref="A23:K23"/>
    <mergeCell ref="A28:H28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A51:U51"/>
    <mergeCell ref="A47:K47"/>
    <mergeCell ref="A48:H48"/>
    <mergeCell ref="A34:U34"/>
    <mergeCell ref="A35:C35"/>
    <mergeCell ref="A38:H38"/>
    <mergeCell ref="A39:C39"/>
    <mergeCell ref="A44:H44"/>
    <mergeCell ref="A49:H49"/>
  </mergeCells>
  <pageMargins left="0.7" right="0.43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2021 год НОВЫЙ</vt:lpstr>
      <vt:lpstr>'на 2021 год НОВЫЙ'!Область_печати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>1</cp:revision>
  <cp:lastPrinted>2020-09-07T12:36:54Z</cp:lastPrinted>
  <dcterms:created xsi:type="dcterms:W3CDTF">2016-04-20T11:05:21Z</dcterms:created>
  <dcterms:modified xsi:type="dcterms:W3CDTF">2020-09-07T12:36:57Z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