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132" windowWidth="15480" windowHeight="9180" activeTab="1"/>
  </bookViews>
  <sheets>
    <sheet name="индикаторы" sheetId="3" r:id="rId1"/>
    <sheet name="туризм" sheetId="2" r:id="rId2"/>
    <sheet name="Распределение (справочно)" sheetId="4" r:id="rId3"/>
  </sheets>
  <definedNames>
    <definedName name="_xlnm.Print_Area" localSheetId="0">индикаторы!$A$1:$J$19</definedName>
    <definedName name="_xlnm.Print_Area" localSheetId="1">туризм!$A$1:$N$67</definedName>
  </definedNames>
  <calcPr calcId="124519"/>
</workbook>
</file>

<file path=xl/calcChain.xml><?xml version="1.0" encoding="utf-8"?>
<calcChain xmlns="http://schemas.openxmlformats.org/spreadsheetml/2006/main">
  <c r="M67" i="2"/>
  <c r="M66"/>
  <c r="L67"/>
  <c r="H9" i="4" s="1"/>
  <c r="L66" i="2"/>
  <c r="L65"/>
  <c r="H7" i="4" s="1"/>
  <c r="L64" i="2"/>
  <c r="K67"/>
  <c r="K66"/>
  <c r="K65"/>
  <c r="K64"/>
  <c r="G6" i="4" s="1"/>
  <c r="J67" i="2"/>
  <c r="F9" i="4"/>
  <c r="J66" i="2"/>
  <c r="I66"/>
  <c r="H67"/>
  <c r="D9" i="4"/>
  <c r="H66" i="2"/>
  <c r="G67"/>
  <c r="C9" i="4" s="1"/>
  <c r="G66" i="2"/>
  <c r="C8" i="4"/>
  <c r="G65" i="2"/>
  <c r="G64"/>
  <c r="C6" i="4" s="1"/>
  <c r="F12" i="2"/>
  <c r="F10" s="1"/>
  <c r="F13"/>
  <c r="F59"/>
  <c r="H52"/>
  <c r="M52"/>
  <c r="F52" s="1"/>
  <c r="F40"/>
  <c r="F15"/>
  <c r="I54"/>
  <c r="I67" s="1"/>
  <c r="E9" i="4" s="1"/>
  <c r="J10" i="2"/>
  <c r="K10"/>
  <c r="L10"/>
  <c r="M10"/>
  <c r="I10"/>
  <c r="F14"/>
  <c r="F53"/>
  <c r="F60"/>
  <c r="F41"/>
  <c r="F66" s="1"/>
  <c r="B8" i="4" s="1"/>
  <c r="H6"/>
  <c r="G7"/>
  <c r="E8"/>
  <c r="F8"/>
  <c r="G8"/>
  <c r="H8"/>
  <c r="I8"/>
  <c r="F28" i="2"/>
  <c r="F35"/>
  <c r="F47"/>
  <c r="F26"/>
  <c r="F24" s="1"/>
  <c r="F29"/>
  <c r="F36"/>
  <c r="F31" s="1"/>
  <c r="F42"/>
  <c r="H46"/>
  <c r="H65" s="1"/>
  <c r="D7" i="4" s="1"/>
  <c r="H58" i="2"/>
  <c r="H64" s="1"/>
  <c r="D6" i="4" s="1"/>
  <c r="M37" i="2"/>
  <c r="M31"/>
  <c r="M24"/>
  <c r="L56"/>
  <c r="L49"/>
  <c r="L62" s="1"/>
  <c r="H4" i="4" s="1"/>
  <c r="L43" i="2"/>
  <c r="L37"/>
  <c r="L31"/>
  <c r="L24"/>
  <c r="K56"/>
  <c r="K49"/>
  <c r="K62" s="1"/>
  <c r="G4" i="4" s="1"/>
  <c r="K43" i="2"/>
  <c r="K37"/>
  <c r="K31"/>
  <c r="K24"/>
  <c r="J37"/>
  <c r="J31"/>
  <c r="J24"/>
  <c r="D8" i="4"/>
  <c r="H37" i="2"/>
  <c r="H31"/>
  <c r="H24"/>
  <c r="C7" i="4"/>
  <c r="F45" i="2"/>
  <c r="F48"/>
  <c r="F43"/>
  <c r="G56"/>
  <c r="G49"/>
  <c r="G62" s="1"/>
  <c r="C4" i="4" s="1"/>
  <c r="G37" i="2"/>
  <c r="G31"/>
  <c r="G24"/>
  <c r="I24"/>
  <c r="I31"/>
  <c r="I37"/>
  <c r="F37" s="1"/>
  <c r="F61"/>
  <c r="B5" i="4"/>
  <c r="C5"/>
  <c r="D5"/>
  <c r="E5"/>
  <c r="F5"/>
  <c r="G5"/>
  <c r="H5"/>
  <c r="I5"/>
  <c r="F51" i="2"/>
  <c r="F39"/>
  <c r="F64" s="1"/>
  <c r="B6" i="4" s="1"/>
  <c r="F19" i="2"/>
  <c r="F21"/>
  <c r="F22"/>
  <c r="I49"/>
  <c r="G9" i="4"/>
  <c r="I9"/>
  <c r="J49" i="2"/>
  <c r="F56"/>
  <c r="H49"/>
  <c r="F65" l="1"/>
  <c r="B7" i="4" s="1"/>
  <c r="M49" i="2"/>
  <c r="F49" s="1"/>
  <c r="F62" s="1"/>
  <c r="B4" i="4" s="1"/>
  <c r="I58" i="2"/>
  <c r="F54"/>
  <c r="F67" s="1"/>
  <c r="B9" i="4" s="1"/>
  <c r="H56" i="2"/>
  <c r="H62" s="1"/>
  <c r="D4" i="4" s="1"/>
  <c r="I46" i="2"/>
  <c r="I65" l="1"/>
  <c r="E7" i="4" s="1"/>
  <c r="J46" i="2"/>
  <c r="J58"/>
  <c r="I56"/>
  <c r="I62" s="1"/>
  <c r="E4" i="4" s="1"/>
  <c r="I64" i="2"/>
  <c r="E6" i="4" s="1"/>
  <c r="J56" i="2" l="1"/>
  <c r="J62" s="1"/>
  <c r="F4" i="4" s="1"/>
  <c r="J64" i="2"/>
  <c r="F6" i="4" s="1"/>
  <c r="M58" i="2"/>
  <c r="J65"/>
  <c r="F7" i="4" s="1"/>
  <c r="M46" i="2"/>
  <c r="J43"/>
  <c r="M43" l="1"/>
  <c r="M65"/>
  <c r="I7" i="4" s="1"/>
  <c r="M64" i="2"/>
  <c r="I6" i="4" s="1"/>
  <c r="M56" i="2"/>
  <c r="M62" l="1"/>
  <c r="I4" i="4" s="1"/>
</calcChain>
</file>

<file path=xl/sharedStrings.xml><?xml version="1.0" encoding="utf-8"?>
<sst xmlns="http://schemas.openxmlformats.org/spreadsheetml/2006/main" count="160" uniqueCount="88">
  <si>
    <t>Наименование мероприятия программы</t>
  </si>
  <si>
    <t>Источники финансирования</t>
  </si>
  <si>
    <t>Ожидаемые результаты реализации мероприятий</t>
  </si>
  <si>
    <t>Всего</t>
  </si>
  <si>
    <t>Общий объем средств</t>
  </si>
  <si>
    <t>в том числе:</t>
  </si>
  <si>
    <t>Внебюджетные источники</t>
  </si>
  <si>
    <t>Итого по программе</t>
  </si>
  <si>
    <t>федеральный бюджет</t>
  </si>
  <si>
    <t>областной бюджет</t>
  </si>
  <si>
    <t>местные бюджеты</t>
  </si>
  <si>
    <t>внебюджетные средства</t>
  </si>
  <si>
    <t>3.1.Разработка и выпуск тематических справочников по  туризму.</t>
  </si>
  <si>
    <t>внебюджетные источники</t>
  </si>
  <si>
    <t xml:space="preserve">Задача № 2.Повышение многообразия и качества предоставляемых туристских услуг на территории Устьянского района. </t>
  </si>
  <si>
    <t>.Задача № 3.Популяризация и продвижение туристских продуктов Устьянского района на рынке внутреннего и въездного туризма.</t>
  </si>
  <si>
    <t xml:space="preserve"> Задача №4.Создание условий для эффективного консультационно-образовательного процесса подготовки кадров в сфере индустрии туризма и гостеприимства.</t>
  </si>
  <si>
    <t xml:space="preserve">4.1.Организация и проведение обучающих семинаров, пленэров, тематических мероприятий направленных на профессиональную подготовку кадров среди населения, задействованного в сфере туризма
</t>
  </si>
  <si>
    <t>3.2. Проведение рекламных туров на территории Устьянского района</t>
  </si>
  <si>
    <t xml:space="preserve">3.3. Организация участия Устьянского района 
в туристических выставочно-ярмарочных мероприятиях
</t>
  </si>
  <si>
    <r>
      <t>Брендинг территории.
Формирование благоприятного имиджа территории и привлечение туристов. Выпуск сборников тиражом не менее 1000 штук в год.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</si>
  <si>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t xml:space="preserve">УКСТиМ              </t>
  </si>
  <si>
    <t>Задача № 1. Формирование доступной и комфортной туристской инфраструктуры.</t>
  </si>
  <si>
    <t>Ответственный исполнитель</t>
  </si>
  <si>
    <t>Соисполнитель</t>
  </si>
  <si>
    <t>УКСТиМ</t>
  </si>
  <si>
    <t>МБУК "Устьяны"</t>
  </si>
  <si>
    <t xml:space="preserve">УКСТиМ
</t>
  </si>
  <si>
    <t xml:space="preserve">УКСТиМ       </t>
  </si>
  <si>
    <t xml:space="preserve">УКСТиМ      </t>
  </si>
  <si>
    <t xml:space="preserve">2.1. Создание и ведение единого  реестра субъектов туристской индустрии и проведение мониторинга развития сферы туризма на территории Устьянского района 
</t>
  </si>
  <si>
    <t>№ п/п</t>
  </si>
  <si>
    <t>Наименование целевого показателя (индикатора)</t>
  </si>
  <si>
    <t>Единица
измерения</t>
  </si>
  <si>
    <t>Значения целевых показателей (индикаторов), года</t>
  </si>
  <si>
    <t xml:space="preserve">1. </t>
  </si>
  <si>
    <t>1.1.</t>
  </si>
  <si>
    <t>шт.</t>
  </si>
  <si>
    <t>2.</t>
  </si>
  <si>
    <t>2.1.</t>
  </si>
  <si>
    <t>чел.</t>
  </si>
  <si>
    <t>3.</t>
  </si>
  <si>
    <t>4.</t>
  </si>
  <si>
    <t>4.1.</t>
  </si>
  <si>
    <t>Сведения о составе и значениях целевых показателей (индикаторов) 
муниципальной программы  "Развитие туризма в Устьянском районе на 2014-2020 годы"</t>
  </si>
  <si>
    <t xml:space="preserve">Формирование доступной комфортной среды через реализацию кластерного подхода к развитию туристской инфраструктуры
</t>
  </si>
  <si>
    <t>тыс.рублей</t>
  </si>
  <si>
    <t xml:space="preserve">Повышение многообразия и качества предоставляемых туристских услуг на территории Устьянского района             </t>
  </si>
  <si>
    <t xml:space="preserve">Популяризация и продвижение туристических продуктов Устьянского района             </t>
  </si>
  <si>
    <t>3.1.</t>
  </si>
  <si>
    <t>3.2.</t>
  </si>
  <si>
    <t>3.3.</t>
  </si>
  <si>
    <t>Создание условий для эффективного консультационно-образовательного процесса подготовки кадров в сфере индустрии туризма и гостеприимства.</t>
  </si>
  <si>
    <t xml:space="preserve">РАСПРЕДЕЛЕНИЕ
ОБЪЕМОВ ФИНАНСИРОВАНИЯ ПРОГРАММЫ ПО ИСТОЧНИКАМ,
НАПРАВЛЕНИЯМ РАСХОДОВАНИЯ СРЕДСТВ И ГОДАМ
</t>
  </si>
  <si>
    <t>Источники и направления финансирования</t>
  </si>
  <si>
    <t>Объем финансирования всего</t>
  </si>
  <si>
    <t>В том числе по годам</t>
  </si>
  <si>
    <t>Всего по программе</t>
  </si>
  <si>
    <t>Срок начала/ окончания работ</t>
  </si>
  <si>
    <t xml:space="preserve">Перечень мероприятий муниципальной программы "Развитие туризма в Устьянском районе на 2014-2020 годы"     </t>
  </si>
  <si>
    <t>2.2.</t>
  </si>
  <si>
    <t>Объемы финансирования, в т.ч. по годам (руб.)</t>
  </si>
  <si>
    <t>Количество коллективных и иных средств размещения на территории муниципального образования</t>
  </si>
  <si>
    <t xml:space="preserve">Количество объектов туристской инфраструктуры и туристические маршруты в муниципальном образовании </t>
  </si>
  <si>
    <t>Количество консультационно-образовательных мероприятий для подготовки кадров в сфере туризма и гостеприимства</t>
  </si>
  <si>
    <t>Объем платных  услуг, оказанных населению в сфере внутреннего и въездного туризма на территории муниципального образования (включая услуги организаций туристской индустрии, коллективных и иных средст размещения, в том числе гостевых домов)</t>
  </si>
  <si>
    <t>Увеличение коллективных и иных средств размещения на территории муниципального образования на 10</t>
  </si>
  <si>
    <t>Количество выпущенной рекламной продукции по туризму в год</t>
  </si>
  <si>
    <t>экз.</t>
  </si>
  <si>
    <t xml:space="preserve">Проведение не менее 3 обучающих мероприятий в год, направленных на развитие сферы туризма и гостеприимства.
</t>
  </si>
  <si>
    <t>Численность граждан Российской Федерации и иностранных государств, въезжающих в муниципальное образование с туристскими целями и размещенных в коллективных и иных средствах размещения</t>
  </si>
  <si>
    <t>2014-2020</t>
  </si>
  <si>
    <t>-</t>
  </si>
  <si>
    <t>Количество дорожных указателей к объектам турпоказа (шт.)</t>
  </si>
  <si>
    <t>Количество посещений туристических выставочно-ярморочных  мероприятий</t>
  </si>
  <si>
    <t>Количество проведенных  мероприятий,  направленных на развитие туризма в Устьянском районе</t>
  </si>
  <si>
    <t>3.4.</t>
  </si>
  <si>
    <t>3.5.</t>
  </si>
  <si>
    <t>Установка пяти дорожных указателей к объектам турпоказа</t>
  </si>
  <si>
    <t xml:space="preserve">Увеличение  объектов туристской инфраструктуры и туристических маршрутов на 20 
                                                                               </t>
  </si>
  <si>
    <t>Брендинг территории.
Формирование благоприятного имиджа территории и привлечение туристов.
Увеличение потока туристов в район на 23000 человек. Увеличение объемов платных услуг на 7800 тыс.рублей.</t>
  </si>
  <si>
    <t xml:space="preserve">    Участие в крупных международных туристских выставках, участие 
в межрегиональных выставках до 6 в год
</t>
  </si>
  <si>
    <t xml:space="preserve">Создание условий для развития приоритетных видов туризма на территории Устьянского района. Организация не менее 5 туристских мероприятий в год                         
</t>
  </si>
  <si>
    <t>3.4. Организация, проведение мероприятий и участие в конкурсах на предоставление субсидий,  направленных на развитие туризма в Устьянском районе</t>
  </si>
  <si>
    <t>Приложение №1
к постановлению администрации
МО "Устьянский муниципальный район"
от 04 мая 2016 года №293</t>
  </si>
  <si>
    <t xml:space="preserve">1.1. Организация системы турнавигации на территории Устьянского района </t>
  </si>
  <si>
    <t xml:space="preserve">2.2.Создание объектов туристской инфраструктуры и туристских маршрутов в муниципальном образовании
        </t>
  </si>
  <si>
    <t>Приложение №2
к постановлению администрации
муниципального образования
"Устьянский муниципальный район"
от 02 декабря 2016 года № 928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</si>
</sst>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Arial Cyr"/>
      <charset val="204"/>
    </font>
    <font>
      <sz val="10"/>
      <color indexed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20">
    <xf numFmtId="0" fontId="0" fillId="0" borderId="0" xfId="0"/>
    <xf numFmtId="0" fontId="11" fillId="0" borderId="0" xfId="1"/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justify" wrapText="1"/>
    </xf>
    <xf numFmtId="0" fontId="13" fillId="0" borderId="1" xfId="1" applyFont="1" applyBorder="1" applyAlignment="1">
      <alignment horizontal="left" vertical="justify"/>
    </xf>
    <xf numFmtId="0" fontId="13" fillId="0" borderId="1" xfId="1" applyFont="1" applyBorder="1" applyAlignment="1">
      <alignment horizontal="center"/>
    </xf>
    <xf numFmtId="0" fontId="13" fillId="0" borderId="1" xfId="1" applyFont="1" applyBorder="1" applyAlignment="1">
      <alignment horizontal="left" vertical="justify" wrapText="1"/>
    </xf>
    <xf numFmtId="0" fontId="11" fillId="0" borderId="0" xfId="1" applyAlignment="1">
      <alignment horizontal="center"/>
    </xf>
    <xf numFmtId="0" fontId="13" fillId="0" borderId="1" xfId="1" applyFont="1" applyBorder="1" applyAlignment="1">
      <alignment horizontal="center" wrapText="1"/>
    </xf>
    <xf numFmtId="0" fontId="11" fillId="0" borderId="0" xfId="1" applyFont="1"/>
    <xf numFmtId="0" fontId="13" fillId="0" borderId="1" xfId="1" applyFont="1" applyFill="1" applyBorder="1" applyAlignment="1">
      <alignment horizontal="left" wrapText="1"/>
    </xf>
    <xf numFmtId="0" fontId="13" fillId="0" borderId="1" xfId="1" applyFont="1" applyFill="1" applyBorder="1" applyAlignment="1">
      <alignment horizontal="center"/>
    </xf>
    <xf numFmtId="0" fontId="11" fillId="0" borderId="0" xfId="1" applyFont="1" applyFill="1"/>
    <xf numFmtId="0" fontId="13" fillId="0" borderId="2" xfId="1" applyFont="1" applyBorder="1" applyAlignment="1">
      <alignment horizontal="center" vertical="justify" wrapText="1"/>
    </xf>
    <xf numFmtId="0" fontId="13" fillId="0" borderId="3" xfId="1" applyFont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/>
    </xf>
    <xf numFmtId="16" fontId="13" fillId="0" borderId="3" xfId="1" applyNumberFormat="1" applyFont="1" applyBorder="1"/>
    <xf numFmtId="0" fontId="13" fillId="0" borderId="3" xfId="1" applyFont="1" applyBorder="1" applyAlignment="1"/>
    <xf numFmtId="0" fontId="13" fillId="0" borderId="3" xfId="1" applyFont="1" applyBorder="1"/>
    <xf numFmtId="0" fontId="13" fillId="0" borderId="4" xfId="1" applyFont="1" applyFill="1" applyBorder="1"/>
    <xf numFmtId="0" fontId="13" fillId="0" borderId="5" xfId="1" applyFont="1" applyBorder="1" applyAlignment="1">
      <alignment horizontal="left" vertical="justify" wrapText="1"/>
    </xf>
    <xf numFmtId="0" fontId="13" fillId="0" borderId="5" xfId="1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/>
    <xf numFmtId="4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3" fillId="0" borderId="1" xfId="0" applyFont="1" applyBorder="1" applyAlignment="1">
      <alignment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9" fillId="0" borderId="1" xfId="0" applyFont="1" applyBorder="1"/>
    <xf numFmtId="0" fontId="2" fillId="0" borderId="3" xfId="0" applyFont="1" applyBorder="1" applyAlignment="1">
      <alignment horizontal="center" vertical="top" wrapText="1"/>
    </xf>
    <xf numFmtId="0" fontId="0" fillId="0" borderId="3" xfId="0" applyBorder="1"/>
    <xf numFmtId="0" fontId="3" fillId="0" borderId="5" xfId="0" applyFont="1" applyBorder="1" applyAlignment="1">
      <alignment vertical="top" wrapText="1"/>
    </xf>
    <xf numFmtId="0" fontId="0" fillId="0" borderId="7" xfId="0" applyFill="1" applyBorder="1"/>
    <xf numFmtId="0" fontId="0" fillId="0" borderId="7" xfId="0" applyBorder="1"/>
    <xf numFmtId="0" fontId="0" fillId="2" borderId="7" xfId="0" applyFill="1" applyBorder="1"/>
    <xf numFmtId="0" fontId="9" fillId="0" borderId="7" xfId="0" applyFont="1" applyBorder="1"/>
    <xf numFmtId="0" fontId="2" fillId="0" borderId="2" xfId="0" applyFont="1" applyBorder="1" applyAlignment="1">
      <alignment horizontal="center" vertical="top" wrapText="1"/>
    </xf>
    <xf numFmtId="0" fontId="1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13" fillId="0" borderId="2" xfId="1" applyFont="1" applyBorder="1" applyAlignment="1">
      <alignment horizontal="center" wrapText="1"/>
    </xf>
    <xf numFmtId="0" fontId="2" fillId="0" borderId="0" xfId="0" applyFont="1" applyBorder="1"/>
    <xf numFmtId="0" fontId="0" fillId="0" borderId="0" xfId="0" applyBorder="1"/>
    <xf numFmtId="0" fontId="2" fillId="0" borderId="10" xfId="0" applyFont="1" applyBorder="1"/>
    <xf numFmtId="0" fontId="0" fillId="0" borderId="10" xfId="0" applyBorder="1"/>
    <xf numFmtId="4" fontId="16" fillId="0" borderId="1" xfId="0" applyNumberFormat="1" applyFont="1" applyFill="1" applyBorder="1" applyAlignment="1">
      <alignment horizontal="right" vertical="top" wrapText="1"/>
    </xf>
    <xf numFmtId="0" fontId="5" fillId="0" borderId="0" xfId="0" applyFont="1"/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2" fillId="0" borderId="10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vertical="top" wrapText="1"/>
    </xf>
    <xf numFmtId="0" fontId="15" fillId="0" borderId="1" xfId="1" applyFont="1" applyBorder="1" applyAlignment="1">
      <alignment horizontal="center" wrapText="1"/>
    </xf>
    <xf numFmtId="0" fontId="15" fillId="0" borderId="1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0" fontId="15" fillId="0" borderId="1" xfId="1" applyFont="1" applyBorder="1" applyAlignment="1">
      <alignment horizontal="center" vertical="justify" wrapText="1"/>
    </xf>
    <xf numFmtId="0" fontId="15" fillId="0" borderId="2" xfId="1" applyFont="1" applyBorder="1" applyAlignment="1">
      <alignment horizontal="center" vertical="justify" wrapText="1"/>
    </xf>
    <xf numFmtId="0" fontId="15" fillId="0" borderId="11" xfId="1" applyFont="1" applyBorder="1" applyAlignment="1">
      <alignment horizontal="center" wrapText="1"/>
    </xf>
    <xf numFmtId="0" fontId="15" fillId="0" borderId="2" xfId="1" applyFont="1" applyBorder="1" applyAlignment="1">
      <alignment horizontal="center" wrapText="1"/>
    </xf>
    <xf numFmtId="0" fontId="13" fillId="0" borderId="0" xfId="1" applyFont="1" applyAlignment="1">
      <alignment horizontal="right" wrapText="1"/>
    </xf>
    <xf numFmtId="0" fontId="13" fillId="0" borderId="0" xfId="1" applyFont="1" applyAlignment="1">
      <alignment horizontal="right"/>
    </xf>
    <xf numFmtId="0" fontId="14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1" xfId="0" applyFont="1" applyBorder="1" applyAlignment="1">
      <alignment horizontal="center" vertical="top" wrapText="1"/>
    </xf>
    <xf numFmtId="0" fontId="0" fillId="0" borderId="10" xfId="0" applyBorder="1" applyAlignment="1">
      <alignment horizontal="center" wrapText="1"/>
    </xf>
  </cellXfs>
  <cellStyles count="2">
    <cellStyle name="Обычный" xfId="0" builtinId="0"/>
    <cellStyle name="Обычный_индикаторы Приложение №2 Таблица №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view="pageBreakPreview" zoomScale="88" zoomScaleSheetLayoutView="88" workbookViewId="0">
      <selection activeCell="C13" sqref="C13"/>
    </sheetView>
  </sheetViews>
  <sheetFormatPr defaultColWidth="9.109375" defaultRowHeight="14.4"/>
  <cols>
    <col min="1" max="1" width="4" style="1" customWidth="1"/>
    <col min="2" max="2" width="30.44140625" style="1" customWidth="1"/>
    <col min="3" max="3" width="13.44140625" style="7" customWidth="1"/>
    <col min="4" max="4" width="10.44140625" style="1" customWidth="1"/>
    <col min="5" max="5" width="9.109375" style="1"/>
    <col min="6" max="7" width="10" style="1" customWidth="1"/>
    <col min="8" max="9" width="9.6640625" style="1" customWidth="1"/>
    <col min="10" max="10" width="10.109375" style="1" customWidth="1"/>
    <col min="11" max="11" width="11.88671875" style="1" customWidth="1"/>
    <col min="12" max="16384" width="9.109375" style="1"/>
  </cols>
  <sheetData>
    <row r="1" spans="1:11" ht="66.75" customHeight="1" thickBot="1">
      <c r="A1" s="73" t="s">
        <v>84</v>
      </c>
      <c r="B1" s="74"/>
      <c r="C1" s="74"/>
      <c r="D1" s="74"/>
      <c r="E1" s="74"/>
      <c r="F1" s="74"/>
      <c r="G1" s="74"/>
      <c r="H1" s="74"/>
      <c r="I1" s="74"/>
      <c r="J1" s="74"/>
    </row>
    <row r="2" spans="1:11" ht="15" customHeight="1">
      <c r="A2" s="75" t="s">
        <v>44</v>
      </c>
      <c r="B2" s="76"/>
      <c r="C2" s="76"/>
      <c r="D2" s="76"/>
      <c r="E2" s="76"/>
      <c r="F2" s="76"/>
      <c r="G2" s="76"/>
      <c r="H2" s="76"/>
      <c r="I2" s="76"/>
      <c r="J2" s="77"/>
    </row>
    <row r="3" spans="1:11" ht="36" customHeight="1">
      <c r="A3" s="78"/>
      <c r="B3" s="79"/>
      <c r="C3" s="79"/>
      <c r="D3" s="79"/>
      <c r="E3" s="79"/>
      <c r="F3" s="79"/>
      <c r="G3" s="79"/>
      <c r="H3" s="79"/>
      <c r="I3" s="79"/>
      <c r="J3" s="80"/>
    </row>
    <row r="4" spans="1:11" ht="20.25" customHeight="1">
      <c r="A4" s="81" t="s">
        <v>31</v>
      </c>
      <c r="B4" s="82" t="s">
        <v>32</v>
      </c>
      <c r="C4" s="82" t="s">
        <v>33</v>
      </c>
      <c r="D4" s="82" t="s">
        <v>34</v>
      </c>
      <c r="E4" s="82"/>
      <c r="F4" s="82"/>
      <c r="G4" s="82"/>
      <c r="H4" s="82"/>
      <c r="I4" s="82"/>
      <c r="J4" s="83"/>
    </row>
    <row r="5" spans="1:11">
      <c r="A5" s="81"/>
      <c r="B5" s="82"/>
      <c r="C5" s="82"/>
      <c r="D5" s="2">
        <v>2014</v>
      </c>
      <c r="E5" s="2">
        <v>2015</v>
      </c>
      <c r="F5" s="2">
        <v>2016</v>
      </c>
      <c r="G5" s="3">
        <v>2017</v>
      </c>
      <c r="H5" s="3">
        <v>2018</v>
      </c>
      <c r="I5" s="3">
        <v>2019</v>
      </c>
      <c r="J5" s="13">
        <v>2020</v>
      </c>
    </row>
    <row r="6" spans="1:11">
      <c r="A6" s="81"/>
      <c r="B6" s="82"/>
      <c r="C6" s="82"/>
      <c r="D6" s="3"/>
      <c r="E6" s="3"/>
      <c r="F6" s="3"/>
      <c r="G6" s="3"/>
      <c r="H6" s="3"/>
      <c r="I6" s="3"/>
      <c r="J6" s="13"/>
    </row>
    <row r="7" spans="1:11" ht="38.25" customHeight="1">
      <c r="A7" s="14" t="s">
        <v>35</v>
      </c>
      <c r="B7" s="66" t="s">
        <v>45</v>
      </c>
      <c r="C7" s="67"/>
      <c r="D7" s="67"/>
      <c r="E7" s="67"/>
      <c r="F7" s="67"/>
      <c r="G7" s="67"/>
      <c r="H7" s="67"/>
      <c r="I7" s="67"/>
      <c r="J7" s="68"/>
    </row>
    <row r="8" spans="1:11" s="12" customFormat="1" ht="38.25" customHeight="1">
      <c r="A8" s="15" t="s">
        <v>36</v>
      </c>
      <c r="B8" s="10" t="s">
        <v>73</v>
      </c>
      <c r="C8" s="11" t="s">
        <v>37</v>
      </c>
      <c r="D8" s="11">
        <v>0</v>
      </c>
      <c r="E8" s="11">
        <v>0</v>
      </c>
      <c r="F8" s="11">
        <v>1</v>
      </c>
      <c r="G8" s="11">
        <v>1</v>
      </c>
      <c r="H8" s="11">
        <v>1</v>
      </c>
      <c r="I8" s="11">
        <v>1</v>
      </c>
      <c r="J8" s="16">
        <v>2</v>
      </c>
    </row>
    <row r="9" spans="1:11" ht="26.25" customHeight="1">
      <c r="A9" s="15" t="s">
        <v>38</v>
      </c>
      <c r="B9" s="69" t="s">
        <v>47</v>
      </c>
      <c r="C9" s="69"/>
      <c r="D9" s="69"/>
      <c r="E9" s="69"/>
      <c r="F9" s="69"/>
      <c r="G9" s="69"/>
      <c r="H9" s="69"/>
      <c r="I9" s="69"/>
      <c r="J9" s="70"/>
    </row>
    <row r="10" spans="1:11" ht="50.25" customHeight="1">
      <c r="A10" s="15" t="s">
        <v>39</v>
      </c>
      <c r="B10" s="6" t="s">
        <v>62</v>
      </c>
      <c r="C10" s="8" t="s">
        <v>37</v>
      </c>
      <c r="D10" s="23">
        <v>15</v>
      </c>
      <c r="E10" s="23">
        <v>18</v>
      </c>
      <c r="F10" s="23">
        <v>20</v>
      </c>
      <c r="G10" s="23">
        <v>21</v>
      </c>
      <c r="H10" s="23">
        <v>22</v>
      </c>
      <c r="I10" s="23">
        <v>23</v>
      </c>
      <c r="J10" s="24">
        <v>25</v>
      </c>
      <c r="K10" s="9"/>
    </row>
    <row r="11" spans="1:11" ht="52.8">
      <c r="A11" s="14" t="s">
        <v>60</v>
      </c>
      <c r="B11" s="4" t="s">
        <v>63</v>
      </c>
      <c r="C11" s="8" t="s">
        <v>37</v>
      </c>
      <c r="D11" s="23">
        <v>60</v>
      </c>
      <c r="E11" s="23">
        <v>64</v>
      </c>
      <c r="F11" s="23">
        <v>67</v>
      </c>
      <c r="G11" s="23">
        <v>70</v>
      </c>
      <c r="H11" s="23">
        <v>73</v>
      </c>
      <c r="I11" s="23">
        <v>76</v>
      </c>
      <c r="J11" s="24">
        <v>80</v>
      </c>
      <c r="K11" s="9"/>
    </row>
    <row r="12" spans="1:11" ht="31.5" customHeight="1">
      <c r="A12" s="18" t="s">
        <v>41</v>
      </c>
      <c r="B12" s="69" t="s">
        <v>48</v>
      </c>
      <c r="C12" s="69"/>
      <c r="D12" s="69"/>
      <c r="E12" s="69"/>
      <c r="F12" s="69"/>
      <c r="G12" s="69"/>
      <c r="H12" s="69"/>
      <c r="I12" s="69"/>
      <c r="J12" s="70"/>
    </row>
    <row r="13" spans="1:11" s="9" customFormat="1" ht="31.5" customHeight="1">
      <c r="A13" s="18" t="s">
        <v>49</v>
      </c>
      <c r="B13" s="6" t="s">
        <v>67</v>
      </c>
      <c r="C13" s="3" t="s">
        <v>68</v>
      </c>
      <c r="D13" s="8">
        <v>1000</v>
      </c>
      <c r="E13" s="8">
        <v>1000</v>
      </c>
      <c r="F13" s="8">
        <v>1000</v>
      </c>
      <c r="G13" s="8">
        <v>1000</v>
      </c>
      <c r="H13" s="8">
        <v>1000</v>
      </c>
      <c r="I13" s="8">
        <v>1000</v>
      </c>
      <c r="J13" s="52">
        <v>1000</v>
      </c>
    </row>
    <row r="14" spans="1:11" s="9" customFormat="1" ht="45.75" customHeight="1">
      <c r="A14" s="18" t="s">
        <v>50</v>
      </c>
      <c r="B14" s="6" t="s">
        <v>74</v>
      </c>
      <c r="C14" s="3" t="s">
        <v>37</v>
      </c>
      <c r="D14" s="8">
        <v>5</v>
      </c>
      <c r="E14" s="8">
        <v>6</v>
      </c>
      <c r="F14" s="8">
        <v>6</v>
      </c>
      <c r="G14" s="8">
        <v>6</v>
      </c>
      <c r="H14" s="8">
        <v>6</v>
      </c>
      <c r="I14" s="8">
        <v>6</v>
      </c>
      <c r="J14" s="52">
        <v>6</v>
      </c>
    </row>
    <row r="15" spans="1:11" s="9" customFormat="1" ht="57" customHeight="1">
      <c r="A15" s="18" t="s">
        <v>51</v>
      </c>
      <c r="B15" s="6" t="s">
        <v>75</v>
      </c>
      <c r="C15" s="3" t="s">
        <v>37</v>
      </c>
      <c r="D15" s="8">
        <v>11</v>
      </c>
      <c r="E15" s="8">
        <v>12</v>
      </c>
      <c r="F15" s="8">
        <v>5</v>
      </c>
      <c r="G15" s="8">
        <v>5</v>
      </c>
      <c r="H15" s="8">
        <v>5</v>
      </c>
      <c r="I15" s="8">
        <v>5</v>
      </c>
      <c r="J15" s="52">
        <v>5</v>
      </c>
    </row>
    <row r="16" spans="1:11" ht="87.75" customHeight="1">
      <c r="A16" s="17" t="s">
        <v>76</v>
      </c>
      <c r="B16" s="6" t="s">
        <v>70</v>
      </c>
      <c r="C16" s="5" t="s">
        <v>40</v>
      </c>
      <c r="D16" s="51">
        <v>47415</v>
      </c>
      <c r="E16" s="51">
        <v>48363</v>
      </c>
      <c r="F16" s="23">
        <v>50000</v>
      </c>
      <c r="G16" s="23">
        <v>55000</v>
      </c>
      <c r="H16" s="23">
        <v>60000</v>
      </c>
      <c r="I16" s="23">
        <v>65000</v>
      </c>
      <c r="J16" s="24">
        <v>70000</v>
      </c>
    </row>
    <row r="17" spans="1:10" ht="126.75" customHeight="1">
      <c r="A17" s="17" t="s">
        <v>77</v>
      </c>
      <c r="B17" s="6" t="s">
        <v>65</v>
      </c>
      <c r="C17" s="49" t="s">
        <v>46</v>
      </c>
      <c r="D17" s="23">
        <v>76215</v>
      </c>
      <c r="E17" s="23">
        <v>76300</v>
      </c>
      <c r="F17" s="50">
        <v>76400</v>
      </c>
      <c r="G17" s="23">
        <v>76500</v>
      </c>
      <c r="H17" s="23">
        <v>76700</v>
      </c>
      <c r="I17" s="23">
        <v>76800</v>
      </c>
      <c r="J17" s="24">
        <v>77000</v>
      </c>
    </row>
    <row r="18" spans="1:10" ht="25.5" customHeight="1">
      <c r="A18" s="19" t="s">
        <v>42</v>
      </c>
      <c r="B18" s="66" t="s">
        <v>52</v>
      </c>
      <c r="C18" s="66"/>
      <c r="D18" s="71"/>
      <c r="E18" s="71"/>
      <c r="F18" s="66"/>
      <c r="G18" s="66"/>
      <c r="H18" s="66"/>
      <c r="I18" s="66"/>
      <c r="J18" s="72"/>
    </row>
    <row r="19" spans="1:10" ht="60" customHeight="1" thickBot="1">
      <c r="A19" s="20" t="s">
        <v>43</v>
      </c>
      <c r="B19" s="21" t="s">
        <v>64</v>
      </c>
      <c r="C19" s="22" t="s">
        <v>37</v>
      </c>
      <c r="D19" s="25">
        <v>3</v>
      </c>
      <c r="E19" s="25">
        <v>4</v>
      </c>
      <c r="F19" s="25">
        <v>4</v>
      </c>
      <c r="G19" s="25">
        <v>4</v>
      </c>
      <c r="H19" s="25">
        <v>5</v>
      </c>
      <c r="I19" s="25">
        <v>5</v>
      </c>
      <c r="J19" s="26">
        <v>5</v>
      </c>
    </row>
  </sheetData>
  <mergeCells count="10">
    <mergeCell ref="B7:J7"/>
    <mergeCell ref="B9:J9"/>
    <mergeCell ref="B12:J12"/>
    <mergeCell ref="B18:J18"/>
    <mergeCell ref="A1:J1"/>
    <mergeCell ref="A2:J3"/>
    <mergeCell ref="A4:A6"/>
    <mergeCell ref="B4:B6"/>
    <mergeCell ref="C4:C6"/>
    <mergeCell ref="D4:J4"/>
  </mergeCells>
  <phoneticPr fontId="5" type="noConversion"/>
  <pageMargins left="1.3" right="0.54" top="1" bottom="1" header="0.5" footer="0.5"/>
  <pageSetup paperSize="9" scale="67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7"/>
  <sheetViews>
    <sheetView tabSelected="1" view="pageBreakPreview" zoomScale="75" zoomScaleSheetLayoutView="90" workbookViewId="0">
      <pane xSplit="1" ySplit="9" topLeftCell="B22" activePane="bottomRight" state="frozen"/>
      <selection pane="topRight" activeCell="B1" sqref="B1"/>
      <selection pane="bottomLeft" activeCell="A10" sqref="A10"/>
      <selection pane="bottomRight" activeCell="L6" sqref="L6"/>
    </sheetView>
  </sheetViews>
  <sheetFormatPr defaultColWidth="9.109375" defaultRowHeight="13.2"/>
  <cols>
    <col min="1" max="1" width="34.44140625" style="42" customWidth="1"/>
    <col min="2" max="3" width="17" style="30" customWidth="1"/>
    <col min="4" max="4" width="8.6640625" style="30" customWidth="1"/>
    <col min="5" max="5" width="13.109375" style="30" customWidth="1"/>
    <col min="6" max="6" width="21.5546875" style="30" customWidth="1"/>
    <col min="7" max="8" width="15.44140625" style="30" bestFit="1" customWidth="1"/>
    <col min="9" max="9" width="19" style="30" customWidth="1"/>
    <col min="10" max="10" width="23.33203125" style="34" customWidth="1"/>
    <col min="11" max="11" width="15.6640625" style="30" customWidth="1"/>
    <col min="12" max="12" width="15.5546875" style="30" customWidth="1"/>
    <col min="13" max="13" width="14.109375" style="30" customWidth="1"/>
    <col min="14" max="14" width="34.33203125" style="30" customWidth="1"/>
    <col min="15" max="16384" width="9.109375" style="30"/>
  </cols>
  <sheetData>
    <row r="1" spans="1:15" s="54" customFormat="1" ht="93.6" customHeight="1">
      <c r="A1" s="53"/>
      <c r="B1" s="53"/>
      <c r="C1" s="92" t="s">
        <v>87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</row>
    <row r="2" spans="1:15" s="54" customFormat="1">
      <c r="A2" s="53"/>
      <c r="B2" s="53"/>
      <c r="C2" s="53"/>
      <c r="D2" s="53"/>
      <c r="E2" s="53"/>
      <c r="F2" s="53"/>
      <c r="G2" s="53"/>
      <c r="H2" s="53"/>
      <c r="I2" s="53"/>
      <c r="J2" s="61"/>
      <c r="K2" s="53"/>
      <c r="L2" s="53"/>
      <c r="M2" s="53"/>
      <c r="N2" s="53"/>
    </row>
    <row r="3" spans="1:15" s="54" customFormat="1" ht="17.399999999999999">
      <c r="A3" s="94" t="s">
        <v>59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</row>
    <row r="4" spans="1:15" s="56" customFormat="1">
      <c r="A4" s="55"/>
      <c r="B4" s="55"/>
      <c r="C4" s="55"/>
      <c r="D4" s="55"/>
      <c r="E4" s="55"/>
      <c r="F4" s="55"/>
      <c r="G4" s="55"/>
      <c r="H4" s="55"/>
      <c r="I4" s="55"/>
      <c r="J4" s="62"/>
      <c r="K4" s="55"/>
      <c r="L4" s="55"/>
      <c r="M4" s="55"/>
      <c r="N4" s="55"/>
    </row>
    <row r="5" spans="1:15" ht="88.5" customHeight="1">
      <c r="A5" s="97" t="s">
        <v>0</v>
      </c>
      <c r="B5" s="95" t="s">
        <v>23</v>
      </c>
      <c r="C5" s="31" t="s">
        <v>24</v>
      </c>
      <c r="D5" s="31" t="s">
        <v>58</v>
      </c>
      <c r="E5" s="95" t="s">
        <v>1</v>
      </c>
      <c r="F5" s="95" t="s">
        <v>61</v>
      </c>
      <c r="G5" s="95"/>
      <c r="H5" s="95"/>
      <c r="I5" s="95"/>
      <c r="J5" s="95"/>
      <c r="K5" s="95"/>
      <c r="L5" s="95"/>
      <c r="M5" s="95"/>
      <c r="N5" s="96" t="s">
        <v>2</v>
      </c>
      <c r="O5" s="45"/>
    </row>
    <row r="6" spans="1:15">
      <c r="A6" s="97"/>
      <c r="B6" s="95"/>
      <c r="C6" s="31"/>
      <c r="D6" s="31"/>
      <c r="E6" s="95"/>
      <c r="F6" s="31" t="s">
        <v>3</v>
      </c>
      <c r="G6" s="31">
        <v>2014</v>
      </c>
      <c r="H6" s="31">
        <v>2015</v>
      </c>
      <c r="I6" s="31">
        <v>2016</v>
      </c>
      <c r="J6" s="63">
        <v>2017</v>
      </c>
      <c r="K6" s="31">
        <v>2018</v>
      </c>
      <c r="L6" s="31">
        <v>2019</v>
      </c>
      <c r="M6" s="31">
        <v>2020</v>
      </c>
      <c r="N6" s="96"/>
      <c r="O6" s="45"/>
    </row>
    <row r="7" spans="1:15">
      <c r="A7" s="41">
        <v>2</v>
      </c>
      <c r="B7" s="27">
        <v>3</v>
      </c>
      <c r="C7" s="27"/>
      <c r="D7" s="27"/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64">
        <v>10</v>
      </c>
      <c r="K7" s="27"/>
      <c r="L7" s="27"/>
      <c r="M7" s="27">
        <v>11</v>
      </c>
      <c r="N7" s="48">
        <v>12</v>
      </c>
      <c r="O7" s="45"/>
    </row>
    <row r="8" spans="1:15">
      <c r="A8" s="89" t="s">
        <v>22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8"/>
      <c r="O8" s="45"/>
    </row>
    <row r="9" spans="1:15" ht="24.75" customHeight="1">
      <c r="A9" s="89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9"/>
      <c r="O9" s="45"/>
    </row>
    <row r="10" spans="1:15" ht="38.25" customHeight="1">
      <c r="A10" s="84" t="s">
        <v>85</v>
      </c>
      <c r="B10" s="87" t="s">
        <v>25</v>
      </c>
      <c r="C10" s="87" t="s">
        <v>26</v>
      </c>
      <c r="D10" s="87" t="s">
        <v>71</v>
      </c>
      <c r="E10" s="28" t="s">
        <v>4</v>
      </c>
      <c r="F10" s="33">
        <f>SUM(F12:F15)</f>
        <v>112160</v>
      </c>
      <c r="G10" s="33">
        <v>0</v>
      </c>
      <c r="H10" s="33">
        <v>0</v>
      </c>
      <c r="I10" s="33">
        <f>SUM(I12:I15)</f>
        <v>40160</v>
      </c>
      <c r="J10" s="33">
        <f>SUM(J12:J15)</f>
        <v>0</v>
      </c>
      <c r="K10" s="33">
        <f>SUM(K12:K15)</f>
        <v>24000</v>
      </c>
      <c r="L10" s="33">
        <f>SUM(L12:L15)</f>
        <v>24000</v>
      </c>
      <c r="M10" s="33">
        <f>SUM(M12:M15)</f>
        <v>24000</v>
      </c>
      <c r="N10" s="88" t="s">
        <v>78</v>
      </c>
      <c r="O10" s="45"/>
    </row>
    <row r="11" spans="1:15" ht="26.25" customHeight="1">
      <c r="A11" s="84"/>
      <c r="B11" s="87"/>
      <c r="C11" s="87"/>
      <c r="D11" s="87"/>
      <c r="E11" s="28" t="s">
        <v>5</v>
      </c>
      <c r="F11" s="33"/>
      <c r="G11" s="33"/>
      <c r="H11" s="33"/>
      <c r="I11" s="33"/>
      <c r="J11" s="33"/>
      <c r="K11" s="33"/>
      <c r="L11" s="33"/>
      <c r="M11" s="33"/>
      <c r="N11" s="88"/>
      <c r="O11" s="45"/>
    </row>
    <row r="12" spans="1:15" ht="26.4">
      <c r="A12" s="84"/>
      <c r="B12" s="87"/>
      <c r="C12" s="87"/>
      <c r="D12" s="87"/>
      <c r="E12" s="28" t="s">
        <v>8</v>
      </c>
      <c r="F12" s="33">
        <f>SUM(G12:M12)</f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88"/>
      <c r="O12" s="45"/>
    </row>
    <row r="13" spans="1:15" ht="26.4">
      <c r="A13" s="84"/>
      <c r="B13" s="87"/>
      <c r="C13" s="87"/>
      <c r="D13" s="87"/>
      <c r="E13" s="28" t="s">
        <v>9</v>
      </c>
      <c r="F13" s="33">
        <f>SUM(G13:M13)</f>
        <v>30160</v>
      </c>
      <c r="G13" s="33">
        <v>0</v>
      </c>
      <c r="H13" s="33">
        <v>0</v>
      </c>
      <c r="I13" s="33">
        <v>30160</v>
      </c>
      <c r="J13" s="33">
        <v>0</v>
      </c>
      <c r="K13" s="33">
        <v>0</v>
      </c>
      <c r="L13" s="33">
        <v>0</v>
      </c>
      <c r="M13" s="33">
        <v>0</v>
      </c>
      <c r="N13" s="88"/>
      <c r="O13" s="45"/>
    </row>
    <row r="14" spans="1:15" ht="26.4">
      <c r="A14" s="84"/>
      <c r="B14" s="87"/>
      <c r="C14" s="87"/>
      <c r="D14" s="87"/>
      <c r="E14" s="28" t="s">
        <v>10</v>
      </c>
      <c r="F14" s="33">
        <f>SUM(G14:M14)</f>
        <v>72000</v>
      </c>
      <c r="G14" s="33">
        <v>0</v>
      </c>
      <c r="H14" s="33">
        <v>0</v>
      </c>
      <c r="I14" s="33">
        <v>0</v>
      </c>
      <c r="J14" s="33">
        <v>0</v>
      </c>
      <c r="K14" s="33">
        <v>24000</v>
      </c>
      <c r="L14" s="33">
        <v>24000</v>
      </c>
      <c r="M14" s="33">
        <v>24000</v>
      </c>
      <c r="N14" s="88"/>
      <c r="O14" s="45"/>
    </row>
    <row r="15" spans="1:15" ht="28.5" customHeight="1">
      <c r="A15" s="84"/>
      <c r="B15" s="87"/>
      <c r="C15" s="87"/>
      <c r="D15" s="87"/>
      <c r="E15" s="28" t="s">
        <v>6</v>
      </c>
      <c r="F15" s="33">
        <f>SUM(G15:M15)</f>
        <v>10000</v>
      </c>
      <c r="G15" s="33">
        <v>0</v>
      </c>
      <c r="H15" s="33">
        <v>0</v>
      </c>
      <c r="I15" s="33">
        <v>10000</v>
      </c>
      <c r="J15" s="33">
        <v>0</v>
      </c>
      <c r="K15" s="33">
        <v>0</v>
      </c>
      <c r="L15" s="33">
        <v>0</v>
      </c>
      <c r="M15" s="33">
        <v>0</v>
      </c>
      <c r="N15" s="88"/>
      <c r="O15" s="45"/>
    </row>
    <row r="16" spans="1:15" ht="37.5" customHeight="1">
      <c r="A16" s="89" t="s">
        <v>14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48"/>
      <c r="O16" s="45"/>
    </row>
    <row r="17" spans="1:15" ht="26.4">
      <c r="A17" s="84" t="s">
        <v>30</v>
      </c>
      <c r="B17" s="86" t="s">
        <v>25</v>
      </c>
      <c r="C17" s="86" t="s">
        <v>26</v>
      </c>
      <c r="D17" s="86" t="s">
        <v>71</v>
      </c>
      <c r="E17" s="28" t="s">
        <v>4</v>
      </c>
      <c r="F17" s="29">
        <v>0</v>
      </c>
      <c r="G17" s="29">
        <v>0</v>
      </c>
      <c r="H17" s="29">
        <v>0</v>
      </c>
      <c r="I17" s="29">
        <v>0</v>
      </c>
      <c r="J17" s="33">
        <v>0</v>
      </c>
      <c r="K17" s="29">
        <v>0</v>
      </c>
      <c r="L17" s="29">
        <v>0</v>
      </c>
      <c r="M17" s="29">
        <v>0</v>
      </c>
      <c r="N17" s="88" t="s">
        <v>66</v>
      </c>
      <c r="O17" s="45"/>
    </row>
    <row r="18" spans="1:15" ht="26.25" customHeight="1">
      <c r="A18" s="84"/>
      <c r="B18" s="86"/>
      <c r="C18" s="86"/>
      <c r="D18" s="86"/>
      <c r="E18" s="28" t="s">
        <v>5</v>
      </c>
      <c r="F18" s="29"/>
      <c r="G18" s="29"/>
      <c r="H18" s="29"/>
      <c r="I18" s="29"/>
      <c r="J18" s="33"/>
      <c r="K18" s="29"/>
      <c r="L18" s="29"/>
      <c r="M18" s="29"/>
      <c r="N18" s="88"/>
      <c r="O18" s="45"/>
    </row>
    <row r="19" spans="1:15" ht="26.4">
      <c r="A19" s="84"/>
      <c r="B19" s="86"/>
      <c r="C19" s="86"/>
      <c r="D19" s="86"/>
      <c r="E19" s="28" t="s">
        <v>8</v>
      </c>
      <c r="F19" s="29">
        <f>SUM(G19:M19)</f>
        <v>0</v>
      </c>
      <c r="G19" s="29">
        <v>0</v>
      </c>
      <c r="H19" s="29">
        <v>0</v>
      </c>
      <c r="I19" s="29">
        <v>0</v>
      </c>
      <c r="J19" s="33">
        <v>0</v>
      </c>
      <c r="K19" s="29">
        <v>0</v>
      </c>
      <c r="L19" s="29">
        <v>0</v>
      </c>
      <c r="M19" s="29">
        <v>0</v>
      </c>
      <c r="N19" s="88"/>
      <c r="O19" s="45"/>
    </row>
    <row r="20" spans="1:15" ht="26.4">
      <c r="A20" s="84"/>
      <c r="B20" s="86"/>
      <c r="C20" s="86"/>
      <c r="D20" s="86"/>
      <c r="E20" s="28" t="s">
        <v>9</v>
      </c>
      <c r="F20" s="29">
        <v>0</v>
      </c>
      <c r="G20" s="29">
        <v>0</v>
      </c>
      <c r="H20" s="29">
        <v>0</v>
      </c>
      <c r="I20" s="29">
        <v>0</v>
      </c>
      <c r="J20" s="33">
        <v>0</v>
      </c>
      <c r="K20" s="29">
        <v>0</v>
      </c>
      <c r="L20" s="29">
        <v>0</v>
      </c>
      <c r="M20" s="29">
        <v>0</v>
      </c>
      <c r="N20" s="88"/>
      <c r="O20" s="45"/>
    </row>
    <row r="21" spans="1:15" ht="26.4">
      <c r="A21" s="84"/>
      <c r="B21" s="86"/>
      <c r="C21" s="86"/>
      <c r="D21" s="86"/>
      <c r="E21" s="28" t="s">
        <v>10</v>
      </c>
      <c r="F21" s="29">
        <f>SUM(G21:M21)</f>
        <v>0</v>
      </c>
      <c r="G21" s="29">
        <v>0</v>
      </c>
      <c r="H21" s="29">
        <v>0</v>
      </c>
      <c r="I21" s="29">
        <v>0</v>
      </c>
      <c r="J21" s="33">
        <v>0</v>
      </c>
      <c r="K21" s="29">
        <v>0</v>
      </c>
      <c r="L21" s="29">
        <v>0</v>
      </c>
      <c r="M21" s="29">
        <v>0</v>
      </c>
      <c r="N21" s="88"/>
      <c r="O21" s="45"/>
    </row>
    <row r="22" spans="1:15" ht="26.4">
      <c r="A22" s="84"/>
      <c r="B22" s="86"/>
      <c r="C22" s="86"/>
      <c r="D22" s="86"/>
      <c r="E22" s="28" t="s">
        <v>6</v>
      </c>
      <c r="F22" s="29">
        <f>SUM(G22:M22)</f>
        <v>0</v>
      </c>
      <c r="G22" s="29">
        <v>0</v>
      </c>
      <c r="H22" s="29">
        <v>0</v>
      </c>
      <c r="I22" s="29">
        <v>0</v>
      </c>
      <c r="J22" s="33">
        <v>0</v>
      </c>
      <c r="K22" s="29">
        <v>0</v>
      </c>
      <c r="L22" s="29">
        <v>0</v>
      </c>
      <c r="M22" s="29">
        <v>0</v>
      </c>
      <c r="N22" s="88"/>
      <c r="O22" s="45"/>
    </row>
    <row r="23" spans="1:15" ht="15.6">
      <c r="A23" s="84"/>
      <c r="B23" s="86"/>
      <c r="C23" s="86"/>
      <c r="D23" s="86"/>
      <c r="E23" s="28"/>
      <c r="F23" s="29"/>
      <c r="G23" s="29"/>
      <c r="H23" s="29"/>
      <c r="I23" s="29"/>
      <c r="J23" s="33"/>
      <c r="K23" s="29"/>
      <c r="L23" s="29"/>
      <c r="M23" s="29"/>
      <c r="N23" s="88"/>
      <c r="O23" s="45"/>
    </row>
    <row r="24" spans="1:15" ht="29.25" customHeight="1">
      <c r="A24" s="84" t="s">
        <v>86</v>
      </c>
      <c r="B24" s="87" t="s">
        <v>21</v>
      </c>
      <c r="C24" s="87" t="s">
        <v>72</v>
      </c>
      <c r="D24" s="87" t="s">
        <v>71</v>
      </c>
      <c r="E24" s="28" t="s">
        <v>4</v>
      </c>
      <c r="F24" s="29">
        <f>F26+F27+F28+F29</f>
        <v>830000</v>
      </c>
      <c r="G24" s="29">
        <f>SUM(G26:G29)</f>
        <v>0</v>
      </c>
      <c r="H24" s="29">
        <f t="shared" ref="H24:M24" si="0">SUM(H26:H29)</f>
        <v>0</v>
      </c>
      <c r="I24" s="29">
        <f t="shared" si="0"/>
        <v>0</v>
      </c>
      <c r="J24" s="33">
        <f t="shared" si="0"/>
        <v>25000</v>
      </c>
      <c r="K24" s="29">
        <f t="shared" si="0"/>
        <v>245000</v>
      </c>
      <c r="L24" s="29">
        <f t="shared" si="0"/>
        <v>280000</v>
      </c>
      <c r="M24" s="29">
        <f t="shared" si="0"/>
        <v>280000</v>
      </c>
      <c r="N24" s="85" t="s">
        <v>79</v>
      </c>
      <c r="O24" s="45"/>
    </row>
    <row r="25" spans="1:15" ht="26.25" customHeight="1">
      <c r="A25" s="84"/>
      <c r="B25" s="87"/>
      <c r="C25" s="87"/>
      <c r="D25" s="87"/>
      <c r="E25" s="28" t="s">
        <v>5</v>
      </c>
      <c r="F25" s="29"/>
      <c r="G25" s="29"/>
      <c r="H25" s="29"/>
      <c r="I25" s="29"/>
      <c r="J25" s="33"/>
      <c r="K25" s="29"/>
      <c r="L25" s="29"/>
      <c r="M25" s="29"/>
      <c r="N25" s="85"/>
      <c r="O25" s="45"/>
    </row>
    <row r="26" spans="1:15" ht="26.4">
      <c r="A26" s="84"/>
      <c r="B26" s="87"/>
      <c r="C26" s="87"/>
      <c r="D26" s="87"/>
      <c r="E26" s="28" t="s">
        <v>8</v>
      </c>
      <c r="F26" s="29">
        <f>SUM(G26:M26)</f>
        <v>0</v>
      </c>
      <c r="G26" s="29">
        <v>0</v>
      </c>
      <c r="H26" s="29">
        <v>0</v>
      </c>
      <c r="I26" s="29">
        <v>0</v>
      </c>
      <c r="J26" s="33">
        <v>0</v>
      </c>
      <c r="K26" s="29">
        <v>0</v>
      </c>
      <c r="L26" s="29">
        <v>0</v>
      </c>
      <c r="M26" s="29">
        <v>0</v>
      </c>
      <c r="N26" s="85"/>
      <c r="O26" s="45"/>
    </row>
    <row r="27" spans="1:15" ht="26.4">
      <c r="A27" s="84"/>
      <c r="B27" s="87"/>
      <c r="C27" s="87"/>
      <c r="D27" s="87"/>
      <c r="E27" s="28" t="s">
        <v>9</v>
      </c>
      <c r="F27" s="29">
        <v>0</v>
      </c>
      <c r="G27" s="29">
        <v>0</v>
      </c>
      <c r="H27" s="29">
        <v>0</v>
      </c>
      <c r="I27" s="29">
        <v>0</v>
      </c>
      <c r="J27" s="33">
        <v>0</v>
      </c>
      <c r="K27" s="29">
        <v>0</v>
      </c>
      <c r="L27" s="29">
        <v>0</v>
      </c>
      <c r="M27" s="29">
        <v>0</v>
      </c>
      <c r="N27" s="85"/>
      <c r="O27" s="45"/>
    </row>
    <row r="28" spans="1:15" ht="26.4">
      <c r="A28" s="84"/>
      <c r="B28" s="87"/>
      <c r="C28" s="87"/>
      <c r="D28" s="87"/>
      <c r="E28" s="28" t="s">
        <v>10</v>
      </c>
      <c r="F28" s="29">
        <f>SUM(G28:M28)</f>
        <v>655000</v>
      </c>
      <c r="G28" s="29">
        <v>0</v>
      </c>
      <c r="H28" s="29">
        <v>0</v>
      </c>
      <c r="I28" s="29">
        <v>0</v>
      </c>
      <c r="J28" s="33">
        <v>0</v>
      </c>
      <c r="K28" s="29">
        <v>195000</v>
      </c>
      <c r="L28" s="29">
        <v>230000</v>
      </c>
      <c r="M28" s="29">
        <v>230000</v>
      </c>
      <c r="N28" s="85"/>
      <c r="O28" s="45"/>
    </row>
    <row r="29" spans="1:15" ht="26.4">
      <c r="A29" s="84"/>
      <c r="B29" s="87"/>
      <c r="C29" s="87"/>
      <c r="D29" s="87"/>
      <c r="E29" s="28" t="s">
        <v>6</v>
      </c>
      <c r="F29" s="29">
        <f>SUM(G29:M29)</f>
        <v>175000</v>
      </c>
      <c r="G29" s="29">
        <v>0</v>
      </c>
      <c r="H29" s="29">
        <v>0</v>
      </c>
      <c r="I29" s="29">
        <v>0</v>
      </c>
      <c r="J29" s="33">
        <v>25000</v>
      </c>
      <c r="K29" s="29">
        <v>50000</v>
      </c>
      <c r="L29" s="29">
        <v>50000</v>
      </c>
      <c r="M29" s="29">
        <v>50000</v>
      </c>
      <c r="N29" s="85"/>
      <c r="O29" s="45"/>
    </row>
    <row r="30" spans="1:15" ht="28.5" customHeight="1">
      <c r="A30" s="101" t="s">
        <v>15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3"/>
      <c r="O30" s="45"/>
    </row>
    <row r="31" spans="1:15" ht="30" customHeight="1">
      <c r="A31" s="84" t="s">
        <v>12</v>
      </c>
      <c r="B31" s="87" t="s">
        <v>27</v>
      </c>
      <c r="C31" s="87" t="s">
        <v>26</v>
      </c>
      <c r="D31" s="87" t="s">
        <v>71</v>
      </c>
      <c r="E31" s="28" t="s">
        <v>4</v>
      </c>
      <c r="F31" s="29">
        <f>SUM(F33:F36)</f>
        <v>193500</v>
      </c>
      <c r="G31" s="29">
        <f>SUM(G33:G36)</f>
        <v>0</v>
      </c>
      <c r="H31" s="29">
        <f t="shared" ref="H31:M31" si="1">SUM(H33:H36)</f>
        <v>0</v>
      </c>
      <c r="I31" s="29">
        <f t="shared" si="1"/>
        <v>57500</v>
      </c>
      <c r="J31" s="33">
        <f t="shared" si="1"/>
        <v>12000</v>
      </c>
      <c r="K31" s="29">
        <f t="shared" si="1"/>
        <v>37000</v>
      </c>
      <c r="L31" s="29">
        <f t="shared" si="1"/>
        <v>42000</v>
      </c>
      <c r="M31" s="29">
        <f t="shared" si="1"/>
        <v>45000</v>
      </c>
      <c r="N31" s="88" t="s">
        <v>20</v>
      </c>
      <c r="O31" s="45"/>
    </row>
    <row r="32" spans="1:15" ht="27.75" customHeight="1">
      <c r="A32" s="84"/>
      <c r="B32" s="86"/>
      <c r="C32" s="87"/>
      <c r="D32" s="87"/>
      <c r="E32" s="28" t="s">
        <v>5</v>
      </c>
      <c r="F32" s="29"/>
      <c r="G32" s="29"/>
      <c r="H32" s="29"/>
      <c r="I32" s="29"/>
      <c r="J32" s="33"/>
      <c r="K32" s="29"/>
      <c r="L32" s="29"/>
      <c r="M32" s="29"/>
      <c r="N32" s="88"/>
      <c r="O32" s="45"/>
    </row>
    <row r="33" spans="1:15" ht="26.4">
      <c r="A33" s="84"/>
      <c r="B33" s="86"/>
      <c r="C33" s="87"/>
      <c r="D33" s="87"/>
      <c r="E33" s="28" t="s">
        <v>8</v>
      </c>
      <c r="F33" s="29">
        <v>0</v>
      </c>
      <c r="G33" s="29">
        <v>0</v>
      </c>
      <c r="H33" s="29">
        <v>0</v>
      </c>
      <c r="I33" s="29">
        <v>0</v>
      </c>
      <c r="J33" s="33">
        <v>0</v>
      </c>
      <c r="K33" s="29">
        <v>0</v>
      </c>
      <c r="L33" s="29">
        <v>0</v>
      </c>
      <c r="M33" s="29">
        <v>0</v>
      </c>
      <c r="N33" s="88"/>
      <c r="O33" s="45"/>
    </row>
    <row r="34" spans="1:15" ht="26.4">
      <c r="A34" s="84"/>
      <c r="B34" s="86"/>
      <c r="C34" s="87"/>
      <c r="D34" s="87"/>
      <c r="E34" s="28" t="s">
        <v>9</v>
      </c>
      <c r="F34" s="29">
        <v>0</v>
      </c>
      <c r="G34" s="29">
        <v>0</v>
      </c>
      <c r="H34" s="29">
        <v>0</v>
      </c>
      <c r="I34" s="29">
        <v>0</v>
      </c>
      <c r="J34" s="33">
        <v>0</v>
      </c>
      <c r="K34" s="29">
        <v>0</v>
      </c>
      <c r="L34" s="29">
        <v>0</v>
      </c>
      <c r="M34" s="29">
        <v>0</v>
      </c>
      <c r="N34" s="88"/>
      <c r="O34" s="45"/>
    </row>
    <row r="35" spans="1:15" ht="26.4">
      <c r="A35" s="84"/>
      <c r="B35" s="86"/>
      <c r="C35" s="87"/>
      <c r="D35" s="87"/>
      <c r="E35" s="28" t="s">
        <v>10</v>
      </c>
      <c r="F35" s="29">
        <f>SUM(G35:M35)</f>
        <v>82000</v>
      </c>
      <c r="G35" s="29">
        <v>0</v>
      </c>
      <c r="H35" s="29">
        <v>0</v>
      </c>
      <c r="I35" s="29">
        <v>0</v>
      </c>
      <c r="J35" s="33">
        <v>0</v>
      </c>
      <c r="K35" s="29">
        <v>25000</v>
      </c>
      <c r="L35" s="29">
        <v>27000</v>
      </c>
      <c r="M35" s="29">
        <v>30000</v>
      </c>
      <c r="N35" s="88"/>
      <c r="O35" s="45"/>
    </row>
    <row r="36" spans="1:15" ht="26.4">
      <c r="A36" s="84"/>
      <c r="B36" s="86"/>
      <c r="C36" s="87"/>
      <c r="D36" s="87"/>
      <c r="E36" s="28" t="s">
        <v>6</v>
      </c>
      <c r="F36" s="29">
        <f>SUM(G36:M36)</f>
        <v>111500</v>
      </c>
      <c r="G36" s="29">
        <v>0</v>
      </c>
      <c r="H36" s="29">
        <v>0</v>
      </c>
      <c r="I36" s="29">
        <v>57500</v>
      </c>
      <c r="J36" s="33">
        <v>12000</v>
      </c>
      <c r="K36" s="29">
        <v>12000</v>
      </c>
      <c r="L36" s="29">
        <v>15000</v>
      </c>
      <c r="M36" s="29">
        <v>15000</v>
      </c>
      <c r="N36" s="88"/>
      <c r="O36" s="45"/>
    </row>
    <row r="37" spans="1:15" ht="35.4" customHeight="1">
      <c r="A37" s="84" t="s">
        <v>18</v>
      </c>
      <c r="B37" s="87" t="s">
        <v>25</v>
      </c>
      <c r="C37" s="87" t="s">
        <v>26</v>
      </c>
      <c r="D37" s="87" t="s">
        <v>71</v>
      </c>
      <c r="E37" s="28" t="s">
        <v>4</v>
      </c>
      <c r="F37" s="29">
        <f>SUM(G37:M37)</f>
        <v>136000</v>
      </c>
      <c r="G37" s="29">
        <f t="shared" ref="G37:M37" si="2">SUM(G39:G42)</f>
        <v>0</v>
      </c>
      <c r="H37" s="29">
        <f t="shared" si="2"/>
        <v>0</v>
      </c>
      <c r="I37" s="29">
        <f t="shared" si="2"/>
        <v>0</v>
      </c>
      <c r="J37" s="33">
        <f t="shared" si="2"/>
        <v>12000</v>
      </c>
      <c r="K37" s="29">
        <f t="shared" si="2"/>
        <v>37000</v>
      </c>
      <c r="L37" s="29">
        <f t="shared" si="2"/>
        <v>42000</v>
      </c>
      <c r="M37" s="29">
        <f t="shared" si="2"/>
        <v>45000</v>
      </c>
      <c r="N37" s="88" t="s">
        <v>80</v>
      </c>
      <c r="O37" s="45"/>
    </row>
    <row r="38" spans="1:15" ht="26.25" customHeight="1">
      <c r="A38" s="84"/>
      <c r="B38" s="86"/>
      <c r="C38" s="87"/>
      <c r="D38" s="87"/>
      <c r="E38" s="28" t="s">
        <v>5</v>
      </c>
      <c r="F38" s="29"/>
      <c r="G38" s="29"/>
      <c r="H38" s="29"/>
      <c r="I38" s="29"/>
      <c r="J38" s="33"/>
      <c r="K38" s="29"/>
      <c r="L38" s="29"/>
      <c r="M38" s="29"/>
      <c r="N38" s="88"/>
      <c r="O38" s="45"/>
    </row>
    <row r="39" spans="1:15" ht="26.4">
      <c r="A39" s="84"/>
      <c r="B39" s="86"/>
      <c r="C39" s="87"/>
      <c r="D39" s="87"/>
      <c r="E39" s="28" t="s">
        <v>8</v>
      </c>
      <c r="F39" s="29">
        <f>SUM(G39:M39)</f>
        <v>0</v>
      </c>
      <c r="G39" s="29">
        <v>0</v>
      </c>
      <c r="H39" s="29">
        <v>0</v>
      </c>
      <c r="I39" s="29">
        <v>0</v>
      </c>
      <c r="J39" s="33">
        <v>0</v>
      </c>
      <c r="K39" s="29">
        <v>0</v>
      </c>
      <c r="L39" s="29">
        <v>0</v>
      </c>
      <c r="M39" s="29">
        <v>0</v>
      </c>
      <c r="N39" s="88"/>
      <c r="O39" s="45"/>
    </row>
    <row r="40" spans="1:15" ht="26.4">
      <c r="A40" s="84"/>
      <c r="B40" s="86"/>
      <c r="C40" s="87"/>
      <c r="D40" s="87"/>
      <c r="E40" s="28" t="s">
        <v>9</v>
      </c>
      <c r="F40" s="29">
        <f>SUM(G40:M40)</f>
        <v>0</v>
      </c>
      <c r="G40" s="29">
        <v>0</v>
      </c>
      <c r="H40" s="29">
        <v>0</v>
      </c>
      <c r="I40" s="29">
        <v>0</v>
      </c>
      <c r="J40" s="33">
        <v>0</v>
      </c>
      <c r="K40" s="29">
        <v>0</v>
      </c>
      <c r="L40" s="29">
        <v>0</v>
      </c>
      <c r="M40" s="29">
        <v>0</v>
      </c>
      <c r="N40" s="88"/>
      <c r="O40" s="45"/>
    </row>
    <row r="41" spans="1:15" ht="26.4">
      <c r="A41" s="84"/>
      <c r="B41" s="86"/>
      <c r="C41" s="87"/>
      <c r="D41" s="87"/>
      <c r="E41" s="28" t="s">
        <v>10</v>
      </c>
      <c r="F41" s="29">
        <f>SUM(G41:M41)</f>
        <v>82000</v>
      </c>
      <c r="G41" s="29">
        <v>0</v>
      </c>
      <c r="H41" s="29">
        <v>0</v>
      </c>
      <c r="I41" s="29">
        <v>0</v>
      </c>
      <c r="J41" s="33">
        <v>0</v>
      </c>
      <c r="K41" s="29">
        <v>25000</v>
      </c>
      <c r="L41" s="29">
        <v>27000</v>
      </c>
      <c r="M41" s="29">
        <v>30000</v>
      </c>
      <c r="N41" s="88"/>
      <c r="O41" s="45"/>
    </row>
    <row r="42" spans="1:15" ht="26.4">
      <c r="A42" s="84"/>
      <c r="B42" s="86"/>
      <c r="C42" s="87"/>
      <c r="D42" s="87"/>
      <c r="E42" s="28" t="s">
        <v>6</v>
      </c>
      <c r="F42" s="29">
        <f>SUM(G42:M42)</f>
        <v>54000</v>
      </c>
      <c r="G42" s="29">
        <v>0</v>
      </c>
      <c r="H42" s="29">
        <v>0</v>
      </c>
      <c r="I42" s="29">
        <v>0</v>
      </c>
      <c r="J42" s="33">
        <v>12000</v>
      </c>
      <c r="K42" s="29">
        <v>12000</v>
      </c>
      <c r="L42" s="29">
        <v>15000</v>
      </c>
      <c r="M42" s="29">
        <v>15000</v>
      </c>
      <c r="N42" s="88"/>
      <c r="O42" s="45"/>
    </row>
    <row r="43" spans="1:15" s="34" customFormat="1" ht="24.75" customHeight="1">
      <c r="A43" s="84" t="s">
        <v>19</v>
      </c>
      <c r="B43" s="87" t="s">
        <v>28</v>
      </c>
      <c r="C43" s="87" t="s">
        <v>26</v>
      </c>
      <c r="D43" s="87" t="s">
        <v>71</v>
      </c>
      <c r="E43" s="28" t="s">
        <v>4</v>
      </c>
      <c r="F43" s="29">
        <f>SUM(F45:F48)</f>
        <v>192000</v>
      </c>
      <c r="G43" s="29">
        <v>0</v>
      </c>
      <c r="H43" s="29">
        <v>0</v>
      </c>
      <c r="I43" s="29">
        <v>0</v>
      </c>
      <c r="J43" s="33">
        <f>SUM(J45:J48)</f>
        <v>0</v>
      </c>
      <c r="K43" s="29">
        <f>SUM(K45:K48)</f>
        <v>62000</v>
      </c>
      <c r="L43" s="29">
        <f>SUM(L45:L48)</f>
        <v>65000</v>
      </c>
      <c r="M43" s="29">
        <f>SUM(M45:M48)</f>
        <v>65000</v>
      </c>
      <c r="N43" s="91" t="s">
        <v>81</v>
      </c>
      <c r="O43" s="44"/>
    </row>
    <row r="44" spans="1:15" ht="26.25" customHeight="1">
      <c r="A44" s="84"/>
      <c r="B44" s="86"/>
      <c r="C44" s="87"/>
      <c r="D44" s="87"/>
      <c r="E44" s="28" t="s">
        <v>5</v>
      </c>
      <c r="F44" s="29"/>
      <c r="G44" s="29"/>
      <c r="H44" s="29"/>
      <c r="I44" s="29"/>
      <c r="J44" s="33"/>
      <c r="K44" s="29"/>
      <c r="L44" s="29"/>
      <c r="M44" s="29"/>
      <c r="N44" s="91"/>
      <c r="O44" s="45"/>
    </row>
    <row r="45" spans="1:15" ht="26.4">
      <c r="A45" s="84"/>
      <c r="B45" s="86"/>
      <c r="C45" s="87"/>
      <c r="D45" s="87"/>
      <c r="E45" s="28" t="s">
        <v>8</v>
      </c>
      <c r="F45" s="29">
        <f>G45+H45+I45+J45+M45</f>
        <v>0</v>
      </c>
      <c r="G45" s="29">
        <v>0</v>
      </c>
      <c r="H45" s="29">
        <v>0</v>
      </c>
      <c r="I45" s="29">
        <v>0</v>
      </c>
      <c r="J45" s="33">
        <v>0</v>
      </c>
      <c r="K45" s="29">
        <v>0</v>
      </c>
      <c r="L45" s="29">
        <v>0</v>
      </c>
      <c r="M45" s="29">
        <v>0</v>
      </c>
      <c r="N45" s="91"/>
      <c r="O45" s="45"/>
    </row>
    <row r="46" spans="1:15" ht="26.4">
      <c r="A46" s="84"/>
      <c r="B46" s="86"/>
      <c r="C46" s="87"/>
      <c r="D46" s="87"/>
      <c r="E46" s="28" t="s">
        <v>9</v>
      </c>
      <c r="F46" s="29">
        <v>0</v>
      </c>
      <c r="G46" s="29">
        <v>0</v>
      </c>
      <c r="H46" s="29">
        <f>G46*1.055</f>
        <v>0</v>
      </c>
      <c r="I46" s="29">
        <f>H46*1.055</f>
        <v>0</v>
      </c>
      <c r="J46" s="33">
        <f>I46*1.055</f>
        <v>0</v>
      </c>
      <c r="K46" s="29">
        <v>0</v>
      </c>
      <c r="L46" s="29">
        <v>0</v>
      </c>
      <c r="M46" s="29">
        <f>J46*1.055</f>
        <v>0</v>
      </c>
      <c r="N46" s="91"/>
      <c r="O46" s="45"/>
    </row>
    <row r="47" spans="1:15" ht="26.4">
      <c r="A47" s="84"/>
      <c r="B47" s="86"/>
      <c r="C47" s="87"/>
      <c r="D47" s="87"/>
      <c r="E47" s="28" t="s">
        <v>10</v>
      </c>
      <c r="F47" s="29">
        <f>SUM(G47:M47)</f>
        <v>192000</v>
      </c>
      <c r="G47" s="29">
        <v>0</v>
      </c>
      <c r="H47" s="29">
        <v>0</v>
      </c>
      <c r="I47" s="29">
        <v>0</v>
      </c>
      <c r="J47" s="33">
        <v>0</v>
      </c>
      <c r="K47" s="29">
        <v>62000</v>
      </c>
      <c r="L47" s="29">
        <v>65000</v>
      </c>
      <c r="M47" s="29">
        <v>65000</v>
      </c>
      <c r="N47" s="91"/>
      <c r="O47" s="45"/>
    </row>
    <row r="48" spans="1:15" ht="26.4">
      <c r="A48" s="84"/>
      <c r="B48" s="86"/>
      <c r="C48" s="87"/>
      <c r="D48" s="87"/>
      <c r="E48" s="28" t="s">
        <v>6</v>
      </c>
      <c r="F48" s="29">
        <f>G48+H48+I48+J48+M48</f>
        <v>0</v>
      </c>
      <c r="G48" s="29">
        <v>0</v>
      </c>
      <c r="H48" s="29">
        <v>0</v>
      </c>
      <c r="I48" s="29">
        <v>0</v>
      </c>
      <c r="J48" s="33">
        <v>0</v>
      </c>
      <c r="K48" s="29">
        <v>0</v>
      </c>
      <c r="L48" s="29">
        <v>0</v>
      </c>
      <c r="M48" s="29">
        <v>0</v>
      </c>
      <c r="N48" s="91"/>
      <c r="O48" s="45"/>
    </row>
    <row r="49" spans="1:15" s="37" customFormat="1" ht="29.25" customHeight="1">
      <c r="A49" s="109" t="s">
        <v>83</v>
      </c>
      <c r="B49" s="110" t="s">
        <v>29</v>
      </c>
      <c r="C49" s="110" t="s">
        <v>26</v>
      </c>
      <c r="D49" s="87" t="s">
        <v>71</v>
      </c>
      <c r="E49" s="36" t="s">
        <v>4</v>
      </c>
      <c r="F49" s="35">
        <f>SUM(G49:M49)</f>
        <v>1285000</v>
      </c>
      <c r="G49" s="35">
        <f t="shared" ref="G49:M49" si="3">SUM(G51:G54)</f>
        <v>0</v>
      </c>
      <c r="H49" s="35">
        <f t="shared" si="3"/>
        <v>20000</v>
      </c>
      <c r="I49" s="35">
        <f t="shared" si="3"/>
        <v>945000</v>
      </c>
      <c r="J49" s="33">
        <f t="shared" si="3"/>
        <v>20000</v>
      </c>
      <c r="K49" s="35">
        <f t="shared" si="3"/>
        <v>90000</v>
      </c>
      <c r="L49" s="35">
        <f t="shared" si="3"/>
        <v>100000</v>
      </c>
      <c r="M49" s="35">
        <f t="shared" si="3"/>
        <v>110000</v>
      </c>
      <c r="N49" s="114" t="s">
        <v>82</v>
      </c>
      <c r="O49" s="46"/>
    </row>
    <row r="50" spans="1:15" s="37" customFormat="1" ht="16.95" customHeight="1">
      <c r="A50" s="109"/>
      <c r="B50" s="110"/>
      <c r="C50" s="110"/>
      <c r="D50" s="87"/>
      <c r="E50" s="36" t="s">
        <v>5</v>
      </c>
      <c r="F50" s="35"/>
      <c r="G50" s="35"/>
      <c r="H50" s="35"/>
      <c r="I50" s="35"/>
      <c r="J50" s="33"/>
      <c r="K50" s="35"/>
      <c r="L50" s="35"/>
      <c r="M50" s="35"/>
      <c r="N50" s="114"/>
      <c r="O50" s="46"/>
    </row>
    <row r="51" spans="1:15" s="37" customFormat="1" ht="25.5" customHeight="1">
      <c r="A51" s="109"/>
      <c r="B51" s="110"/>
      <c r="C51" s="110"/>
      <c r="D51" s="87"/>
      <c r="E51" s="36" t="s">
        <v>8</v>
      </c>
      <c r="F51" s="35">
        <f>SUM(G51:M51)</f>
        <v>0</v>
      </c>
      <c r="G51" s="35">
        <v>0</v>
      </c>
      <c r="H51" s="35">
        <v>0</v>
      </c>
      <c r="I51" s="35">
        <v>0</v>
      </c>
      <c r="J51" s="33">
        <v>0</v>
      </c>
      <c r="K51" s="35">
        <v>0</v>
      </c>
      <c r="L51" s="35">
        <v>0</v>
      </c>
      <c r="M51" s="35">
        <v>0</v>
      </c>
      <c r="N51" s="114"/>
      <c r="O51" s="46"/>
    </row>
    <row r="52" spans="1:15" s="37" customFormat="1" ht="25.5" customHeight="1">
      <c r="A52" s="109"/>
      <c r="B52" s="110"/>
      <c r="C52" s="110"/>
      <c r="D52" s="87"/>
      <c r="E52" s="36" t="s">
        <v>9</v>
      </c>
      <c r="F52" s="35">
        <f>SUM(G52:M52)</f>
        <v>450000</v>
      </c>
      <c r="G52" s="35">
        <v>0</v>
      </c>
      <c r="H52" s="35">
        <f>G52*1.055</f>
        <v>0</v>
      </c>
      <c r="I52" s="35">
        <v>450000</v>
      </c>
      <c r="J52" s="33">
        <v>0</v>
      </c>
      <c r="K52" s="35">
        <v>0</v>
      </c>
      <c r="L52" s="35">
        <v>0</v>
      </c>
      <c r="M52" s="35">
        <f>J52*1.055</f>
        <v>0</v>
      </c>
      <c r="N52" s="114"/>
      <c r="O52" s="46"/>
    </row>
    <row r="53" spans="1:15" s="37" customFormat="1" ht="37.5" customHeight="1">
      <c r="A53" s="109"/>
      <c r="B53" s="110"/>
      <c r="C53" s="110"/>
      <c r="D53" s="87"/>
      <c r="E53" s="36" t="s">
        <v>10</v>
      </c>
      <c r="F53" s="35">
        <f>SUM(G53:M53)</f>
        <v>385000</v>
      </c>
      <c r="G53" s="35">
        <v>0</v>
      </c>
      <c r="H53" s="35">
        <v>20000</v>
      </c>
      <c r="I53" s="35">
        <v>45000</v>
      </c>
      <c r="J53" s="33">
        <v>20000</v>
      </c>
      <c r="K53" s="35">
        <v>90000</v>
      </c>
      <c r="L53" s="35">
        <v>100000</v>
      </c>
      <c r="M53" s="35">
        <v>110000</v>
      </c>
      <c r="N53" s="114"/>
      <c r="O53" s="46"/>
    </row>
    <row r="54" spans="1:15" s="37" customFormat="1" ht="38.25" customHeight="1">
      <c r="A54" s="109"/>
      <c r="B54" s="110"/>
      <c r="C54" s="110"/>
      <c r="D54" s="87"/>
      <c r="E54" s="36" t="s">
        <v>6</v>
      </c>
      <c r="F54" s="35">
        <f>SUM(G54:M54)</f>
        <v>450000</v>
      </c>
      <c r="G54" s="35">
        <v>0</v>
      </c>
      <c r="H54" s="35">
        <v>0</v>
      </c>
      <c r="I54" s="35">
        <f>315000+50000+85000</f>
        <v>450000</v>
      </c>
      <c r="J54" s="33">
        <v>0</v>
      </c>
      <c r="K54" s="35">
        <v>0</v>
      </c>
      <c r="L54" s="35">
        <v>0</v>
      </c>
      <c r="M54" s="35">
        <v>0</v>
      </c>
      <c r="N54" s="114"/>
      <c r="O54" s="46"/>
    </row>
    <row r="55" spans="1:15" ht="14.25" customHeight="1">
      <c r="A55" s="101" t="s">
        <v>16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3"/>
      <c r="O55" s="45"/>
    </row>
    <row r="56" spans="1:15" s="34" customFormat="1" ht="25.5" customHeight="1">
      <c r="A56" s="84" t="s">
        <v>17</v>
      </c>
      <c r="B56" s="100" t="s">
        <v>25</v>
      </c>
      <c r="C56" s="100" t="s">
        <v>26</v>
      </c>
      <c r="D56" s="87" t="s">
        <v>71</v>
      </c>
      <c r="E56" s="32" t="s">
        <v>4</v>
      </c>
      <c r="F56" s="33">
        <f>F58+F59+F60+F61</f>
        <v>450000</v>
      </c>
      <c r="G56" s="33">
        <f t="shared" ref="G56:M56" si="4">G58+G59+G60+G61</f>
        <v>0</v>
      </c>
      <c r="H56" s="33">
        <f t="shared" si="4"/>
        <v>0</v>
      </c>
      <c r="I56" s="33">
        <f t="shared" si="4"/>
        <v>0</v>
      </c>
      <c r="J56" s="33">
        <f t="shared" si="4"/>
        <v>0</v>
      </c>
      <c r="K56" s="33">
        <f t="shared" si="4"/>
        <v>140000</v>
      </c>
      <c r="L56" s="33">
        <f t="shared" si="4"/>
        <v>150000</v>
      </c>
      <c r="M56" s="33">
        <f t="shared" si="4"/>
        <v>160000</v>
      </c>
      <c r="N56" s="91" t="s">
        <v>69</v>
      </c>
      <c r="O56" s="44"/>
    </row>
    <row r="57" spans="1:15" ht="25.5" customHeight="1">
      <c r="A57" s="84"/>
      <c r="B57" s="108"/>
      <c r="C57" s="100"/>
      <c r="D57" s="87"/>
      <c r="E57" s="32" t="s">
        <v>5</v>
      </c>
      <c r="F57" s="33"/>
      <c r="G57" s="33"/>
      <c r="H57" s="33"/>
      <c r="I57" s="33"/>
      <c r="J57" s="33"/>
      <c r="K57" s="33"/>
      <c r="L57" s="33"/>
      <c r="M57" s="33"/>
      <c r="N57" s="91"/>
      <c r="O57" s="45"/>
    </row>
    <row r="58" spans="1:15" ht="25.5" customHeight="1">
      <c r="A58" s="84"/>
      <c r="B58" s="108"/>
      <c r="C58" s="100"/>
      <c r="D58" s="87"/>
      <c r="E58" s="32" t="s">
        <v>8</v>
      </c>
      <c r="F58" s="33">
        <v>0</v>
      </c>
      <c r="G58" s="33">
        <v>0</v>
      </c>
      <c r="H58" s="33">
        <f>G58*1.055</f>
        <v>0</v>
      </c>
      <c r="I58" s="33">
        <f>H58*1.055</f>
        <v>0</v>
      </c>
      <c r="J58" s="33">
        <f>I58*1.055</f>
        <v>0</v>
      </c>
      <c r="K58" s="33">
        <v>0</v>
      </c>
      <c r="L58" s="33">
        <v>0</v>
      </c>
      <c r="M58" s="33">
        <f>J58*1.055</f>
        <v>0</v>
      </c>
      <c r="N58" s="91"/>
      <c r="O58" s="45"/>
    </row>
    <row r="59" spans="1:15" ht="25.5" customHeight="1">
      <c r="A59" s="84"/>
      <c r="B59" s="108"/>
      <c r="C59" s="100"/>
      <c r="D59" s="87"/>
      <c r="E59" s="32" t="s">
        <v>9</v>
      </c>
      <c r="F59" s="33">
        <f>G59+H59+I59+J59+K59+L59+M59</f>
        <v>0</v>
      </c>
      <c r="G59" s="33">
        <v>0</v>
      </c>
      <c r="H59" s="33">
        <v>0</v>
      </c>
      <c r="I59" s="33">
        <v>0</v>
      </c>
      <c r="J59" s="33">
        <v>0</v>
      </c>
      <c r="K59" s="33">
        <v>0</v>
      </c>
      <c r="L59" s="33">
        <v>0</v>
      </c>
      <c r="M59" s="33">
        <v>0</v>
      </c>
      <c r="N59" s="91"/>
      <c r="O59" s="45"/>
    </row>
    <row r="60" spans="1:15" ht="25.5" customHeight="1">
      <c r="A60" s="84"/>
      <c r="B60" s="108"/>
      <c r="C60" s="100"/>
      <c r="D60" s="87"/>
      <c r="E60" s="32" t="s">
        <v>10</v>
      </c>
      <c r="F60" s="33">
        <f>SUM(G60:M60)</f>
        <v>450000</v>
      </c>
      <c r="G60" s="33">
        <v>0</v>
      </c>
      <c r="H60" s="33">
        <v>0</v>
      </c>
      <c r="I60" s="33">
        <v>0</v>
      </c>
      <c r="J60" s="33">
        <v>0</v>
      </c>
      <c r="K60" s="33">
        <v>140000</v>
      </c>
      <c r="L60" s="33">
        <v>150000</v>
      </c>
      <c r="M60" s="33">
        <v>160000</v>
      </c>
      <c r="N60" s="91"/>
      <c r="O60" s="45"/>
    </row>
    <row r="61" spans="1:15" ht="40.5" customHeight="1">
      <c r="A61" s="84"/>
      <c r="B61" s="108"/>
      <c r="C61" s="100"/>
      <c r="D61" s="87"/>
      <c r="E61" s="32" t="s">
        <v>13</v>
      </c>
      <c r="F61" s="33">
        <f>G61+H61+I61+J61+M61</f>
        <v>0</v>
      </c>
      <c r="G61" s="33">
        <v>0</v>
      </c>
      <c r="H61" s="33">
        <v>0</v>
      </c>
      <c r="I61" s="33">
        <v>0</v>
      </c>
      <c r="J61" s="33">
        <v>0</v>
      </c>
      <c r="K61" s="33">
        <v>0</v>
      </c>
      <c r="L61" s="33">
        <v>0</v>
      </c>
      <c r="M61" s="33">
        <v>0</v>
      </c>
      <c r="N61" s="91"/>
      <c r="O61" s="45"/>
    </row>
    <row r="62" spans="1:15" ht="26.25" customHeight="1">
      <c r="A62" s="104" t="s">
        <v>7</v>
      </c>
      <c r="B62" s="90"/>
      <c r="C62" s="90"/>
      <c r="D62" s="90"/>
      <c r="E62" s="38" t="s">
        <v>4</v>
      </c>
      <c r="F62" s="39">
        <f>F56+F49+F43+F37+F31+F24+F17+F10</f>
        <v>3198660</v>
      </c>
      <c r="G62" s="39">
        <f t="shared" ref="G62:M62" si="5">G56+G49+G43+G37+G31+G24+G17+G10</f>
        <v>0</v>
      </c>
      <c r="H62" s="39">
        <f t="shared" si="5"/>
        <v>20000</v>
      </c>
      <c r="I62" s="39">
        <f t="shared" si="5"/>
        <v>1042660</v>
      </c>
      <c r="J62" s="65">
        <f t="shared" si="5"/>
        <v>69000</v>
      </c>
      <c r="K62" s="39">
        <f t="shared" si="5"/>
        <v>635000</v>
      </c>
      <c r="L62" s="39">
        <f t="shared" si="5"/>
        <v>703000</v>
      </c>
      <c r="M62" s="39">
        <f t="shared" si="5"/>
        <v>729000</v>
      </c>
      <c r="N62" s="111"/>
      <c r="O62" s="45"/>
    </row>
    <row r="63" spans="1:15" s="40" customFormat="1" ht="15.6">
      <c r="A63" s="105"/>
      <c r="B63" s="90"/>
      <c r="C63" s="90"/>
      <c r="D63" s="90"/>
      <c r="E63" s="38" t="s">
        <v>5</v>
      </c>
      <c r="F63" s="39"/>
      <c r="G63" s="39"/>
      <c r="H63" s="39"/>
      <c r="I63" s="39"/>
      <c r="J63" s="65"/>
      <c r="K63" s="39"/>
      <c r="L63" s="39"/>
      <c r="M63" s="39"/>
      <c r="N63" s="112"/>
      <c r="O63" s="47"/>
    </row>
    <row r="64" spans="1:15" s="40" customFormat="1" ht="25.5" customHeight="1">
      <c r="A64" s="105"/>
      <c r="B64" s="90"/>
      <c r="C64" s="90"/>
      <c r="D64" s="90"/>
      <c r="E64" s="38" t="s">
        <v>8</v>
      </c>
      <c r="F64" s="39">
        <f t="shared" ref="F64:M67" si="6">F58+F51+F45+F39+F33+F26+F19+F12</f>
        <v>0</v>
      </c>
      <c r="G64" s="39">
        <f t="shared" si="6"/>
        <v>0</v>
      </c>
      <c r="H64" s="39">
        <f t="shared" si="6"/>
        <v>0</v>
      </c>
      <c r="I64" s="39">
        <f t="shared" si="6"/>
        <v>0</v>
      </c>
      <c r="J64" s="65">
        <f t="shared" si="6"/>
        <v>0</v>
      </c>
      <c r="K64" s="39">
        <f t="shared" si="6"/>
        <v>0</v>
      </c>
      <c r="L64" s="39">
        <f t="shared" si="6"/>
        <v>0</v>
      </c>
      <c r="M64" s="39">
        <f t="shared" si="6"/>
        <v>0</v>
      </c>
      <c r="N64" s="112"/>
      <c r="O64" s="47"/>
    </row>
    <row r="65" spans="1:15" s="40" customFormat="1" ht="26.4">
      <c r="A65" s="105"/>
      <c r="B65" s="90"/>
      <c r="C65" s="90"/>
      <c r="D65" s="90"/>
      <c r="E65" s="38" t="s">
        <v>9</v>
      </c>
      <c r="F65" s="39">
        <f t="shared" si="6"/>
        <v>480160</v>
      </c>
      <c r="G65" s="39">
        <f t="shared" si="6"/>
        <v>0</v>
      </c>
      <c r="H65" s="39">
        <f t="shared" si="6"/>
        <v>0</v>
      </c>
      <c r="I65" s="39">
        <f t="shared" si="6"/>
        <v>480160</v>
      </c>
      <c r="J65" s="65">
        <f t="shared" si="6"/>
        <v>0</v>
      </c>
      <c r="K65" s="39">
        <f t="shared" si="6"/>
        <v>0</v>
      </c>
      <c r="L65" s="39">
        <f t="shared" si="6"/>
        <v>0</v>
      </c>
      <c r="M65" s="39">
        <f t="shared" si="6"/>
        <v>0</v>
      </c>
      <c r="N65" s="112"/>
      <c r="O65" s="47"/>
    </row>
    <row r="66" spans="1:15" s="40" customFormat="1" ht="26.4">
      <c r="A66" s="105"/>
      <c r="B66" s="90"/>
      <c r="C66" s="90"/>
      <c r="D66" s="90"/>
      <c r="E66" s="38" t="s">
        <v>10</v>
      </c>
      <c r="F66" s="39">
        <f t="shared" si="6"/>
        <v>1918000</v>
      </c>
      <c r="G66" s="39">
        <f t="shared" si="6"/>
        <v>0</v>
      </c>
      <c r="H66" s="39">
        <f t="shared" si="6"/>
        <v>20000</v>
      </c>
      <c r="I66" s="39">
        <f t="shared" si="6"/>
        <v>45000</v>
      </c>
      <c r="J66" s="65">
        <f t="shared" si="6"/>
        <v>20000</v>
      </c>
      <c r="K66" s="39">
        <f t="shared" si="6"/>
        <v>561000</v>
      </c>
      <c r="L66" s="39">
        <f t="shared" si="6"/>
        <v>623000</v>
      </c>
      <c r="M66" s="39">
        <f t="shared" si="6"/>
        <v>649000</v>
      </c>
      <c r="N66" s="112"/>
      <c r="O66" s="47"/>
    </row>
    <row r="67" spans="1:15" s="40" customFormat="1" ht="40.200000000000003" thickBot="1">
      <c r="A67" s="106"/>
      <c r="B67" s="107"/>
      <c r="C67" s="107"/>
      <c r="D67" s="107"/>
      <c r="E67" s="43" t="s">
        <v>6</v>
      </c>
      <c r="F67" s="39">
        <f t="shared" si="6"/>
        <v>800500</v>
      </c>
      <c r="G67" s="39">
        <f t="shared" si="6"/>
        <v>0</v>
      </c>
      <c r="H67" s="39">
        <f t="shared" si="6"/>
        <v>0</v>
      </c>
      <c r="I67" s="39">
        <f t="shared" si="6"/>
        <v>517500</v>
      </c>
      <c r="J67" s="65">
        <f t="shared" si="6"/>
        <v>49000</v>
      </c>
      <c r="K67" s="39">
        <f t="shared" si="6"/>
        <v>74000</v>
      </c>
      <c r="L67" s="39">
        <f t="shared" si="6"/>
        <v>80000</v>
      </c>
      <c r="M67" s="39">
        <f t="shared" si="6"/>
        <v>80000</v>
      </c>
      <c r="N67" s="113"/>
      <c r="O67" s="47"/>
    </row>
  </sheetData>
  <mergeCells count="56">
    <mergeCell ref="N49:N54"/>
    <mergeCell ref="D49:D54"/>
    <mergeCell ref="C49:C54"/>
    <mergeCell ref="A37:A42"/>
    <mergeCell ref="B37:B42"/>
    <mergeCell ref="A62:A67"/>
    <mergeCell ref="B62:B67"/>
    <mergeCell ref="B43:B48"/>
    <mergeCell ref="A56:A61"/>
    <mergeCell ref="B56:B61"/>
    <mergeCell ref="A49:A54"/>
    <mergeCell ref="A43:A48"/>
    <mergeCell ref="B49:B54"/>
    <mergeCell ref="A55:N55"/>
    <mergeCell ref="C43:C48"/>
    <mergeCell ref="C62:C67"/>
    <mergeCell ref="N62:N67"/>
    <mergeCell ref="N56:N61"/>
    <mergeCell ref="D62:D67"/>
    <mergeCell ref="A8:N9"/>
    <mergeCell ref="F5:M5"/>
    <mergeCell ref="C56:C61"/>
    <mergeCell ref="D56:D61"/>
    <mergeCell ref="B5:B6"/>
    <mergeCell ref="C17:C23"/>
    <mergeCell ref="C10:C15"/>
    <mergeCell ref="D10:D15"/>
    <mergeCell ref="B10:B15"/>
    <mergeCell ref="B17:B23"/>
    <mergeCell ref="D37:D42"/>
    <mergeCell ref="D24:D29"/>
    <mergeCell ref="D31:D36"/>
    <mergeCell ref="A30:N30"/>
    <mergeCell ref="B24:B29"/>
    <mergeCell ref="C31:C36"/>
    <mergeCell ref="C1:N1"/>
    <mergeCell ref="A3:N3"/>
    <mergeCell ref="E5:E6"/>
    <mergeCell ref="N5:N6"/>
    <mergeCell ref="A5:A6"/>
    <mergeCell ref="A17:A23"/>
    <mergeCell ref="N24:N29"/>
    <mergeCell ref="D17:D23"/>
    <mergeCell ref="D43:D48"/>
    <mergeCell ref="N10:N15"/>
    <mergeCell ref="A16:M16"/>
    <mergeCell ref="A10:A15"/>
    <mergeCell ref="B31:B36"/>
    <mergeCell ref="N37:N42"/>
    <mergeCell ref="N43:N48"/>
    <mergeCell ref="C37:C42"/>
    <mergeCell ref="C24:C29"/>
    <mergeCell ref="A31:A36"/>
    <mergeCell ref="N17:N23"/>
    <mergeCell ref="A24:A29"/>
    <mergeCell ref="N31:N36"/>
  </mergeCells>
  <phoneticPr fontId="5" type="noConversion"/>
  <pageMargins left="0.19685039370078741" right="0.23622047244094491" top="0.39370078740157483" bottom="0.27559055118110237" header="0.51181102362204722" footer="0.27559055118110237"/>
  <pageSetup paperSize="9" scale="48" orientation="landscape" r:id="rId1"/>
  <headerFooter alignWithMargins="0"/>
  <rowBreaks count="1" manualBreakCount="1">
    <brk id="23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G20" sqref="G20"/>
    </sheetView>
  </sheetViews>
  <sheetFormatPr defaultRowHeight="13.2"/>
  <cols>
    <col min="1" max="1" width="14.88671875" customWidth="1"/>
    <col min="2" max="2" width="10.33203125" customWidth="1"/>
    <col min="3" max="4" width="8.6640625" customWidth="1"/>
    <col min="5" max="5" width="9.88671875" customWidth="1"/>
    <col min="6" max="6" width="10.6640625" customWidth="1"/>
    <col min="7" max="7" width="10.33203125" customWidth="1"/>
    <col min="8" max="9" width="8.5546875" customWidth="1"/>
  </cols>
  <sheetData>
    <row r="1" spans="1:9" ht="69.75" customHeight="1">
      <c r="A1" s="119" t="s">
        <v>53</v>
      </c>
      <c r="B1" s="119"/>
      <c r="C1" s="119"/>
      <c r="D1" s="119"/>
      <c r="E1" s="119"/>
      <c r="F1" s="119"/>
      <c r="G1" s="119"/>
      <c r="H1" s="119"/>
      <c r="I1" s="119"/>
    </row>
    <row r="2" spans="1:9" s="58" customFormat="1" ht="10.199999999999999">
      <c r="A2" s="116" t="s">
        <v>54</v>
      </c>
      <c r="B2" s="117" t="s">
        <v>55</v>
      </c>
      <c r="C2" s="115" t="s">
        <v>56</v>
      </c>
      <c r="D2" s="115"/>
      <c r="E2" s="115"/>
      <c r="F2" s="115"/>
      <c r="G2" s="115"/>
      <c r="H2" s="115"/>
      <c r="I2" s="115"/>
    </row>
    <row r="3" spans="1:9" s="58" customFormat="1" ht="10.199999999999999">
      <c r="A3" s="116"/>
      <c r="B3" s="118"/>
      <c r="C3" s="59">
        <v>2014</v>
      </c>
      <c r="D3" s="59">
        <v>2015</v>
      </c>
      <c r="E3" s="59">
        <v>2016</v>
      </c>
      <c r="F3" s="59">
        <v>2017</v>
      </c>
      <c r="G3" s="59">
        <v>2018</v>
      </c>
      <c r="H3" s="59">
        <v>2019</v>
      </c>
      <c r="I3" s="59">
        <v>2020</v>
      </c>
    </row>
    <row r="4" spans="1:9">
      <c r="A4" s="60" t="s">
        <v>57</v>
      </c>
      <c r="B4" s="57">
        <f>туризм!F62</f>
        <v>3198660</v>
      </c>
      <c r="C4" s="57">
        <f>туризм!G62</f>
        <v>0</v>
      </c>
      <c r="D4" s="57">
        <f>туризм!H62</f>
        <v>20000</v>
      </c>
      <c r="E4" s="57">
        <f>туризм!I62</f>
        <v>1042660</v>
      </c>
      <c r="F4" s="57">
        <f>туризм!J62</f>
        <v>69000</v>
      </c>
      <c r="G4" s="57">
        <f>туризм!K62</f>
        <v>635000</v>
      </c>
      <c r="H4" s="57">
        <f>туризм!L62</f>
        <v>703000</v>
      </c>
      <c r="I4" s="57">
        <f>туризм!M62</f>
        <v>729000</v>
      </c>
    </row>
    <row r="5" spans="1:9">
      <c r="A5" s="60" t="s">
        <v>5</v>
      </c>
      <c r="B5" s="57">
        <f>туризм!F63</f>
        <v>0</v>
      </c>
      <c r="C5" s="57">
        <f>туризм!G63</f>
        <v>0</v>
      </c>
      <c r="D5" s="57">
        <f>туризм!H63</f>
        <v>0</v>
      </c>
      <c r="E5" s="57">
        <f>туризм!I63</f>
        <v>0</v>
      </c>
      <c r="F5" s="57">
        <f>туризм!J63</f>
        <v>0</v>
      </c>
      <c r="G5" s="57">
        <f>туризм!K63</f>
        <v>0</v>
      </c>
      <c r="H5" s="57">
        <f>туризм!L63</f>
        <v>0</v>
      </c>
      <c r="I5" s="57">
        <f>туризм!M63</f>
        <v>0</v>
      </c>
    </row>
    <row r="6" spans="1:9">
      <c r="A6" s="60" t="s">
        <v>8</v>
      </c>
      <c r="B6" s="57">
        <f>туризм!F64</f>
        <v>0</v>
      </c>
      <c r="C6" s="57">
        <f>туризм!G64</f>
        <v>0</v>
      </c>
      <c r="D6" s="57">
        <f>туризм!H64</f>
        <v>0</v>
      </c>
      <c r="E6" s="57">
        <f>туризм!I64</f>
        <v>0</v>
      </c>
      <c r="F6" s="57">
        <f>туризм!J64</f>
        <v>0</v>
      </c>
      <c r="G6" s="57">
        <f>туризм!K64</f>
        <v>0</v>
      </c>
      <c r="H6" s="57">
        <f>туризм!L64</f>
        <v>0</v>
      </c>
      <c r="I6" s="57">
        <f>туризм!M64</f>
        <v>0</v>
      </c>
    </row>
    <row r="7" spans="1:9">
      <c r="A7" s="60" t="s">
        <v>9</v>
      </c>
      <c r="B7" s="57">
        <f>туризм!F65</f>
        <v>480160</v>
      </c>
      <c r="C7" s="57">
        <f>туризм!G65</f>
        <v>0</v>
      </c>
      <c r="D7" s="57">
        <f>туризм!H65</f>
        <v>0</v>
      </c>
      <c r="E7" s="57">
        <f>туризм!I65</f>
        <v>480160</v>
      </c>
      <c r="F7" s="57">
        <f>туризм!J65</f>
        <v>0</v>
      </c>
      <c r="G7" s="57">
        <f>туризм!K65</f>
        <v>0</v>
      </c>
      <c r="H7" s="57">
        <f>туризм!L65</f>
        <v>0</v>
      </c>
      <c r="I7" s="57">
        <f>туризм!M65</f>
        <v>0</v>
      </c>
    </row>
    <row r="8" spans="1:9">
      <c r="A8" s="60" t="s">
        <v>10</v>
      </c>
      <c r="B8" s="57">
        <f>туризм!F66</f>
        <v>1918000</v>
      </c>
      <c r="C8" s="57">
        <f>туризм!G66</f>
        <v>0</v>
      </c>
      <c r="D8" s="57">
        <f>туризм!H66</f>
        <v>20000</v>
      </c>
      <c r="E8" s="57">
        <f>туризм!I66</f>
        <v>45000</v>
      </c>
      <c r="F8" s="57">
        <f>туризм!J66</f>
        <v>20000</v>
      </c>
      <c r="G8" s="57">
        <f>туризм!K66</f>
        <v>561000</v>
      </c>
      <c r="H8" s="57">
        <f>туризм!L66</f>
        <v>623000</v>
      </c>
      <c r="I8" s="57">
        <f>туризм!M66</f>
        <v>649000</v>
      </c>
    </row>
    <row r="9" spans="1:9" ht="20.399999999999999">
      <c r="A9" s="60" t="s">
        <v>11</v>
      </c>
      <c r="B9" s="57">
        <f>туризм!F67</f>
        <v>800500</v>
      </c>
      <c r="C9" s="57">
        <f>туризм!G67</f>
        <v>0</v>
      </c>
      <c r="D9" s="57">
        <f>туризм!H67</f>
        <v>0</v>
      </c>
      <c r="E9" s="57">
        <f>туризм!I67</f>
        <v>517500</v>
      </c>
      <c r="F9" s="57">
        <f>туризм!J67</f>
        <v>49000</v>
      </c>
      <c r="G9" s="57">
        <f>туризм!K67</f>
        <v>74000</v>
      </c>
      <c r="H9" s="57">
        <f>туризм!L67</f>
        <v>80000</v>
      </c>
      <c r="I9" s="57">
        <f>туризм!M67</f>
        <v>80000</v>
      </c>
    </row>
  </sheetData>
  <mergeCells count="4">
    <mergeCell ref="C2:I2"/>
    <mergeCell ref="A2:A3"/>
    <mergeCell ref="B2:B3"/>
    <mergeCell ref="A1:I1"/>
  </mergeCells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индикаторы</vt:lpstr>
      <vt:lpstr>туризм</vt:lpstr>
      <vt:lpstr>Распределение (справочно)</vt:lpstr>
      <vt:lpstr>индикаторы!Область_печати</vt:lpstr>
      <vt:lpstr>туризм!Область_печати</vt:lpstr>
    </vt:vector>
  </TitlesOfParts>
  <Company>Организация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user</cp:lastModifiedBy>
  <cp:lastPrinted>2016-12-05T13:49:22Z</cp:lastPrinted>
  <dcterms:created xsi:type="dcterms:W3CDTF">2013-09-19T05:29:29Z</dcterms:created>
  <dcterms:modified xsi:type="dcterms:W3CDTF">2016-12-05T13:49:26Z</dcterms:modified>
</cp:coreProperties>
</file>