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Лист1!$A$1:$M$145</definedName>
  </definedNames>
  <calcPr calcId="144525"/>
</workbook>
</file>

<file path=xl/calcChain.xml><?xml version="1.0" encoding="utf-8"?>
<calcChain xmlns="http://schemas.openxmlformats.org/spreadsheetml/2006/main">
  <c r="G25" i="1" l="1"/>
  <c r="H22" i="1"/>
  <c r="I22" i="1"/>
  <c r="J22" i="1"/>
  <c r="K22" i="1"/>
  <c r="L22" i="1"/>
  <c r="F23" i="1"/>
  <c r="F24" i="1"/>
  <c r="G22" i="1"/>
  <c r="F26" i="1"/>
  <c r="F27" i="1"/>
  <c r="F28" i="1"/>
  <c r="F29" i="1"/>
  <c r="G141" i="1"/>
  <c r="J75" i="1"/>
  <c r="K75" i="1"/>
  <c r="L75" i="1"/>
  <c r="I75" i="1"/>
  <c r="F25" i="1" l="1"/>
  <c r="F22" i="1" s="1"/>
  <c r="I134" i="1"/>
  <c r="H143" i="1" l="1"/>
  <c r="I143" i="1"/>
  <c r="J143" i="1"/>
  <c r="K143" i="1"/>
  <c r="L143" i="1"/>
  <c r="H142" i="1"/>
  <c r="I142" i="1"/>
  <c r="J142" i="1"/>
  <c r="K142" i="1"/>
  <c r="L142" i="1"/>
  <c r="H141" i="1"/>
  <c r="I141" i="1"/>
  <c r="J141" i="1"/>
  <c r="K141" i="1"/>
  <c r="L141" i="1"/>
  <c r="G142" i="1"/>
  <c r="F74" i="1"/>
  <c r="F73" i="1"/>
  <c r="F72" i="1"/>
  <c r="F71" i="1"/>
  <c r="F70" i="1"/>
  <c r="L69" i="1"/>
  <c r="K69" i="1"/>
  <c r="J69" i="1"/>
  <c r="I69" i="1"/>
  <c r="H69" i="1"/>
  <c r="G69" i="1"/>
  <c r="L44" i="1"/>
  <c r="K44" i="1"/>
  <c r="J44" i="1"/>
  <c r="I44" i="1"/>
  <c r="G91" i="1"/>
  <c r="G143" i="1" l="1"/>
  <c r="G140" i="1" s="1"/>
  <c r="F69" i="1"/>
  <c r="F118" i="1"/>
  <c r="F117" i="1"/>
  <c r="F116" i="1"/>
  <c r="F115" i="1"/>
  <c r="K114" i="1"/>
  <c r="J114" i="1"/>
  <c r="I114" i="1"/>
  <c r="H114" i="1"/>
  <c r="G114" i="1"/>
  <c r="G88" i="1"/>
  <c r="H144" i="1"/>
  <c r="I144" i="1"/>
  <c r="J144" i="1"/>
  <c r="K144" i="1"/>
  <c r="L144" i="1"/>
  <c r="H145" i="1"/>
  <c r="I145" i="1"/>
  <c r="J145" i="1"/>
  <c r="K145" i="1"/>
  <c r="L145" i="1"/>
  <c r="G144" i="1"/>
  <c r="G145" i="1"/>
  <c r="F112" i="1"/>
  <c r="F111" i="1"/>
  <c r="F110" i="1"/>
  <c r="F109" i="1"/>
  <c r="L108" i="1"/>
  <c r="K108" i="1"/>
  <c r="J108" i="1"/>
  <c r="I108" i="1"/>
  <c r="H108" i="1"/>
  <c r="G108" i="1"/>
  <c r="F93" i="1"/>
  <c r="F92" i="1"/>
  <c r="F91" i="1"/>
  <c r="F90" i="1"/>
  <c r="F89" i="1"/>
  <c r="L88" i="1"/>
  <c r="K88" i="1"/>
  <c r="H15" i="1"/>
  <c r="I15" i="1"/>
  <c r="F34" i="1"/>
  <c r="F33" i="1"/>
  <c r="F32" i="1"/>
  <c r="F31" i="1"/>
  <c r="L30" i="1"/>
  <c r="K30" i="1"/>
  <c r="J30" i="1"/>
  <c r="I30" i="1"/>
  <c r="H30" i="1"/>
  <c r="F30" i="1" s="1"/>
  <c r="G30" i="1"/>
  <c r="F20" i="1"/>
  <c r="F19" i="1"/>
  <c r="F18" i="1"/>
  <c r="F17" i="1"/>
  <c r="F16" i="1"/>
  <c r="L15" i="1"/>
  <c r="K15" i="1"/>
  <c r="J15" i="1"/>
  <c r="G15" i="1"/>
  <c r="F55" i="1"/>
  <c r="F54" i="1"/>
  <c r="F53" i="1"/>
  <c r="F52" i="1"/>
  <c r="F51" i="1"/>
  <c r="L50" i="1"/>
  <c r="K50" i="1"/>
  <c r="G50" i="1"/>
  <c r="H44" i="1"/>
  <c r="H75" i="1"/>
  <c r="F107" i="1"/>
  <c r="F106" i="1"/>
  <c r="F105" i="1"/>
  <c r="F104" i="1"/>
  <c r="F103" i="1"/>
  <c r="L102" i="1"/>
  <c r="K102" i="1"/>
  <c r="J102" i="1"/>
  <c r="I102" i="1"/>
  <c r="H102" i="1"/>
  <c r="G102" i="1"/>
  <c r="I9" i="1"/>
  <c r="J9" i="1"/>
  <c r="K9" i="1"/>
  <c r="L9" i="1"/>
  <c r="F87" i="1"/>
  <c r="F86" i="1"/>
  <c r="F84" i="1"/>
  <c r="F83" i="1"/>
  <c r="F68" i="1"/>
  <c r="F67" i="1"/>
  <c r="F66" i="1"/>
  <c r="F65" i="1"/>
  <c r="F64" i="1"/>
  <c r="L63" i="1"/>
  <c r="K63" i="1"/>
  <c r="J63" i="1"/>
  <c r="I63" i="1"/>
  <c r="H63" i="1"/>
  <c r="G63" i="1"/>
  <c r="F49" i="1"/>
  <c r="F48" i="1"/>
  <c r="F47" i="1"/>
  <c r="F46" i="1"/>
  <c r="F45" i="1"/>
  <c r="G44" i="1"/>
  <c r="F42" i="1"/>
  <c r="F41" i="1"/>
  <c r="F40" i="1"/>
  <c r="F39" i="1"/>
  <c r="F38" i="1"/>
  <c r="G37" i="1"/>
  <c r="G57" i="1"/>
  <c r="H57" i="1"/>
  <c r="I57" i="1"/>
  <c r="J57" i="1"/>
  <c r="K57" i="1"/>
  <c r="L57" i="1"/>
  <c r="F58" i="1"/>
  <c r="F14" i="1"/>
  <c r="F13" i="1"/>
  <c r="F12" i="1"/>
  <c r="F11" i="1"/>
  <c r="F10" i="1"/>
  <c r="H9" i="1"/>
  <c r="G9" i="1"/>
  <c r="F59" i="1"/>
  <c r="F60" i="1"/>
  <c r="F61" i="1"/>
  <c r="F62" i="1"/>
  <c r="F76" i="1"/>
  <c r="F77" i="1"/>
  <c r="F78" i="1"/>
  <c r="F79" i="1"/>
  <c r="F80" i="1"/>
  <c r="G95" i="1"/>
  <c r="H95" i="1"/>
  <c r="F96" i="1"/>
  <c r="F97" i="1"/>
  <c r="F98" i="1"/>
  <c r="F99" i="1"/>
  <c r="G120" i="1"/>
  <c r="H120" i="1"/>
  <c r="F121" i="1"/>
  <c r="F122" i="1"/>
  <c r="F123" i="1"/>
  <c r="F124" i="1"/>
  <c r="G127" i="1"/>
  <c r="H127" i="1"/>
  <c r="F128" i="1"/>
  <c r="F129" i="1"/>
  <c r="F130" i="1"/>
  <c r="F131" i="1"/>
  <c r="F132" i="1"/>
  <c r="G134" i="1"/>
  <c r="F135" i="1"/>
  <c r="F136" i="1"/>
  <c r="F137" i="1"/>
  <c r="F138" i="1"/>
  <c r="F139" i="1"/>
  <c r="L127" i="1"/>
  <c r="K127" i="1"/>
  <c r="J127" i="1"/>
  <c r="I127" i="1"/>
  <c r="F127" i="1" s="1"/>
  <c r="L134" i="1"/>
  <c r="K134" i="1"/>
  <c r="J134" i="1"/>
  <c r="K120" i="1"/>
  <c r="J120" i="1"/>
  <c r="I120" i="1"/>
  <c r="I95" i="1"/>
  <c r="J82" i="1"/>
  <c r="K82" i="1"/>
  <c r="G82" i="1"/>
  <c r="H82" i="1"/>
  <c r="F85" i="1"/>
  <c r="L82" i="1"/>
  <c r="F145" i="1"/>
  <c r="F63" i="1"/>
  <c r="F141" i="1"/>
  <c r="F114" i="1" l="1"/>
  <c r="F134" i="1"/>
  <c r="F9" i="1"/>
  <c r="F57" i="1"/>
  <c r="F37" i="1"/>
  <c r="F44" i="1"/>
  <c r="F82" i="1"/>
  <c r="F102" i="1"/>
  <c r="F108" i="1"/>
  <c r="L140" i="1"/>
  <c r="J140" i="1"/>
  <c r="H140" i="1"/>
  <c r="F120" i="1"/>
  <c r="K140" i="1"/>
  <c r="I140" i="1"/>
  <c r="F75" i="1"/>
  <c r="F95" i="1"/>
  <c r="F15" i="1"/>
  <c r="F50" i="1"/>
  <c r="F88" i="1"/>
  <c r="F144" i="1"/>
  <c r="F142" i="1"/>
  <c r="F143" i="1"/>
  <c r="F140" i="1" l="1"/>
</calcChain>
</file>

<file path=xl/sharedStrings.xml><?xml version="1.0" encoding="utf-8"?>
<sst xmlns="http://schemas.openxmlformats.org/spreadsheetml/2006/main" count="253" uniqueCount="97">
  <si>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</si>
  <si>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</si>
  <si>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</si>
  <si>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</si>
  <si>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</si>
  <si>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</si>
  <si>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</si>
  <si>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</si>
  <si>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</si>
  <si>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района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</si>
  <si>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</si>
  <si>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</si>
  <si>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</si>
  <si>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</si>
  <si>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</si>
  <si>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</si>
  <si>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</si>
  <si>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</si>
  <si>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</si>
  <si>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</si>
  <si>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 xml:space="preserve">Организация ритуальных услуг по погребению </t>
  </si>
  <si>
    <t>Обеспечение выполнения функций  Управлением строительства и инфраструктуры администрации МО "Устьянский муниципальный район"</t>
  </si>
  <si>
    <t xml:space="preserve">Финансовое обеспечение переданных полномочий в рамках организации в границах поселений электро-, тепло-, газо-, и водоснабжения </t>
  </si>
  <si>
    <t>2017-2021</t>
  </si>
  <si>
    <t>Управление строительства и инфраструктуры администрации муниципального образования «Устьянский муниципальный район»</t>
  </si>
  <si>
    <t>Мероприятия по подготовке к отопительному сезону</t>
  </si>
  <si>
    <t>Актуализация схем теплоснабжения, водоснабжения, водоотведения</t>
  </si>
  <si>
    <t>2020-2021</t>
  </si>
  <si>
    <t>Задача 1. Выполнение мероприятий в области жилищного хозяйства на территории сельских поселений МО "Устьянский муниципальный район"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</si>
  <si>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</si>
  <si>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</si>
  <si>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</si>
  <si>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</si>
  <si>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</si>
  <si>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</si>
  <si>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Разработка проектно-сметной документации  кладбища</t>
  </si>
  <si>
    <t>7.1.</t>
  </si>
  <si>
    <t>8.1.</t>
  </si>
  <si>
    <t>Ремонт 3х домов ежегодно.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</si>
  <si>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</si>
  <si>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</si>
  <si>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Ремонт источников децентрализованного водоснабжения на территории сельских поселений муниципального образования "Устьянский муниципальный район"</t>
  </si>
  <si>
    <t>Разработка документации по объектам незавершенного строительства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</si>
  <si>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</t>
  </si>
  <si>
    <t xml:space="preserve">Выполнение работ по проектированию и строительству котельной </t>
  </si>
  <si>
    <t>Уборка территории кладбищ в сельских поселениях муниципального образования "Устьянский муниципальный район"</t>
  </si>
  <si>
    <t xml:space="preserve">Уплата взносов на капитальный ремонт многоквартирных домов, находящихся  на территории сельских поселений муниципального образования "Устьянский муниципальный район" в Фонд капитального ремонта многоквартирных домов Архангельской области </t>
  </si>
  <si>
    <t xml:space="preserve">Перечень мероприятий муниципальной программы "Комплексное развитие систем коммунальной инфраструктуры на территории  мунициипального образования  "Устьянский муниципальный район" </t>
  </si>
  <si>
    <t>Строительство водопроводной сети в п. Лойга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</si>
  <si>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</si>
  <si>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</si>
  <si>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</si>
  <si>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</si>
  <si>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</si>
  <si>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</si>
  <si>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</si>
  <si>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</si>
  <si>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</si>
  <si>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Задача 8. Подготовка объектов ТЭК и ЖКХ сельских поселений МО "Устьянский муниципальный район" к отопительному периоду</t>
  </si>
  <si>
    <t>8.2.</t>
  </si>
  <si>
    <t>Задача 9. Строительство котельной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</si>
  <si>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соцнаем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</si>
  <si>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</si>
  <si>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</si>
  <si>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</si>
  <si>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</si>
  <si>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</si>
  <si>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</si>
  <si>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Выполнение работ по захоронению,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</si>
  <si>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</si>
  <si>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</si>
  <si>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котельной, 1 объект.</t>
  </si>
  <si>
    <t>Документация по объекту незавершенного строительства, 1 шт.</t>
  </si>
  <si>
    <t>Строительство водопроводной сети п. Лойга</t>
  </si>
  <si>
    <t>Мероприятия для участия в региональной программе "Чистая вода"</t>
  </si>
  <si>
    <t>софинансирование программы "Чистая вода"  в 100 % объеме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</si>
  <si>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</si>
  <si>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</si>
  <si>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</si>
  <si>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</si>
  <si>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</si>
  <si>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</si>
  <si>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район», администрации муниципальных образований поселений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</si>
  <si>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</si>
  <si>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</si>
  <si>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</si>
  <si>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</si>
  <si>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</si>
  <si>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</si>
  <si>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</si>
  <si>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</si>
  <si>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Ремонт систем водоснабжения</t>
  </si>
  <si>
    <t>Проектирование кладбищ, 10 проектов.</t>
  </si>
  <si>
    <t>5.4.</t>
  </si>
  <si>
    <t>Мероприятия в области благоустройства</t>
  </si>
  <si>
    <t>Ремонт колодцев</t>
  </si>
  <si>
    <t xml:space="preserve">Приложение № 1 
к муниципальной программе «Комплексное развитие систем коммунальной инфраструктуры в муниципальном образовании «Устьянский муниципальный район», утвержденной постановлением администрации муниципального образования «Устьянский мунципиальный район»
от 17 ноября 2020 г. №1706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</si>
</sst>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7" xfId="0" applyNumberFormat="1" applyFont="1" applyFill="1" applyBorder="1" applyAlignment="1">
      <alignment horizontal="center" vertical="center" wrapText="1"/>
    </xf>
    <xf numFmtId="16" fontId="4" fillId="2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8"/>
  <sheetViews>
    <sheetView tabSelected="1" view="pageBreakPreview" zoomScaleNormal="100" zoomScaleSheetLayoutView="100" workbookViewId="0">
      <selection activeCell="A4" sqref="A4:L4"/>
    </sheetView>
  </sheetViews>
  <sheetFormatPr defaultRowHeight="12.75" x14ac:dyDescent="0.2"/>
  <cols>
    <col min="2" max="2" width="31.7109375" customWidth="1"/>
    <col min="3" max="3" width="23.7109375" customWidth="1"/>
    <col min="4" max="4" width="11.85546875" customWidth="1"/>
    <col min="5" max="5" width="27.85546875" customWidth="1"/>
    <col min="6" max="6" width="11.42578125" customWidth="1"/>
    <col min="7" max="7" width="12.42578125" style="38" customWidth="1"/>
    <col min="8" max="8" width="12.85546875" customWidth="1"/>
    <col min="9" max="9" width="12.7109375" customWidth="1"/>
    <col min="10" max="12" width="10.85546875" bestFit="1" customWidth="1"/>
    <col min="13" max="13" width="29.140625" customWidth="1"/>
  </cols>
  <sheetData>
    <row r="1" spans="1:13" ht="22.5" customHeight="1" x14ac:dyDescent="0.2">
      <c r="A1" s="15"/>
      <c r="B1" s="15"/>
      <c r="C1" s="15"/>
      <c r="D1" s="15"/>
      <c r="E1" s="15"/>
      <c r="F1" s="15"/>
      <c r="G1" s="85" t="s">
        <v>96</v>
      </c>
      <c r="H1" s="85"/>
      <c r="I1" s="85"/>
      <c r="J1" s="85"/>
      <c r="K1" s="85"/>
      <c r="L1" s="85"/>
      <c r="M1" s="85"/>
    </row>
    <row r="2" spans="1:13" ht="22.5" customHeight="1" x14ac:dyDescent="0.2">
      <c r="A2" s="15"/>
      <c r="B2" s="15"/>
      <c r="C2" s="15"/>
      <c r="D2" s="15"/>
      <c r="E2" s="15"/>
      <c r="F2" s="15"/>
      <c r="G2" s="85"/>
      <c r="H2" s="85"/>
      <c r="I2" s="85"/>
      <c r="J2" s="85"/>
      <c r="K2" s="85"/>
      <c r="L2" s="85"/>
      <c r="M2" s="85"/>
    </row>
    <row r="3" spans="1:13" ht="22.5" customHeight="1" x14ac:dyDescent="0.2">
      <c r="A3" s="23"/>
      <c r="B3" s="23"/>
      <c r="C3" s="23"/>
      <c r="D3" s="23"/>
      <c r="E3" s="23"/>
      <c r="F3" s="23"/>
      <c r="G3" s="85"/>
      <c r="H3" s="85"/>
      <c r="I3" s="85"/>
      <c r="J3" s="85"/>
      <c r="K3" s="85"/>
      <c r="L3" s="85"/>
      <c r="M3" s="85"/>
    </row>
    <row r="4" spans="1:13" ht="36" customHeight="1" x14ac:dyDescent="0.2">
      <c r="A4" s="86" t="s">
        <v>47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4"/>
    </row>
    <row r="5" spans="1:13" ht="56.25" customHeight="1" x14ac:dyDescent="0.2">
      <c r="A5" s="64" t="s">
        <v>1</v>
      </c>
      <c r="B5" s="64" t="s">
        <v>0</v>
      </c>
      <c r="C5" s="64" t="s">
        <v>13</v>
      </c>
      <c r="D5" s="64" t="s">
        <v>2</v>
      </c>
      <c r="E5" s="64" t="s">
        <v>3</v>
      </c>
      <c r="F5" s="66" t="s">
        <v>14</v>
      </c>
      <c r="G5" s="67"/>
      <c r="H5" s="67"/>
      <c r="I5" s="67"/>
      <c r="J5" s="67"/>
      <c r="K5" s="67"/>
      <c r="L5" s="68"/>
      <c r="M5" s="93" t="s">
        <v>4</v>
      </c>
    </row>
    <row r="6" spans="1:13" x14ac:dyDescent="0.2">
      <c r="A6" s="65"/>
      <c r="B6" s="65"/>
      <c r="C6" s="65"/>
      <c r="D6" s="65"/>
      <c r="E6" s="65"/>
      <c r="F6" s="2" t="s">
        <v>5</v>
      </c>
      <c r="G6" s="35">
        <v>2020</v>
      </c>
      <c r="H6" s="2">
        <v>2021</v>
      </c>
      <c r="I6" s="2">
        <v>2022</v>
      </c>
      <c r="J6" s="2">
        <v>2023</v>
      </c>
      <c r="K6" s="2">
        <v>2024</v>
      </c>
      <c r="L6" s="2">
        <v>2025</v>
      </c>
      <c r="M6" s="93"/>
    </row>
    <row r="7" spans="1:13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5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s="3" customFormat="1" ht="12.75" customHeight="1" x14ac:dyDescent="0.2">
      <c r="A8" s="56" t="s">
        <v>28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7"/>
    </row>
    <row r="9" spans="1:13" s="3" customFormat="1" ht="15.75" customHeight="1" x14ac:dyDescent="0.2">
      <c r="A9" s="53" t="s">
        <v>31</v>
      </c>
      <c r="B9" s="47" t="s">
        <v>61</v>
      </c>
      <c r="C9" s="53" t="s">
        <v>24</v>
      </c>
      <c r="D9" s="53" t="s">
        <v>30</v>
      </c>
      <c r="E9" s="21" t="s">
        <v>6</v>
      </c>
      <c r="F9" s="5">
        <f t="shared" ref="F9:L9" si="0">F10+F11+F12+F13+F14</f>
        <v>3150000</v>
      </c>
      <c r="G9" s="18">
        <f t="shared" si="0"/>
        <v>400000</v>
      </c>
      <c r="H9" s="18">
        <f t="shared" si="0"/>
        <v>550000</v>
      </c>
      <c r="I9" s="18">
        <f t="shared" si="0"/>
        <v>550000</v>
      </c>
      <c r="J9" s="18">
        <f t="shared" si="0"/>
        <v>550000</v>
      </c>
      <c r="K9" s="18">
        <f t="shared" si="0"/>
        <v>550000</v>
      </c>
      <c r="L9" s="18">
        <f t="shared" si="0"/>
        <v>550000</v>
      </c>
      <c r="M9" s="69" t="s">
        <v>63</v>
      </c>
    </row>
    <row r="10" spans="1:13" s="3" customFormat="1" x14ac:dyDescent="0.2">
      <c r="A10" s="54"/>
      <c r="B10" s="48"/>
      <c r="C10" s="54"/>
      <c r="D10" s="54"/>
      <c r="E10" s="21" t="s">
        <v>7</v>
      </c>
      <c r="F10" s="5">
        <f>SUM(G10:L10)</f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69"/>
    </row>
    <row r="11" spans="1:13" s="3" customFormat="1" x14ac:dyDescent="0.2">
      <c r="A11" s="54"/>
      <c r="B11" s="48"/>
      <c r="C11" s="54"/>
      <c r="D11" s="54"/>
      <c r="E11" s="21" t="s">
        <v>8</v>
      </c>
      <c r="F11" s="5">
        <f>SUM(G11:L11)</f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69"/>
    </row>
    <row r="12" spans="1:13" s="3" customFormat="1" x14ac:dyDescent="0.2">
      <c r="A12" s="54"/>
      <c r="B12" s="48"/>
      <c r="C12" s="54"/>
      <c r="D12" s="54"/>
      <c r="E12" s="21" t="s">
        <v>9</v>
      </c>
      <c r="F12" s="5">
        <f>SUM(G12:L12)</f>
        <v>3150000</v>
      </c>
      <c r="G12" s="18">
        <v>400000</v>
      </c>
      <c r="H12" s="18">
        <v>550000</v>
      </c>
      <c r="I12" s="18">
        <v>550000</v>
      </c>
      <c r="J12" s="18">
        <v>550000</v>
      </c>
      <c r="K12" s="18">
        <v>550000</v>
      </c>
      <c r="L12" s="18">
        <v>550000</v>
      </c>
      <c r="M12" s="69"/>
    </row>
    <row r="13" spans="1:13" s="3" customFormat="1" x14ac:dyDescent="0.2">
      <c r="A13" s="54"/>
      <c r="B13" s="48"/>
      <c r="C13" s="54"/>
      <c r="D13" s="54"/>
      <c r="E13" s="21" t="s">
        <v>10</v>
      </c>
      <c r="F13" s="5">
        <f>SUM(G13:L13)</f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69"/>
    </row>
    <row r="14" spans="1:13" s="3" customFormat="1" ht="15.75" customHeight="1" x14ac:dyDescent="0.2">
      <c r="A14" s="55"/>
      <c r="B14" s="49"/>
      <c r="C14" s="55"/>
      <c r="D14" s="55"/>
      <c r="E14" s="21" t="s">
        <v>11</v>
      </c>
      <c r="F14" s="5">
        <f>SUM(G14:L14)</f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69"/>
    </row>
    <row r="15" spans="1:13" s="3" customFormat="1" ht="11.25" customHeight="1" x14ac:dyDescent="0.2">
      <c r="A15" s="53" t="s">
        <v>56</v>
      </c>
      <c r="B15" s="47" t="s">
        <v>39</v>
      </c>
      <c r="C15" s="53" t="s">
        <v>24</v>
      </c>
      <c r="D15" s="53" t="s">
        <v>23</v>
      </c>
      <c r="E15" s="25" t="s">
        <v>6</v>
      </c>
      <c r="F15" s="5">
        <f t="shared" ref="F15:F20" si="1">SUM(G15:L15)</f>
        <v>5230000</v>
      </c>
      <c r="G15" s="18">
        <f t="shared" ref="G15:L15" si="2">G16+G17+G18+G19+G20</f>
        <v>830000</v>
      </c>
      <c r="H15" s="18">
        <f t="shared" si="2"/>
        <v>800000</v>
      </c>
      <c r="I15" s="18">
        <f t="shared" si="2"/>
        <v>800000</v>
      </c>
      <c r="J15" s="18">
        <f t="shared" si="2"/>
        <v>800000</v>
      </c>
      <c r="K15" s="18">
        <f t="shared" si="2"/>
        <v>1000000</v>
      </c>
      <c r="L15" s="18">
        <f t="shared" si="2"/>
        <v>1000000</v>
      </c>
      <c r="M15" s="47" t="s">
        <v>38</v>
      </c>
    </row>
    <row r="16" spans="1:13" s="3" customFormat="1" ht="11.25" customHeight="1" x14ac:dyDescent="0.2">
      <c r="A16" s="54"/>
      <c r="B16" s="48"/>
      <c r="C16" s="54"/>
      <c r="D16" s="54"/>
      <c r="E16" s="25" t="s">
        <v>7</v>
      </c>
      <c r="F16" s="5">
        <f t="shared" si="1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48"/>
    </row>
    <row r="17" spans="1:13" s="3" customFormat="1" ht="11.25" customHeight="1" x14ac:dyDescent="0.2">
      <c r="A17" s="54"/>
      <c r="B17" s="48"/>
      <c r="C17" s="54"/>
      <c r="D17" s="54"/>
      <c r="E17" s="25" t="s">
        <v>8</v>
      </c>
      <c r="F17" s="5">
        <f t="shared" si="1"/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48"/>
    </row>
    <row r="18" spans="1:13" s="3" customFormat="1" ht="11.25" customHeight="1" x14ac:dyDescent="0.2">
      <c r="A18" s="54"/>
      <c r="B18" s="48"/>
      <c r="C18" s="54"/>
      <c r="D18" s="54"/>
      <c r="E18" s="25" t="s">
        <v>9</v>
      </c>
      <c r="F18" s="5">
        <f t="shared" si="1"/>
        <v>5230000</v>
      </c>
      <c r="G18" s="18">
        <v>830000</v>
      </c>
      <c r="H18" s="18">
        <v>800000</v>
      </c>
      <c r="I18" s="18">
        <v>800000</v>
      </c>
      <c r="J18" s="18">
        <v>800000</v>
      </c>
      <c r="K18" s="18">
        <v>1000000</v>
      </c>
      <c r="L18" s="18">
        <v>1000000</v>
      </c>
      <c r="M18" s="48"/>
    </row>
    <row r="19" spans="1:13" s="3" customFormat="1" ht="11.25" customHeight="1" x14ac:dyDescent="0.2">
      <c r="A19" s="54"/>
      <c r="B19" s="48"/>
      <c r="C19" s="54"/>
      <c r="D19" s="54"/>
      <c r="E19" s="25" t="s">
        <v>10</v>
      </c>
      <c r="F19" s="5">
        <f t="shared" si="1"/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48"/>
    </row>
    <row r="20" spans="1:13" s="3" customFormat="1" ht="11.25" customHeight="1" x14ac:dyDescent="0.2">
      <c r="A20" s="55"/>
      <c r="B20" s="49"/>
      <c r="C20" s="55"/>
      <c r="D20" s="55"/>
      <c r="E20" s="25" t="s">
        <v>11</v>
      </c>
      <c r="F20" s="5">
        <f t="shared" si="1"/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49"/>
    </row>
    <row r="21" spans="1:13" s="3" customFormat="1" ht="12.75" customHeight="1" x14ac:dyDescent="0.2">
      <c r="A21" s="88" t="s">
        <v>29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9"/>
    </row>
    <row r="22" spans="1:13" s="3" customFormat="1" ht="12.75" customHeight="1" x14ac:dyDescent="0.2">
      <c r="A22" s="58" t="s">
        <v>32</v>
      </c>
      <c r="B22" s="47" t="s">
        <v>19</v>
      </c>
      <c r="C22" s="53" t="s">
        <v>24</v>
      </c>
      <c r="D22" s="53" t="s">
        <v>30</v>
      </c>
      <c r="E22" s="16" t="s">
        <v>6</v>
      </c>
      <c r="F22" s="19">
        <f>F23+F24+F25+F26+F27</f>
        <v>103013</v>
      </c>
      <c r="G22" s="18">
        <f>G23+G24+G25+G26+G27</f>
        <v>103013</v>
      </c>
      <c r="H22" s="18">
        <f t="shared" ref="H22:L22" si="3">H23+H24+H25+H26+H27</f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16">
        <f t="shared" si="3"/>
        <v>0</v>
      </c>
      <c r="M22" s="47" t="s">
        <v>62</v>
      </c>
    </row>
    <row r="23" spans="1:13" s="3" customFormat="1" x14ac:dyDescent="0.2">
      <c r="A23" s="59"/>
      <c r="B23" s="48"/>
      <c r="C23" s="54"/>
      <c r="D23" s="54"/>
      <c r="E23" s="16" t="s">
        <v>7</v>
      </c>
      <c r="F23" s="18">
        <f t="shared" ref="F23:F34" si="4">SUM(G23:L23)</f>
        <v>0</v>
      </c>
      <c r="G23" s="17">
        <v>0</v>
      </c>
      <c r="H23" s="18">
        <v>0</v>
      </c>
      <c r="I23" s="17">
        <v>0</v>
      </c>
      <c r="J23" s="17">
        <v>0</v>
      </c>
      <c r="K23" s="17">
        <v>0</v>
      </c>
      <c r="L23" s="17">
        <v>0</v>
      </c>
      <c r="M23" s="48"/>
    </row>
    <row r="24" spans="1:13" s="3" customFormat="1" x14ac:dyDescent="0.2">
      <c r="A24" s="59"/>
      <c r="B24" s="48"/>
      <c r="C24" s="54"/>
      <c r="D24" s="54"/>
      <c r="E24" s="16" t="s">
        <v>8</v>
      </c>
      <c r="F24" s="18">
        <f t="shared" si="4"/>
        <v>0</v>
      </c>
      <c r="G24" s="17">
        <v>0</v>
      </c>
      <c r="H24" s="18">
        <v>0</v>
      </c>
      <c r="I24" s="17">
        <v>0</v>
      </c>
      <c r="J24" s="17">
        <v>0</v>
      </c>
      <c r="K24" s="17">
        <v>0</v>
      </c>
      <c r="L24" s="17">
        <v>0</v>
      </c>
      <c r="M24" s="48"/>
    </row>
    <row r="25" spans="1:13" s="3" customFormat="1" x14ac:dyDescent="0.2">
      <c r="A25" s="59"/>
      <c r="B25" s="48"/>
      <c r="C25" s="54"/>
      <c r="D25" s="54"/>
      <c r="E25" s="16" t="s">
        <v>9</v>
      </c>
      <c r="F25" s="19">
        <f t="shared" si="4"/>
        <v>103013</v>
      </c>
      <c r="G25" s="18">
        <f>58013+45000</f>
        <v>103013</v>
      </c>
      <c r="H25" s="18">
        <v>0</v>
      </c>
      <c r="I25" s="17">
        <v>0</v>
      </c>
      <c r="J25" s="17">
        <v>0</v>
      </c>
      <c r="K25" s="17">
        <v>0</v>
      </c>
      <c r="L25" s="17">
        <v>0</v>
      </c>
      <c r="M25" s="48"/>
    </row>
    <row r="26" spans="1:13" s="3" customFormat="1" x14ac:dyDescent="0.2">
      <c r="A26" s="59"/>
      <c r="B26" s="48"/>
      <c r="C26" s="54"/>
      <c r="D26" s="54"/>
      <c r="E26" s="16" t="s">
        <v>10</v>
      </c>
      <c r="F26" s="18">
        <f t="shared" si="4"/>
        <v>0</v>
      </c>
      <c r="G26" s="17">
        <v>0</v>
      </c>
      <c r="H26" s="18">
        <v>0</v>
      </c>
      <c r="I26" s="17">
        <v>0</v>
      </c>
      <c r="J26" s="17">
        <v>0</v>
      </c>
      <c r="K26" s="17">
        <v>0</v>
      </c>
      <c r="L26" s="17">
        <v>0</v>
      </c>
      <c r="M26" s="48"/>
    </row>
    <row r="27" spans="1:13" s="3" customFormat="1" x14ac:dyDescent="0.2">
      <c r="A27" s="60"/>
      <c r="B27" s="49"/>
      <c r="C27" s="55"/>
      <c r="D27" s="55"/>
      <c r="E27" s="16" t="s">
        <v>11</v>
      </c>
      <c r="F27" s="18">
        <f t="shared" si="4"/>
        <v>0</v>
      </c>
      <c r="G27" s="17">
        <v>0</v>
      </c>
      <c r="H27" s="18">
        <v>0</v>
      </c>
      <c r="I27" s="17">
        <v>0</v>
      </c>
      <c r="J27" s="17">
        <v>0</v>
      </c>
      <c r="K27" s="17">
        <v>0</v>
      </c>
      <c r="L27" s="17">
        <v>0</v>
      </c>
      <c r="M27" s="49"/>
    </row>
    <row r="28" spans="1:13" s="3" customFormat="1" ht="45" x14ac:dyDescent="0.2">
      <c r="A28" s="32" t="s">
        <v>78</v>
      </c>
      <c r="B28" s="4" t="s">
        <v>81</v>
      </c>
      <c r="C28" s="39" t="s">
        <v>80</v>
      </c>
      <c r="D28" s="30" t="s">
        <v>30</v>
      </c>
      <c r="E28" s="16" t="s">
        <v>9</v>
      </c>
      <c r="F28" s="18">
        <f>SUM(G28:L28)</f>
        <v>45000</v>
      </c>
      <c r="G28" s="17">
        <v>45000</v>
      </c>
      <c r="H28" s="18">
        <v>0</v>
      </c>
      <c r="I28" s="17">
        <v>0</v>
      </c>
      <c r="J28" s="17">
        <v>0</v>
      </c>
      <c r="K28" s="17">
        <v>0</v>
      </c>
      <c r="L28" s="17">
        <v>0</v>
      </c>
      <c r="M28" s="4" t="s">
        <v>62</v>
      </c>
    </row>
    <row r="29" spans="1:13" s="3" customFormat="1" ht="59.25" customHeight="1" x14ac:dyDescent="0.2">
      <c r="A29" s="27" t="s">
        <v>79</v>
      </c>
      <c r="B29" s="33" t="s">
        <v>81</v>
      </c>
      <c r="C29" s="29" t="s">
        <v>24</v>
      </c>
      <c r="D29" s="29" t="s">
        <v>30</v>
      </c>
      <c r="E29" s="16" t="s">
        <v>9</v>
      </c>
      <c r="F29" s="18">
        <f>SUM(G29:L29)</f>
        <v>58013</v>
      </c>
      <c r="G29" s="31">
        <v>58013</v>
      </c>
      <c r="H29" s="18">
        <v>0</v>
      </c>
      <c r="I29" s="17">
        <v>0</v>
      </c>
      <c r="J29" s="17">
        <v>0</v>
      </c>
      <c r="K29" s="17">
        <v>0</v>
      </c>
      <c r="L29" s="17">
        <v>0</v>
      </c>
      <c r="M29" s="28" t="s">
        <v>62</v>
      </c>
    </row>
    <row r="30" spans="1:13" s="3" customFormat="1" x14ac:dyDescent="0.2">
      <c r="A30" s="53" t="s">
        <v>57</v>
      </c>
      <c r="B30" s="47" t="s">
        <v>40</v>
      </c>
      <c r="C30" s="53" t="s">
        <v>24</v>
      </c>
      <c r="D30" s="53" t="s">
        <v>76</v>
      </c>
      <c r="E30" s="25" t="s">
        <v>6</v>
      </c>
      <c r="F30" s="5">
        <f t="shared" si="4"/>
        <v>850000</v>
      </c>
      <c r="G30" s="18">
        <f t="shared" ref="G30:L30" si="5">G31+G32+G33+G34+G35</f>
        <v>150000</v>
      </c>
      <c r="H30" s="16">
        <f t="shared" si="5"/>
        <v>0</v>
      </c>
      <c r="I30" s="16">
        <f t="shared" si="5"/>
        <v>0</v>
      </c>
      <c r="J30" s="16">
        <f t="shared" si="5"/>
        <v>0</v>
      </c>
      <c r="K30" s="16">
        <f t="shared" si="5"/>
        <v>500000</v>
      </c>
      <c r="L30" s="16">
        <f t="shared" si="5"/>
        <v>200000</v>
      </c>
      <c r="M30" s="47" t="s">
        <v>64</v>
      </c>
    </row>
    <row r="31" spans="1:13" s="3" customFormat="1" x14ac:dyDescent="0.2">
      <c r="A31" s="54"/>
      <c r="B31" s="48"/>
      <c r="C31" s="54"/>
      <c r="D31" s="54"/>
      <c r="E31" s="25" t="s">
        <v>7</v>
      </c>
      <c r="F31" s="5">
        <f t="shared" si="4"/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48"/>
    </row>
    <row r="32" spans="1:13" s="3" customFormat="1" x14ac:dyDescent="0.2">
      <c r="A32" s="54"/>
      <c r="B32" s="48"/>
      <c r="C32" s="54"/>
      <c r="D32" s="54"/>
      <c r="E32" s="25" t="s">
        <v>8</v>
      </c>
      <c r="F32" s="5">
        <f t="shared" si="4"/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48"/>
    </row>
    <row r="33" spans="1:13" s="3" customFormat="1" x14ac:dyDescent="0.2">
      <c r="A33" s="54"/>
      <c r="B33" s="48"/>
      <c r="C33" s="54"/>
      <c r="D33" s="54"/>
      <c r="E33" s="25" t="s">
        <v>9</v>
      </c>
      <c r="F33" s="5">
        <f t="shared" si="4"/>
        <v>850000</v>
      </c>
      <c r="G33" s="18">
        <v>150000</v>
      </c>
      <c r="H33" s="17">
        <v>0</v>
      </c>
      <c r="I33" s="17">
        <v>0</v>
      </c>
      <c r="J33" s="17">
        <v>0</v>
      </c>
      <c r="K33" s="17">
        <v>500000</v>
      </c>
      <c r="L33" s="18">
        <v>200000</v>
      </c>
      <c r="M33" s="48"/>
    </row>
    <row r="34" spans="1:13" s="3" customFormat="1" x14ac:dyDescent="0.2">
      <c r="A34" s="54"/>
      <c r="B34" s="48"/>
      <c r="C34" s="54"/>
      <c r="D34" s="54"/>
      <c r="E34" s="25" t="s">
        <v>10</v>
      </c>
      <c r="F34" s="5">
        <f t="shared" si="4"/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48"/>
    </row>
    <row r="35" spans="1:13" s="3" customFormat="1" x14ac:dyDescent="0.2">
      <c r="A35" s="55"/>
      <c r="B35" s="49"/>
      <c r="C35" s="55"/>
      <c r="D35" s="55"/>
      <c r="E35" s="25" t="s">
        <v>11</v>
      </c>
      <c r="F35" s="5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49"/>
    </row>
    <row r="36" spans="1:13" s="3" customFormat="1" ht="14.25" customHeight="1" x14ac:dyDescent="0.2">
      <c r="A36" s="56" t="s">
        <v>43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22"/>
    </row>
    <row r="37" spans="1:13" s="3" customFormat="1" ht="11.25" customHeight="1" x14ac:dyDescent="0.2">
      <c r="A37" s="58" t="s">
        <v>33</v>
      </c>
      <c r="B37" s="47" t="s">
        <v>21</v>
      </c>
      <c r="C37" s="53" t="s">
        <v>24</v>
      </c>
      <c r="D37" s="53" t="s">
        <v>30</v>
      </c>
      <c r="E37" s="21" t="s">
        <v>6</v>
      </c>
      <c r="F37" s="5">
        <f t="shared" ref="F37:G37" si="6">F38+F39+F40+F41+F42</f>
        <v>73447197</v>
      </c>
      <c r="G37" s="18">
        <f t="shared" si="6"/>
        <v>11218839</v>
      </c>
      <c r="H37" s="18">
        <v>12266085</v>
      </c>
      <c r="I37" s="18">
        <v>12393759</v>
      </c>
      <c r="J37" s="18">
        <v>12522838</v>
      </c>
      <c r="K37" s="18">
        <v>12522838</v>
      </c>
      <c r="L37" s="18">
        <v>12522838</v>
      </c>
      <c r="M37" s="47" t="s">
        <v>65</v>
      </c>
    </row>
    <row r="38" spans="1:13" s="3" customFormat="1" ht="11.25" customHeight="1" x14ac:dyDescent="0.2">
      <c r="A38" s="59"/>
      <c r="B38" s="48"/>
      <c r="C38" s="54"/>
      <c r="D38" s="54"/>
      <c r="E38" s="21" t="s">
        <v>7</v>
      </c>
      <c r="F38" s="5">
        <f>SUM(G38:L38)</f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48"/>
    </row>
    <row r="39" spans="1:13" s="3" customFormat="1" ht="11.25" customHeight="1" x14ac:dyDescent="0.2">
      <c r="A39" s="59"/>
      <c r="B39" s="48"/>
      <c r="C39" s="54"/>
      <c r="D39" s="54"/>
      <c r="E39" s="21" t="s">
        <v>8</v>
      </c>
      <c r="F39" s="5">
        <f>SUM(G39:L39)</f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48"/>
    </row>
    <row r="40" spans="1:13" s="3" customFormat="1" ht="11.25" customHeight="1" x14ac:dyDescent="0.2">
      <c r="A40" s="59"/>
      <c r="B40" s="48"/>
      <c r="C40" s="54"/>
      <c r="D40" s="54"/>
      <c r="E40" s="21" t="s">
        <v>9</v>
      </c>
      <c r="F40" s="5">
        <f>SUM(G40:L40)</f>
        <v>73447197</v>
      </c>
      <c r="G40" s="18">
        <v>11218839</v>
      </c>
      <c r="H40" s="18">
        <v>12266085</v>
      </c>
      <c r="I40" s="18">
        <v>12393759</v>
      </c>
      <c r="J40" s="18">
        <v>12522838</v>
      </c>
      <c r="K40" s="18">
        <v>12522838</v>
      </c>
      <c r="L40" s="18">
        <v>12522838</v>
      </c>
      <c r="M40" s="48"/>
    </row>
    <row r="41" spans="1:13" s="3" customFormat="1" ht="11.25" customHeight="1" x14ac:dyDescent="0.2">
      <c r="A41" s="59"/>
      <c r="B41" s="48"/>
      <c r="C41" s="54"/>
      <c r="D41" s="54"/>
      <c r="E41" s="21" t="s">
        <v>10</v>
      </c>
      <c r="F41" s="5">
        <f>SUM(G41:L41)</f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48"/>
    </row>
    <row r="42" spans="1:13" s="3" customFormat="1" ht="11.25" customHeight="1" x14ac:dyDescent="0.2">
      <c r="A42" s="60"/>
      <c r="B42" s="49"/>
      <c r="C42" s="55"/>
      <c r="D42" s="55"/>
      <c r="E42" s="21" t="s">
        <v>11</v>
      </c>
      <c r="F42" s="5">
        <f>SUM(G42:L42)</f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49"/>
    </row>
    <row r="43" spans="1:13" s="3" customFormat="1" ht="11.25" customHeight="1" x14ac:dyDescent="0.2">
      <c r="A43" s="94" t="s">
        <v>49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4"/>
    </row>
    <row r="44" spans="1:13" s="3" customFormat="1" ht="11.25" customHeight="1" x14ac:dyDescent="0.2">
      <c r="A44" s="58" t="s">
        <v>50</v>
      </c>
      <c r="B44" s="47" t="s">
        <v>22</v>
      </c>
      <c r="C44" s="53" t="s">
        <v>82</v>
      </c>
      <c r="D44" s="53">
        <v>2020</v>
      </c>
      <c r="E44" s="21" t="s">
        <v>6</v>
      </c>
      <c r="F44" s="5">
        <f>F45+F46+F47+F48+F49</f>
        <v>3976290</v>
      </c>
      <c r="G44" s="18">
        <f t="shared" ref="G44:L44" si="7">G45+G46+G47+G48+G49</f>
        <v>662715</v>
      </c>
      <c r="H44" s="18">
        <f t="shared" si="7"/>
        <v>662715</v>
      </c>
      <c r="I44" s="18">
        <f t="shared" si="7"/>
        <v>662715</v>
      </c>
      <c r="J44" s="18">
        <f t="shared" si="7"/>
        <v>662715</v>
      </c>
      <c r="K44" s="18">
        <f t="shared" si="7"/>
        <v>662715</v>
      </c>
      <c r="L44" s="18">
        <f t="shared" si="7"/>
        <v>662715</v>
      </c>
      <c r="M44" s="47" t="s">
        <v>66</v>
      </c>
    </row>
    <row r="45" spans="1:13" s="3" customFormat="1" ht="11.25" customHeight="1" x14ac:dyDescent="0.2">
      <c r="A45" s="59"/>
      <c r="B45" s="48"/>
      <c r="C45" s="54"/>
      <c r="D45" s="54"/>
      <c r="E45" s="21" t="s">
        <v>7</v>
      </c>
      <c r="F45" s="5">
        <f>SUM(G45:L45)</f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48"/>
    </row>
    <row r="46" spans="1:13" s="3" customFormat="1" ht="11.25" customHeight="1" x14ac:dyDescent="0.2">
      <c r="A46" s="59"/>
      <c r="B46" s="48"/>
      <c r="C46" s="54"/>
      <c r="D46" s="54"/>
      <c r="E46" s="21" t="s">
        <v>8</v>
      </c>
      <c r="F46" s="5">
        <f>SUM(G46:L46)</f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48"/>
    </row>
    <row r="47" spans="1:13" s="3" customFormat="1" ht="11.25" customHeight="1" x14ac:dyDescent="0.2">
      <c r="A47" s="59"/>
      <c r="B47" s="48"/>
      <c r="C47" s="54"/>
      <c r="D47" s="54"/>
      <c r="E47" s="21" t="s">
        <v>9</v>
      </c>
      <c r="F47" s="5">
        <f>SUM(G47:L47)</f>
        <v>3976290</v>
      </c>
      <c r="G47" s="18">
        <v>662715</v>
      </c>
      <c r="H47" s="18">
        <v>662715</v>
      </c>
      <c r="I47" s="18">
        <v>662715</v>
      </c>
      <c r="J47" s="18">
        <v>662715</v>
      </c>
      <c r="K47" s="18">
        <v>662715</v>
      </c>
      <c r="L47" s="18">
        <v>662715</v>
      </c>
      <c r="M47" s="48"/>
    </row>
    <row r="48" spans="1:13" s="3" customFormat="1" ht="11.25" customHeight="1" x14ac:dyDescent="0.2">
      <c r="A48" s="59"/>
      <c r="B48" s="48"/>
      <c r="C48" s="54"/>
      <c r="D48" s="54"/>
      <c r="E48" s="21" t="s">
        <v>10</v>
      </c>
      <c r="F48" s="5">
        <f>SUM(G48:L48)</f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48"/>
    </row>
    <row r="49" spans="1:13" s="3" customFormat="1" ht="28.5" customHeight="1" x14ac:dyDescent="0.2">
      <c r="A49" s="60"/>
      <c r="B49" s="49"/>
      <c r="C49" s="55"/>
      <c r="D49" s="55"/>
      <c r="E49" s="20" t="s">
        <v>11</v>
      </c>
      <c r="F49" s="12">
        <f>SUM(G49:L49)</f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49"/>
    </row>
    <row r="50" spans="1:13" s="3" customFormat="1" ht="12.75" customHeight="1" x14ac:dyDescent="0.2">
      <c r="A50" s="53" t="s">
        <v>34</v>
      </c>
      <c r="B50" s="47" t="s">
        <v>41</v>
      </c>
      <c r="C50" s="53" t="s">
        <v>24</v>
      </c>
      <c r="D50" s="53" t="s">
        <v>76</v>
      </c>
      <c r="E50" s="25" t="s">
        <v>6</v>
      </c>
      <c r="F50" s="5">
        <f>F51+F52+F53+F54+F55</f>
        <v>4200000</v>
      </c>
      <c r="G50" s="18">
        <f t="shared" ref="G50:L50" si="8">G51+G52+G53+G54+G55</f>
        <v>500000</v>
      </c>
      <c r="H50" s="18">
        <v>900000</v>
      </c>
      <c r="I50" s="18">
        <v>900000</v>
      </c>
      <c r="J50" s="18">
        <v>900000</v>
      </c>
      <c r="K50" s="18">
        <f t="shared" si="8"/>
        <v>500000</v>
      </c>
      <c r="L50" s="18">
        <f t="shared" si="8"/>
        <v>500000</v>
      </c>
      <c r="M50" s="47" t="s">
        <v>91</v>
      </c>
    </row>
    <row r="51" spans="1:13" s="3" customFormat="1" x14ac:dyDescent="0.2">
      <c r="A51" s="54"/>
      <c r="B51" s="48"/>
      <c r="C51" s="54"/>
      <c r="D51" s="54"/>
      <c r="E51" s="25" t="s">
        <v>7</v>
      </c>
      <c r="F51" s="5">
        <f>SUM(G51:L51)</f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48"/>
    </row>
    <row r="52" spans="1:13" s="3" customFormat="1" x14ac:dyDescent="0.2">
      <c r="A52" s="54"/>
      <c r="B52" s="48"/>
      <c r="C52" s="54"/>
      <c r="D52" s="54"/>
      <c r="E52" s="25" t="s">
        <v>8</v>
      </c>
      <c r="F52" s="5">
        <f>SUM(G52:L52)</f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48"/>
    </row>
    <row r="53" spans="1:13" s="3" customFormat="1" x14ac:dyDescent="0.2">
      <c r="A53" s="54"/>
      <c r="B53" s="48"/>
      <c r="C53" s="54"/>
      <c r="D53" s="54"/>
      <c r="E53" s="25" t="s">
        <v>9</v>
      </c>
      <c r="F53" s="5">
        <f>SUM(G53:L53)</f>
        <v>4200000</v>
      </c>
      <c r="G53" s="18">
        <v>500000</v>
      </c>
      <c r="H53" s="18">
        <v>900000</v>
      </c>
      <c r="I53" s="18">
        <v>900000</v>
      </c>
      <c r="J53" s="18">
        <v>900000</v>
      </c>
      <c r="K53" s="18">
        <v>500000</v>
      </c>
      <c r="L53" s="18">
        <v>500000</v>
      </c>
      <c r="M53" s="48"/>
    </row>
    <row r="54" spans="1:13" s="3" customFormat="1" x14ac:dyDescent="0.2">
      <c r="A54" s="54"/>
      <c r="B54" s="48"/>
      <c r="C54" s="54"/>
      <c r="D54" s="54"/>
      <c r="E54" s="25" t="s">
        <v>10</v>
      </c>
      <c r="F54" s="5">
        <f>SUM(G54:L54)</f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48"/>
    </row>
    <row r="55" spans="1:13" s="3" customFormat="1" x14ac:dyDescent="0.2">
      <c r="A55" s="55"/>
      <c r="B55" s="49"/>
      <c r="C55" s="55"/>
      <c r="D55" s="55"/>
      <c r="E55" s="25" t="s">
        <v>11</v>
      </c>
      <c r="F55" s="5">
        <f>SUM(G55:L55)</f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49"/>
    </row>
    <row r="56" spans="1:13" s="3" customFormat="1" ht="13.5" customHeight="1" x14ac:dyDescent="0.2">
      <c r="A56" s="88" t="s">
        <v>51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9"/>
    </row>
    <row r="57" spans="1:13" s="3" customFormat="1" ht="17.25" customHeight="1" x14ac:dyDescent="0.2">
      <c r="A57" s="53" t="s">
        <v>15</v>
      </c>
      <c r="B57" s="47" t="s">
        <v>45</v>
      </c>
      <c r="C57" s="53" t="s">
        <v>82</v>
      </c>
      <c r="D57" s="53" t="s">
        <v>30</v>
      </c>
      <c r="E57" s="10" t="s">
        <v>6</v>
      </c>
      <c r="F57" s="5">
        <f t="shared" ref="F57:F62" si="9">SUM(G57:L57)</f>
        <v>3030000</v>
      </c>
      <c r="G57" s="18">
        <f t="shared" ref="G57:L57" si="10">G58+G59+G60+G61+G62</f>
        <v>505000</v>
      </c>
      <c r="H57" s="18">
        <f t="shared" si="10"/>
        <v>505000</v>
      </c>
      <c r="I57" s="18">
        <f t="shared" si="10"/>
        <v>505000</v>
      </c>
      <c r="J57" s="18">
        <f t="shared" si="10"/>
        <v>505000</v>
      </c>
      <c r="K57" s="18">
        <f t="shared" si="10"/>
        <v>505000</v>
      </c>
      <c r="L57" s="18">
        <f t="shared" si="10"/>
        <v>505000</v>
      </c>
      <c r="M57" s="47" t="s">
        <v>67</v>
      </c>
    </row>
    <row r="58" spans="1:13" s="3" customFormat="1" ht="16.5" customHeight="1" x14ac:dyDescent="0.2">
      <c r="A58" s="54"/>
      <c r="B58" s="48"/>
      <c r="C58" s="54"/>
      <c r="D58" s="54"/>
      <c r="E58" s="10" t="s">
        <v>7</v>
      </c>
      <c r="F58" s="5">
        <f t="shared" si="9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48"/>
    </row>
    <row r="59" spans="1:13" s="3" customFormat="1" x14ac:dyDescent="0.2">
      <c r="A59" s="54"/>
      <c r="B59" s="48"/>
      <c r="C59" s="54"/>
      <c r="D59" s="54"/>
      <c r="E59" s="10" t="s">
        <v>8</v>
      </c>
      <c r="F59" s="5">
        <f t="shared" si="9"/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48"/>
    </row>
    <row r="60" spans="1:13" s="3" customFormat="1" x14ac:dyDescent="0.2">
      <c r="A60" s="54"/>
      <c r="B60" s="48"/>
      <c r="C60" s="54"/>
      <c r="D60" s="54"/>
      <c r="E60" s="10" t="s">
        <v>9</v>
      </c>
      <c r="F60" s="5">
        <f t="shared" si="9"/>
        <v>3030000</v>
      </c>
      <c r="G60" s="18">
        <v>505000</v>
      </c>
      <c r="H60" s="18">
        <v>505000</v>
      </c>
      <c r="I60" s="18">
        <v>505000</v>
      </c>
      <c r="J60" s="18">
        <v>505000</v>
      </c>
      <c r="K60" s="18">
        <v>505000</v>
      </c>
      <c r="L60" s="18">
        <v>505000</v>
      </c>
      <c r="M60" s="48"/>
    </row>
    <row r="61" spans="1:13" s="3" customFormat="1" x14ac:dyDescent="0.2">
      <c r="A61" s="54"/>
      <c r="B61" s="48"/>
      <c r="C61" s="54"/>
      <c r="D61" s="54"/>
      <c r="E61" s="10" t="s">
        <v>10</v>
      </c>
      <c r="F61" s="5">
        <f t="shared" si="9"/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48"/>
    </row>
    <row r="62" spans="1:13" s="3" customFormat="1" x14ac:dyDescent="0.2">
      <c r="A62" s="55"/>
      <c r="B62" s="49"/>
      <c r="C62" s="55"/>
      <c r="D62" s="55"/>
      <c r="E62" s="10" t="s">
        <v>11</v>
      </c>
      <c r="F62" s="5">
        <f t="shared" si="9"/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49"/>
    </row>
    <row r="63" spans="1:13" s="3" customFormat="1" ht="11.25" customHeight="1" x14ac:dyDescent="0.2">
      <c r="A63" s="90" t="s">
        <v>52</v>
      </c>
      <c r="B63" s="47" t="s">
        <v>20</v>
      </c>
      <c r="C63" s="53" t="s">
        <v>24</v>
      </c>
      <c r="D63" s="53" t="s">
        <v>30</v>
      </c>
      <c r="E63" s="21" t="s">
        <v>6</v>
      </c>
      <c r="F63" s="5">
        <f t="shared" ref="F63:L63" si="11">F64+F65+F66+F67+F68</f>
        <v>300000</v>
      </c>
      <c r="G63" s="18">
        <f t="shared" si="11"/>
        <v>50000</v>
      </c>
      <c r="H63" s="18">
        <f t="shared" si="11"/>
        <v>50000</v>
      </c>
      <c r="I63" s="18">
        <f t="shared" si="11"/>
        <v>50000</v>
      </c>
      <c r="J63" s="18">
        <f t="shared" si="11"/>
        <v>50000</v>
      </c>
      <c r="K63" s="18">
        <f t="shared" si="11"/>
        <v>50000</v>
      </c>
      <c r="L63" s="18">
        <f t="shared" si="11"/>
        <v>50000</v>
      </c>
      <c r="M63" s="47" t="s">
        <v>68</v>
      </c>
    </row>
    <row r="64" spans="1:13" s="3" customFormat="1" ht="11.25" customHeight="1" x14ac:dyDescent="0.2">
      <c r="A64" s="91"/>
      <c r="B64" s="48"/>
      <c r="C64" s="54"/>
      <c r="D64" s="54"/>
      <c r="E64" s="21" t="s">
        <v>7</v>
      </c>
      <c r="F64" s="5">
        <f>SUM(G64:L64)</f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48"/>
    </row>
    <row r="65" spans="1:13" s="3" customFormat="1" ht="11.25" customHeight="1" x14ac:dyDescent="0.2">
      <c r="A65" s="91"/>
      <c r="B65" s="48"/>
      <c r="C65" s="54"/>
      <c r="D65" s="54"/>
      <c r="E65" s="21" t="s">
        <v>8</v>
      </c>
      <c r="F65" s="5">
        <f>SUM(G65:L65)</f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48"/>
    </row>
    <row r="66" spans="1:13" s="3" customFormat="1" ht="11.25" customHeight="1" x14ac:dyDescent="0.2">
      <c r="A66" s="91"/>
      <c r="B66" s="48"/>
      <c r="C66" s="54"/>
      <c r="D66" s="54"/>
      <c r="E66" s="21" t="s">
        <v>9</v>
      </c>
      <c r="F66" s="5">
        <f>SUM(G66:L66)</f>
        <v>300000</v>
      </c>
      <c r="G66" s="18">
        <v>50000</v>
      </c>
      <c r="H66" s="18">
        <v>50000</v>
      </c>
      <c r="I66" s="18">
        <v>50000</v>
      </c>
      <c r="J66" s="18">
        <v>50000</v>
      </c>
      <c r="K66" s="18">
        <v>50000</v>
      </c>
      <c r="L66" s="18">
        <v>50000</v>
      </c>
      <c r="M66" s="48"/>
    </row>
    <row r="67" spans="1:13" s="3" customFormat="1" ht="11.25" customHeight="1" x14ac:dyDescent="0.2">
      <c r="A67" s="91"/>
      <c r="B67" s="48"/>
      <c r="C67" s="54"/>
      <c r="D67" s="54"/>
      <c r="E67" s="21" t="s">
        <v>10</v>
      </c>
      <c r="F67" s="5">
        <f>SUM(G67:L67)</f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48"/>
    </row>
    <row r="68" spans="1:13" s="3" customFormat="1" ht="11.25" customHeight="1" x14ac:dyDescent="0.2">
      <c r="A68" s="92"/>
      <c r="B68" s="49"/>
      <c r="C68" s="55"/>
      <c r="D68" s="55"/>
      <c r="E68" s="20" t="s">
        <v>11</v>
      </c>
      <c r="F68" s="12">
        <f>SUM(G68:L68)</f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49"/>
    </row>
    <row r="69" spans="1:13" s="3" customFormat="1" ht="11.25" customHeight="1" x14ac:dyDescent="0.2">
      <c r="A69" s="53" t="s">
        <v>53</v>
      </c>
      <c r="B69" s="47" t="s">
        <v>35</v>
      </c>
      <c r="C69" s="53" t="s">
        <v>24</v>
      </c>
      <c r="D69" s="53" t="s">
        <v>30</v>
      </c>
      <c r="E69" s="43" t="s">
        <v>6</v>
      </c>
      <c r="F69" s="5">
        <f t="shared" ref="F69:F74" si="12">SUM(G69:L69)</f>
        <v>2600000</v>
      </c>
      <c r="G69" s="18">
        <f t="shared" ref="G69:L69" si="13">G70+G71+G72+G73+G74</f>
        <v>500000</v>
      </c>
      <c r="H69" s="18">
        <f t="shared" si="13"/>
        <v>500000</v>
      </c>
      <c r="I69" s="18">
        <f t="shared" si="13"/>
        <v>500000</v>
      </c>
      <c r="J69" s="18">
        <f t="shared" si="13"/>
        <v>500000</v>
      </c>
      <c r="K69" s="18">
        <f t="shared" si="13"/>
        <v>300000</v>
      </c>
      <c r="L69" s="18">
        <f t="shared" si="13"/>
        <v>300000</v>
      </c>
      <c r="M69" s="47" t="s">
        <v>92</v>
      </c>
    </row>
    <row r="70" spans="1:13" s="3" customFormat="1" ht="11.25" customHeight="1" x14ac:dyDescent="0.2">
      <c r="A70" s="54"/>
      <c r="B70" s="48"/>
      <c r="C70" s="54"/>
      <c r="D70" s="54"/>
      <c r="E70" s="43" t="s">
        <v>7</v>
      </c>
      <c r="F70" s="5">
        <f t="shared" si="12"/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48"/>
    </row>
    <row r="71" spans="1:13" s="3" customFormat="1" ht="11.25" customHeight="1" x14ac:dyDescent="0.2">
      <c r="A71" s="54"/>
      <c r="B71" s="48"/>
      <c r="C71" s="54"/>
      <c r="D71" s="54"/>
      <c r="E71" s="43" t="s">
        <v>8</v>
      </c>
      <c r="F71" s="5">
        <f t="shared" si="12"/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48"/>
    </row>
    <row r="72" spans="1:13" s="3" customFormat="1" ht="11.25" customHeight="1" x14ac:dyDescent="0.2">
      <c r="A72" s="54"/>
      <c r="B72" s="48"/>
      <c r="C72" s="54"/>
      <c r="D72" s="54"/>
      <c r="E72" s="43" t="s">
        <v>9</v>
      </c>
      <c r="F72" s="5">
        <f t="shared" si="12"/>
        <v>2600000</v>
      </c>
      <c r="G72" s="18">
        <v>500000</v>
      </c>
      <c r="H72" s="18">
        <v>500000</v>
      </c>
      <c r="I72" s="18">
        <v>500000</v>
      </c>
      <c r="J72" s="18">
        <v>500000</v>
      </c>
      <c r="K72" s="18">
        <v>300000</v>
      </c>
      <c r="L72" s="18">
        <v>300000</v>
      </c>
      <c r="M72" s="48"/>
    </row>
    <row r="73" spans="1:13" s="3" customFormat="1" ht="11.25" customHeight="1" x14ac:dyDescent="0.2">
      <c r="A73" s="54"/>
      <c r="B73" s="48"/>
      <c r="C73" s="54"/>
      <c r="D73" s="54"/>
      <c r="E73" s="43" t="s">
        <v>10</v>
      </c>
      <c r="F73" s="5">
        <f t="shared" si="12"/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48"/>
    </row>
    <row r="74" spans="1:13" s="3" customFormat="1" ht="11.25" customHeight="1" x14ac:dyDescent="0.2">
      <c r="A74" s="55"/>
      <c r="B74" s="49"/>
      <c r="C74" s="55"/>
      <c r="D74" s="55"/>
      <c r="E74" s="43" t="s">
        <v>11</v>
      </c>
      <c r="F74" s="5">
        <f t="shared" si="12"/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49"/>
    </row>
    <row r="75" spans="1:13" s="3" customFormat="1" ht="12.75" customHeight="1" x14ac:dyDescent="0.2">
      <c r="A75" s="79" t="s">
        <v>93</v>
      </c>
      <c r="B75" s="82" t="s">
        <v>94</v>
      </c>
      <c r="C75" s="79" t="s">
        <v>24</v>
      </c>
      <c r="D75" s="79" t="s">
        <v>30</v>
      </c>
      <c r="E75" s="44" t="s">
        <v>6</v>
      </c>
      <c r="F75" s="45">
        <f t="shared" ref="F75:F80" si="14">SUM(G75:L75)</f>
        <v>2500000</v>
      </c>
      <c r="G75" s="45">
        <v>0</v>
      </c>
      <c r="H75" s="45">
        <f t="shared" ref="H75" si="15">H76+H77+H78+H79+H80</f>
        <v>500000</v>
      </c>
      <c r="I75" s="45">
        <f>I76+I77+I78+I79+I80</f>
        <v>500000</v>
      </c>
      <c r="J75" s="45">
        <f t="shared" ref="J75:L75" si="16">J76+J77+J78+J79+J80</f>
        <v>500000</v>
      </c>
      <c r="K75" s="45">
        <f t="shared" si="16"/>
        <v>500000</v>
      </c>
      <c r="L75" s="45">
        <f t="shared" si="16"/>
        <v>500000</v>
      </c>
      <c r="M75" s="47" t="s">
        <v>95</v>
      </c>
    </row>
    <row r="76" spans="1:13" s="3" customFormat="1" x14ac:dyDescent="0.2">
      <c r="A76" s="80"/>
      <c r="B76" s="83"/>
      <c r="C76" s="80"/>
      <c r="D76" s="80"/>
      <c r="E76" s="44" t="s">
        <v>7</v>
      </c>
      <c r="F76" s="45">
        <f t="shared" si="14"/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8"/>
    </row>
    <row r="77" spans="1:13" s="3" customFormat="1" x14ac:dyDescent="0.2">
      <c r="A77" s="80"/>
      <c r="B77" s="83"/>
      <c r="C77" s="80"/>
      <c r="D77" s="80"/>
      <c r="E77" s="44" t="s">
        <v>8</v>
      </c>
      <c r="F77" s="45">
        <f t="shared" si="14"/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8"/>
    </row>
    <row r="78" spans="1:13" s="3" customFormat="1" x14ac:dyDescent="0.2">
      <c r="A78" s="80"/>
      <c r="B78" s="83"/>
      <c r="C78" s="80"/>
      <c r="D78" s="80"/>
      <c r="E78" s="44" t="s">
        <v>9</v>
      </c>
      <c r="F78" s="45">
        <f t="shared" si="14"/>
        <v>2500000</v>
      </c>
      <c r="G78" s="45">
        <v>0</v>
      </c>
      <c r="H78" s="45">
        <v>500000</v>
      </c>
      <c r="I78" s="45">
        <v>500000</v>
      </c>
      <c r="J78" s="45">
        <v>500000</v>
      </c>
      <c r="K78" s="45">
        <v>500000</v>
      </c>
      <c r="L78" s="45">
        <v>500000</v>
      </c>
      <c r="M78" s="48"/>
    </row>
    <row r="79" spans="1:13" s="3" customFormat="1" x14ac:dyDescent="0.2">
      <c r="A79" s="80"/>
      <c r="B79" s="83"/>
      <c r="C79" s="80"/>
      <c r="D79" s="80"/>
      <c r="E79" s="44" t="s">
        <v>10</v>
      </c>
      <c r="F79" s="45">
        <f t="shared" si="14"/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8"/>
    </row>
    <row r="80" spans="1:13" s="3" customFormat="1" x14ac:dyDescent="0.2">
      <c r="A80" s="81"/>
      <c r="B80" s="84"/>
      <c r="C80" s="81"/>
      <c r="D80" s="81"/>
      <c r="E80" s="44" t="s">
        <v>11</v>
      </c>
      <c r="F80" s="45">
        <f t="shared" si="14"/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9"/>
    </row>
    <row r="81" spans="1:13" s="3" customFormat="1" ht="12.75" customHeight="1" x14ac:dyDescent="0.2">
      <c r="A81" s="56" t="s">
        <v>54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7"/>
    </row>
    <row r="82" spans="1:13" s="3" customFormat="1" ht="12.75" customHeight="1" x14ac:dyDescent="0.2">
      <c r="A82" s="58" t="s">
        <v>16</v>
      </c>
      <c r="B82" s="47" t="s">
        <v>73</v>
      </c>
      <c r="C82" s="53" t="s">
        <v>24</v>
      </c>
      <c r="D82" s="53">
        <v>2020</v>
      </c>
      <c r="E82" s="21" t="s">
        <v>6</v>
      </c>
      <c r="F82" s="5">
        <f t="shared" ref="F82:L82" si="17">F83+F84+F85+F86+F87</f>
        <v>832780</v>
      </c>
      <c r="G82" s="18">
        <f t="shared" si="17"/>
        <v>832780</v>
      </c>
      <c r="H82" s="16">
        <f t="shared" si="17"/>
        <v>0</v>
      </c>
      <c r="I82" s="16">
        <v>0</v>
      </c>
      <c r="J82" s="16">
        <f t="shared" si="17"/>
        <v>0</v>
      </c>
      <c r="K82" s="16">
        <f t="shared" si="17"/>
        <v>0</v>
      </c>
      <c r="L82" s="16">
        <f t="shared" si="17"/>
        <v>0</v>
      </c>
      <c r="M82" s="47" t="s">
        <v>48</v>
      </c>
    </row>
    <row r="83" spans="1:13" s="3" customFormat="1" x14ac:dyDescent="0.2">
      <c r="A83" s="59"/>
      <c r="B83" s="48"/>
      <c r="C83" s="54"/>
      <c r="D83" s="54"/>
      <c r="E83" s="21" t="s">
        <v>7</v>
      </c>
      <c r="F83" s="5">
        <f>SUM(G83:L83)</f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48"/>
    </row>
    <row r="84" spans="1:13" s="3" customFormat="1" x14ac:dyDescent="0.2">
      <c r="A84" s="59"/>
      <c r="B84" s="48"/>
      <c r="C84" s="54"/>
      <c r="D84" s="54"/>
      <c r="E84" s="21" t="s">
        <v>8</v>
      </c>
      <c r="F84" s="5">
        <f>SUM(G84:L84)</f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48"/>
    </row>
    <row r="85" spans="1:13" s="3" customFormat="1" x14ac:dyDescent="0.2">
      <c r="A85" s="59"/>
      <c r="B85" s="48"/>
      <c r="C85" s="54"/>
      <c r="D85" s="54"/>
      <c r="E85" s="21" t="s">
        <v>9</v>
      </c>
      <c r="F85" s="5">
        <f>SUM(G85:L85)</f>
        <v>832780</v>
      </c>
      <c r="G85" s="18">
        <v>832780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48"/>
    </row>
    <row r="86" spans="1:13" s="3" customFormat="1" x14ac:dyDescent="0.2">
      <c r="A86" s="59"/>
      <c r="B86" s="48"/>
      <c r="C86" s="54"/>
      <c r="D86" s="54"/>
      <c r="E86" s="21" t="s">
        <v>10</v>
      </c>
      <c r="F86" s="5">
        <f>SUM(G86:L86)</f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48"/>
    </row>
    <row r="87" spans="1:13" s="3" customFormat="1" x14ac:dyDescent="0.2">
      <c r="A87" s="60"/>
      <c r="B87" s="49"/>
      <c r="C87" s="55"/>
      <c r="D87" s="55"/>
      <c r="E87" s="21" t="s">
        <v>11</v>
      </c>
      <c r="F87" s="5">
        <f>SUM(G87:L87)</f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49"/>
    </row>
    <row r="88" spans="1:13" s="3" customFormat="1" ht="12.75" customHeight="1" x14ac:dyDescent="0.2">
      <c r="A88" s="58" t="s">
        <v>77</v>
      </c>
      <c r="B88" s="47" t="s">
        <v>74</v>
      </c>
      <c r="C88" s="53" t="s">
        <v>24</v>
      </c>
      <c r="D88" s="53" t="s">
        <v>30</v>
      </c>
      <c r="E88" s="26" t="s">
        <v>6</v>
      </c>
      <c r="F88" s="5">
        <f t="shared" ref="F88:L88" si="18">F89+F90+F91+F92+F93</f>
        <v>19557576.780000001</v>
      </c>
      <c r="G88" s="19">
        <f t="shared" si="18"/>
        <v>19357576.780000001</v>
      </c>
      <c r="H88" s="18">
        <v>0</v>
      </c>
      <c r="I88" s="18">
        <v>0</v>
      </c>
      <c r="J88" s="18">
        <v>0</v>
      </c>
      <c r="K88" s="18">
        <f t="shared" si="18"/>
        <v>100000</v>
      </c>
      <c r="L88" s="18">
        <f t="shared" si="18"/>
        <v>100000</v>
      </c>
      <c r="M88" s="47" t="s">
        <v>75</v>
      </c>
    </row>
    <row r="89" spans="1:13" s="3" customFormat="1" x14ac:dyDescent="0.2">
      <c r="A89" s="59"/>
      <c r="B89" s="48"/>
      <c r="C89" s="54"/>
      <c r="D89" s="54"/>
      <c r="E89" s="26" t="s">
        <v>7</v>
      </c>
      <c r="F89" s="5">
        <f>SUM(G89:L89)</f>
        <v>13520424.779999999</v>
      </c>
      <c r="G89" s="19">
        <v>13520424.779999999</v>
      </c>
      <c r="H89" s="17">
        <v>0</v>
      </c>
      <c r="I89" s="18">
        <v>0</v>
      </c>
      <c r="J89" s="18">
        <v>0</v>
      </c>
      <c r="K89" s="18">
        <v>0</v>
      </c>
      <c r="L89" s="18">
        <v>0</v>
      </c>
      <c r="M89" s="48"/>
    </row>
    <row r="90" spans="1:13" s="3" customFormat="1" x14ac:dyDescent="0.2">
      <c r="A90" s="59"/>
      <c r="B90" s="48"/>
      <c r="C90" s="54"/>
      <c r="D90" s="54"/>
      <c r="E90" s="26" t="s">
        <v>8</v>
      </c>
      <c r="F90" s="5">
        <f>SUM(G90:L90)</f>
        <v>2083330</v>
      </c>
      <c r="G90" s="19">
        <v>2083330</v>
      </c>
      <c r="H90" s="17">
        <v>0</v>
      </c>
      <c r="I90" s="18">
        <v>0</v>
      </c>
      <c r="J90" s="18">
        <v>0</v>
      </c>
      <c r="K90" s="18">
        <v>0</v>
      </c>
      <c r="L90" s="18">
        <v>0</v>
      </c>
      <c r="M90" s="48"/>
    </row>
    <row r="91" spans="1:13" s="3" customFormat="1" x14ac:dyDescent="0.2">
      <c r="A91" s="59"/>
      <c r="B91" s="48"/>
      <c r="C91" s="54"/>
      <c r="D91" s="54"/>
      <c r="E91" s="26" t="s">
        <v>9</v>
      </c>
      <c r="F91" s="5">
        <f>SUM(G91:L91)</f>
        <v>3953822</v>
      </c>
      <c r="G91" s="19">
        <f>101191+52631+3600000</f>
        <v>3753822</v>
      </c>
      <c r="H91" s="18">
        <v>0</v>
      </c>
      <c r="I91" s="18">
        <v>0</v>
      </c>
      <c r="J91" s="18">
        <v>0</v>
      </c>
      <c r="K91" s="18">
        <v>100000</v>
      </c>
      <c r="L91" s="18">
        <v>100000</v>
      </c>
      <c r="M91" s="48"/>
    </row>
    <row r="92" spans="1:13" s="3" customFormat="1" x14ac:dyDescent="0.2">
      <c r="A92" s="59"/>
      <c r="B92" s="48"/>
      <c r="C92" s="54"/>
      <c r="D92" s="54"/>
      <c r="E92" s="26" t="s">
        <v>10</v>
      </c>
      <c r="F92" s="5">
        <f>SUM(G92:L92)</f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48"/>
    </row>
    <row r="93" spans="1:13" s="3" customFormat="1" x14ac:dyDescent="0.2">
      <c r="A93" s="60"/>
      <c r="B93" s="49"/>
      <c r="C93" s="55"/>
      <c r="D93" s="55"/>
      <c r="E93" s="26" t="s">
        <v>11</v>
      </c>
      <c r="F93" s="5">
        <f>SUM(G93:L93)</f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49"/>
    </row>
    <row r="94" spans="1:13" s="3" customFormat="1" ht="13.5" customHeight="1" x14ac:dyDescent="0.2">
      <c r="A94" s="61" t="s">
        <v>55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8"/>
    </row>
    <row r="95" spans="1:13" s="3" customFormat="1" ht="12.75" customHeight="1" x14ac:dyDescent="0.2">
      <c r="A95" s="53" t="s">
        <v>36</v>
      </c>
      <c r="B95" s="47" t="s">
        <v>46</v>
      </c>
      <c r="C95" s="53" t="s">
        <v>24</v>
      </c>
      <c r="D95" s="53" t="s">
        <v>30</v>
      </c>
      <c r="E95" s="10" t="s">
        <v>6</v>
      </c>
      <c r="F95" s="5">
        <f>SUM(G95:L95)</f>
        <v>8464000</v>
      </c>
      <c r="G95" s="18">
        <f t="shared" ref="G95:I95" si="19">G96+G97+G98+G99+G100</f>
        <v>464000</v>
      </c>
      <c r="H95" s="18">
        <f t="shared" si="19"/>
        <v>1600000</v>
      </c>
      <c r="I95" s="18">
        <f t="shared" si="19"/>
        <v>1600000</v>
      </c>
      <c r="J95" s="18">
        <v>1600000</v>
      </c>
      <c r="K95" s="18">
        <v>1600000</v>
      </c>
      <c r="L95" s="18">
        <v>1600000</v>
      </c>
      <c r="M95" s="47" t="s">
        <v>17</v>
      </c>
    </row>
    <row r="96" spans="1:13" s="3" customFormat="1" x14ac:dyDescent="0.2">
      <c r="A96" s="54"/>
      <c r="B96" s="48"/>
      <c r="C96" s="54"/>
      <c r="D96" s="54"/>
      <c r="E96" s="10" t="s">
        <v>7</v>
      </c>
      <c r="F96" s="5">
        <f>SUM(G96:L96)</f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48"/>
    </row>
    <row r="97" spans="1:13" s="3" customFormat="1" x14ac:dyDescent="0.2">
      <c r="A97" s="54"/>
      <c r="B97" s="48"/>
      <c r="C97" s="54"/>
      <c r="D97" s="54"/>
      <c r="E97" s="10" t="s">
        <v>8</v>
      </c>
      <c r="F97" s="5">
        <f>SUM(G97:L97)</f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48"/>
    </row>
    <row r="98" spans="1:13" s="3" customFormat="1" x14ac:dyDescent="0.2">
      <c r="A98" s="54"/>
      <c r="B98" s="48"/>
      <c r="C98" s="54"/>
      <c r="D98" s="54"/>
      <c r="E98" s="10" t="s">
        <v>9</v>
      </c>
      <c r="F98" s="5">
        <f>SUM(G98:L98)</f>
        <v>8464000</v>
      </c>
      <c r="G98" s="18">
        <v>464000</v>
      </c>
      <c r="H98" s="18">
        <v>1600000</v>
      </c>
      <c r="I98" s="18">
        <v>1600000</v>
      </c>
      <c r="J98" s="18">
        <v>1600000</v>
      </c>
      <c r="K98" s="18">
        <v>1600000</v>
      </c>
      <c r="L98" s="18">
        <v>1600000</v>
      </c>
      <c r="M98" s="48"/>
    </row>
    <row r="99" spans="1:13" s="3" customFormat="1" x14ac:dyDescent="0.2">
      <c r="A99" s="54"/>
      <c r="B99" s="48"/>
      <c r="C99" s="54"/>
      <c r="D99" s="54"/>
      <c r="E99" s="10" t="s">
        <v>10</v>
      </c>
      <c r="F99" s="5">
        <f>SUM(G99:L99)</f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48"/>
    </row>
    <row r="100" spans="1:13" s="3" customFormat="1" ht="24.75" customHeight="1" x14ac:dyDescent="0.2">
      <c r="A100" s="55"/>
      <c r="B100" s="49"/>
      <c r="C100" s="55"/>
      <c r="D100" s="55"/>
      <c r="E100" s="10" t="s">
        <v>11</v>
      </c>
      <c r="F100" s="5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49"/>
    </row>
    <row r="101" spans="1:13" s="3" customFormat="1" ht="11.25" customHeight="1" x14ac:dyDescent="0.2">
      <c r="A101" s="56" t="s">
        <v>58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7"/>
    </row>
    <row r="102" spans="1:13" s="3" customFormat="1" ht="11.25" customHeight="1" x14ac:dyDescent="0.2">
      <c r="A102" s="53" t="s">
        <v>37</v>
      </c>
      <c r="B102" s="47" t="s">
        <v>25</v>
      </c>
      <c r="C102" s="53" t="s">
        <v>24</v>
      </c>
      <c r="D102" s="53">
        <v>2019</v>
      </c>
      <c r="E102" s="21" t="s">
        <v>6</v>
      </c>
      <c r="F102" s="5">
        <f t="shared" ref="F102:F107" si="20">SUM(G102:L102)</f>
        <v>6220000</v>
      </c>
      <c r="G102" s="18">
        <f t="shared" ref="G102:L102" si="21">G103+G104+G105+G106+G107</f>
        <v>1220000</v>
      </c>
      <c r="H102" s="18">
        <f t="shared" si="21"/>
        <v>1000000</v>
      </c>
      <c r="I102" s="18">
        <f t="shared" si="21"/>
        <v>1000000</v>
      </c>
      <c r="J102" s="18">
        <f t="shared" si="21"/>
        <v>1000000</v>
      </c>
      <c r="K102" s="18">
        <f t="shared" si="21"/>
        <v>1000000</v>
      </c>
      <c r="L102" s="18">
        <f t="shared" si="21"/>
        <v>1000000</v>
      </c>
      <c r="M102" s="47" t="s">
        <v>69</v>
      </c>
    </row>
    <row r="103" spans="1:13" s="3" customFormat="1" ht="11.25" customHeight="1" x14ac:dyDescent="0.2">
      <c r="A103" s="54"/>
      <c r="B103" s="48"/>
      <c r="C103" s="54"/>
      <c r="D103" s="54"/>
      <c r="E103" s="21" t="s">
        <v>7</v>
      </c>
      <c r="F103" s="5">
        <f t="shared" si="20"/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48"/>
    </row>
    <row r="104" spans="1:13" s="3" customFormat="1" ht="11.25" customHeight="1" x14ac:dyDescent="0.2">
      <c r="A104" s="54"/>
      <c r="B104" s="48"/>
      <c r="C104" s="54"/>
      <c r="D104" s="54"/>
      <c r="E104" s="21" t="s">
        <v>8</v>
      </c>
      <c r="F104" s="5">
        <f t="shared" si="20"/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48"/>
    </row>
    <row r="105" spans="1:13" s="3" customFormat="1" ht="11.25" customHeight="1" x14ac:dyDescent="0.2">
      <c r="A105" s="54"/>
      <c r="B105" s="48"/>
      <c r="C105" s="54"/>
      <c r="D105" s="54"/>
      <c r="E105" s="21" t="s">
        <v>9</v>
      </c>
      <c r="F105" s="5">
        <f t="shared" si="20"/>
        <v>6220000</v>
      </c>
      <c r="G105" s="18">
        <v>1220000</v>
      </c>
      <c r="H105" s="18">
        <v>1000000</v>
      </c>
      <c r="I105" s="18">
        <v>1000000</v>
      </c>
      <c r="J105" s="18">
        <v>1000000</v>
      </c>
      <c r="K105" s="18">
        <v>1000000</v>
      </c>
      <c r="L105" s="18">
        <v>1000000</v>
      </c>
      <c r="M105" s="48"/>
    </row>
    <row r="106" spans="1:13" s="3" customFormat="1" ht="11.25" customHeight="1" x14ac:dyDescent="0.2">
      <c r="A106" s="54"/>
      <c r="B106" s="48"/>
      <c r="C106" s="54"/>
      <c r="D106" s="54"/>
      <c r="E106" s="21" t="s">
        <v>10</v>
      </c>
      <c r="F106" s="5">
        <f t="shared" si="20"/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48"/>
    </row>
    <row r="107" spans="1:13" s="3" customFormat="1" ht="11.25" customHeight="1" x14ac:dyDescent="0.2">
      <c r="A107" s="55"/>
      <c r="B107" s="49"/>
      <c r="C107" s="55"/>
      <c r="D107" s="55"/>
      <c r="E107" s="21" t="s">
        <v>11</v>
      </c>
      <c r="F107" s="5">
        <f t="shared" si="20"/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49"/>
    </row>
    <row r="108" spans="1:13" s="3" customFormat="1" x14ac:dyDescent="0.2">
      <c r="A108" s="53" t="s">
        <v>59</v>
      </c>
      <c r="B108" s="47" t="s">
        <v>26</v>
      </c>
      <c r="C108" s="53" t="s">
        <v>24</v>
      </c>
      <c r="D108" s="53" t="s">
        <v>27</v>
      </c>
      <c r="E108" s="41" t="s">
        <v>6</v>
      </c>
      <c r="F108" s="5">
        <f>SUM(G108:L108)</f>
        <v>700000</v>
      </c>
      <c r="G108" s="16">
        <f t="shared" ref="G108:L108" si="22">G109+G110+G111+G112+G113</f>
        <v>0</v>
      </c>
      <c r="H108" s="16">
        <f t="shared" si="22"/>
        <v>0</v>
      </c>
      <c r="I108" s="16">
        <f t="shared" si="22"/>
        <v>0</v>
      </c>
      <c r="J108" s="16">
        <f t="shared" si="22"/>
        <v>0</v>
      </c>
      <c r="K108" s="16">
        <f t="shared" si="22"/>
        <v>0</v>
      </c>
      <c r="L108" s="18">
        <f t="shared" si="22"/>
        <v>700000</v>
      </c>
      <c r="M108" s="47" t="s">
        <v>70</v>
      </c>
    </row>
    <row r="109" spans="1:13" s="3" customFormat="1" x14ac:dyDescent="0.2">
      <c r="A109" s="54"/>
      <c r="B109" s="48"/>
      <c r="C109" s="54"/>
      <c r="D109" s="54"/>
      <c r="E109" s="41" t="s">
        <v>7</v>
      </c>
      <c r="F109" s="5">
        <f>SUM(G109:L109)</f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48"/>
    </row>
    <row r="110" spans="1:13" s="3" customFormat="1" x14ac:dyDescent="0.2">
      <c r="A110" s="54"/>
      <c r="B110" s="48"/>
      <c r="C110" s="54"/>
      <c r="D110" s="54"/>
      <c r="E110" s="41" t="s">
        <v>8</v>
      </c>
      <c r="F110" s="5">
        <f>SUM(G110:L110)</f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48"/>
    </row>
    <row r="111" spans="1:13" s="3" customFormat="1" x14ac:dyDescent="0.2">
      <c r="A111" s="54"/>
      <c r="B111" s="48"/>
      <c r="C111" s="54"/>
      <c r="D111" s="54"/>
      <c r="E111" s="41" t="s">
        <v>9</v>
      </c>
      <c r="F111" s="5">
        <f>SUM(G111:L111)</f>
        <v>700000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8">
        <v>700000</v>
      </c>
      <c r="M111" s="48"/>
    </row>
    <row r="112" spans="1:13" s="3" customFormat="1" x14ac:dyDescent="0.2">
      <c r="A112" s="54"/>
      <c r="B112" s="48"/>
      <c r="C112" s="54"/>
      <c r="D112" s="54"/>
      <c r="E112" s="41" t="s">
        <v>10</v>
      </c>
      <c r="F112" s="5">
        <f>SUM(G112:L112)</f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48"/>
    </row>
    <row r="113" spans="1:13" s="3" customFormat="1" x14ac:dyDescent="0.2">
      <c r="A113" s="55"/>
      <c r="B113" s="49"/>
      <c r="C113" s="55"/>
      <c r="D113" s="55"/>
      <c r="E113" s="41" t="s">
        <v>11</v>
      </c>
      <c r="F113" s="5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49"/>
    </row>
    <row r="114" spans="1:13" s="3" customFormat="1" x14ac:dyDescent="0.2">
      <c r="A114" s="53" t="s">
        <v>84</v>
      </c>
      <c r="B114" s="47" t="s">
        <v>88</v>
      </c>
      <c r="C114" s="53" t="s">
        <v>24</v>
      </c>
      <c r="D114" s="53">
        <v>2020</v>
      </c>
      <c r="E114" s="41" t="s">
        <v>6</v>
      </c>
      <c r="F114" s="5">
        <f>SUM(G114:L114)</f>
        <v>1600000</v>
      </c>
      <c r="G114" s="18">
        <f>G115+G116+G117+G118+G119</f>
        <v>1600000</v>
      </c>
      <c r="H114" s="16">
        <f>H115+H116+H117+H118+H119</f>
        <v>0</v>
      </c>
      <c r="I114" s="16">
        <f>I115+I116+I117+I118+I119</f>
        <v>0</v>
      </c>
      <c r="J114" s="16">
        <f>J115+J116+J117+J118+J119</f>
        <v>0</v>
      </c>
      <c r="K114" s="16">
        <f>K115+K116+K117+K118+K119</f>
        <v>0</v>
      </c>
      <c r="L114" s="16">
        <v>0</v>
      </c>
      <c r="M114" s="47" t="s">
        <v>89</v>
      </c>
    </row>
    <row r="115" spans="1:13" s="3" customFormat="1" x14ac:dyDescent="0.2">
      <c r="A115" s="54"/>
      <c r="B115" s="48"/>
      <c r="C115" s="54"/>
      <c r="D115" s="54"/>
      <c r="E115" s="41" t="s">
        <v>7</v>
      </c>
      <c r="F115" s="5">
        <f>SUM(G115:L115)</f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48"/>
    </row>
    <row r="116" spans="1:13" s="3" customFormat="1" x14ac:dyDescent="0.2">
      <c r="A116" s="54"/>
      <c r="B116" s="48"/>
      <c r="C116" s="54"/>
      <c r="D116" s="54"/>
      <c r="E116" s="41" t="s">
        <v>8</v>
      </c>
      <c r="F116" s="5">
        <f>SUM(G116:L116)</f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48"/>
    </row>
    <row r="117" spans="1:13" s="3" customFormat="1" x14ac:dyDescent="0.2">
      <c r="A117" s="54"/>
      <c r="B117" s="48"/>
      <c r="C117" s="54"/>
      <c r="D117" s="54"/>
      <c r="E117" s="41" t="s">
        <v>9</v>
      </c>
      <c r="F117" s="5">
        <f>SUM(G117:L117)</f>
        <v>1600000</v>
      </c>
      <c r="G117" s="18">
        <v>1600000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48"/>
    </row>
    <row r="118" spans="1:13" s="3" customFormat="1" x14ac:dyDescent="0.2">
      <c r="A118" s="54"/>
      <c r="B118" s="48"/>
      <c r="C118" s="54"/>
      <c r="D118" s="54"/>
      <c r="E118" s="41" t="s">
        <v>10</v>
      </c>
      <c r="F118" s="5">
        <f>SUM(G118:L118)</f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48"/>
    </row>
    <row r="119" spans="1:13" s="3" customFormat="1" x14ac:dyDescent="0.2">
      <c r="A119" s="55"/>
      <c r="B119" s="49"/>
      <c r="C119" s="55"/>
      <c r="D119" s="55"/>
      <c r="E119" s="41" t="s">
        <v>11</v>
      </c>
      <c r="F119" s="5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49"/>
    </row>
    <row r="120" spans="1:13" s="3" customFormat="1" x14ac:dyDescent="0.2">
      <c r="A120" s="53" t="s">
        <v>87</v>
      </c>
      <c r="B120" s="47" t="s">
        <v>85</v>
      </c>
      <c r="C120" s="53" t="s">
        <v>24</v>
      </c>
      <c r="D120" s="53">
        <v>2020</v>
      </c>
      <c r="E120" s="10" t="s">
        <v>6</v>
      </c>
      <c r="F120" s="5">
        <f>SUM(G120:L120)</f>
        <v>474244</v>
      </c>
      <c r="G120" s="18">
        <f>G121+G122+G123+G124+G125</f>
        <v>474244</v>
      </c>
      <c r="H120" s="16">
        <f>H121+H122+H123+H124+H125</f>
        <v>0</v>
      </c>
      <c r="I120" s="16">
        <f>I121+I122+I123+I124+I125</f>
        <v>0</v>
      </c>
      <c r="J120" s="16">
        <f>J121+J122+J123+J124+J125</f>
        <v>0</v>
      </c>
      <c r="K120" s="16">
        <f>K121+K122+K123+K124+K125</f>
        <v>0</v>
      </c>
      <c r="L120" s="16">
        <v>0</v>
      </c>
      <c r="M120" s="47" t="s">
        <v>86</v>
      </c>
    </row>
    <row r="121" spans="1:13" s="3" customFormat="1" x14ac:dyDescent="0.2">
      <c r="A121" s="54"/>
      <c r="B121" s="48"/>
      <c r="C121" s="54"/>
      <c r="D121" s="54"/>
      <c r="E121" s="10" t="s">
        <v>7</v>
      </c>
      <c r="F121" s="5">
        <f>SUM(G121:L121)</f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48"/>
    </row>
    <row r="122" spans="1:13" s="3" customFormat="1" x14ac:dyDescent="0.2">
      <c r="A122" s="54"/>
      <c r="B122" s="48"/>
      <c r="C122" s="54"/>
      <c r="D122" s="54"/>
      <c r="E122" s="10" t="s">
        <v>8</v>
      </c>
      <c r="F122" s="5">
        <f>SUM(G122:L122)</f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48"/>
    </row>
    <row r="123" spans="1:13" s="3" customFormat="1" x14ac:dyDescent="0.2">
      <c r="A123" s="54"/>
      <c r="B123" s="48"/>
      <c r="C123" s="54"/>
      <c r="D123" s="54"/>
      <c r="E123" s="10" t="s">
        <v>9</v>
      </c>
      <c r="F123" s="5">
        <f>SUM(G123:L123)</f>
        <v>474244</v>
      </c>
      <c r="G123" s="18">
        <v>474244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48"/>
    </row>
    <row r="124" spans="1:13" s="3" customFormat="1" x14ac:dyDescent="0.2">
      <c r="A124" s="54"/>
      <c r="B124" s="48"/>
      <c r="C124" s="54"/>
      <c r="D124" s="54"/>
      <c r="E124" s="10" t="s">
        <v>10</v>
      </c>
      <c r="F124" s="5">
        <f>SUM(G124:L124)</f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48"/>
    </row>
    <row r="125" spans="1:13" s="3" customFormat="1" x14ac:dyDescent="0.2">
      <c r="A125" s="55"/>
      <c r="B125" s="49"/>
      <c r="C125" s="55"/>
      <c r="D125" s="55"/>
      <c r="E125" s="10" t="s">
        <v>11</v>
      </c>
      <c r="F125" s="5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49"/>
    </row>
    <row r="126" spans="1:13" s="3" customFormat="1" ht="12.75" customHeight="1" x14ac:dyDescent="0.2">
      <c r="A126" s="56" t="s">
        <v>60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7"/>
    </row>
    <row r="127" spans="1:13" s="3" customFormat="1" ht="11.25" customHeight="1" x14ac:dyDescent="0.2">
      <c r="A127" s="53" t="s">
        <v>18</v>
      </c>
      <c r="B127" s="47" t="s">
        <v>44</v>
      </c>
      <c r="C127" s="53" t="s">
        <v>24</v>
      </c>
      <c r="D127" s="53">
        <v>2020</v>
      </c>
      <c r="E127" s="10" t="s">
        <v>6</v>
      </c>
      <c r="F127" s="5">
        <f t="shared" ref="F127:F132" si="23">SUM(G127:L127)</f>
        <v>1400000</v>
      </c>
      <c r="G127" s="18">
        <f t="shared" ref="G127:L127" si="24">G128+G129+G130+G131+G132</f>
        <v>1400000</v>
      </c>
      <c r="H127" s="16">
        <f t="shared" si="24"/>
        <v>0</v>
      </c>
      <c r="I127" s="16">
        <f t="shared" si="24"/>
        <v>0</v>
      </c>
      <c r="J127" s="16">
        <f t="shared" si="24"/>
        <v>0</v>
      </c>
      <c r="K127" s="16">
        <f t="shared" si="24"/>
        <v>0</v>
      </c>
      <c r="L127" s="16">
        <f t="shared" si="24"/>
        <v>0</v>
      </c>
      <c r="M127" s="47" t="s">
        <v>71</v>
      </c>
    </row>
    <row r="128" spans="1:13" s="3" customFormat="1" ht="11.25" customHeight="1" x14ac:dyDescent="0.2">
      <c r="A128" s="54"/>
      <c r="B128" s="48"/>
      <c r="C128" s="54"/>
      <c r="D128" s="54"/>
      <c r="E128" s="10" t="s">
        <v>7</v>
      </c>
      <c r="F128" s="5">
        <f t="shared" si="23"/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48"/>
    </row>
    <row r="129" spans="1:13" s="3" customFormat="1" ht="11.25" customHeight="1" x14ac:dyDescent="0.2">
      <c r="A129" s="54"/>
      <c r="B129" s="48"/>
      <c r="C129" s="54"/>
      <c r="D129" s="54"/>
      <c r="E129" s="10" t="s">
        <v>8</v>
      </c>
      <c r="F129" s="5">
        <f t="shared" si="23"/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48"/>
    </row>
    <row r="130" spans="1:13" s="3" customFormat="1" ht="11.25" customHeight="1" x14ac:dyDescent="0.2">
      <c r="A130" s="54"/>
      <c r="B130" s="48"/>
      <c r="C130" s="54"/>
      <c r="D130" s="54"/>
      <c r="E130" s="10" t="s">
        <v>9</v>
      </c>
      <c r="F130" s="5">
        <f t="shared" si="23"/>
        <v>1400000</v>
      </c>
      <c r="G130" s="18">
        <v>1400000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48"/>
    </row>
    <row r="131" spans="1:13" s="3" customFormat="1" ht="11.25" customHeight="1" x14ac:dyDescent="0.2">
      <c r="A131" s="54"/>
      <c r="B131" s="48"/>
      <c r="C131" s="54"/>
      <c r="D131" s="54"/>
      <c r="E131" s="10" t="s">
        <v>10</v>
      </c>
      <c r="F131" s="5">
        <f t="shared" si="23"/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48"/>
    </row>
    <row r="132" spans="1:13" s="3" customFormat="1" ht="11.25" customHeight="1" x14ac:dyDescent="0.2">
      <c r="A132" s="55"/>
      <c r="B132" s="49"/>
      <c r="C132" s="55"/>
      <c r="D132" s="55"/>
      <c r="E132" s="10" t="s">
        <v>11</v>
      </c>
      <c r="F132" s="5">
        <f t="shared" si="23"/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49"/>
    </row>
    <row r="133" spans="1:13" s="3" customFormat="1" ht="11.25" customHeight="1" x14ac:dyDescent="0.2">
      <c r="A133" s="56" t="s">
        <v>83</v>
      </c>
      <c r="B133" s="57"/>
      <c r="C133" s="57"/>
      <c r="D133" s="57"/>
      <c r="E133" s="57"/>
      <c r="F133" s="57"/>
      <c r="G133" s="42"/>
      <c r="H133" s="40"/>
      <c r="I133" s="40"/>
      <c r="J133" s="40"/>
      <c r="K133" s="6"/>
      <c r="L133" s="6"/>
      <c r="M133" s="7"/>
    </row>
    <row r="134" spans="1:13" s="3" customFormat="1" ht="11.25" customHeight="1" x14ac:dyDescent="0.2">
      <c r="A134" s="53" t="s">
        <v>90</v>
      </c>
      <c r="B134" s="47" t="s">
        <v>42</v>
      </c>
      <c r="C134" s="53" t="s">
        <v>24</v>
      </c>
      <c r="D134" s="53">
        <v>2020</v>
      </c>
      <c r="E134" s="10" t="s">
        <v>6</v>
      </c>
      <c r="F134" s="5">
        <f t="shared" ref="F134:L134" si="25">F135+F136+F137+F138+F139</f>
        <v>0</v>
      </c>
      <c r="G134" s="16">
        <f t="shared" si="25"/>
        <v>0</v>
      </c>
      <c r="H134" s="16">
        <v>0</v>
      </c>
      <c r="I134" s="18">
        <f t="shared" si="25"/>
        <v>0</v>
      </c>
      <c r="J134" s="16">
        <f t="shared" si="25"/>
        <v>0</v>
      </c>
      <c r="K134" s="16">
        <f t="shared" si="25"/>
        <v>0</v>
      </c>
      <c r="L134" s="16">
        <f t="shared" si="25"/>
        <v>0</v>
      </c>
      <c r="M134" s="47" t="s">
        <v>72</v>
      </c>
    </row>
    <row r="135" spans="1:13" s="3" customFormat="1" ht="11.25" customHeight="1" x14ac:dyDescent="0.2">
      <c r="A135" s="54"/>
      <c r="B135" s="48"/>
      <c r="C135" s="54"/>
      <c r="D135" s="54"/>
      <c r="E135" s="10" t="s">
        <v>7</v>
      </c>
      <c r="F135" s="5">
        <f t="shared" ref="F135:F145" si="26">SUM(G135:L135)</f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48"/>
    </row>
    <row r="136" spans="1:13" s="3" customFormat="1" ht="11.25" customHeight="1" x14ac:dyDescent="0.2">
      <c r="A136" s="54"/>
      <c r="B136" s="48"/>
      <c r="C136" s="54"/>
      <c r="D136" s="54"/>
      <c r="E136" s="10" t="s">
        <v>8</v>
      </c>
      <c r="F136" s="5">
        <f t="shared" si="26"/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48"/>
    </row>
    <row r="137" spans="1:13" s="3" customFormat="1" ht="11.25" customHeight="1" x14ac:dyDescent="0.2">
      <c r="A137" s="54"/>
      <c r="B137" s="48"/>
      <c r="C137" s="54"/>
      <c r="D137" s="54"/>
      <c r="E137" s="10" t="s">
        <v>9</v>
      </c>
      <c r="F137" s="5">
        <f t="shared" si="26"/>
        <v>0</v>
      </c>
      <c r="G137" s="18">
        <v>0</v>
      </c>
      <c r="H137" s="18">
        <v>0</v>
      </c>
      <c r="I137" s="18">
        <v>0</v>
      </c>
      <c r="J137" s="17">
        <v>0</v>
      </c>
      <c r="K137" s="17">
        <v>0</v>
      </c>
      <c r="L137" s="17">
        <v>0</v>
      </c>
      <c r="M137" s="48"/>
    </row>
    <row r="138" spans="1:13" s="3" customFormat="1" ht="11.25" customHeight="1" x14ac:dyDescent="0.2">
      <c r="A138" s="54"/>
      <c r="B138" s="48"/>
      <c r="C138" s="54"/>
      <c r="D138" s="54"/>
      <c r="E138" s="10" t="s">
        <v>10</v>
      </c>
      <c r="F138" s="5">
        <f t="shared" si="26"/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48"/>
    </row>
    <row r="139" spans="1:13" s="3" customFormat="1" ht="11.25" customHeight="1" x14ac:dyDescent="0.2">
      <c r="A139" s="55"/>
      <c r="B139" s="49"/>
      <c r="C139" s="55"/>
      <c r="D139" s="55"/>
      <c r="E139" s="10" t="s">
        <v>11</v>
      </c>
      <c r="F139" s="5">
        <f t="shared" si="26"/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49"/>
    </row>
    <row r="140" spans="1:13" s="3" customFormat="1" ht="12.75" customHeight="1" x14ac:dyDescent="0.2">
      <c r="A140" s="70" t="s">
        <v>12</v>
      </c>
      <c r="B140" s="71"/>
      <c r="C140" s="71"/>
      <c r="D140" s="72"/>
      <c r="E140" s="13" t="s">
        <v>6</v>
      </c>
      <c r="F140" s="11">
        <f>SUM(G140:L140)</f>
        <v>138635100.78</v>
      </c>
      <c r="G140" s="34">
        <f>SUM(G141+G142+G143+G144+G145)</f>
        <v>40268167.780000001</v>
      </c>
      <c r="H140" s="34">
        <f t="shared" ref="H140:L140" si="27">SUM(H141+H142+H143+H144+H145)</f>
        <v>19333800</v>
      </c>
      <c r="I140" s="34">
        <f t="shared" si="27"/>
        <v>19461474</v>
      </c>
      <c r="J140" s="34">
        <f t="shared" si="27"/>
        <v>19590553</v>
      </c>
      <c r="K140" s="34">
        <f t="shared" si="27"/>
        <v>19790553</v>
      </c>
      <c r="L140" s="34">
        <f t="shared" si="27"/>
        <v>20190553</v>
      </c>
      <c r="M140" s="50" t="s">
        <v>12</v>
      </c>
    </row>
    <row r="141" spans="1:13" s="3" customFormat="1" x14ac:dyDescent="0.2">
      <c r="A141" s="73"/>
      <c r="B141" s="74"/>
      <c r="C141" s="74"/>
      <c r="D141" s="75"/>
      <c r="E141" s="13" t="s">
        <v>7</v>
      </c>
      <c r="F141" s="11">
        <f t="shared" si="26"/>
        <v>13520424.779999999</v>
      </c>
      <c r="G141" s="34">
        <f>G10+G16+G23+G31+G38+G45+G51+G58+G64+G70+G76+G83+G89+G96+G103+G109+G115+G121+G128+G135</f>
        <v>13520424.779999999</v>
      </c>
      <c r="H141" s="34">
        <f>H10+H16+H23+H31+H38+H45+H51+H58+H64+H70+H76+H83+H89+H96+H103+H109+H115+H121+H128+H135</f>
        <v>0</v>
      </c>
      <c r="I141" s="34">
        <f>I10+I16+I23+I31+I38+I45+I51+I58+I64+I70+I76+I83+I89+I96+I103+I109+I115+I121+I128+I135</f>
        <v>0</v>
      </c>
      <c r="J141" s="34">
        <f>J10+J16+J23+J31+J38+J45+J51+J58+J64+J70+J76+J83+J89+J96+J103+J109+J115+J121+J128+J135</f>
        <v>0</v>
      </c>
      <c r="K141" s="34">
        <f>K10+K16+K23+K31+K38+K45+K51+K58+K64+K70+K76+K83+K89+K96+K103+K109+K115+K121+K128+K135</f>
        <v>0</v>
      </c>
      <c r="L141" s="34">
        <f>L10+L16+L23+L31+L38+L45+L51+L58+L64+L70+L76+L83+L89+L96+L103+L109+L115+L121+L128+L135</f>
        <v>0</v>
      </c>
      <c r="M141" s="51"/>
    </row>
    <row r="142" spans="1:13" s="3" customFormat="1" x14ac:dyDescent="0.2">
      <c r="A142" s="73"/>
      <c r="B142" s="74"/>
      <c r="C142" s="74"/>
      <c r="D142" s="75"/>
      <c r="E142" s="13" t="s">
        <v>8</v>
      </c>
      <c r="F142" s="11">
        <f t="shared" si="26"/>
        <v>2083330</v>
      </c>
      <c r="G142" s="34">
        <f>G11+G24+G59+G39+G46+G65+G77+G84+G104+G122+G129+G136+G97+G17+G32+G52+G90+G110+G116+G71</f>
        <v>2083330</v>
      </c>
      <c r="H142" s="34">
        <f>H11+H24+H59+H39+H46+H65+H77+H84+H104+H122+H129+H136+H97+H17+H32+H52+H90+H110+H116+H71</f>
        <v>0</v>
      </c>
      <c r="I142" s="34">
        <f>I11+I24+I59+I39+I46+I65+I77+I84+I104+I122+I129+I136+I97+I17+I32+I52+I90+I110+I116+I71</f>
        <v>0</v>
      </c>
      <c r="J142" s="34">
        <f>J11+J24+J59+J39+J46+J65+J77+J84+J104+J122+J129+J136+J97+J17+J32+J52+J90+J110+J116+J71</f>
        <v>0</v>
      </c>
      <c r="K142" s="34">
        <f>K11+K24+K59+K39+K46+K65+K77+K84+K104+K122+K129+K136+K97+K17+K32+K52+K90+K110+K116+K71</f>
        <v>0</v>
      </c>
      <c r="L142" s="34">
        <f>L11+L24+L59+L39+L46+L65+L77+L84+L104+L122+L129+L136+L97+L17+L32+L52+L90+L110+L116+L71</f>
        <v>0</v>
      </c>
      <c r="M142" s="51"/>
    </row>
    <row r="143" spans="1:13" s="3" customFormat="1" x14ac:dyDescent="0.2">
      <c r="A143" s="73"/>
      <c r="B143" s="74"/>
      <c r="C143" s="74"/>
      <c r="D143" s="75"/>
      <c r="E143" s="13" t="s">
        <v>9</v>
      </c>
      <c r="F143" s="11">
        <f t="shared" si="26"/>
        <v>123031346</v>
      </c>
      <c r="G143" s="34">
        <f>G12+G25+G60+G40+G47+G66+G72+G78+G98+G117+G123+G130+G91+G18+G33+G53+G85+G105+G111+G137</f>
        <v>24664413</v>
      </c>
      <c r="H143" s="34">
        <f>H12+H25+H60+H40+H47+H66+H72+H78+H98+H117+H123+H130+H91+H18+H33+H53+H85+H105+H111+H137</f>
        <v>19333800</v>
      </c>
      <c r="I143" s="34">
        <f>I12+I25+I60+I40+I47+I66+I72+I78+I98+I117+I123+I130+I91+I18+I33+I53+I85+I105+I111+I137</f>
        <v>19461474</v>
      </c>
      <c r="J143" s="34">
        <f>J12+J25+J60+J40+J47+J66+J72+J78+J98+J117+J123+J130+J91+J18+J33+J53+J85+J105+J111+J137</f>
        <v>19590553</v>
      </c>
      <c r="K143" s="34">
        <f>K12+K25+K60+K40+K47+K66+K72+K78+K98+K117+K123+K130+K91+K18+K33+K53+K85+K105+K111+K137</f>
        <v>19790553</v>
      </c>
      <c r="L143" s="34">
        <f>L12+L25+L60+L40+L47+L66+L72+L78+L98+L117+L123+L130+L91+L18+L33+L53+L85+L105+L111+L137</f>
        <v>20190553</v>
      </c>
      <c r="M143" s="51"/>
    </row>
    <row r="144" spans="1:13" s="3" customFormat="1" x14ac:dyDescent="0.2">
      <c r="A144" s="73"/>
      <c r="B144" s="74"/>
      <c r="C144" s="74"/>
      <c r="D144" s="75"/>
      <c r="E144" s="13" t="s">
        <v>10</v>
      </c>
      <c r="F144" s="11">
        <f t="shared" si="26"/>
        <v>0</v>
      </c>
      <c r="G144" s="34">
        <f>G13+G26+G61+G41+G48+G67+G79+G86+G106+G124+G131+G138+G99+G19+G34+G54+G92+G112</f>
        <v>0</v>
      </c>
      <c r="H144" s="34">
        <f>H13+H26+H61+H41+H48+H67+H79+H86+H106+H124+H131+H138+H99+H19+H34+H54+H92+H112</f>
        <v>0</v>
      </c>
      <c r="I144" s="34">
        <f>I13+I26+I61+I41+I48+I67+I79+I86+I106+I124+I131+I138+I99+I19+I34+I54+I92+I112</f>
        <v>0</v>
      </c>
      <c r="J144" s="34">
        <f>J13+J26+J61+J41+J48+J67+J79+J86+J106+J124+J131+J138+J99+J19+J34+J54+J92+J112</f>
        <v>0</v>
      </c>
      <c r="K144" s="34">
        <f>K13+K26+K61+K41+K48+K67+K79+K86+K106+K124+K131+K138+K99+K19+K34+K54+K92+K112</f>
        <v>0</v>
      </c>
      <c r="L144" s="34">
        <f>L13+L26+L61+L41+L48+L67+L79+L86+L106+L124+L131+L138+L99+L19+L34+L54+L92+L112</f>
        <v>0</v>
      </c>
      <c r="M144" s="51"/>
    </row>
    <row r="145" spans="1:13" s="3" customFormat="1" x14ac:dyDescent="0.2">
      <c r="A145" s="76"/>
      <c r="B145" s="77"/>
      <c r="C145" s="77"/>
      <c r="D145" s="78"/>
      <c r="E145" s="13" t="s">
        <v>11</v>
      </c>
      <c r="F145" s="11">
        <f t="shared" si="26"/>
        <v>0</v>
      </c>
      <c r="G145" s="34">
        <f>G14+G27+G62+G42+G49+G68+G80+G87+G107+G125+G132+G139+G100+G20+G35+G55+G93+G113</f>
        <v>0</v>
      </c>
      <c r="H145" s="34">
        <f>H14+H27+H62+H42+H49+H68+H80+H87+H107+H125+H132+H139+H100+H20+H35+H55+H93+H113</f>
        <v>0</v>
      </c>
      <c r="I145" s="34">
        <f>I14+I27+I62+I42+I49+I68+I80+I87+I107+I125+I132+I139+I100+I20+I35+I55+I93+I113</f>
        <v>0</v>
      </c>
      <c r="J145" s="34">
        <f>J14+J27+J62+J42+J49+J68+J80+J87+J107+J125+J132+J139+J100+J20+J35+J55+J93+J113</f>
        <v>0</v>
      </c>
      <c r="K145" s="34">
        <f>K14+K27+K62+K42+K49+K68+K80+K87+K107+K125+K132+K139+K100+K20+K35+K55+K93+K113</f>
        <v>0</v>
      </c>
      <c r="L145" s="34">
        <f>L14+L27+L62+L42+L49+L68+L80+L87+L107+L125+L132+L139+L100+L20+L35+L55+L93+L113</f>
        <v>0</v>
      </c>
      <c r="M145" s="52"/>
    </row>
    <row r="146" spans="1:13" x14ac:dyDescent="0.2">
      <c r="A146" s="1"/>
      <c r="B146" s="1"/>
      <c r="C146" s="1"/>
      <c r="D146" s="1"/>
      <c r="E146" s="1"/>
      <c r="F146" s="1"/>
      <c r="G146" s="37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37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37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37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37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37"/>
      <c r="H151" s="1"/>
      <c r="I151" s="1"/>
      <c r="J151" s="1"/>
      <c r="K151" s="1"/>
      <c r="L151" s="1"/>
      <c r="M151" s="1"/>
    </row>
    <row r="152" spans="1:13" x14ac:dyDescent="0.2">
      <c r="A152" s="1"/>
      <c r="B152" s="1"/>
      <c r="C152" s="1"/>
      <c r="D152" s="1"/>
      <c r="E152" s="1"/>
      <c r="F152" s="1"/>
      <c r="G152" s="37"/>
      <c r="H152" s="1"/>
      <c r="I152" s="1"/>
      <c r="J152" s="1"/>
      <c r="K152" s="1"/>
      <c r="L152" s="1"/>
      <c r="M152" s="1"/>
    </row>
    <row r="153" spans="1:13" x14ac:dyDescent="0.2">
      <c r="A153" s="1"/>
      <c r="B153" s="1"/>
      <c r="C153" s="1"/>
      <c r="D153" s="1"/>
      <c r="E153" s="1"/>
      <c r="F153" s="1"/>
      <c r="G153" s="37"/>
      <c r="H153" s="1"/>
      <c r="I153" s="1"/>
      <c r="J153" s="1"/>
      <c r="K153" s="1"/>
      <c r="L153" s="1"/>
      <c r="M153" s="1"/>
    </row>
    <row r="154" spans="1:13" x14ac:dyDescent="0.2">
      <c r="A154" s="1"/>
      <c r="B154" s="1"/>
      <c r="C154" s="1"/>
      <c r="D154" s="1"/>
      <c r="E154" s="1"/>
      <c r="F154" s="1"/>
      <c r="G154" s="37"/>
      <c r="H154" s="1"/>
      <c r="I154" s="1"/>
      <c r="J154" s="1"/>
      <c r="K154" s="1"/>
      <c r="L154" s="1"/>
      <c r="M154" s="1"/>
    </row>
    <row r="155" spans="1:13" x14ac:dyDescent="0.2">
      <c r="A155" s="1"/>
      <c r="B155" s="1"/>
      <c r="C155" s="1"/>
      <c r="D155" s="1"/>
      <c r="E155" s="1"/>
      <c r="F155" s="1"/>
      <c r="G155" s="37"/>
      <c r="H155" s="1"/>
      <c r="I155" s="1"/>
      <c r="J155" s="1"/>
      <c r="K155" s="1"/>
      <c r="L155" s="1"/>
      <c r="M155" s="1"/>
    </row>
    <row r="156" spans="1:13" x14ac:dyDescent="0.2">
      <c r="A156" s="1"/>
      <c r="B156" s="1"/>
      <c r="C156" s="1"/>
      <c r="D156" s="1"/>
      <c r="E156" s="1"/>
      <c r="F156" s="1"/>
      <c r="G156" s="37"/>
      <c r="H156" s="1"/>
      <c r="I156" s="1"/>
      <c r="J156" s="1"/>
      <c r="K156" s="1"/>
      <c r="L156" s="1"/>
      <c r="M156" s="1"/>
    </row>
    <row r="157" spans="1:13" x14ac:dyDescent="0.2">
      <c r="A157" s="1"/>
      <c r="B157" s="1"/>
      <c r="C157" s="1"/>
      <c r="D157" s="1"/>
      <c r="E157" s="1"/>
      <c r="F157" s="1"/>
      <c r="G157" s="37"/>
      <c r="H157" s="1"/>
      <c r="I157" s="1"/>
      <c r="J157" s="1"/>
      <c r="K157" s="1"/>
      <c r="L157" s="1"/>
      <c r="M157" s="1"/>
    </row>
    <row r="158" spans="1:13" x14ac:dyDescent="0.2">
      <c r="A158" s="1"/>
      <c r="B158" s="1"/>
      <c r="C158" s="1"/>
      <c r="D158" s="1"/>
      <c r="E158" s="1"/>
      <c r="F158" s="1"/>
      <c r="G158" s="37"/>
      <c r="H158" s="1"/>
      <c r="I158" s="1"/>
      <c r="J158" s="1"/>
      <c r="K158" s="1"/>
      <c r="L158" s="1"/>
      <c r="M158" s="1"/>
    </row>
    <row r="159" spans="1:13" x14ac:dyDescent="0.2">
      <c r="A159" s="1"/>
      <c r="B159" s="1"/>
      <c r="C159" s="1"/>
      <c r="D159" s="1"/>
      <c r="E159" s="1"/>
      <c r="F159" s="1"/>
      <c r="G159" s="37"/>
      <c r="H159" s="1"/>
      <c r="I159" s="1"/>
      <c r="J159" s="1"/>
      <c r="K159" s="1"/>
      <c r="L159" s="1"/>
      <c r="M159" s="1"/>
    </row>
    <row r="160" spans="1:13" x14ac:dyDescent="0.2">
      <c r="A160" s="1"/>
      <c r="B160" s="1"/>
      <c r="C160" s="1"/>
      <c r="D160" s="1"/>
      <c r="E160" s="1"/>
      <c r="F160" s="1"/>
      <c r="G160" s="37"/>
      <c r="H160" s="1"/>
      <c r="I160" s="1"/>
      <c r="J160" s="1"/>
      <c r="K160" s="1"/>
      <c r="L160" s="1"/>
      <c r="M160" s="1"/>
    </row>
    <row r="161" spans="1:13" x14ac:dyDescent="0.2">
      <c r="A161" s="1"/>
      <c r="B161" s="1"/>
      <c r="C161" s="1"/>
      <c r="D161" s="1"/>
      <c r="E161" s="1"/>
      <c r="F161" s="1"/>
      <c r="G161" s="37"/>
      <c r="H161" s="1"/>
      <c r="I161" s="1"/>
      <c r="J161" s="1"/>
      <c r="K161" s="1"/>
      <c r="L161" s="1"/>
      <c r="M161" s="1"/>
    </row>
    <row r="162" spans="1:13" x14ac:dyDescent="0.2">
      <c r="A162" s="1"/>
      <c r="B162" s="1"/>
      <c r="C162" s="1"/>
      <c r="D162" s="1"/>
      <c r="E162" s="1"/>
      <c r="F162" s="1"/>
      <c r="G162" s="37"/>
      <c r="H162" s="1"/>
      <c r="I162" s="1"/>
      <c r="J162" s="1"/>
      <c r="K162" s="1"/>
      <c r="L162" s="1"/>
      <c r="M162" s="1"/>
    </row>
    <row r="163" spans="1:13" x14ac:dyDescent="0.2">
      <c r="A163" s="1"/>
      <c r="B163" s="1"/>
      <c r="C163" s="1"/>
      <c r="D163" s="1"/>
      <c r="E163" s="1"/>
      <c r="F163" s="1"/>
      <c r="G163" s="37"/>
      <c r="H163" s="1"/>
      <c r="I163" s="1"/>
      <c r="J163" s="1"/>
      <c r="K163" s="1"/>
      <c r="L163" s="1"/>
      <c r="M163" s="1"/>
    </row>
    <row r="164" spans="1:13" x14ac:dyDescent="0.2">
      <c r="A164" s="1"/>
      <c r="B164" s="1"/>
      <c r="C164" s="1"/>
      <c r="D164" s="1"/>
      <c r="E164" s="1"/>
      <c r="F164" s="1"/>
      <c r="G164" s="37"/>
      <c r="H164" s="1"/>
      <c r="I164" s="1"/>
      <c r="J164" s="1"/>
      <c r="K164" s="1"/>
      <c r="L164" s="1"/>
      <c r="M164" s="1"/>
    </row>
    <row r="165" spans="1:13" x14ac:dyDescent="0.2">
      <c r="A165" s="1"/>
      <c r="B165" s="1"/>
      <c r="C165" s="1"/>
      <c r="D165" s="1"/>
      <c r="E165" s="1"/>
      <c r="F165" s="1"/>
      <c r="G165" s="37"/>
      <c r="H165" s="1"/>
      <c r="I165" s="1"/>
      <c r="J165" s="1"/>
      <c r="K165" s="1"/>
      <c r="L165" s="1"/>
      <c r="M165" s="1"/>
    </row>
    <row r="166" spans="1:13" x14ac:dyDescent="0.2">
      <c r="A166" s="1"/>
      <c r="B166" s="1"/>
      <c r="C166" s="1"/>
      <c r="D166" s="1"/>
      <c r="E166" s="1"/>
      <c r="F166" s="1"/>
      <c r="G166" s="37"/>
      <c r="H166" s="1"/>
      <c r="I166" s="1"/>
      <c r="J166" s="1"/>
      <c r="K166" s="1"/>
      <c r="L166" s="1"/>
      <c r="M166" s="1"/>
    </row>
    <row r="167" spans="1:13" x14ac:dyDescent="0.2">
      <c r="A167" s="1"/>
      <c r="B167" s="1"/>
      <c r="C167" s="1"/>
      <c r="D167" s="1"/>
      <c r="E167" s="1"/>
      <c r="F167" s="1"/>
      <c r="G167" s="37"/>
      <c r="H167" s="1"/>
      <c r="I167" s="1"/>
      <c r="J167" s="1"/>
      <c r="K167" s="1"/>
      <c r="L167" s="1"/>
      <c r="M167" s="1"/>
    </row>
    <row r="168" spans="1:13" x14ac:dyDescent="0.2">
      <c r="A168" s="1"/>
      <c r="B168" s="1"/>
      <c r="C168" s="1"/>
      <c r="D168" s="1"/>
      <c r="E168" s="1"/>
      <c r="F168" s="1"/>
      <c r="G168" s="37"/>
      <c r="H168" s="1"/>
      <c r="I168" s="1"/>
      <c r="J168" s="1"/>
      <c r="K168" s="1"/>
      <c r="L168" s="1"/>
      <c r="M168" s="1"/>
    </row>
    <row r="169" spans="1:13" x14ac:dyDescent="0.2">
      <c r="A169" s="1"/>
      <c r="B169" s="1"/>
      <c r="C169" s="1"/>
      <c r="D169" s="1"/>
      <c r="E169" s="1"/>
      <c r="F169" s="1"/>
      <c r="G169" s="37"/>
      <c r="H169" s="1"/>
      <c r="I169" s="1"/>
      <c r="J169" s="1"/>
      <c r="K169" s="1"/>
      <c r="L169" s="1"/>
      <c r="M169" s="1"/>
    </row>
    <row r="170" spans="1:13" x14ac:dyDescent="0.2">
      <c r="A170" s="1"/>
      <c r="B170" s="1"/>
      <c r="C170" s="1"/>
      <c r="D170" s="1"/>
      <c r="E170" s="1"/>
      <c r="F170" s="1"/>
      <c r="G170" s="37"/>
      <c r="H170" s="1"/>
      <c r="I170" s="1"/>
      <c r="J170" s="1"/>
      <c r="K170" s="1"/>
      <c r="L170" s="1"/>
      <c r="M170" s="1"/>
    </row>
    <row r="171" spans="1:13" x14ac:dyDescent="0.2">
      <c r="A171" s="1"/>
      <c r="B171" s="1"/>
      <c r="C171" s="1"/>
      <c r="D171" s="1"/>
      <c r="E171" s="1"/>
      <c r="F171" s="1"/>
      <c r="G171" s="37"/>
      <c r="H171" s="1"/>
      <c r="I171" s="1"/>
      <c r="J171" s="1"/>
      <c r="K171" s="1"/>
      <c r="L171" s="1"/>
      <c r="M171" s="1"/>
    </row>
    <row r="172" spans="1:13" x14ac:dyDescent="0.2">
      <c r="A172" s="1"/>
      <c r="B172" s="1"/>
      <c r="C172" s="1"/>
      <c r="D172" s="1"/>
      <c r="E172" s="1"/>
      <c r="F172" s="1"/>
      <c r="G172" s="37"/>
      <c r="H172" s="1"/>
      <c r="I172" s="1"/>
      <c r="J172" s="1"/>
      <c r="K172" s="1"/>
      <c r="L172" s="1"/>
      <c r="M172" s="1"/>
    </row>
    <row r="173" spans="1:13" x14ac:dyDescent="0.2">
      <c r="A173" s="1"/>
      <c r="B173" s="1"/>
      <c r="C173" s="1"/>
      <c r="D173" s="1"/>
      <c r="E173" s="1"/>
      <c r="F173" s="1"/>
      <c r="G173" s="37"/>
      <c r="H173" s="1"/>
      <c r="I173" s="1"/>
      <c r="J173" s="1"/>
      <c r="K173" s="1"/>
      <c r="L173" s="1"/>
      <c r="M173" s="1"/>
    </row>
    <row r="174" spans="1:13" x14ac:dyDescent="0.2">
      <c r="A174" s="1"/>
      <c r="B174" s="1"/>
      <c r="C174" s="1"/>
      <c r="D174" s="1"/>
      <c r="E174" s="1"/>
      <c r="F174" s="1"/>
      <c r="G174" s="37"/>
      <c r="H174" s="1"/>
      <c r="I174" s="1"/>
      <c r="J174" s="1"/>
      <c r="K174" s="1"/>
      <c r="L174" s="1"/>
      <c r="M174" s="1"/>
    </row>
    <row r="175" spans="1:13" x14ac:dyDescent="0.2">
      <c r="A175" s="1"/>
      <c r="B175" s="1"/>
      <c r="C175" s="1"/>
      <c r="D175" s="1"/>
      <c r="E175" s="1"/>
      <c r="F175" s="1"/>
      <c r="G175" s="37"/>
      <c r="H175" s="1"/>
      <c r="I175" s="1"/>
      <c r="J175" s="1"/>
      <c r="K175" s="1"/>
      <c r="L175" s="1"/>
      <c r="M175" s="1"/>
    </row>
    <row r="176" spans="1:13" x14ac:dyDescent="0.2">
      <c r="A176" s="1"/>
      <c r="B176" s="1"/>
      <c r="C176" s="1"/>
      <c r="D176" s="1"/>
      <c r="E176" s="1"/>
      <c r="F176" s="1"/>
      <c r="G176" s="37"/>
      <c r="H176" s="1"/>
      <c r="I176" s="1"/>
      <c r="J176" s="1"/>
      <c r="K176" s="1"/>
      <c r="L176" s="1"/>
      <c r="M176" s="1"/>
    </row>
    <row r="177" spans="1:13" x14ac:dyDescent="0.2">
      <c r="A177" s="1"/>
      <c r="B177" s="1"/>
      <c r="C177" s="1"/>
      <c r="D177" s="1"/>
      <c r="E177" s="1"/>
      <c r="F177" s="1"/>
      <c r="G177" s="37"/>
      <c r="H177" s="1"/>
      <c r="I177" s="1"/>
      <c r="J177" s="1"/>
      <c r="K177" s="1"/>
      <c r="L177" s="1"/>
      <c r="M177" s="1"/>
    </row>
    <row r="178" spans="1:13" x14ac:dyDescent="0.2">
      <c r="A178" s="1"/>
      <c r="B178" s="1"/>
      <c r="C178" s="1"/>
      <c r="D178" s="1"/>
      <c r="E178" s="1"/>
      <c r="F178" s="1"/>
      <c r="G178" s="37"/>
      <c r="H178" s="1"/>
      <c r="I178" s="1"/>
      <c r="J178" s="1"/>
      <c r="K178" s="1"/>
      <c r="L178" s="1"/>
      <c r="M178" s="1"/>
    </row>
    <row r="179" spans="1:13" x14ac:dyDescent="0.2">
      <c r="A179" s="1"/>
      <c r="B179" s="1"/>
      <c r="C179" s="1"/>
      <c r="D179" s="1"/>
      <c r="E179" s="1"/>
      <c r="F179" s="1"/>
      <c r="G179" s="37"/>
      <c r="H179" s="1"/>
      <c r="I179" s="1"/>
      <c r="J179" s="1"/>
      <c r="K179" s="1"/>
      <c r="L179" s="1"/>
      <c r="M179" s="1"/>
    </row>
    <row r="180" spans="1:13" x14ac:dyDescent="0.2">
      <c r="A180" s="1"/>
      <c r="B180" s="1"/>
      <c r="C180" s="1"/>
      <c r="D180" s="1"/>
      <c r="E180" s="1"/>
      <c r="F180" s="1"/>
      <c r="G180" s="37"/>
      <c r="H180" s="1"/>
      <c r="I180" s="1"/>
      <c r="J180" s="1"/>
      <c r="K180" s="1"/>
      <c r="L180" s="1"/>
      <c r="M180" s="1"/>
    </row>
    <row r="181" spans="1:13" x14ac:dyDescent="0.2">
      <c r="A181" s="1"/>
      <c r="B181" s="1"/>
      <c r="C181" s="1"/>
      <c r="D181" s="1"/>
      <c r="E181" s="1"/>
      <c r="F181" s="1"/>
      <c r="G181" s="37"/>
      <c r="H181" s="1"/>
      <c r="I181" s="1"/>
      <c r="J181" s="1"/>
      <c r="K181" s="1"/>
      <c r="L181" s="1"/>
      <c r="M181" s="1"/>
    </row>
    <row r="182" spans="1:13" x14ac:dyDescent="0.2">
      <c r="A182" s="1"/>
      <c r="B182" s="1"/>
      <c r="C182" s="1"/>
      <c r="D182" s="1"/>
      <c r="E182" s="1"/>
      <c r="F182" s="1"/>
      <c r="G182" s="37"/>
      <c r="H182" s="1"/>
      <c r="I182" s="1"/>
      <c r="J182" s="1"/>
      <c r="K182" s="1"/>
      <c r="L182" s="1"/>
      <c r="M182" s="1"/>
    </row>
    <row r="183" spans="1:13" x14ac:dyDescent="0.2">
      <c r="A183" s="1"/>
      <c r="B183" s="1"/>
      <c r="C183" s="1"/>
      <c r="D183" s="1"/>
      <c r="E183" s="1"/>
      <c r="F183" s="1"/>
      <c r="G183" s="37"/>
      <c r="H183" s="1"/>
      <c r="I183" s="1"/>
      <c r="J183" s="1"/>
      <c r="K183" s="1"/>
      <c r="L183" s="1"/>
      <c r="M183" s="1"/>
    </row>
    <row r="184" spans="1:13" x14ac:dyDescent="0.2">
      <c r="A184" s="1"/>
      <c r="B184" s="1"/>
      <c r="C184" s="1"/>
      <c r="D184" s="1"/>
      <c r="E184" s="1"/>
      <c r="F184" s="1"/>
      <c r="G184" s="37"/>
      <c r="H184" s="1"/>
      <c r="I184" s="1"/>
      <c r="J184" s="1"/>
      <c r="K184" s="1"/>
      <c r="L184" s="1"/>
      <c r="M184" s="1"/>
    </row>
    <row r="185" spans="1:13" x14ac:dyDescent="0.2">
      <c r="A185" s="1"/>
      <c r="B185" s="1"/>
      <c r="C185" s="1"/>
      <c r="D185" s="1"/>
      <c r="E185" s="1"/>
      <c r="F185" s="1"/>
      <c r="G185" s="37"/>
      <c r="H185" s="1"/>
      <c r="I185" s="1"/>
      <c r="J185" s="1"/>
      <c r="K185" s="1"/>
      <c r="L185" s="1"/>
      <c r="M185" s="1"/>
    </row>
    <row r="186" spans="1:13" x14ac:dyDescent="0.2">
      <c r="A186" s="1"/>
      <c r="B186" s="1"/>
      <c r="C186" s="1"/>
      <c r="D186" s="1"/>
      <c r="E186" s="1"/>
      <c r="F186" s="1"/>
      <c r="G186" s="37"/>
      <c r="H186" s="1"/>
      <c r="I186" s="1"/>
      <c r="J186" s="1"/>
      <c r="K186" s="1"/>
      <c r="L186" s="1"/>
      <c r="M186" s="1"/>
    </row>
    <row r="187" spans="1:13" x14ac:dyDescent="0.2">
      <c r="A187" s="1"/>
      <c r="B187" s="1"/>
      <c r="C187" s="1"/>
      <c r="D187" s="1"/>
      <c r="E187" s="1"/>
      <c r="F187" s="1"/>
      <c r="G187" s="37"/>
      <c r="H187" s="1"/>
      <c r="I187" s="1"/>
      <c r="J187" s="1"/>
      <c r="K187" s="1"/>
      <c r="L187" s="1"/>
      <c r="M187" s="1"/>
    </row>
    <row r="188" spans="1:13" x14ac:dyDescent="0.2">
      <c r="A188" s="1"/>
      <c r="B188" s="1"/>
      <c r="C188" s="1"/>
      <c r="D188" s="1"/>
      <c r="E188" s="1"/>
      <c r="F188" s="1"/>
      <c r="G188" s="37"/>
      <c r="H188" s="1"/>
      <c r="I188" s="1"/>
      <c r="J188" s="1"/>
      <c r="K188" s="1"/>
      <c r="L188" s="1"/>
      <c r="M188" s="1"/>
    </row>
    <row r="189" spans="1:13" x14ac:dyDescent="0.2">
      <c r="A189" s="1"/>
      <c r="B189" s="1"/>
      <c r="C189" s="1"/>
      <c r="D189" s="1"/>
      <c r="E189" s="1"/>
      <c r="F189" s="1"/>
      <c r="G189" s="37"/>
      <c r="H189" s="1"/>
      <c r="I189" s="1"/>
      <c r="J189" s="1"/>
      <c r="K189" s="1"/>
      <c r="L189" s="1"/>
      <c r="M189" s="1"/>
    </row>
    <row r="190" spans="1:13" x14ac:dyDescent="0.2">
      <c r="A190" s="1"/>
      <c r="B190" s="1"/>
      <c r="C190" s="1"/>
      <c r="D190" s="1"/>
      <c r="E190" s="1"/>
      <c r="F190" s="1"/>
      <c r="G190" s="37"/>
      <c r="H190" s="1"/>
      <c r="I190" s="1"/>
      <c r="J190" s="1"/>
      <c r="K190" s="1"/>
      <c r="L190" s="1"/>
      <c r="M190" s="1"/>
    </row>
    <row r="191" spans="1:13" x14ac:dyDescent="0.2">
      <c r="A191" s="1"/>
      <c r="B191" s="1"/>
      <c r="C191" s="1"/>
      <c r="D191" s="1"/>
      <c r="E191" s="1"/>
      <c r="F191" s="1"/>
      <c r="G191" s="37"/>
      <c r="H191" s="1"/>
      <c r="I191" s="1"/>
      <c r="J191" s="1"/>
      <c r="K191" s="1"/>
      <c r="L191" s="1"/>
      <c r="M191" s="1"/>
    </row>
    <row r="192" spans="1:13" x14ac:dyDescent="0.2">
      <c r="A192" s="1"/>
      <c r="B192" s="1"/>
      <c r="C192" s="1"/>
      <c r="D192" s="1"/>
      <c r="E192" s="1"/>
      <c r="F192" s="1"/>
      <c r="G192" s="37"/>
      <c r="H192" s="1"/>
      <c r="I192" s="1"/>
      <c r="J192" s="1"/>
      <c r="K192" s="1"/>
      <c r="L192" s="1"/>
      <c r="M192" s="1"/>
    </row>
    <row r="193" spans="1:13" x14ac:dyDescent="0.2">
      <c r="A193" s="1"/>
      <c r="B193" s="1"/>
      <c r="C193" s="1"/>
      <c r="D193" s="1"/>
      <c r="E193" s="1"/>
      <c r="F193" s="1"/>
      <c r="G193" s="37"/>
      <c r="H193" s="1"/>
      <c r="I193" s="1"/>
      <c r="J193" s="1"/>
      <c r="K193" s="1"/>
      <c r="L193" s="1"/>
      <c r="M193" s="1"/>
    </row>
    <row r="194" spans="1:13" x14ac:dyDescent="0.2">
      <c r="A194" s="1"/>
      <c r="B194" s="1"/>
      <c r="C194" s="1"/>
      <c r="D194" s="1"/>
      <c r="E194" s="1"/>
      <c r="F194" s="1"/>
      <c r="G194" s="37"/>
      <c r="H194" s="1"/>
      <c r="I194" s="1"/>
      <c r="J194" s="1"/>
      <c r="K194" s="1"/>
      <c r="L194" s="1"/>
      <c r="M194" s="1"/>
    </row>
    <row r="195" spans="1:13" x14ac:dyDescent="0.2">
      <c r="A195" s="1"/>
      <c r="B195" s="1"/>
      <c r="C195" s="1"/>
      <c r="D195" s="1"/>
      <c r="E195" s="1"/>
      <c r="F195" s="1"/>
      <c r="G195" s="37"/>
      <c r="H195" s="1"/>
      <c r="I195" s="1"/>
      <c r="J195" s="1"/>
      <c r="K195" s="1"/>
      <c r="L195" s="1"/>
      <c r="M195" s="1"/>
    </row>
    <row r="196" spans="1:13" x14ac:dyDescent="0.2">
      <c r="A196" s="1"/>
      <c r="B196" s="1"/>
      <c r="C196" s="1"/>
      <c r="D196" s="1"/>
      <c r="E196" s="1"/>
      <c r="F196" s="1"/>
      <c r="G196" s="37"/>
      <c r="H196" s="1"/>
      <c r="I196" s="1"/>
      <c r="J196" s="1"/>
      <c r="K196" s="1"/>
      <c r="L196" s="1"/>
      <c r="M196" s="1"/>
    </row>
    <row r="197" spans="1:13" x14ac:dyDescent="0.2">
      <c r="A197" s="1"/>
      <c r="B197" s="1"/>
      <c r="C197" s="1"/>
      <c r="D197" s="1"/>
      <c r="E197" s="1"/>
      <c r="F197" s="1"/>
      <c r="G197" s="37"/>
      <c r="H197" s="1"/>
      <c r="I197" s="1"/>
      <c r="J197" s="1"/>
      <c r="K197" s="1"/>
      <c r="L197" s="1"/>
      <c r="M197" s="1"/>
    </row>
    <row r="198" spans="1:13" x14ac:dyDescent="0.2">
      <c r="A198" s="1"/>
      <c r="B198" s="1"/>
      <c r="C198" s="1"/>
      <c r="D198" s="1"/>
      <c r="E198" s="1"/>
      <c r="F198" s="1"/>
      <c r="G198" s="37"/>
      <c r="H198" s="1"/>
      <c r="I198" s="1"/>
      <c r="J198" s="1"/>
      <c r="K198" s="1"/>
      <c r="L198" s="1"/>
      <c r="M198" s="1"/>
    </row>
  </sheetData>
  <mergeCells count="121">
    <mergeCell ref="G1:M3"/>
    <mergeCell ref="A4:L4"/>
    <mergeCell ref="A126:L126"/>
    <mergeCell ref="A21:L21"/>
    <mergeCell ref="A63:A68"/>
    <mergeCell ref="D57:D62"/>
    <mergeCell ref="A69:A74"/>
    <mergeCell ref="M5:M6"/>
    <mergeCell ref="M82:M87"/>
    <mergeCell ref="C22:C27"/>
    <mergeCell ref="A44:A49"/>
    <mergeCell ref="A50:A55"/>
    <mergeCell ref="C37:C42"/>
    <mergeCell ref="A43:L43"/>
    <mergeCell ref="A56:L56"/>
    <mergeCell ref="B50:B55"/>
    <mergeCell ref="B22:B27"/>
    <mergeCell ref="M57:M62"/>
    <mergeCell ref="M120:M125"/>
    <mergeCell ref="M75:M80"/>
    <mergeCell ref="M69:M74"/>
    <mergeCell ref="C5:C6"/>
    <mergeCell ref="C9:C14"/>
    <mergeCell ref="A9:A14"/>
    <mergeCell ref="A140:D145"/>
    <mergeCell ref="A75:A80"/>
    <mergeCell ref="B75:B80"/>
    <mergeCell ref="C75:C80"/>
    <mergeCell ref="D75:D80"/>
    <mergeCell ref="D134:D139"/>
    <mergeCell ref="A101:L101"/>
    <mergeCell ref="C57:C62"/>
    <mergeCell ref="B57:B62"/>
    <mergeCell ref="C88:C93"/>
    <mergeCell ref="D88:D93"/>
    <mergeCell ref="B69:B74"/>
    <mergeCell ref="C69:C74"/>
    <mergeCell ref="D69:D74"/>
    <mergeCell ref="A57:A62"/>
    <mergeCell ref="C134:C139"/>
    <mergeCell ref="B95:B100"/>
    <mergeCell ref="A134:A139"/>
    <mergeCell ref="C114:C119"/>
    <mergeCell ref="D114:D119"/>
    <mergeCell ref="C102:C107"/>
    <mergeCell ref="A108:A113"/>
    <mergeCell ref="B108:B113"/>
    <mergeCell ref="C108:C113"/>
    <mergeCell ref="M88:M93"/>
    <mergeCell ref="D102:D107"/>
    <mergeCell ref="D108:D113"/>
    <mergeCell ref="M108:M113"/>
    <mergeCell ref="A114:A119"/>
    <mergeCell ref="B114:B119"/>
    <mergeCell ref="B5:B6"/>
    <mergeCell ref="A5:A6"/>
    <mergeCell ref="A8:L8"/>
    <mergeCell ref="D5:D6"/>
    <mergeCell ref="F5:L5"/>
    <mergeCell ref="E5:E6"/>
    <mergeCell ref="D9:D14"/>
    <mergeCell ref="M9:M14"/>
    <mergeCell ref="B9:B14"/>
    <mergeCell ref="M15:M20"/>
    <mergeCell ref="M50:M55"/>
    <mergeCell ref="M37:M42"/>
    <mergeCell ref="M44:M49"/>
    <mergeCell ref="M22:M27"/>
    <mergeCell ref="D37:D42"/>
    <mergeCell ref="A36:L36"/>
    <mergeCell ref="A37:A42"/>
    <mergeCell ref="D63:D68"/>
    <mergeCell ref="B63:B68"/>
    <mergeCell ref="C44:C49"/>
    <mergeCell ref="B37:B42"/>
    <mergeCell ref="A22:A27"/>
    <mergeCell ref="B44:B49"/>
    <mergeCell ref="C63:C68"/>
    <mergeCell ref="A94:L94"/>
    <mergeCell ref="A88:A93"/>
    <mergeCell ref="B88:B93"/>
    <mergeCell ref="C30:C35"/>
    <mergeCell ref="D30:D35"/>
    <mergeCell ref="M30:M35"/>
    <mergeCell ref="M63:M68"/>
    <mergeCell ref="C50:C55"/>
    <mergeCell ref="C82:C87"/>
    <mergeCell ref="D82:D87"/>
    <mergeCell ref="A15:A20"/>
    <mergeCell ref="B15:B20"/>
    <mergeCell ref="C15:C20"/>
    <mergeCell ref="D15:D20"/>
    <mergeCell ref="A30:A35"/>
    <mergeCell ref="B30:B35"/>
    <mergeCell ref="D22:D27"/>
    <mergeCell ref="D50:D55"/>
    <mergeCell ref="D44:D49"/>
    <mergeCell ref="M114:M119"/>
    <mergeCell ref="M140:M145"/>
    <mergeCell ref="M127:M132"/>
    <mergeCell ref="D127:D132"/>
    <mergeCell ref="A81:L81"/>
    <mergeCell ref="A82:A87"/>
    <mergeCell ref="B82:B87"/>
    <mergeCell ref="A133:F133"/>
    <mergeCell ref="B134:B139"/>
    <mergeCell ref="C127:C132"/>
    <mergeCell ref="M102:M107"/>
    <mergeCell ref="M95:M100"/>
    <mergeCell ref="M134:M139"/>
    <mergeCell ref="C95:C100"/>
    <mergeCell ref="B120:B125"/>
    <mergeCell ref="C120:C125"/>
    <mergeCell ref="A102:A107"/>
    <mergeCell ref="B102:B107"/>
    <mergeCell ref="A120:A125"/>
    <mergeCell ref="D120:D125"/>
    <mergeCell ref="A127:A132"/>
    <mergeCell ref="B127:B132"/>
    <mergeCell ref="D95:D100"/>
    <mergeCell ref="A95:A100"/>
  </mergeCells>
  <phoneticPr fontId="2" type="noConversion"/>
  <printOptions horizontalCentered="1"/>
  <pageMargins left="0.25" right="0.25" top="0.75" bottom="0.75" header="0.3" footer="0.3"/>
  <pageSetup paperSize="9" scale="67" fitToHeight="0" orientation="landscape" r:id="rId1"/>
  <headerFooter alignWithMargins="0"/>
  <rowBreaks count="2" manualBreakCount="2">
    <brk id="42" max="12" man="1"/>
    <brk id="9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2020-12-02T13:45:30Z</cp:lastPrinted>
  <dcterms:created xsi:type="dcterms:W3CDTF">2013-10-17T12:11:02Z</dcterms:created>
  <dcterms:modified xsi:type="dcterms:W3CDTF">2020-12-02T13:46:53Z</dcterms:modified>
</cp:coreProperties>
</file>