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УНИЦИПАЛЬНЫЕ ПРОГРАММЫ\Программа соц.строительство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Лист1!$A$1:$N$43</definedName>
  </definedNames>
  <calcPr calcId="152511"/>
</workbook>
</file>

<file path=xl/calcChain.xml><?xml version="1.0" encoding="utf-8"?>
<calcChain xmlns="http://schemas.openxmlformats.org/spreadsheetml/2006/main">
  <c r="I31" i="1" l="1"/>
  <c r="G32" i="1" l="1"/>
  <c r="G29" i="1"/>
  <c r="G30" i="1"/>
  <c r="G36" i="1" s="1"/>
  <c r="G31" i="1"/>
  <c r="G37" i="1" s="1"/>
  <c r="J34" i="1" l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I39" i="1"/>
  <c r="J39" i="1"/>
  <c r="K39" i="1"/>
  <c r="L39" i="1"/>
  <c r="M39" i="1"/>
  <c r="H39" i="1"/>
  <c r="H38" i="1"/>
  <c r="H37" i="1"/>
  <c r="H36" i="1"/>
  <c r="H35" i="1"/>
  <c r="L28" i="1"/>
  <c r="H34" i="1"/>
  <c r="G35" i="1"/>
  <c r="G34" i="1" s="1"/>
  <c r="G38" i="1"/>
  <c r="G39" i="1"/>
  <c r="L21" i="1"/>
  <c r="L14" i="1"/>
  <c r="L8" i="1"/>
  <c r="M28" i="1" l="1"/>
  <c r="M24" i="1" l="1"/>
  <c r="M23" i="1"/>
  <c r="M14" i="1"/>
  <c r="I8" i="1"/>
  <c r="J8" i="1"/>
  <c r="K8" i="1"/>
  <c r="K14" i="1"/>
  <c r="G19" i="1"/>
  <c r="G18" i="1"/>
  <c r="G17" i="1"/>
  <c r="G16" i="1"/>
  <c r="G15" i="1"/>
  <c r="H14" i="1"/>
  <c r="G33" i="1"/>
  <c r="K28" i="1"/>
  <c r="I28" i="1"/>
  <c r="H28" i="1"/>
  <c r="G24" i="1"/>
  <c r="G10" i="1"/>
  <c r="G23" i="1"/>
  <c r="J21" i="1"/>
  <c r="G13" i="1"/>
  <c r="G12" i="1"/>
  <c r="G11" i="1"/>
  <c r="G9" i="1"/>
  <c r="M8" i="1"/>
  <c r="G8" i="1"/>
  <c r="H8" i="1"/>
  <c r="G22" i="1"/>
  <c r="G26" i="1"/>
  <c r="G25" i="1"/>
  <c r="I21" i="1"/>
  <c r="H21" i="1"/>
  <c r="O38" i="1"/>
  <c r="O35" i="1"/>
  <c r="G14" i="1"/>
  <c r="G28" i="1" l="1"/>
  <c r="I34" i="1"/>
  <c r="O39" i="1"/>
  <c r="O34" i="1"/>
  <c r="M21" i="1"/>
  <c r="O37" i="1"/>
  <c r="J28" i="1"/>
  <c r="G21" i="1" l="1"/>
  <c r="O36" i="1"/>
</calcChain>
</file>

<file path=xl/sharedStrings.xml><?xml version="1.0" encoding="utf-8"?>
<sst xmlns="http://schemas.openxmlformats.org/spreadsheetml/2006/main" count="70" uniqueCount="42">
  <si>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</si>
  <si>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</si>
  <si>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</si>
  <si>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</si>
  <si>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</si>
  <si>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</si>
  <si>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</si>
  <si>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</si>
  <si>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</si>
  <si>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</si>
  <si>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Районный бюджет</t>
  </si>
  <si>
    <t>Бюджет поселения</t>
  </si>
  <si>
    <t>Бюджет поселений</t>
  </si>
  <si>
    <t>Объёмы финансирования, руб.</t>
  </si>
  <si>
    <t>Управление строительства и инфраструктуры администрации МО  "Устьянский муниципальный район"</t>
  </si>
  <si>
    <t xml:space="preserve">Управление образования администрация МО "Устьянский муниципальный район", </t>
  </si>
  <si>
    <t>Соисполнители</t>
  </si>
  <si>
    <t>Ожидаемый  результат</t>
  </si>
  <si>
    <t>2. Обспечение строительства объектов спортивной направленности</t>
  </si>
  <si>
    <t xml:space="preserve">Итого по Программе </t>
  </si>
  <si>
    <t>1.1.</t>
  </si>
  <si>
    <t>1.2.</t>
  </si>
  <si>
    <t>2.1.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</si>
  <si>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</si>
  <si>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1. Обеспечение строительства объектов социальной направленности</t>
  </si>
  <si>
    <t>Приложение № 1</t>
  </si>
  <si>
    <t>Перечень мероприятий по программе"Социальное строительство и обеспечение качественным, доступным жильеми услугами жилищно-коммунального хозяйства населения Устьянского района"</t>
  </si>
  <si>
    <t xml:space="preserve"> Проектирование, экспертиза и строительство лыжно-биатлонного центра в д. Малиновка (2 этап)</t>
  </si>
  <si>
    <t>3. Обспечение мероприятий по переселению граждан из аварийного жилищного фонда.</t>
  </si>
  <si>
    <t>3.1.</t>
  </si>
  <si>
    <t>Приобретение помещений в многоквартирных жилых домах для переселения граждан из аварийного жилищного фонда.</t>
  </si>
  <si>
    <t>МО "Октябрьское"</t>
  </si>
  <si>
    <t xml:space="preserve"> Строительство здания спортзала  МБОУ "Октябрьская средняя общеобразовательная школа № 1"</t>
  </si>
  <si>
    <t xml:space="preserve"> Разработка проектно-сметной документации на строительство Дома детского и молодежного творчества в п.Октябрьский</t>
  </si>
  <si>
    <t>Увеличение количества объектов для обеспечения права населения в качественном физическом образовании детей 1объект на 807 мест</t>
  </si>
  <si>
    <t>Получение проектно -сметной документации на 1 объект</t>
  </si>
  <si>
    <t>Получение положит.заключения на обоснование инвестиций 4шт, разработка квартирограмм 4 шт, разработка докум.территориального планирования для проектирования под строительство 3 шт., заключение спец.организации  231 един., получение технич.документац. 255 един., получение оценки стоим. жилых помещений 40 единиц.</t>
  </si>
  <si>
    <t>Увеличение количества объектов спортивной направленности. Строительство 1 сооружения</t>
  </si>
  <si>
    <t>2020 год/2024 год</t>
  </si>
  <si>
    <t>2020г./2025г.</t>
  </si>
  <si>
    <t>2020 г./2025г.</t>
  </si>
  <si>
    <t>2020 год/2025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</si>
</sst>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0" fillId="0" borderId="0" xfId="0" applyFont="1"/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view="pageBreakPreview" topLeftCell="A25" zoomScale="75" zoomScaleNormal="75" zoomScaleSheetLayoutView="75" zoomScalePageLayoutView="75" workbookViewId="0">
      <selection activeCell="I32" sqref="I32"/>
    </sheetView>
  </sheetViews>
  <sheetFormatPr defaultRowHeight="12.75" x14ac:dyDescent="0.2"/>
  <cols>
    <col min="1" max="1" width="8.5703125" customWidth="1"/>
    <col min="2" max="2" width="29.85546875" customWidth="1"/>
    <col min="3" max="3" width="19" customWidth="1"/>
    <col min="4" max="4" width="16.28515625" style="1" customWidth="1"/>
    <col min="5" max="5" width="15.85546875" customWidth="1"/>
    <col min="6" max="6" width="23.28515625" customWidth="1"/>
    <col min="7" max="7" width="21.28515625" customWidth="1"/>
    <col min="8" max="8" width="17" style="19" bestFit="1" customWidth="1"/>
    <col min="9" max="9" width="19.5703125" customWidth="1"/>
    <col min="10" max="10" width="22.28515625" customWidth="1"/>
    <col min="11" max="12" width="19.140625" customWidth="1"/>
    <col min="13" max="13" width="20.28515625" customWidth="1"/>
    <col min="14" max="14" width="17.85546875" customWidth="1"/>
    <col min="15" max="15" width="23.140625" customWidth="1"/>
    <col min="16" max="16" width="24.7109375" customWidth="1"/>
  </cols>
  <sheetData>
    <row r="1" spans="1:20" x14ac:dyDescent="0.2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0" ht="58.5" customHeight="1" x14ac:dyDescent="0.2">
      <c r="D2"/>
      <c r="M2" s="34" t="s">
        <v>23</v>
      </c>
      <c r="N2" s="34"/>
      <c r="O2" s="11"/>
      <c r="P2" s="11"/>
    </row>
    <row r="3" spans="1:20" ht="48.75" customHeight="1" x14ac:dyDescent="0.2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1"/>
      <c r="P3" s="11"/>
    </row>
    <row r="4" spans="1:20" ht="12.75" customHeight="1" x14ac:dyDescent="0.2">
      <c r="D4"/>
      <c r="M4" s="12"/>
      <c r="N4" s="12"/>
      <c r="O4" s="11"/>
      <c r="P4" s="11"/>
    </row>
    <row r="5" spans="1:20" s="5" customFormat="1" ht="51" customHeight="1" x14ac:dyDescent="0.2">
      <c r="A5" s="24" t="s">
        <v>0</v>
      </c>
      <c r="B5" s="24" t="s">
        <v>1</v>
      </c>
      <c r="C5" s="24" t="s">
        <v>8</v>
      </c>
      <c r="D5" s="35" t="s">
        <v>16</v>
      </c>
      <c r="E5" s="24" t="s">
        <v>9</v>
      </c>
      <c r="F5" s="24" t="s">
        <v>2</v>
      </c>
      <c r="G5" s="24" t="s">
        <v>13</v>
      </c>
      <c r="H5" s="24"/>
      <c r="I5" s="24"/>
      <c r="J5" s="24"/>
      <c r="K5" s="24"/>
      <c r="L5" s="24"/>
      <c r="M5" s="24"/>
      <c r="N5" s="24" t="s">
        <v>17</v>
      </c>
      <c r="O5" s="4"/>
      <c r="P5" s="4"/>
      <c r="Q5" s="4"/>
      <c r="R5" s="4"/>
      <c r="S5" s="4"/>
      <c r="T5" s="4"/>
    </row>
    <row r="6" spans="1:20" s="5" customFormat="1" x14ac:dyDescent="0.2">
      <c r="A6" s="24"/>
      <c r="B6" s="24"/>
      <c r="C6" s="24"/>
      <c r="D6" s="36"/>
      <c r="E6" s="24"/>
      <c r="F6" s="24"/>
      <c r="G6" s="3" t="s">
        <v>3</v>
      </c>
      <c r="H6" s="18">
        <v>2020</v>
      </c>
      <c r="I6" s="3">
        <v>2021</v>
      </c>
      <c r="J6" s="3">
        <v>2022</v>
      </c>
      <c r="K6" s="3">
        <v>2023</v>
      </c>
      <c r="L6" s="21">
        <v>2024</v>
      </c>
      <c r="M6" s="3">
        <v>2025</v>
      </c>
      <c r="N6" s="24"/>
      <c r="O6" s="4"/>
      <c r="P6" s="4"/>
      <c r="Q6" s="4"/>
      <c r="R6" s="4"/>
      <c r="S6" s="4"/>
      <c r="T6" s="4"/>
    </row>
    <row r="7" spans="1:20" s="5" customFormat="1" ht="27" customHeight="1" x14ac:dyDescent="0.2">
      <c r="A7" s="37" t="s">
        <v>24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"/>
      <c r="O7" s="4"/>
      <c r="P7" s="4"/>
      <c r="Q7" s="4"/>
      <c r="R7" s="4"/>
      <c r="S7" s="4"/>
      <c r="T7" s="4"/>
    </row>
    <row r="8" spans="1:20" s="5" customFormat="1" ht="21.75" customHeight="1" x14ac:dyDescent="0.2">
      <c r="A8" s="25" t="s">
        <v>20</v>
      </c>
      <c r="B8" s="29" t="s">
        <v>32</v>
      </c>
      <c r="C8" s="25" t="s">
        <v>14</v>
      </c>
      <c r="D8" s="25" t="s">
        <v>15</v>
      </c>
      <c r="E8" s="25" t="s">
        <v>39</v>
      </c>
      <c r="F8" s="6" t="s">
        <v>4</v>
      </c>
      <c r="G8" s="15">
        <f>H8+I8+M8+J8+K8</f>
        <v>48100000</v>
      </c>
      <c r="H8" s="15">
        <f t="shared" ref="H8:M8" si="0">H9+H10+H11+H12+H13</f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48100000</v>
      </c>
      <c r="N8" s="25" t="s">
        <v>34</v>
      </c>
      <c r="O8" s="4"/>
      <c r="P8" s="4"/>
      <c r="Q8" s="4"/>
      <c r="R8" s="4"/>
      <c r="S8" s="4"/>
      <c r="T8" s="4"/>
    </row>
    <row r="9" spans="1:20" s="5" customFormat="1" ht="21.75" customHeight="1" x14ac:dyDescent="0.2">
      <c r="A9" s="25"/>
      <c r="B9" s="25"/>
      <c r="C9" s="25"/>
      <c r="D9" s="25"/>
      <c r="E9" s="25"/>
      <c r="F9" s="6" t="s">
        <v>5</v>
      </c>
      <c r="G9" s="16">
        <f>H9+I9+M9</f>
        <v>0</v>
      </c>
      <c r="H9" s="16">
        <v>0</v>
      </c>
      <c r="I9" s="16">
        <v>0</v>
      </c>
      <c r="J9" s="16"/>
      <c r="K9" s="16"/>
      <c r="L9" s="16">
        <v>0</v>
      </c>
      <c r="M9" s="16">
        <v>0</v>
      </c>
      <c r="N9" s="25"/>
      <c r="O9" s="4"/>
      <c r="P9" s="4"/>
      <c r="Q9" s="4"/>
      <c r="R9" s="4"/>
      <c r="S9" s="4"/>
      <c r="T9" s="4"/>
    </row>
    <row r="10" spans="1:20" s="5" customFormat="1" ht="21.75" customHeight="1" x14ac:dyDescent="0.2">
      <c r="A10" s="25"/>
      <c r="B10" s="25"/>
      <c r="C10" s="25"/>
      <c r="D10" s="25"/>
      <c r="E10" s="25"/>
      <c r="F10" s="6" t="s">
        <v>6</v>
      </c>
      <c r="G10" s="16">
        <f>H10+I10+M10+J10+K10</f>
        <v>48000000</v>
      </c>
      <c r="H10" s="16"/>
      <c r="I10" s="16"/>
      <c r="J10" s="16"/>
      <c r="K10" s="16"/>
      <c r="L10" s="16"/>
      <c r="M10" s="16">
        <v>48000000</v>
      </c>
      <c r="N10" s="25"/>
      <c r="O10" s="4"/>
      <c r="P10" s="4"/>
      <c r="Q10" s="4"/>
      <c r="R10" s="4"/>
      <c r="S10" s="4"/>
      <c r="T10" s="4"/>
    </row>
    <row r="11" spans="1:20" s="5" customFormat="1" ht="21.75" customHeight="1" x14ac:dyDescent="0.2">
      <c r="A11" s="25"/>
      <c r="B11" s="25"/>
      <c r="C11" s="25"/>
      <c r="D11" s="25"/>
      <c r="E11" s="25"/>
      <c r="F11" s="6" t="s">
        <v>10</v>
      </c>
      <c r="G11" s="16">
        <f>H11+I11+M11</f>
        <v>100000</v>
      </c>
      <c r="H11" s="16"/>
      <c r="I11" s="16"/>
      <c r="J11" s="16"/>
      <c r="K11" s="16"/>
      <c r="L11" s="16"/>
      <c r="M11" s="16">
        <v>100000</v>
      </c>
      <c r="N11" s="25"/>
      <c r="O11" s="4"/>
      <c r="P11" s="4"/>
      <c r="Q11" s="4"/>
      <c r="R11" s="4"/>
      <c r="S11" s="4"/>
      <c r="T11" s="4"/>
    </row>
    <row r="12" spans="1:20" s="5" customFormat="1" ht="21.75" customHeight="1" x14ac:dyDescent="0.2">
      <c r="A12" s="25"/>
      <c r="B12" s="25"/>
      <c r="C12" s="25"/>
      <c r="D12" s="25"/>
      <c r="E12" s="25"/>
      <c r="F12" s="6" t="s">
        <v>12</v>
      </c>
      <c r="G12" s="16">
        <f>H12+I12+M12</f>
        <v>0</v>
      </c>
      <c r="H12" s="16">
        <v>0</v>
      </c>
      <c r="I12" s="16">
        <v>0</v>
      </c>
      <c r="J12" s="16"/>
      <c r="K12" s="16"/>
      <c r="L12" s="16">
        <v>0</v>
      </c>
      <c r="M12" s="16">
        <v>0</v>
      </c>
      <c r="N12" s="25"/>
      <c r="O12" s="4"/>
      <c r="P12" s="4"/>
      <c r="Q12" s="4"/>
      <c r="R12" s="4"/>
      <c r="S12" s="4"/>
      <c r="T12" s="4"/>
    </row>
    <row r="13" spans="1:20" s="5" customFormat="1" ht="29.25" customHeight="1" x14ac:dyDescent="0.2">
      <c r="A13" s="25"/>
      <c r="B13" s="25"/>
      <c r="C13" s="25"/>
      <c r="D13" s="25"/>
      <c r="E13" s="25"/>
      <c r="F13" s="6" t="s">
        <v>7</v>
      </c>
      <c r="G13" s="16">
        <f>H13+I13+M13</f>
        <v>0</v>
      </c>
      <c r="H13" s="16">
        <v>0</v>
      </c>
      <c r="I13" s="16">
        <v>0</v>
      </c>
      <c r="J13" s="16"/>
      <c r="K13" s="16"/>
      <c r="L13" s="16">
        <v>0</v>
      </c>
      <c r="M13" s="16">
        <v>0</v>
      </c>
      <c r="N13" s="25"/>
      <c r="O13" s="4"/>
      <c r="P13" s="4"/>
      <c r="Q13" s="4"/>
      <c r="R13" s="4"/>
      <c r="S13" s="4"/>
      <c r="T13" s="4"/>
    </row>
    <row r="14" spans="1:20" s="5" customFormat="1" ht="21.75" customHeight="1" x14ac:dyDescent="0.2">
      <c r="A14" s="29" t="s">
        <v>21</v>
      </c>
      <c r="B14" s="29" t="s">
        <v>33</v>
      </c>
      <c r="C14" s="25" t="s">
        <v>14</v>
      </c>
      <c r="D14" s="25" t="s">
        <v>15</v>
      </c>
      <c r="E14" s="26" t="s">
        <v>40</v>
      </c>
      <c r="F14" s="17" t="s">
        <v>4</v>
      </c>
      <c r="G14" s="15">
        <f>H14+I14+M14+J14+K14</f>
        <v>7300000</v>
      </c>
      <c r="H14" s="15">
        <f>H15+H16+H17+H18+H19</f>
        <v>0</v>
      </c>
      <c r="I14" s="15"/>
      <c r="J14" s="15"/>
      <c r="K14" s="15">
        <f>K15+K16+K17+K18+K19</f>
        <v>0</v>
      </c>
      <c r="L14" s="15">
        <f>L15+L16+L17+L18+L19</f>
        <v>0</v>
      </c>
      <c r="M14" s="15">
        <f>M15+M16+M17+M18+M19</f>
        <v>7300000</v>
      </c>
      <c r="N14" s="25" t="s">
        <v>35</v>
      </c>
      <c r="O14" s="4"/>
      <c r="P14" s="4"/>
      <c r="Q14" s="4"/>
      <c r="R14" s="4"/>
      <c r="S14" s="4"/>
      <c r="T14" s="4"/>
    </row>
    <row r="15" spans="1:20" s="5" customFormat="1" ht="21.75" customHeight="1" x14ac:dyDescent="0.2">
      <c r="A15" s="25"/>
      <c r="B15" s="25"/>
      <c r="C15" s="25"/>
      <c r="D15" s="25"/>
      <c r="E15" s="27"/>
      <c r="F15" s="17" t="s">
        <v>5</v>
      </c>
      <c r="G15" s="16">
        <f>H15+I15+M15</f>
        <v>0</v>
      </c>
      <c r="H15" s="16">
        <v>0</v>
      </c>
      <c r="I15" s="16"/>
      <c r="J15" s="16"/>
      <c r="K15" s="16"/>
      <c r="L15" s="16"/>
      <c r="M15" s="16">
        <v>0</v>
      </c>
      <c r="N15" s="25"/>
      <c r="O15" s="4"/>
      <c r="P15" s="4"/>
      <c r="Q15" s="4"/>
      <c r="R15" s="4"/>
      <c r="S15" s="4"/>
      <c r="T15" s="4"/>
    </row>
    <row r="16" spans="1:20" s="5" customFormat="1" ht="21.75" customHeight="1" x14ac:dyDescent="0.2">
      <c r="A16" s="25"/>
      <c r="B16" s="25"/>
      <c r="C16" s="25"/>
      <c r="D16" s="25"/>
      <c r="E16" s="27"/>
      <c r="F16" s="17" t="s">
        <v>6</v>
      </c>
      <c r="G16" s="16">
        <f>H16+I16+M16+J16+K16</f>
        <v>0</v>
      </c>
      <c r="H16" s="16"/>
      <c r="I16" s="16"/>
      <c r="J16" s="16"/>
      <c r="K16" s="16"/>
      <c r="L16" s="16"/>
      <c r="M16" s="16">
        <v>0</v>
      </c>
      <c r="N16" s="25"/>
      <c r="O16" s="4"/>
      <c r="P16" s="4"/>
      <c r="Q16" s="4"/>
      <c r="R16" s="4"/>
      <c r="S16" s="4"/>
      <c r="T16" s="4"/>
    </row>
    <row r="17" spans="1:20" s="5" customFormat="1" ht="21.75" customHeight="1" x14ac:dyDescent="0.2">
      <c r="A17" s="25"/>
      <c r="B17" s="25"/>
      <c r="C17" s="25"/>
      <c r="D17" s="25"/>
      <c r="E17" s="27"/>
      <c r="F17" s="17" t="s">
        <v>10</v>
      </c>
      <c r="G17" s="16">
        <f>H17+I17+M17+J17+K17</f>
        <v>7300000</v>
      </c>
      <c r="H17" s="16">
        <v>0</v>
      </c>
      <c r="I17" s="16"/>
      <c r="J17" s="16"/>
      <c r="K17" s="16">
        <v>0</v>
      </c>
      <c r="L17" s="16">
        <v>0</v>
      </c>
      <c r="M17" s="16">
        <v>7300000</v>
      </c>
      <c r="N17" s="25"/>
      <c r="O17" s="4"/>
      <c r="P17" s="4"/>
      <c r="Q17" s="4"/>
      <c r="R17" s="4"/>
      <c r="S17" s="4"/>
      <c r="T17" s="4"/>
    </row>
    <row r="18" spans="1:20" s="5" customFormat="1" ht="21.75" customHeight="1" x14ac:dyDescent="0.2">
      <c r="A18" s="25"/>
      <c r="B18" s="25"/>
      <c r="C18" s="25"/>
      <c r="D18" s="25"/>
      <c r="E18" s="27"/>
      <c r="F18" s="17" t="s">
        <v>12</v>
      </c>
      <c r="G18" s="16">
        <f>H18+I18+M18</f>
        <v>0</v>
      </c>
      <c r="H18" s="16">
        <v>0</v>
      </c>
      <c r="I18" s="16">
        <v>0</v>
      </c>
      <c r="J18" s="16"/>
      <c r="K18" s="16"/>
      <c r="L18" s="16"/>
      <c r="M18" s="16">
        <v>0</v>
      </c>
      <c r="N18" s="25"/>
      <c r="O18" s="4"/>
      <c r="P18" s="4"/>
      <c r="Q18" s="4"/>
      <c r="R18" s="4"/>
      <c r="S18" s="4"/>
      <c r="T18" s="4"/>
    </row>
    <row r="19" spans="1:20" s="5" customFormat="1" ht="33" customHeight="1" x14ac:dyDescent="0.2">
      <c r="A19" s="25"/>
      <c r="B19" s="25"/>
      <c r="C19" s="25"/>
      <c r="D19" s="25"/>
      <c r="E19" s="28"/>
      <c r="F19" s="17" t="s">
        <v>7</v>
      </c>
      <c r="G19" s="16">
        <f>H19+I19+M19</f>
        <v>0</v>
      </c>
      <c r="H19" s="16">
        <v>0</v>
      </c>
      <c r="I19" s="16">
        <v>0</v>
      </c>
      <c r="J19" s="16"/>
      <c r="K19" s="16"/>
      <c r="L19" s="16"/>
      <c r="M19" s="16">
        <v>0</v>
      </c>
      <c r="N19" s="25"/>
      <c r="O19" s="4"/>
      <c r="P19" s="4"/>
      <c r="Q19" s="4"/>
      <c r="R19" s="4"/>
      <c r="S19" s="4"/>
      <c r="T19" s="4"/>
    </row>
    <row r="20" spans="1:20" s="5" customFormat="1" ht="21" customHeight="1" x14ac:dyDescent="0.2">
      <c r="A20" s="30" t="s">
        <v>18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  <c r="O20" s="4"/>
      <c r="P20" s="4"/>
      <c r="Q20" s="4"/>
      <c r="R20" s="4"/>
      <c r="S20" s="4"/>
      <c r="T20" s="4"/>
    </row>
    <row r="21" spans="1:20" s="5" customFormat="1" ht="12.75" customHeight="1" x14ac:dyDescent="0.2">
      <c r="A21" s="25" t="s">
        <v>22</v>
      </c>
      <c r="B21" s="25" t="s">
        <v>27</v>
      </c>
      <c r="C21" s="25" t="s">
        <v>14</v>
      </c>
      <c r="D21" s="25" t="s">
        <v>15</v>
      </c>
      <c r="E21" s="25" t="s">
        <v>41</v>
      </c>
      <c r="F21" s="3" t="s">
        <v>4</v>
      </c>
      <c r="G21" s="15">
        <f>H21+I21+M21+J21+K21</f>
        <v>37000000</v>
      </c>
      <c r="H21" s="15">
        <f>SUM(H22:H26)</f>
        <v>0</v>
      </c>
      <c r="I21" s="15">
        <f>I22+I23+I24+I25+I26</f>
        <v>0</v>
      </c>
      <c r="J21" s="15">
        <f>J22+J23+J24+J25+J26</f>
        <v>0</v>
      </c>
      <c r="K21" s="15"/>
      <c r="L21" s="15">
        <f>L22+L23+L24+L25+L26</f>
        <v>0</v>
      </c>
      <c r="M21" s="15">
        <f>M22+M23+M24</f>
        <v>37000000</v>
      </c>
      <c r="N21" s="25" t="s">
        <v>37</v>
      </c>
      <c r="O21" s="4"/>
      <c r="P21" s="4"/>
      <c r="Q21" s="4"/>
      <c r="R21" s="4"/>
      <c r="S21" s="4"/>
      <c r="T21" s="4"/>
    </row>
    <row r="22" spans="1:20" s="5" customFormat="1" ht="25.5" customHeight="1" x14ac:dyDescent="0.2">
      <c r="A22" s="25"/>
      <c r="B22" s="25"/>
      <c r="C22" s="25"/>
      <c r="D22" s="25"/>
      <c r="E22" s="25"/>
      <c r="F22" s="6" t="s">
        <v>5</v>
      </c>
      <c r="G22" s="16">
        <f>H22+I22+M22</f>
        <v>0</v>
      </c>
      <c r="H22" s="16"/>
      <c r="I22" s="16"/>
      <c r="J22" s="16"/>
      <c r="K22" s="16"/>
      <c r="L22" s="16"/>
      <c r="M22" s="16"/>
      <c r="N22" s="25"/>
      <c r="O22" s="4"/>
      <c r="P22" s="4"/>
      <c r="Q22" s="4"/>
      <c r="R22" s="4"/>
      <c r="S22" s="4"/>
      <c r="T22" s="4"/>
    </row>
    <row r="23" spans="1:20" s="5" customFormat="1" ht="15" x14ac:dyDescent="0.2">
      <c r="A23" s="25"/>
      <c r="B23" s="25"/>
      <c r="C23" s="25"/>
      <c r="D23" s="25"/>
      <c r="E23" s="25"/>
      <c r="F23" s="6" t="s">
        <v>6</v>
      </c>
      <c r="G23" s="16">
        <f>H23+I23+M23+J23+K23</f>
        <v>35000000</v>
      </c>
      <c r="H23" s="16"/>
      <c r="I23" s="16"/>
      <c r="J23" s="16"/>
      <c r="K23" s="16"/>
      <c r="L23" s="16"/>
      <c r="M23" s="16">
        <f>17000000+18000000</f>
        <v>35000000</v>
      </c>
      <c r="N23" s="25"/>
      <c r="O23" s="4"/>
      <c r="P23" s="4"/>
      <c r="Q23" s="4"/>
      <c r="R23" s="4"/>
      <c r="S23" s="4"/>
      <c r="T23" s="4"/>
    </row>
    <row r="24" spans="1:20" s="5" customFormat="1" ht="15" x14ac:dyDescent="0.2">
      <c r="A24" s="25"/>
      <c r="B24" s="25"/>
      <c r="C24" s="25"/>
      <c r="D24" s="25"/>
      <c r="E24" s="25"/>
      <c r="F24" s="6" t="s">
        <v>10</v>
      </c>
      <c r="G24" s="16">
        <f>H24+I24+M24+J24+K24</f>
        <v>2000000</v>
      </c>
      <c r="H24" s="16"/>
      <c r="I24" s="16"/>
      <c r="J24" s="16"/>
      <c r="K24" s="16"/>
      <c r="L24" s="16"/>
      <c r="M24" s="16">
        <f>2000000</f>
        <v>2000000</v>
      </c>
      <c r="N24" s="25"/>
      <c r="O24" s="4"/>
      <c r="P24" s="4"/>
      <c r="Q24" s="4"/>
      <c r="R24" s="4"/>
      <c r="S24" s="4"/>
      <c r="T24" s="4"/>
    </row>
    <row r="25" spans="1:20" s="5" customFormat="1" ht="15" x14ac:dyDescent="0.2">
      <c r="A25" s="25"/>
      <c r="B25" s="25"/>
      <c r="C25" s="25"/>
      <c r="D25" s="25"/>
      <c r="E25" s="25"/>
      <c r="F25" s="6" t="s">
        <v>11</v>
      </c>
      <c r="G25" s="16">
        <f>H25+I25+M25</f>
        <v>0</v>
      </c>
      <c r="H25" s="16">
        <v>0</v>
      </c>
      <c r="I25" s="16">
        <v>0</v>
      </c>
      <c r="J25" s="16"/>
      <c r="K25" s="16"/>
      <c r="L25" s="16">
        <v>0</v>
      </c>
      <c r="M25" s="16">
        <v>0</v>
      </c>
      <c r="N25" s="25"/>
      <c r="O25" s="4"/>
      <c r="P25" s="4"/>
      <c r="Q25" s="4"/>
      <c r="R25" s="4"/>
      <c r="S25" s="4"/>
      <c r="T25" s="4"/>
    </row>
    <row r="26" spans="1:20" s="5" customFormat="1" ht="25.5" customHeight="1" x14ac:dyDescent="0.2">
      <c r="A26" s="25"/>
      <c r="B26" s="25"/>
      <c r="C26" s="25"/>
      <c r="D26" s="25"/>
      <c r="E26" s="25"/>
      <c r="F26" s="6" t="s">
        <v>7</v>
      </c>
      <c r="G26" s="16">
        <f>H26+I26+M26</f>
        <v>0</v>
      </c>
      <c r="H26" s="16">
        <v>0</v>
      </c>
      <c r="I26" s="16">
        <v>0</v>
      </c>
      <c r="J26" s="16"/>
      <c r="K26" s="16"/>
      <c r="L26" s="16">
        <v>0</v>
      </c>
      <c r="M26" s="15">
        <v>0</v>
      </c>
      <c r="N26" s="25"/>
      <c r="O26" s="4"/>
      <c r="P26" s="4"/>
      <c r="Q26" s="4"/>
      <c r="R26" s="4"/>
      <c r="S26" s="4"/>
      <c r="T26" s="4"/>
    </row>
    <row r="27" spans="1:20" s="5" customFormat="1" ht="21" customHeight="1" x14ac:dyDescent="0.2">
      <c r="A27" s="30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4"/>
      <c r="P27" s="4"/>
      <c r="Q27" s="4"/>
      <c r="R27" s="4"/>
      <c r="S27" s="4"/>
      <c r="T27" s="4"/>
    </row>
    <row r="28" spans="1:20" s="5" customFormat="1" ht="12.75" customHeight="1" x14ac:dyDescent="0.2">
      <c r="A28" s="25" t="s">
        <v>29</v>
      </c>
      <c r="B28" s="25" t="s">
        <v>30</v>
      </c>
      <c r="C28" s="25" t="s">
        <v>14</v>
      </c>
      <c r="D28" s="25" t="s">
        <v>31</v>
      </c>
      <c r="E28" s="25" t="s">
        <v>38</v>
      </c>
      <c r="F28" s="14" t="s">
        <v>4</v>
      </c>
      <c r="G28" s="22">
        <f>H28+I28+L28+J28+K28+M28</f>
        <v>943405725.63</v>
      </c>
      <c r="H28" s="22">
        <f>SUM(H29:H33)</f>
        <v>1716401</v>
      </c>
      <c r="I28" s="22">
        <f>I29+I30+I31+I32+I33</f>
        <v>15123203.33</v>
      </c>
      <c r="J28" s="22">
        <f>J29+J30+J31+J32+J33</f>
        <v>102051000</v>
      </c>
      <c r="K28" s="22">
        <f>K29+K30+K31+K32+K33</f>
        <v>373501600</v>
      </c>
      <c r="L28" s="22">
        <f>L29+L30+L31</f>
        <v>451013521.30000001</v>
      </c>
      <c r="M28" s="22">
        <f>M29+M30+M31</f>
        <v>0</v>
      </c>
      <c r="N28" s="25" t="s">
        <v>36</v>
      </c>
      <c r="O28" s="4"/>
      <c r="P28" s="4"/>
      <c r="Q28" s="4"/>
      <c r="R28" s="4"/>
      <c r="S28" s="4"/>
      <c r="T28" s="4"/>
    </row>
    <row r="29" spans="1:20" s="5" customFormat="1" ht="25.5" customHeight="1" x14ac:dyDescent="0.2">
      <c r="A29" s="25"/>
      <c r="B29" s="25"/>
      <c r="C29" s="25"/>
      <c r="D29" s="25"/>
      <c r="E29" s="25"/>
      <c r="F29" s="13" t="s">
        <v>5</v>
      </c>
      <c r="G29" s="22">
        <f t="shared" ref="G29:G31" si="1">H29+I29+L29+J29+K29+M29</f>
        <v>0</v>
      </c>
      <c r="H29" s="23"/>
      <c r="I29" s="23"/>
      <c r="J29" s="23"/>
      <c r="K29" s="23"/>
      <c r="L29" s="23"/>
      <c r="M29" s="23"/>
      <c r="N29" s="25"/>
      <c r="O29" s="4"/>
      <c r="P29" s="4"/>
      <c r="Q29" s="4"/>
      <c r="R29" s="4"/>
      <c r="S29" s="4"/>
      <c r="T29" s="4"/>
    </row>
    <row r="30" spans="1:20" s="5" customFormat="1" ht="15" x14ac:dyDescent="0.2">
      <c r="A30" s="25"/>
      <c r="B30" s="25"/>
      <c r="C30" s="25"/>
      <c r="D30" s="25"/>
      <c r="E30" s="25"/>
      <c r="F30" s="13" t="s">
        <v>6</v>
      </c>
      <c r="G30" s="22">
        <f t="shared" si="1"/>
        <v>935152121.29999995</v>
      </c>
      <c r="H30" s="23">
        <v>0</v>
      </c>
      <c r="I30" s="23">
        <v>13986000</v>
      </c>
      <c r="J30" s="23">
        <v>100251000</v>
      </c>
      <c r="K30" s="23">
        <v>371701600</v>
      </c>
      <c r="L30" s="23">
        <v>449213521.30000001</v>
      </c>
      <c r="M30" s="23">
        <v>0</v>
      </c>
      <c r="N30" s="25"/>
      <c r="O30" s="4"/>
      <c r="P30" s="4"/>
      <c r="Q30" s="4"/>
      <c r="R30" s="4"/>
      <c r="S30" s="4"/>
      <c r="T30" s="4"/>
    </row>
    <row r="31" spans="1:20" s="5" customFormat="1" ht="15" x14ac:dyDescent="0.2">
      <c r="A31" s="25"/>
      <c r="B31" s="25"/>
      <c r="C31" s="25"/>
      <c r="D31" s="25"/>
      <c r="E31" s="25"/>
      <c r="F31" s="13" t="s">
        <v>10</v>
      </c>
      <c r="G31" s="22">
        <f t="shared" si="1"/>
        <v>8253604.3300000001</v>
      </c>
      <c r="H31" s="23">
        <v>1716401</v>
      </c>
      <c r="I31" s="23">
        <f>737203.33+400000</f>
        <v>1137203.33</v>
      </c>
      <c r="J31" s="23">
        <v>1800000</v>
      </c>
      <c r="K31" s="23">
        <v>1800000</v>
      </c>
      <c r="L31" s="23">
        <v>1800000</v>
      </c>
      <c r="M31" s="23">
        <v>0</v>
      </c>
      <c r="N31" s="25"/>
      <c r="O31" s="4"/>
      <c r="P31" s="4"/>
      <c r="Q31" s="4"/>
      <c r="R31" s="4"/>
      <c r="S31" s="4"/>
      <c r="T31" s="4"/>
    </row>
    <row r="32" spans="1:20" s="5" customFormat="1" ht="15" x14ac:dyDescent="0.2">
      <c r="A32" s="25"/>
      <c r="B32" s="25"/>
      <c r="C32" s="25"/>
      <c r="D32" s="25"/>
      <c r="E32" s="25"/>
      <c r="F32" s="13" t="s">
        <v>11</v>
      </c>
      <c r="G32" s="22">
        <f>H32+I32+L32+J32+K32+M32</f>
        <v>0</v>
      </c>
      <c r="H32" s="23">
        <v>0</v>
      </c>
      <c r="I32" s="23">
        <v>0</v>
      </c>
      <c r="J32" s="23"/>
      <c r="K32" s="23"/>
      <c r="L32" s="23"/>
      <c r="M32" s="23"/>
      <c r="N32" s="25"/>
      <c r="O32" s="4"/>
      <c r="P32" s="4"/>
      <c r="Q32" s="4"/>
      <c r="R32" s="4"/>
      <c r="S32" s="4"/>
      <c r="T32" s="4"/>
    </row>
    <row r="33" spans="1:20" s="5" customFormat="1" ht="164.25" customHeight="1" x14ac:dyDescent="0.2">
      <c r="A33" s="25"/>
      <c r="B33" s="25"/>
      <c r="C33" s="25"/>
      <c r="D33" s="25"/>
      <c r="E33" s="25"/>
      <c r="F33" s="13" t="s">
        <v>7</v>
      </c>
      <c r="G33" s="23">
        <f>H33+I33+M33</f>
        <v>0</v>
      </c>
      <c r="H33" s="23">
        <v>0</v>
      </c>
      <c r="I33" s="23">
        <v>0</v>
      </c>
      <c r="J33" s="23"/>
      <c r="K33" s="23"/>
      <c r="L33" s="22"/>
      <c r="M33" s="22"/>
      <c r="N33" s="25"/>
      <c r="O33" s="4"/>
      <c r="P33" s="4"/>
      <c r="Q33" s="4"/>
      <c r="R33" s="4"/>
      <c r="S33" s="4"/>
      <c r="T33" s="4"/>
    </row>
    <row r="34" spans="1:20" s="5" customFormat="1" ht="14.1" customHeight="1" x14ac:dyDescent="0.2">
      <c r="A34" s="24" t="s">
        <v>19</v>
      </c>
      <c r="B34" s="24"/>
      <c r="C34" s="24"/>
      <c r="D34" s="24"/>
      <c r="E34" s="24"/>
      <c r="F34" s="20" t="s">
        <v>4</v>
      </c>
      <c r="G34" s="22">
        <f>G35+G36+G37+G38+G39</f>
        <v>1035805725.63</v>
      </c>
      <c r="H34" s="22">
        <f>H21+H8+H14+H28</f>
        <v>1716401</v>
      </c>
      <c r="I34" s="22">
        <f t="shared" ref="I34:M34" si="2">I21+I8+I14+I28</f>
        <v>15123203.33</v>
      </c>
      <c r="J34" s="22">
        <f t="shared" si="2"/>
        <v>102051000</v>
      </c>
      <c r="K34" s="22">
        <f t="shared" si="2"/>
        <v>373501600</v>
      </c>
      <c r="L34" s="22">
        <f t="shared" si="2"/>
        <v>451013521.30000001</v>
      </c>
      <c r="M34" s="22">
        <f t="shared" si="2"/>
        <v>92400000</v>
      </c>
      <c r="N34" s="7"/>
      <c r="O34" s="10">
        <f t="shared" ref="O34:O39" si="3">SUM(H34:N34)</f>
        <v>1035805725.63</v>
      </c>
      <c r="P34" s="4"/>
      <c r="Q34" s="4"/>
      <c r="R34" s="4"/>
      <c r="S34" s="4"/>
      <c r="T34" s="4"/>
    </row>
    <row r="35" spans="1:20" s="5" customFormat="1" ht="14.1" customHeight="1" x14ac:dyDescent="0.2">
      <c r="A35" s="24"/>
      <c r="B35" s="24"/>
      <c r="C35" s="24"/>
      <c r="D35" s="24"/>
      <c r="E35" s="24"/>
      <c r="F35" s="20" t="s">
        <v>5</v>
      </c>
      <c r="G35" s="22">
        <f>G22+G9+G29</f>
        <v>0</v>
      </c>
      <c r="H35" s="22">
        <f>H22+H9</f>
        <v>0</v>
      </c>
      <c r="I35" s="22">
        <f t="shared" ref="I35:M35" si="4">I22+I9</f>
        <v>0</v>
      </c>
      <c r="J35" s="22">
        <f t="shared" si="4"/>
        <v>0</v>
      </c>
      <c r="K35" s="22">
        <f t="shared" si="4"/>
        <v>0</v>
      </c>
      <c r="L35" s="22">
        <f t="shared" si="4"/>
        <v>0</v>
      </c>
      <c r="M35" s="22">
        <f t="shared" si="4"/>
        <v>0</v>
      </c>
      <c r="N35" s="8"/>
      <c r="O35" s="10">
        <f t="shared" si="3"/>
        <v>0</v>
      </c>
      <c r="P35" s="4"/>
      <c r="Q35" s="4"/>
      <c r="R35" s="4"/>
      <c r="S35" s="4"/>
      <c r="T35" s="4"/>
    </row>
    <row r="36" spans="1:20" s="5" customFormat="1" ht="14.1" customHeight="1" x14ac:dyDescent="0.2">
      <c r="A36" s="24"/>
      <c r="B36" s="24"/>
      <c r="C36" s="24"/>
      <c r="D36" s="24"/>
      <c r="E36" s="24"/>
      <c r="F36" s="20" t="s">
        <v>6</v>
      </c>
      <c r="G36" s="22">
        <f>G16+G10+G23+G30</f>
        <v>1018152121.3</v>
      </c>
      <c r="H36" s="22">
        <f>H16+H10+H23+H30</f>
        <v>0</v>
      </c>
      <c r="I36" s="22">
        <f t="shared" ref="I36:M36" si="5">I16+I10+I23+I30</f>
        <v>13986000</v>
      </c>
      <c r="J36" s="22">
        <f t="shared" si="5"/>
        <v>100251000</v>
      </c>
      <c r="K36" s="22">
        <f t="shared" si="5"/>
        <v>371701600</v>
      </c>
      <c r="L36" s="22">
        <f t="shared" si="5"/>
        <v>449213521.30000001</v>
      </c>
      <c r="M36" s="22">
        <f t="shared" si="5"/>
        <v>83000000</v>
      </c>
      <c r="N36" s="8"/>
      <c r="O36" s="10">
        <f t="shared" si="3"/>
        <v>1018152121.3</v>
      </c>
      <c r="P36" s="4"/>
      <c r="Q36" s="4"/>
      <c r="R36" s="4"/>
      <c r="S36" s="4"/>
      <c r="T36" s="4"/>
    </row>
    <row r="37" spans="1:20" s="5" customFormat="1" ht="14.1" customHeight="1" x14ac:dyDescent="0.2">
      <c r="A37" s="24"/>
      <c r="B37" s="24"/>
      <c r="C37" s="24"/>
      <c r="D37" s="24"/>
      <c r="E37" s="24"/>
      <c r="F37" s="20" t="s">
        <v>10</v>
      </c>
      <c r="G37" s="22">
        <f>G24+G11+G31+G17</f>
        <v>17653604.329999998</v>
      </c>
      <c r="H37" s="22">
        <f>H24+H11+H17+H31</f>
        <v>1716401</v>
      </c>
      <c r="I37" s="22">
        <f t="shared" ref="I37:M37" si="6">I24+I11+I17+I31</f>
        <v>1137203.33</v>
      </c>
      <c r="J37" s="22">
        <f t="shared" si="6"/>
        <v>1800000</v>
      </c>
      <c r="K37" s="22">
        <f t="shared" si="6"/>
        <v>1800000</v>
      </c>
      <c r="L37" s="22">
        <f t="shared" si="6"/>
        <v>1800000</v>
      </c>
      <c r="M37" s="22">
        <f t="shared" si="6"/>
        <v>9400000</v>
      </c>
      <c r="N37" s="8"/>
      <c r="O37" s="10">
        <f t="shared" si="3"/>
        <v>17653604.329999998</v>
      </c>
      <c r="P37" s="4"/>
      <c r="Q37" s="4"/>
      <c r="R37" s="4"/>
      <c r="S37" s="4"/>
      <c r="T37" s="4"/>
    </row>
    <row r="38" spans="1:20" s="5" customFormat="1" ht="14.1" customHeight="1" x14ac:dyDescent="0.2">
      <c r="A38" s="24"/>
      <c r="B38" s="24"/>
      <c r="C38" s="24"/>
      <c r="D38" s="24"/>
      <c r="E38" s="24"/>
      <c r="F38" s="20" t="s">
        <v>12</v>
      </c>
      <c r="G38" s="22">
        <f>G25+G12</f>
        <v>0</v>
      </c>
      <c r="H38" s="22">
        <f>H2+H12</f>
        <v>0</v>
      </c>
      <c r="I38" s="22">
        <f t="shared" ref="I38:L38" si="7">I2+I12</f>
        <v>0</v>
      </c>
      <c r="J38" s="22">
        <f t="shared" si="7"/>
        <v>0</v>
      </c>
      <c r="K38" s="22">
        <f t="shared" si="7"/>
        <v>0</v>
      </c>
      <c r="L38" s="22">
        <f t="shared" si="7"/>
        <v>0</v>
      </c>
      <c r="M38" s="22">
        <v>0</v>
      </c>
      <c r="N38" s="8"/>
      <c r="O38" s="10">
        <f t="shared" si="3"/>
        <v>0</v>
      </c>
      <c r="P38" s="4"/>
      <c r="Q38" s="4"/>
      <c r="R38" s="4"/>
      <c r="S38" s="4"/>
      <c r="T38" s="4"/>
    </row>
    <row r="39" spans="1:20" s="5" customFormat="1" ht="33" customHeight="1" x14ac:dyDescent="0.2">
      <c r="A39" s="24"/>
      <c r="B39" s="24"/>
      <c r="C39" s="24"/>
      <c r="D39" s="24"/>
      <c r="E39" s="24"/>
      <c r="F39" s="20" t="s">
        <v>7</v>
      </c>
      <c r="G39" s="22">
        <f>G26+G13</f>
        <v>0</v>
      </c>
      <c r="H39" s="22">
        <f>H26+H13</f>
        <v>0</v>
      </c>
      <c r="I39" s="22">
        <f t="shared" ref="I39:M39" si="8">I26+I13</f>
        <v>0</v>
      </c>
      <c r="J39" s="22">
        <f t="shared" si="8"/>
        <v>0</v>
      </c>
      <c r="K39" s="22">
        <f t="shared" si="8"/>
        <v>0</v>
      </c>
      <c r="L39" s="22">
        <f t="shared" si="8"/>
        <v>0</v>
      </c>
      <c r="M39" s="22">
        <f t="shared" si="8"/>
        <v>0</v>
      </c>
      <c r="N39" s="9"/>
      <c r="O39" s="10">
        <f t="shared" si="3"/>
        <v>0</v>
      </c>
      <c r="P39" s="4"/>
      <c r="Q39" s="4"/>
      <c r="R39" s="4"/>
      <c r="S39" s="4"/>
      <c r="T39" s="4"/>
    </row>
    <row r="40" spans="1:20" x14ac:dyDescent="0.2">
      <c r="G40" s="2"/>
    </row>
  </sheetData>
  <mergeCells count="39">
    <mergeCell ref="A1:N1"/>
    <mergeCell ref="M2:N2"/>
    <mergeCell ref="E8:E13"/>
    <mergeCell ref="D5:D6"/>
    <mergeCell ref="E5:E6"/>
    <mergeCell ref="N5:N6"/>
    <mergeCell ref="A7:M7"/>
    <mergeCell ref="C5:C6"/>
    <mergeCell ref="A3:N3"/>
    <mergeCell ref="G5:M5"/>
    <mergeCell ref="A5:A6"/>
    <mergeCell ref="A34:E39"/>
    <mergeCell ref="A8:A13"/>
    <mergeCell ref="C8:C13"/>
    <mergeCell ref="E14:E19"/>
    <mergeCell ref="A21:A26"/>
    <mergeCell ref="B8:B13"/>
    <mergeCell ref="A14:A19"/>
    <mergeCell ref="B14:B19"/>
    <mergeCell ref="C14:C19"/>
    <mergeCell ref="D14:D19"/>
    <mergeCell ref="E21:E26"/>
    <mergeCell ref="A20:N20"/>
    <mergeCell ref="A27:N27"/>
    <mergeCell ref="B21:B26"/>
    <mergeCell ref="N14:N19"/>
    <mergeCell ref="N8:N13"/>
    <mergeCell ref="F5:F6"/>
    <mergeCell ref="C21:C26"/>
    <mergeCell ref="B5:B6"/>
    <mergeCell ref="N28:N33"/>
    <mergeCell ref="A28:A33"/>
    <mergeCell ref="B28:B33"/>
    <mergeCell ref="C28:C33"/>
    <mergeCell ref="D28:D33"/>
    <mergeCell ref="E28:E33"/>
    <mergeCell ref="N21:N26"/>
    <mergeCell ref="D8:D13"/>
    <mergeCell ref="D21:D26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cp:lastPrinted>2021-11-23T12:49:09Z</cp:lastPrinted>
  <dcterms:created xsi:type="dcterms:W3CDTF">2012-11-09T11:40:25Z</dcterms:created>
  <dcterms:modified xsi:type="dcterms:W3CDTF">2021-11-23T12:49:12Z</dcterms:modified>
</cp:coreProperties>
</file>