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перечень" sheetId="1" r:id="rId1"/>
    <sheet name="индикаторы" sheetId="4" r:id="rId2"/>
    <sheet name="Распределение (справочно)" sheetId="5" r:id="rId3"/>
  </sheets>
  <definedNames>
    <definedName name="_xlnm.Print_Area" localSheetId="1">индикаторы!$A$1:$J$8</definedName>
    <definedName name="_xlnm.Print_Area" localSheetId="0">перечень!$A$1:$O$19</definedName>
  </definedNames>
  <calcPr calcId="124519"/>
</workbook>
</file>

<file path=xl/calcChain.xml><?xml version="1.0" encoding="utf-8"?>
<calcChain xmlns="http://schemas.openxmlformats.org/spreadsheetml/2006/main">
  <c r="J15" i="1"/>
  <c r="J16"/>
  <c r="J17"/>
  <c r="D6" i="5"/>
  <c r="D7"/>
  <c r="D4" s="1"/>
  <c r="D8"/>
  <c r="D9"/>
  <c r="E6"/>
  <c r="E7"/>
  <c r="E8"/>
  <c r="E9"/>
  <c r="F6"/>
  <c r="F7"/>
  <c r="F8"/>
  <c r="F9"/>
  <c r="G6"/>
  <c r="G7"/>
  <c r="G8"/>
  <c r="G9"/>
  <c r="H6"/>
  <c r="H7"/>
  <c r="H8"/>
  <c r="H9"/>
  <c r="I6"/>
  <c r="I7"/>
  <c r="I8"/>
  <c r="I9"/>
  <c r="C6"/>
  <c r="C7"/>
  <c r="H11" i="1"/>
  <c r="G11"/>
  <c r="C9" i="5"/>
  <c r="I7" i="1"/>
  <c r="J7"/>
  <c r="K7"/>
  <c r="L7"/>
  <c r="M7"/>
  <c r="N7"/>
  <c r="H7"/>
  <c r="I16"/>
  <c r="I17"/>
  <c r="I15"/>
  <c r="I18"/>
  <c r="I13"/>
  <c r="J18"/>
  <c r="K16"/>
  <c r="K17"/>
  <c r="K15"/>
  <c r="K13" s="1"/>
  <c r="K18"/>
  <c r="L16"/>
  <c r="L17"/>
  <c r="L15"/>
  <c r="L18"/>
  <c r="M16"/>
  <c r="M17"/>
  <c r="M13" s="1"/>
  <c r="M15"/>
  <c r="M18"/>
  <c r="N16"/>
  <c r="N17"/>
  <c r="N15"/>
  <c r="N13" s="1"/>
  <c r="N18"/>
  <c r="H16"/>
  <c r="H17"/>
  <c r="G17" s="1"/>
  <c r="H15"/>
  <c r="H13" s="1"/>
  <c r="H18"/>
  <c r="G18" s="1"/>
  <c r="K8" i="4"/>
  <c r="G12" i="1"/>
  <c r="G10"/>
  <c r="G9"/>
  <c r="C8" i="5"/>
  <c r="G15" i="1" l="1"/>
  <c r="J13"/>
  <c r="B8" i="5"/>
  <c r="B7"/>
  <c r="L13" i="1"/>
  <c r="G7"/>
  <c r="B9" i="5"/>
  <c r="G16" i="1"/>
  <c r="I4" i="5"/>
  <c r="G4"/>
  <c r="E4"/>
  <c r="B6"/>
  <c r="C4"/>
  <c r="G13" i="1"/>
  <c r="F4" i="5"/>
  <c r="H4"/>
  <c r="B4" l="1"/>
</calcChain>
</file>

<file path=xl/sharedStrings.xml><?xml version="1.0" encoding="utf-8"?>
<sst xmlns="http://schemas.openxmlformats.org/spreadsheetml/2006/main" count="58" uniqueCount="44">
  <si>
    <t>1.</t>
  </si>
  <si>
    <t>общий объем средств</t>
  </si>
  <si>
    <t>в том числе:</t>
  </si>
  <si>
    <t>федеральный бюджет</t>
  </si>
  <si>
    <t>областной бюджет</t>
  </si>
  <si>
    <t>районный бюджет</t>
  </si>
  <si>
    <t>№ п/п</t>
  </si>
  <si>
    <t>Наименование мероприятий Программы</t>
  </si>
  <si>
    <t>Срок начала/окончания работ</t>
  </si>
  <si>
    <t>Источники финансирования</t>
  </si>
  <si>
    <t>Объемы финансирования , в том числе по годам (руб.)</t>
  </si>
  <si>
    <t xml:space="preserve">всего </t>
  </si>
  <si>
    <t>Ожидаемые результаты реализации мероприятий Программы</t>
  </si>
  <si>
    <t>Всего по Программе:</t>
  </si>
  <si>
    <t>Администрация МО "Устьянский муниципальный район"</t>
  </si>
  <si>
    <t>Предоставление социальных выплат молодым семьям - участникам Программы</t>
  </si>
  <si>
    <t>2014-2020</t>
  </si>
  <si>
    <t>внебюджет</t>
  </si>
  <si>
    <t>Ответственный исполнитель</t>
  </si>
  <si>
    <t>Соисполнитель</t>
  </si>
  <si>
    <t>Наименование целевого показателя (индикатора)</t>
  </si>
  <si>
    <t>Единица
измерения</t>
  </si>
  <si>
    <t>отчет</t>
  </si>
  <si>
    <t>оценка</t>
  </si>
  <si>
    <t>прогноз</t>
  </si>
  <si>
    <t xml:space="preserve">1. </t>
  </si>
  <si>
    <t>1.1.</t>
  </si>
  <si>
    <t>Сведения о составе и значениях целевых показателей (индикаторов) 
муниципальной программы «Обеспечение жильем молодых семей на 2014-2020 годы»</t>
  </si>
  <si>
    <t>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</si>
  <si>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>семьи</t>
  </si>
  <si>
    <t xml:space="preserve">Количество  молодых семей, улучшивших жилищные условия (в том числе с использованием заемных средств)      
</t>
  </si>
  <si>
    <t>Значения целевых показателей (индикаторов)</t>
  </si>
  <si>
    <t>1. 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</si>
  <si>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 xml:space="preserve">Перечень мероприятий муниципальной программы «Обеспечение жильем молодых семей на 2014-2020 годы»   </t>
  </si>
  <si>
    <t xml:space="preserve">РАСПРЕДЕЛЕНИЕ
ОБЪЕМОВ ФИНАНСИРОВАНИЯ ПРОГРАММЫ ПО ИСТОЧНИКАМ,
НАПРАВЛЕНИЯМ РАСХОДОВАНИЯ СРЕДСТВ И ГОДАМ
</t>
  </si>
  <si>
    <t>Источники и направления финансирования</t>
  </si>
  <si>
    <t>Объем финансирования всего</t>
  </si>
  <si>
    <t>В том числе по годам</t>
  </si>
  <si>
    <t>Всего по программе</t>
  </si>
  <si>
    <t>местные бюджеты</t>
  </si>
  <si>
    <t>внебюджетные средства</t>
  </si>
  <si>
    <t xml:space="preserve">Приложение №3
к постановлению администрации
МО "Устьянский муниципальный район"
от 16 ноября 2015 года № 1210        </t>
  </si>
  <si>
    <t xml:space="preserve">1. Улучшение жилищных условий 57 семей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</si>
  <si>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№1
к постановлению администрации
муниципального образования
 "Устьянский муниципальный район"
от 02 декабря 2016 года № 919         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</si>
</sst>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0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Border="1"/>
    <xf numFmtId="4" fontId="0" fillId="0" borderId="0" xfId="0" applyNumberFormat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0" xfId="1" applyAlignment="1">
      <alignment horizontal="center"/>
    </xf>
    <xf numFmtId="0" fontId="9" fillId="0" borderId="0" xfId="1" applyFont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justify" vertical="justify" wrapText="1"/>
    </xf>
    <xf numFmtId="0" fontId="11" fillId="0" borderId="0" xfId="2"/>
    <xf numFmtId="0" fontId="11" fillId="0" borderId="1" xfId="2" applyBorder="1" applyAlignment="1">
      <alignment horizontal="left" vertical="top" wrapText="1"/>
    </xf>
    <xf numFmtId="0" fontId="13" fillId="0" borderId="1" xfId="2" applyFont="1" applyFill="1" applyBorder="1" applyAlignment="1">
      <alignment horizontal="left" vertical="top" wrapText="1"/>
    </xf>
    <xf numFmtId="4" fontId="13" fillId="0" borderId="1" xfId="2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/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 shrinkToFit="1"/>
    </xf>
    <xf numFmtId="0" fontId="2" fillId="0" borderId="12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right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1" fillId="0" borderId="1" xfId="2" applyBorder="1" applyAlignment="1">
      <alignment horizontal="left" vertical="top" wrapText="1"/>
    </xf>
    <xf numFmtId="0" fontId="11" fillId="0" borderId="3" xfId="2" applyBorder="1" applyAlignment="1">
      <alignment horizontal="center" wrapText="1"/>
    </xf>
  </cellXfs>
  <cellStyles count="3">
    <cellStyle name="Обычный" xfId="0" builtinId="0"/>
    <cellStyle name="Обычный_индикаторы Приложение №2 Таблица №1" xfId="1"/>
    <cellStyle name="Обычный_Приложение 2, Таблица 2 Перечень мероприятий новый порядок 201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tabSelected="1" view="pageBreakPreview" zoomScale="112" zoomScaleNormal="68" zoomScaleSheetLayoutView="112" workbookViewId="0">
      <selection activeCell="A2" sqref="A2:O2"/>
    </sheetView>
  </sheetViews>
  <sheetFormatPr defaultRowHeight="14.4"/>
  <cols>
    <col min="1" max="1" width="3.6640625" customWidth="1"/>
    <col min="2" max="2" width="17.44140625" customWidth="1"/>
    <col min="3" max="4" width="8.44140625" customWidth="1"/>
    <col min="5" max="5" width="7.33203125" customWidth="1"/>
    <col min="6" max="6" width="12.5546875" customWidth="1"/>
    <col min="7" max="7" width="11.6640625" bestFit="1" customWidth="1"/>
    <col min="8" max="14" width="10.88671875" bestFit="1" customWidth="1"/>
    <col min="15" max="15" width="24.88671875" customWidth="1"/>
    <col min="16" max="16" width="12.44140625" bestFit="1" customWidth="1"/>
    <col min="17" max="17" width="11.44140625" bestFit="1" customWidth="1"/>
  </cols>
  <sheetData>
    <row r="1" spans="1:16" ht="70.8" customHeight="1">
      <c r="K1" s="33" t="s">
        <v>43</v>
      </c>
      <c r="L1" s="33"/>
      <c r="M1" s="33"/>
      <c r="N1" s="33"/>
      <c r="O1" s="33"/>
    </row>
    <row r="2" spans="1:16" ht="30" customHeight="1">
      <c r="A2" s="36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ht="15.75" customHeight="1">
      <c r="A3" s="34" t="s">
        <v>6</v>
      </c>
      <c r="B3" s="34" t="s">
        <v>7</v>
      </c>
      <c r="C3" s="34" t="s">
        <v>18</v>
      </c>
      <c r="D3" s="34" t="s">
        <v>19</v>
      </c>
      <c r="E3" s="34" t="s">
        <v>8</v>
      </c>
      <c r="F3" s="34" t="s">
        <v>9</v>
      </c>
      <c r="G3" s="52" t="s">
        <v>10</v>
      </c>
      <c r="H3" s="53"/>
      <c r="I3" s="53"/>
      <c r="J3" s="53"/>
      <c r="K3" s="53"/>
      <c r="L3" s="53"/>
      <c r="M3" s="53"/>
      <c r="N3" s="54"/>
      <c r="O3" s="55" t="s">
        <v>12</v>
      </c>
    </row>
    <row r="4" spans="1:16" ht="39" customHeight="1">
      <c r="A4" s="35"/>
      <c r="B4" s="35"/>
      <c r="C4" s="35"/>
      <c r="D4" s="35"/>
      <c r="E4" s="35"/>
      <c r="F4" s="35"/>
      <c r="G4" s="3" t="s">
        <v>11</v>
      </c>
      <c r="H4" s="3">
        <v>2014</v>
      </c>
      <c r="I4" s="3">
        <v>2015</v>
      </c>
      <c r="J4" s="3">
        <v>2016</v>
      </c>
      <c r="K4" s="3">
        <v>2017</v>
      </c>
      <c r="L4" s="3">
        <v>2018</v>
      </c>
      <c r="M4" s="4">
        <v>2019</v>
      </c>
      <c r="N4" s="4">
        <v>2020</v>
      </c>
      <c r="O4" s="35"/>
    </row>
    <row r="5" spans="1:16" ht="13.5" customHeight="1">
      <c r="A5" s="3">
        <v>1</v>
      </c>
      <c r="B5" s="3">
        <v>2</v>
      </c>
      <c r="C5" s="3">
        <v>3</v>
      </c>
      <c r="D5" s="3"/>
      <c r="E5" s="3">
        <v>4</v>
      </c>
      <c r="F5" s="3">
        <v>5</v>
      </c>
      <c r="G5" s="3">
        <v>6</v>
      </c>
      <c r="H5" s="3"/>
      <c r="I5" s="3"/>
      <c r="J5" s="3"/>
      <c r="K5" s="3">
        <v>7</v>
      </c>
      <c r="L5" s="3">
        <v>8</v>
      </c>
      <c r="M5" s="4">
        <v>9</v>
      </c>
      <c r="N5" s="4">
        <v>10</v>
      </c>
      <c r="O5" s="4">
        <v>11</v>
      </c>
    </row>
    <row r="6" spans="1:16" ht="24" customHeight="1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6" ht="25.5" customHeight="1">
      <c r="A7" s="55" t="s">
        <v>0</v>
      </c>
      <c r="B7" s="55" t="s">
        <v>15</v>
      </c>
      <c r="C7" s="41" t="s">
        <v>14</v>
      </c>
      <c r="D7" s="41"/>
      <c r="E7" s="61" t="s">
        <v>16</v>
      </c>
      <c r="F7" s="5" t="s">
        <v>1</v>
      </c>
      <c r="G7" s="13">
        <f>SUM(H7:N7)</f>
        <v>84361972.75</v>
      </c>
      <c r="H7" s="13">
        <f t="shared" ref="H7:N7" si="0">SUM(H9:H12)</f>
        <v>16279704.75</v>
      </c>
      <c r="I7" s="13">
        <f t="shared" si="0"/>
        <v>17874022</v>
      </c>
      <c r="J7" s="13">
        <f t="shared" si="0"/>
        <v>15510925</v>
      </c>
      <c r="K7" s="13">
        <f t="shared" si="0"/>
        <v>4394921</v>
      </c>
      <c r="L7" s="13">
        <f t="shared" si="0"/>
        <v>10100800</v>
      </c>
      <c r="M7" s="13">
        <f t="shared" si="0"/>
        <v>10100800</v>
      </c>
      <c r="N7" s="13">
        <f t="shared" si="0"/>
        <v>10100800</v>
      </c>
      <c r="O7" s="56" t="s">
        <v>42</v>
      </c>
      <c r="P7" s="8"/>
    </row>
    <row r="8" spans="1:16" ht="14.25" customHeight="1">
      <c r="A8" s="59"/>
      <c r="B8" s="59"/>
      <c r="C8" s="42"/>
      <c r="D8" s="42"/>
      <c r="E8" s="62"/>
      <c r="F8" s="5" t="s">
        <v>2</v>
      </c>
      <c r="G8" s="13"/>
      <c r="H8" s="13"/>
      <c r="I8" s="13"/>
      <c r="J8" s="13"/>
      <c r="K8" s="13"/>
      <c r="L8" s="13"/>
      <c r="M8" s="13"/>
      <c r="N8" s="14"/>
      <c r="O8" s="57"/>
      <c r="P8" s="1"/>
    </row>
    <row r="9" spans="1:16" ht="26.4">
      <c r="A9" s="59"/>
      <c r="B9" s="59"/>
      <c r="C9" s="42"/>
      <c r="D9" s="42"/>
      <c r="E9" s="62"/>
      <c r="F9" s="5" t="s">
        <v>3</v>
      </c>
      <c r="G9" s="13">
        <f>H9+I9+J9+K9+L9+M9+N9</f>
        <v>19182665.399999999</v>
      </c>
      <c r="H9" s="13">
        <v>3561930</v>
      </c>
      <c r="I9" s="13">
        <v>3483232.8</v>
      </c>
      <c r="J9" s="13">
        <v>4529505</v>
      </c>
      <c r="K9" s="13">
        <v>0</v>
      </c>
      <c r="L9" s="13">
        <v>2535999.2000000002</v>
      </c>
      <c r="M9" s="13">
        <v>2535999.2000000002</v>
      </c>
      <c r="N9" s="13">
        <v>2535999.2000000002</v>
      </c>
      <c r="O9" s="57"/>
      <c r="P9" s="1"/>
    </row>
    <row r="10" spans="1:16" ht="26.4">
      <c r="A10" s="59"/>
      <c r="B10" s="59"/>
      <c r="C10" s="42"/>
      <c r="D10" s="42"/>
      <c r="E10" s="62"/>
      <c r="F10" s="5" t="s">
        <v>4</v>
      </c>
      <c r="G10" s="13">
        <f>H10+I10+J10+K10+L10+M10+N10</f>
        <v>14952519.750000002</v>
      </c>
      <c r="H10" s="13">
        <v>3971721.45</v>
      </c>
      <c r="I10" s="13">
        <v>2802887.1</v>
      </c>
      <c r="J10" s="13">
        <v>3325710</v>
      </c>
      <c r="K10" s="13">
        <v>0</v>
      </c>
      <c r="L10" s="13">
        <v>1617400.4</v>
      </c>
      <c r="M10" s="13">
        <v>1617400.4</v>
      </c>
      <c r="N10" s="13">
        <v>1617400.4</v>
      </c>
      <c r="O10" s="57"/>
    </row>
    <row r="11" spans="1:16" ht="26.4">
      <c r="A11" s="59"/>
      <c r="B11" s="59"/>
      <c r="C11" s="42"/>
      <c r="D11" s="42"/>
      <c r="E11" s="62"/>
      <c r="F11" s="5" t="s">
        <v>5</v>
      </c>
      <c r="G11" s="13">
        <f>H11+I11+J11+K11+L11+M11+N11</f>
        <v>13033794.000000002</v>
      </c>
      <c r="H11" s="13">
        <f>3931383-1618703.3</f>
        <v>2312679.7000000002</v>
      </c>
      <c r="I11" s="13">
        <v>2478282.1</v>
      </c>
      <c r="J11" s="13">
        <v>3325710</v>
      </c>
      <c r="K11" s="13">
        <v>64921</v>
      </c>
      <c r="L11" s="13">
        <v>1617400.4</v>
      </c>
      <c r="M11" s="13">
        <v>1617400.4</v>
      </c>
      <c r="N11" s="13">
        <v>1617400.4</v>
      </c>
      <c r="O11" s="57"/>
      <c r="P11" s="1"/>
    </row>
    <row r="12" spans="1:16">
      <c r="A12" s="60"/>
      <c r="B12" s="60"/>
      <c r="C12" s="43"/>
      <c r="D12" s="43"/>
      <c r="E12" s="63"/>
      <c r="F12" s="5" t="s">
        <v>17</v>
      </c>
      <c r="G12" s="13">
        <f>SUM(H12:N12)</f>
        <v>37192993.600000001</v>
      </c>
      <c r="H12" s="13">
        <v>6433373.5999999996</v>
      </c>
      <c r="I12" s="13">
        <v>9109620</v>
      </c>
      <c r="J12" s="13">
        <v>4330000</v>
      </c>
      <c r="K12" s="13">
        <v>4330000</v>
      </c>
      <c r="L12" s="13">
        <v>4330000</v>
      </c>
      <c r="M12" s="13">
        <v>4330000</v>
      </c>
      <c r="N12" s="13">
        <v>4330000</v>
      </c>
      <c r="O12" s="58"/>
      <c r="P12" s="1"/>
    </row>
    <row r="13" spans="1:16" ht="26.4">
      <c r="A13" s="46" t="s">
        <v>13</v>
      </c>
      <c r="B13" s="47"/>
      <c r="C13" s="47"/>
      <c r="D13" s="47"/>
      <c r="E13" s="48"/>
      <c r="F13" s="5" t="s">
        <v>1</v>
      </c>
      <c r="G13" s="13">
        <f>SUM(H13:N13)</f>
        <v>84361972.75</v>
      </c>
      <c r="H13" s="13">
        <f>SUM(H15:H18)</f>
        <v>16279704.75</v>
      </c>
      <c r="I13" s="13">
        <f t="shared" ref="I13:N13" si="1">SUM(I15:I18)</f>
        <v>17874022</v>
      </c>
      <c r="J13" s="13">
        <f t="shared" si="1"/>
        <v>15510925</v>
      </c>
      <c r="K13" s="13">
        <f t="shared" si="1"/>
        <v>4394921</v>
      </c>
      <c r="L13" s="13">
        <f t="shared" si="1"/>
        <v>10100800</v>
      </c>
      <c r="M13" s="13">
        <f t="shared" si="1"/>
        <v>10100800</v>
      </c>
      <c r="N13" s="13">
        <f t="shared" si="1"/>
        <v>10100800</v>
      </c>
      <c r="O13" s="34"/>
    </row>
    <row r="14" spans="1:16">
      <c r="A14" s="49"/>
      <c r="B14" s="44"/>
      <c r="C14" s="44"/>
      <c r="D14" s="44"/>
      <c r="E14" s="50"/>
      <c r="F14" s="5" t="s">
        <v>2</v>
      </c>
      <c r="G14" s="13"/>
      <c r="H14" s="13"/>
      <c r="I14" s="13"/>
      <c r="J14" s="13"/>
      <c r="K14" s="13"/>
      <c r="L14" s="13"/>
      <c r="M14" s="13"/>
      <c r="N14" s="14"/>
      <c r="O14" s="51"/>
    </row>
    <row r="15" spans="1:16" ht="26.4">
      <c r="A15" s="49"/>
      <c r="B15" s="44"/>
      <c r="C15" s="44"/>
      <c r="D15" s="44"/>
      <c r="E15" s="50"/>
      <c r="F15" s="5" t="s">
        <v>3</v>
      </c>
      <c r="G15" s="13">
        <f>H15+I15+J15+K15+L15+M15+N15</f>
        <v>19182665.399999999</v>
      </c>
      <c r="H15" s="13">
        <f>H9</f>
        <v>3561930</v>
      </c>
      <c r="I15" s="13">
        <f t="shared" ref="I15:N15" si="2">I9</f>
        <v>3483232.8</v>
      </c>
      <c r="J15" s="13">
        <f t="shared" si="2"/>
        <v>4529505</v>
      </c>
      <c r="K15" s="13">
        <f t="shared" si="2"/>
        <v>0</v>
      </c>
      <c r="L15" s="13">
        <f t="shared" si="2"/>
        <v>2535999.2000000002</v>
      </c>
      <c r="M15" s="13">
        <f t="shared" si="2"/>
        <v>2535999.2000000002</v>
      </c>
      <c r="N15" s="13">
        <f t="shared" si="2"/>
        <v>2535999.2000000002</v>
      </c>
      <c r="O15" s="51"/>
    </row>
    <row r="16" spans="1:16" ht="26.4">
      <c r="A16" s="49"/>
      <c r="B16" s="44"/>
      <c r="C16" s="44"/>
      <c r="D16" s="44"/>
      <c r="E16" s="50"/>
      <c r="F16" s="5" t="s">
        <v>4</v>
      </c>
      <c r="G16" s="13">
        <f>H16+I16+J16+K16+L16+M16+N16</f>
        <v>14952519.750000002</v>
      </c>
      <c r="H16" s="13">
        <f>H10</f>
        <v>3971721.45</v>
      </c>
      <c r="I16" s="13">
        <f t="shared" ref="I16:N17" si="3">I10</f>
        <v>2802887.1</v>
      </c>
      <c r="J16" s="13">
        <f t="shared" si="3"/>
        <v>3325710</v>
      </c>
      <c r="K16" s="13">
        <f t="shared" si="3"/>
        <v>0</v>
      </c>
      <c r="L16" s="13">
        <f t="shared" si="3"/>
        <v>1617400.4</v>
      </c>
      <c r="M16" s="13">
        <f t="shared" si="3"/>
        <v>1617400.4</v>
      </c>
      <c r="N16" s="13">
        <f t="shared" si="3"/>
        <v>1617400.4</v>
      </c>
      <c r="O16" s="51"/>
    </row>
    <row r="17" spans="1:15" ht="26.4">
      <c r="A17" s="49"/>
      <c r="B17" s="44"/>
      <c r="C17" s="44"/>
      <c r="D17" s="44"/>
      <c r="E17" s="50"/>
      <c r="F17" s="5" t="s">
        <v>5</v>
      </c>
      <c r="G17" s="13">
        <f>H17+I17+J17+K17+L17+M17+N17</f>
        <v>13033794.000000002</v>
      </c>
      <c r="H17" s="13">
        <f>H11</f>
        <v>2312679.7000000002</v>
      </c>
      <c r="I17" s="13">
        <f t="shared" si="3"/>
        <v>2478282.1</v>
      </c>
      <c r="J17" s="13">
        <f>J11</f>
        <v>3325710</v>
      </c>
      <c r="K17" s="13">
        <f t="shared" si="3"/>
        <v>64921</v>
      </c>
      <c r="L17" s="13">
        <f t="shared" si="3"/>
        <v>1617400.4</v>
      </c>
      <c r="M17" s="13">
        <f t="shared" si="3"/>
        <v>1617400.4</v>
      </c>
      <c r="N17" s="13">
        <f t="shared" si="3"/>
        <v>1617400.4</v>
      </c>
      <c r="O17" s="51"/>
    </row>
    <row r="18" spans="1:15">
      <c r="A18" s="15"/>
      <c r="B18" s="16"/>
      <c r="C18" s="16"/>
      <c r="D18" s="16"/>
      <c r="E18" s="17"/>
      <c r="F18" s="5" t="s">
        <v>17</v>
      </c>
      <c r="G18" s="13">
        <f>H18+I18+J18+K18+L18+M18+N18</f>
        <v>37192993.600000001</v>
      </c>
      <c r="H18" s="13">
        <f t="shared" ref="H18:N18" si="4">H12</f>
        <v>6433373.5999999996</v>
      </c>
      <c r="I18" s="13">
        <f t="shared" si="4"/>
        <v>9109620</v>
      </c>
      <c r="J18" s="13">
        <f t="shared" si="4"/>
        <v>4330000</v>
      </c>
      <c r="K18" s="13">
        <f t="shared" si="4"/>
        <v>4330000</v>
      </c>
      <c r="L18" s="13">
        <f t="shared" si="4"/>
        <v>4330000</v>
      </c>
      <c r="M18" s="13">
        <f t="shared" si="4"/>
        <v>4330000</v>
      </c>
      <c r="N18" s="13">
        <f t="shared" si="4"/>
        <v>4330000</v>
      </c>
      <c r="O18" s="35"/>
    </row>
    <row r="19" spans="1:15">
      <c r="A19" s="6"/>
      <c r="B19" s="6"/>
      <c r="C19" s="6"/>
      <c r="D19" s="6"/>
      <c r="E19" s="7"/>
      <c r="F19" s="44"/>
      <c r="G19" s="7"/>
      <c r="H19" s="7"/>
      <c r="I19" s="7"/>
      <c r="J19" s="7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7"/>
      <c r="F20" s="45"/>
      <c r="G20" s="7"/>
      <c r="H20" s="7"/>
      <c r="I20" s="7"/>
      <c r="J20" s="7"/>
      <c r="K20" s="6"/>
      <c r="L20" s="6"/>
      <c r="M20" s="6"/>
      <c r="N20" s="6"/>
      <c r="O20" s="6"/>
    </row>
    <row r="21" spans="1:15">
      <c r="E21" s="2"/>
      <c r="F21" s="45"/>
      <c r="G21" s="2"/>
      <c r="H21" s="2"/>
      <c r="I21" s="2"/>
      <c r="J21" s="2"/>
    </row>
    <row r="22" spans="1:15">
      <c r="E22" s="2"/>
      <c r="F22" s="45"/>
      <c r="G22" s="2"/>
      <c r="H22" s="2"/>
      <c r="I22" s="2"/>
      <c r="J22" s="2"/>
    </row>
    <row r="23" spans="1:15">
      <c r="E23" s="2"/>
      <c r="F23" s="45"/>
      <c r="G23" s="2"/>
      <c r="H23" s="2"/>
      <c r="I23" s="2"/>
      <c r="J23" s="2"/>
    </row>
    <row r="24" spans="1:15">
      <c r="E24" s="2"/>
      <c r="F24" s="45"/>
      <c r="G24" s="2"/>
      <c r="H24" s="2"/>
      <c r="I24" s="2"/>
      <c r="J24" s="2"/>
    </row>
    <row r="25" spans="1:15">
      <c r="E25" s="2"/>
      <c r="F25" s="45"/>
      <c r="G25" s="2"/>
      <c r="H25" s="2"/>
      <c r="I25" s="2"/>
      <c r="J25" s="2"/>
    </row>
    <row r="26" spans="1:15">
      <c r="E26" s="2"/>
      <c r="F26" s="45"/>
      <c r="G26" s="2"/>
      <c r="H26" s="2"/>
      <c r="I26" s="2"/>
      <c r="J26" s="2"/>
    </row>
    <row r="27" spans="1:15">
      <c r="E27" s="2"/>
      <c r="F27" s="45"/>
      <c r="G27" s="2"/>
      <c r="H27" s="2"/>
      <c r="I27" s="2"/>
      <c r="J27" s="2"/>
    </row>
    <row r="28" spans="1:15">
      <c r="E28" s="2"/>
      <c r="F28" s="45"/>
      <c r="G28" s="2"/>
      <c r="H28" s="2"/>
      <c r="I28" s="2"/>
      <c r="J28" s="2"/>
    </row>
    <row r="29" spans="1:15">
      <c r="E29" s="2"/>
      <c r="F29" s="45"/>
      <c r="G29" s="2"/>
      <c r="H29" s="2"/>
      <c r="I29" s="2"/>
      <c r="J29" s="2"/>
    </row>
    <row r="30" spans="1:15">
      <c r="E30" s="2"/>
      <c r="F30" s="45"/>
      <c r="G30" s="2"/>
      <c r="H30" s="2"/>
      <c r="I30" s="2"/>
      <c r="J30" s="2"/>
    </row>
    <row r="31" spans="1:15">
      <c r="E31" s="2"/>
      <c r="F31" s="45"/>
      <c r="G31" s="2"/>
      <c r="H31" s="2"/>
      <c r="I31" s="2"/>
      <c r="J31" s="2"/>
    </row>
    <row r="32" spans="1:15">
      <c r="E32" s="2"/>
      <c r="F32" s="45"/>
      <c r="G32" s="2"/>
      <c r="H32" s="2"/>
      <c r="I32" s="2"/>
      <c r="J32" s="2"/>
    </row>
    <row r="33" spans="5:10">
      <c r="E33" s="2"/>
      <c r="F33" s="45"/>
      <c r="G33" s="2"/>
      <c r="H33" s="2"/>
      <c r="I33" s="2"/>
      <c r="J33" s="2"/>
    </row>
    <row r="34" spans="5:10">
      <c r="E34" s="2"/>
      <c r="F34" s="9"/>
      <c r="G34" s="2"/>
      <c r="H34" s="2"/>
      <c r="I34" s="2"/>
      <c r="J34" s="2"/>
    </row>
    <row r="35" spans="5:10">
      <c r="E35" s="2"/>
      <c r="F35" s="9"/>
      <c r="G35" s="2"/>
      <c r="H35" s="2"/>
      <c r="I35" s="2"/>
      <c r="J35" s="2"/>
    </row>
    <row r="36" spans="5:10">
      <c r="E36" s="2"/>
      <c r="F36" s="9"/>
      <c r="G36" s="2"/>
      <c r="H36" s="2"/>
      <c r="I36" s="2"/>
      <c r="J36" s="2"/>
    </row>
    <row r="37" spans="5:10">
      <c r="E37" s="2"/>
      <c r="F37" s="9"/>
      <c r="G37" s="2"/>
      <c r="H37" s="2"/>
      <c r="I37" s="2"/>
      <c r="J37" s="2"/>
    </row>
    <row r="38" spans="5:10">
      <c r="E38" s="2"/>
      <c r="F38" s="9"/>
      <c r="G38" s="2"/>
      <c r="H38" s="2"/>
      <c r="I38" s="2"/>
      <c r="J38" s="2"/>
    </row>
    <row r="39" spans="5:10">
      <c r="E39" s="2"/>
      <c r="F39" s="9"/>
      <c r="G39" s="2"/>
      <c r="H39" s="2"/>
      <c r="I39" s="2"/>
      <c r="J39" s="2"/>
    </row>
    <row r="40" spans="5:10">
      <c r="E40" s="2"/>
      <c r="F40" s="9"/>
      <c r="G40" s="2"/>
      <c r="H40" s="2"/>
      <c r="I40" s="2"/>
      <c r="J40" s="2"/>
    </row>
    <row r="41" spans="5:10">
      <c r="E41" s="2"/>
      <c r="F41" s="10"/>
      <c r="G41" s="2"/>
      <c r="H41" s="2"/>
      <c r="I41" s="2"/>
      <c r="J41" s="2"/>
    </row>
    <row r="42" spans="5:10">
      <c r="E42" s="2"/>
      <c r="F42" s="11"/>
      <c r="G42" s="2"/>
      <c r="H42" s="2"/>
      <c r="I42" s="2"/>
      <c r="J42" s="2"/>
    </row>
    <row r="43" spans="5:10">
      <c r="E43" s="2"/>
      <c r="F43" s="12"/>
      <c r="G43" s="2"/>
      <c r="H43" s="2"/>
      <c r="I43" s="2"/>
      <c r="J43" s="2"/>
    </row>
    <row r="44" spans="5:10">
      <c r="E44" s="2"/>
      <c r="F44" s="12"/>
      <c r="G44" s="2"/>
      <c r="H44" s="2"/>
      <c r="I44" s="2"/>
      <c r="J44" s="2"/>
    </row>
    <row r="45" spans="5:10">
      <c r="E45" s="2"/>
      <c r="F45" s="12"/>
      <c r="G45" s="2"/>
      <c r="H45" s="2"/>
      <c r="I45" s="2"/>
      <c r="J45" s="2"/>
    </row>
    <row r="46" spans="5:10">
      <c r="E46" s="2"/>
      <c r="F46" s="12"/>
      <c r="G46" s="2"/>
      <c r="H46" s="2"/>
      <c r="I46" s="2"/>
      <c r="J46" s="2"/>
    </row>
    <row r="47" spans="5:10">
      <c r="F47" s="12"/>
    </row>
    <row r="48" spans="5:10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0"/>
    </row>
    <row r="62" spans="6:6">
      <c r="F62" s="7"/>
    </row>
    <row r="63" spans="6:6">
      <c r="F63" s="7"/>
    </row>
    <row r="64" spans="6:6">
      <c r="F64" s="7"/>
    </row>
    <row r="65" spans="6:6">
      <c r="F65" s="7"/>
    </row>
    <row r="66" spans="6:6">
      <c r="F66" s="7"/>
    </row>
    <row r="67" spans="6:6">
      <c r="F67" s="7"/>
    </row>
    <row r="68" spans="6:6">
      <c r="F68" s="7"/>
    </row>
    <row r="69" spans="6:6">
      <c r="F69" s="2"/>
    </row>
  </sheetData>
  <mergeCells count="20">
    <mergeCell ref="A6:O6"/>
    <mergeCell ref="D3:D4"/>
    <mergeCell ref="D7:D12"/>
    <mergeCell ref="F19:F33"/>
    <mergeCell ref="A13:E17"/>
    <mergeCell ref="O13:O18"/>
    <mergeCell ref="A3:A4"/>
    <mergeCell ref="G3:N3"/>
    <mergeCell ref="O3:O4"/>
    <mergeCell ref="O7:O12"/>
    <mergeCell ref="B7:B12"/>
    <mergeCell ref="A7:A12"/>
    <mergeCell ref="C7:C12"/>
    <mergeCell ref="E7:E12"/>
    <mergeCell ref="K1:O1"/>
    <mergeCell ref="B3:B4"/>
    <mergeCell ref="C3:C4"/>
    <mergeCell ref="E3:E4"/>
    <mergeCell ref="F3:F4"/>
    <mergeCell ref="A2:O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view="pageBreakPreview" zoomScale="99" zoomScaleSheetLayoutView="99" workbookViewId="0">
      <selection activeCell="A9" sqref="A9:IV10"/>
    </sheetView>
  </sheetViews>
  <sheetFormatPr defaultColWidth="9.109375" defaultRowHeight="14.4"/>
  <cols>
    <col min="1" max="1" width="4" style="18" customWidth="1"/>
    <col min="2" max="2" width="26.5546875" style="18" customWidth="1"/>
    <col min="3" max="3" width="16.5546875" style="25" customWidth="1"/>
    <col min="4" max="5" width="12" style="18" customWidth="1"/>
    <col min="6" max="6" width="11.109375" style="18" customWidth="1"/>
    <col min="7" max="7" width="11.44140625" style="18" customWidth="1"/>
    <col min="8" max="8" width="11.109375" style="18" customWidth="1"/>
    <col min="9" max="9" width="11.44140625" style="18" customWidth="1"/>
    <col min="10" max="10" width="10.109375" style="18" customWidth="1"/>
    <col min="11" max="11" width="16.6640625" style="18" customWidth="1"/>
    <col min="12" max="16384" width="9.109375" style="18"/>
  </cols>
  <sheetData>
    <row r="1" spans="1:11" ht="66.75" customHeight="1">
      <c r="A1" s="67" t="s">
        <v>41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15" customHeight="1">
      <c r="A2" s="69" t="s">
        <v>27</v>
      </c>
      <c r="B2" s="70"/>
      <c r="C2" s="70"/>
      <c r="D2" s="70"/>
      <c r="E2" s="70"/>
      <c r="F2" s="70"/>
      <c r="G2" s="70"/>
      <c r="H2" s="70"/>
      <c r="I2" s="70"/>
      <c r="J2" s="70"/>
    </row>
    <row r="3" spans="1:11" ht="36" customHeight="1">
      <c r="A3" s="70"/>
      <c r="B3" s="70"/>
      <c r="C3" s="70"/>
      <c r="D3" s="70"/>
      <c r="E3" s="70"/>
      <c r="F3" s="70"/>
      <c r="G3" s="70"/>
      <c r="H3" s="70"/>
      <c r="I3" s="70"/>
      <c r="J3" s="70"/>
    </row>
    <row r="4" spans="1:11" ht="20.25" customHeight="1">
      <c r="A4" s="71" t="s">
        <v>6</v>
      </c>
      <c r="B4" s="74" t="s">
        <v>20</v>
      </c>
      <c r="C4" s="74" t="s">
        <v>21</v>
      </c>
      <c r="D4" s="75" t="s">
        <v>31</v>
      </c>
      <c r="E4" s="76"/>
      <c r="F4" s="76"/>
      <c r="G4" s="76"/>
      <c r="H4" s="76"/>
      <c r="I4" s="76"/>
      <c r="J4" s="77"/>
    </row>
    <row r="5" spans="1:11">
      <c r="A5" s="72"/>
      <c r="B5" s="74"/>
      <c r="C5" s="74"/>
      <c r="D5" s="19">
        <v>2014</v>
      </c>
      <c r="E5" s="19">
        <v>2015</v>
      </c>
      <c r="F5" s="20">
        <v>2016</v>
      </c>
      <c r="G5" s="21">
        <v>2017</v>
      </c>
      <c r="H5" s="21">
        <v>2018</v>
      </c>
      <c r="I5" s="21">
        <v>2019</v>
      </c>
      <c r="J5" s="21">
        <v>2020</v>
      </c>
    </row>
    <row r="6" spans="1:11">
      <c r="A6" s="73"/>
      <c r="B6" s="74"/>
      <c r="C6" s="74"/>
      <c r="D6" s="21" t="s">
        <v>22</v>
      </c>
      <c r="E6" s="21" t="s">
        <v>23</v>
      </c>
      <c r="F6" s="21" t="s">
        <v>24</v>
      </c>
      <c r="G6" s="21" t="s">
        <v>24</v>
      </c>
      <c r="H6" s="21" t="s">
        <v>24</v>
      </c>
      <c r="I6" s="21" t="s">
        <v>24</v>
      </c>
      <c r="J6" s="21" t="s">
        <v>24</v>
      </c>
    </row>
    <row r="7" spans="1:11" s="26" customFormat="1" ht="30" customHeight="1">
      <c r="A7" s="27" t="s">
        <v>25</v>
      </c>
      <c r="B7" s="64" t="s">
        <v>28</v>
      </c>
      <c r="C7" s="65"/>
      <c r="D7" s="65"/>
      <c r="E7" s="65"/>
      <c r="F7" s="65"/>
      <c r="G7" s="65"/>
      <c r="H7" s="65"/>
      <c r="I7" s="65"/>
      <c r="J7" s="66"/>
    </row>
    <row r="8" spans="1:11" ht="79.2">
      <c r="A8" s="22" t="s">
        <v>26</v>
      </c>
      <c r="B8" s="28" t="s">
        <v>30</v>
      </c>
      <c r="C8" s="23" t="s">
        <v>29</v>
      </c>
      <c r="D8" s="24">
        <v>11</v>
      </c>
      <c r="E8" s="24">
        <v>7</v>
      </c>
      <c r="F8" s="24">
        <v>8</v>
      </c>
      <c r="G8" s="24">
        <v>8</v>
      </c>
      <c r="H8" s="24">
        <v>8</v>
      </c>
      <c r="I8" s="24">
        <v>8</v>
      </c>
      <c r="J8" s="24">
        <v>8</v>
      </c>
      <c r="K8" s="18">
        <f>SUM(D8:J8)</f>
        <v>58</v>
      </c>
    </row>
  </sheetData>
  <mergeCells count="7">
    <mergeCell ref="B7:J7"/>
    <mergeCell ref="A1:J1"/>
    <mergeCell ref="A2:J3"/>
    <mergeCell ref="A4:A6"/>
    <mergeCell ref="B4:B6"/>
    <mergeCell ref="C4:C6"/>
    <mergeCell ref="D4:J4"/>
  </mergeCells>
  <phoneticPr fontId="7" type="noConversion"/>
  <pageMargins left="0.7" right="0.34" top="0.75" bottom="0.75" header="0.3" footer="0.3"/>
  <pageSetup paperSize="9" scale="72" orientation="portrait" horizontalDpi="180" verticalDpi="180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60" workbookViewId="0">
      <selection activeCell="C7" sqref="C7"/>
    </sheetView>
  </sheetViews>
  <sheetFormatPr defaultColWidth="9.109375" defaultRowHeight="13.2"/>
  <cols>
    <col min="1" max="1" width="14.88671875" style="29" customWidth="1"/>
    <col min="2" max="2" width="15.33203125" style="29" customWidth="1"/>
    <col min="3" max="9" width="12.33203125" style="29" customWidth="1"/>
    <col min="10" max="16384" width="9.109375" style="29"/>
  </cols>
  <sheetData>
    <row r="1" spans="1:9" ht="69.75" customHeight="1">
      <c r="A1" s="79" t="s">
        <v>34</v>
      </c>
      <c r="B1" s="79"/>
      <c r="C1" s="79"/>
      <c r="D1" s="79"/>
      <c r="E1" s="79"/>
      <c r="F1" s="79"/>
      <c r="G1" s="79"/>
      <c r="H1" s="79"/>
      <c r="I1" s="79"/>
    </row>
    <row r="2" spans="1:9">
      <c r="A2" s="78" t="s">
        <v>35</v>
      </c>
      <c r="B2" s="78" t="s">
        <v>36</v>
      </c>
      <c r="C2" s="78" t="s">
        <v>37</v>
      </c>
      <c r="D2" s="78"/>
      <c r="E2" s="78"/>
      <c r="F2" s="78"/>
      <c r="G2" s="78"/>
      <c r="H2" s="78"/>
      <c r="I2" s="78"/>
    </row>
    <row r="3" spans="1:9">
      <c r="A3" s="78"/>
      <c r="B3" s="78"/>
      <c r="C3" s="30">
        <v>2014</v>
      </c>
      <c r="D3" s="30">
        <v>2015</v>
      </c>
      <c r="E3" s="30">
        <v>2016</v>
      </c>
      <c r="F3" s="30">
        <v>2017</v>
      </c>
      <c r="G3" s="30">
        <v>2018</v>
      </c>
      <c r="H3" s="30">
        <v>2019</v>
      </c>
      <c r="I3" s="30">
        <v>2020</v>
      </c>
    </row>
    <row r="4" spans="1:9" ht="26.4">
      <c r="A4" s="31" t="s">
        <v>38</v>
      </c>
      <c r="B4" s="32">
        <f>SUM(C4:I4)</f>
        <v>84361972.75</v>
      </c>
      <c r="C4" s="32">
        <f>SUM(C6:C9)</f>
        <v>16279704.75</v>
      </c>
      <c r="D4" s="32">
        <f t="shared" ref="D4:I4" si="0">SUM(D6:D9)</f>
        <v>17874022</v>
      </c>
      <c r="E4" s="32">
        <f t="shared" si="0"/>
        <v>15510925</v>
      </c>
      <c r="F4" s="32">
        <f t="shared" si="0"/>
        <v>4394921</v>
      </c>
      <c r="G4" s="32">
        <f t="shared" si="0"/>
        <v>10100800</v>
      </c>
      <c r="H4" s="32">
        <f t="shared" si="0"/>
        <v>10100800</v>
      </c>
      <c r="I4" s="32">
        <f t="shared" si="0"/>
        <v>10100800</v>
      </c>
    </row>
    <row r="5" spans="1:9">
      <c r="A5" s="31" t="s">
        <v>2</v>
      </c>
      <c r="B5" s="31"/>
      <c r="C5" s="32"/>
      <c r="D5" s="32"/>
      <c r="E5" s="32"/>
      <c r="F5" s="32"/>
      <c r="G5" s="32"/>
      <c r="H5" s="32"/>
      <c r="I5" s="32"/>
    </row>
    <row r="6" spans="1:9" ht="26.4">
      <c r="A6" s="31" t="s">
        <v>3</v>
      </c>
      <c r="B6" s="32">
        <f>SUM(C6:I6)</f>
        <v>19182665.399999999</v>
      </c>
      <c r="C6" s="32">
        <f>перечень!H9</f>
        <v>3561930</v>
      </c>
      <c r="D6" s="32">
        <f>перечень!I9</f>
        <v>3483232.8</v>
      </c>
      <c r="E6" s="32">
        <f>перечень!J9</f>
        <v>4529505</v>
      </c>
      <c r="F6" s="32">
        <f>перечень!K9</f>
        <v>0</v>
      </c>
      <c r="G6" s="32">
        <f>перечень!L9</f>
        <v>2535999.2000000002</v>
      </c>
      <c r="H6" s="32">
        <f>перечень!M9</f>
        <v>2535999.2000000002</v>
      </c>
      <c r="I6" s="32">
        <f>перечень!N9</f>
        <v>2535999.2000000002</v>
      </c>
    </row>
    <row r="7" spans="1:9" ht="26.4">
      <c r="A7" s="31" t="s">
        <v>4</v>
      </c>
      <c r="B7" s="32">
        <f>SUM(C7:I7)</f>
        <v>14952519.750000002</v>
      </c>
      <c r="C7" s="32">
        <f>перечень!H10</f>
        <v>3971721.45</v>
      </c>
      <c r="D7" s="32">
        <f>перечень!I10</f>
        <v>2802887.1</v>
      </c>
      <c r="E7" s="32">
        <f>перечень!J10</f>
        <v>3325710</v>
      </c>
      <c r="F7" s="32">
        <f>перечень!K10</f>
        <v>0</v>
      </c>
      <c r="G7" s="32">
        <f>перечень!L10</f>
        <v>1617400.4</v>
      </c>
      <c r="H7" s="32">
        <f>перечень!M10</f>
        <v>1617400.4</v>
      </c>
      <c r="I7" s="32">
        <f>перечень!N10</f>
        <v>1617400.4</v>
      </c>
    </row>
    <row r="8" spans="1:9" ht="26.4">
      <c r="A8" s="31" t="s">
        <v>39</v>
      </c>
      <c r="B8" s="32">
        <f>SUM(C8:I8)</f>
        <v>13033794.000000002</v>
      </c>
      <c r="C8" s="32">
        <f>перечень!H11</f>
        <v>2312679.7000000002</v>
      </c>
      <c r="D8" s="32">
        <f>перечень!I11</f>
        <v>2478282.1</v>
      </c>
      <c r="E8" s="32">
        <f>перечень!J11</f>
        <v>3325710</v>
      </c>
      <c r="F8" s="32">
        <f>перечень!K11</f>
        <v>64921</v>
      </c>
      <c r="G8" s="32">
        <f>перечень!L11</f>
        <v>1617400.4</v>
      </c>
      <c r="H8" s="32">
        <f>перечень!M11</f>
        <v>1617400.4</v>
      </c>
      <c r="I8" s="32">
        <f>перечень!N11</f>
        <v>1617400.4</v>
      </c>
    </row>
    <row r="9" spans="1:9" ht="26.4">
      <c r="A9" s="31" t="s">
        <v>40</v>
      </c>
      <c r="B9" s="32">
        <f>SUM(C9:I9)</f>
        <v>37192993.600000001</v>
      </c>
      <c r="C9" s="32">
        <f>перечень!H12</f>
        <v>6433373.5999999996</v>
      </c>
      <c r="D9" s="32">
        <f>перечень!I12</f>
        <v>9109620</v>
      </c>
      <c r="E9" s="32">
        <f>перечень!J12</f>
        <v>4330000</v>
      </c>
      <c r="F9" s="32">
        <f>перечень!K12</f>
        <v>4330000</v>
      </c>
      <c r="G9" s="32">
        <f>перечень!L12</f>
        <v>4330000</v>
      </c>
      <c r="H9" s="32">
        <f>перечень!M12</f>
        <v>4330000</v>
      </c>
      <c r="I9" s="32">
        <f>перечень!N12</f>
        <v>4330000</v>
      </c>
    </row>
  </sheetData>
  <mergeCells count="4">
    <mergeCell ref="C2:I2"/>
    <mergeCell ref="A2:A3"/>
    <mergeCell ref="B2:B3"/>
    <mergeCell ref="A1:I1"/>
  </mergeCells>
  <phoneticPr fontId="12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</vt:lpstr>
      <vt:lpstr>индикаторы</vt:lpstr>
      <vt:lpstr>Распределение (справочно)</vt:lpstr>
      <vt:lpstr>индикаторы!Область_печати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2015-12-09T06:51:16Z</cp:lastPrinted>
  <dcterms:created xsi:type="dcterms:W3CDTF">2006-09-28T05:33:49Z</dcterms:created>
  <dcterms:modified xsi:type="dcterms:W3CDTF">2016-12-05T13:38:57Z</dcterms:modified>
</cp:coreProperties>
</file>