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Доходы" sheetId="1" r:id="rId1"/>
  </sheets>
  <definedNames>
    <definedName name="_xlnm.Print_Titles" localSheetId="0">Доходы!$5:$6</definedName>
  </definedNames>
  <calcPr calcId="124519"/>
</workbook>
</file>

<file path=xl/calcChain.xml><?xml version="1.0" encoding="utf-8"?>
<calcChain xmlns="http://schemas.openxmlformats.org/spreadsheetml/2006/main">
  <c r="C79" i="1"/>
  <c r="D79"/>
  <c r="D73"/>
  <c r="C73"/>
  <c r="D71"/>
  <c r="C71"/>
  <c r="D69"/>
  <c r="C69"/>
  <c r="D64"/>
  <c r="C64"/>
  <c r="D62"/>
  <c r="C62"/>
  <c r="D59"/>
  <c r="C59"/>
  <c r="D54"/>
  <c r="C54"/>
  <c r="D50"/>
  <c r="C50"/>
  <c r="D44"/>
  <c r="C44"/>
  <c r="D41"/>
  <c r="C41"/>
  <c r="D39"/>
  <c r="C39"/>
  <c r="D32"/>
  <c r="D31" s="1"/>
  <c r="D76" s="1"/>
  <c r="C32"/>
  <c r="D21"/>
  <c r="D20" s="1"/>
  <c r="C21"/>
  <c r="C20" s="1"/>
  <c r="D8"/>
  <c r="C8"/>
  <c r="C31" l="1"/>
  <c r="C84" s="1"/>
  <c r="C82" s="1"/>
  <c r="C78" s="1"/>
  <c r="D84"/>
  <c r="D82" s="1"/>
  <c r="D78" s="1"/>
  <c r="E78" s="1"/>
  <c r="E8"/>
  <c r="E9"/>
  <c r="E10"/>
  <c r="E11"/>
  <c r="E12"/>
  <c r="E14"/>
  <c r="E15"/>
  <c r="E16"/>
  <c r="E17"/>
  <c r="E18"/>
  <c r="E20"/>
  <c r="E21"/>
  <c r="E22"/>
  <c r="E23"/>
  <c r="E24"/>
  <c r="E25"/>
  <c r="E26"/>
  <c r="E27"/>
  <c r="E28"/>
  <c r="E29"/>
  <c r="E31"/>
  <c r="E32"/>
  <c r="E33"/>
  <c r="E34"/>
  <c r="E35"/>
  <c r="E36"/>
  <c r="E38"/>
  <c r="E39"/>
  <c r="E40"/>
  <c r="E41"/>
  <c r="E42"/>
  <c r="E43"/>
  <c r="E44"/>
  <c r="E46"/>
  <c r="E48"/>
  <c r="E49"/>
  <c r="E50"/>
  <c r="E51"/>
  <c r="E52"/>
  <c r="E53"/>
  <c r="E54"/>
  <c r="E55"/>
  <c r="E56"/>
  <c r="E58"/>
  <c r="E59"/>
  <c r="E60"/>
  <c r="E61"/>
  <c r="E64"/>
  <c r="E65"/>
  <c r="E66"/>
  <c r="E67"/>
  <c r="E68"/>
  <c r="E69"/>
  <c r="E70"/>
  <c r="E71"/>
  <c r="E72"/>
  <c r="E73"/>
  <c r="E74"/>
  <c r="E75"/>
  <c r="E79"/>
  <c r="E81"/>
  <c r="E82"/>
  <c r="E83"/>
  <c r="E84"/>
  <c r="E7"/>
  <c r="C76" l="1"/>
  <c r="E76" s="1"/>
</calcChain>
</file>

<file path=xl/sharedStrings.xml><?xml version="1.0" encoding="utf-8"?>
<sst xmlns="http://schemas.openxmlformats.org/spreadsheetml/2006/main" count="163" uniqueCount="160">
  <si>
    <t xml:space="preserve"> Обслуживание государственного внутреннего и муниципального долга</t>
  </si>
  <si>
    <t xml:space="preserve"> 000 0400 0000000 000 000</t>
  </si>
  <si>
    <t xml:space="preserve"> Социальная политика</t>
  </si>
  <si>
    <t xml:space="preserve"> 000 0310 0000000 000 000</t>
  </si>
  <si>
    <t xml:space="preserve"> 000 1001 0000000 000 000</t>
  </si>
  <si>
    <t xml:space="preserve"> КУЛЬТУРА, КИНЕМАТОГРАФИЯ</t>
  </si>
  <si>
    <t xml:space="preserve"> 000 0701 0000000 000 000</t>
  </si>
  <si>
    <t xml:space="preserve"> 000 1000000000 0000 000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</si>
  <si>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</si>
  <si>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ФИЗИЧЕСКАЯ КУЛЬТУРА И СПОРТ</t>
  </si>
  <si>
    <t xml:space="preserve"> 000 0102000000 0000 800</t>
  </si>
  <si>
    <t xml:space="preserve"> НАЛОГИ НА ПРИБЫЛЬ, ДОХОДЫ</t>
  </si>
  <si>
    <t xml:space="preserve"> 000 2020400000 0000 151</t>
  </si>
  <si>
    <t xml:space="preserve"> Социальное обеспечение населения</t>
  </si>
  <si>
    <t xml:space="preserve"> 000 0408 0000000 000 000</t>
  </si>
  <si>
    <t xml:space="preserve"> 000 0111 0000000 000 000</t>
  </si>
  <si>
    <t xml:space="preserve"> Прочие межбюджетные трансферты общего характера</t>
  </si>
  <si>
    <t xml:space="preserve"> 000 2020900000 0000 151</t>
  </si>
  <si>
    <t xml:space="preserve"> 000 0709 0000000 000 000</t>
  </si>
  <si>
    <t xml:space="preserve"> 000 0502 0000000 000 000</t>
  </si>
  <si>
    <t xml:space="preserve"> 000 0412 0000000 000 000</t>
  </si>
  <si>
    <t xml:space="preserve"> 000 2020300000 0000 151</t>
  </si>
  <si>
    <t xml:space="preserve"> 000 1080000000 0000 000</t>
  </si>
  <si>
    <t xml:space="preserve"> ГОСУДАРСТВЕННАЯ ПОШЛИНА</t>
  </si>
  <si>
    <t xml:space="preserve"> 000 0103 0000000 000 000</t>
  </si>
  <si>
    <t xml:space="preserve"> НАЛОГОВЫЕ И НЕНАЛОГОВЫЕ ДОХОДЫ</t>
  </si>
  <si>
    <t xml:space="preserve"> 000 2020000000 0000 000</t>
  </si>
  <si>
    <t xml:space="preserve"> Здравоохранение</t>
  </si>
  <si>
    <t xml:space="preserve"> Культура</t>
  </si>
  <si>
    <t xml:space="preserve"> 000 1120000000 0000 000</t>
  </si>
  <si>
    <t xml:space="preserve"> 000 0100 0000000 000 000</t>
  </si>
  <si>
    <t xml:space="preserve"> 000 2020200000 0000 151</t>
  </si>
  <si>
    <t xml:space="preserve"> 000 0105000000 0000 600</t>
  </si>
  <si>
    <t xml:space="preserve"> ДОХОДЫ ОТ ПРОДАЖИ МАТЕРИАЛЬНЫХ И НЕМАТЕРИАЛЬНЫХ АКТИВОВ</t>
  </si>
  <si>
    <t xml:space="preserve"> Охрана семьи и детства</t>
  </si>
  <si>
    <t xml:space="preserve">                                           3. Источники финансирования дефицита бюджета</t>
  </si>
  <si>
    <t xml:space="preserve"> 000 1400 0000000 000 000</t>
  </si>
  <si>
    <t xml:space="preserve"> 000 0702 0000000 000 000</t>
  </si>
  <si>
    <t>Расходы бюджета - ИТОГО</t>
  </si>
  <si>
    <t xml:space="preserve"> 000 2020100000 0000 151</t>
  </si>
  <si>
    <t xml:space="preserve">Код дохода по бюджетной классификации </t>
  </si>
  <si>
    <t xml:space="preserve"> ВОЗВРАТ ОСТАТКОВ СУБСИДИЙ, СУБВЕНЦИЙ И ИНЫХ МЕЖБЮДЖЕТНЫХ ТРАНСФЕРТОВ, ИМЕЮЩИХ ЦЕЛЕВОЕ НАЗНАЧЕНИЕ, ПРОШЛЫХ ЛЕТ</t>
  </si>
  <si>
    <t xml:space="preserve"> Дотации бюджетам субъектов Российской Федерации и муниципальных образований</t>
  </si>
  <si>
    <t xml:space="preserve"> Пенсионное обеспечение</t>
  </si>
  <si>
    <t xml:space="preserve"> БЕЗВОЗМЕЗДНЫЕ ПОСТУПЛЕНИЯ</t>
  </si>
  <si>
    <t xml:space="preserve"> Сельское хозяйство и рыболовство</t>
  </si>
  <si>
    <t xml:space="preserve"> Коммунальное хозяйство</t>
  </si>
  <si>
    <t xml:space="preserve"> Субсидии бюджетам бюджетной системы Российской Федерации (межбюджетные субсидии)</t>
  </si>
  <si>
    <t xml:space="preserve"> ДОХОДЫ ОТ ИСПОЛЬЗОВАНИЯ ИМУЩЕСТВА, НАХОДЯЩЕГОСЯ В ГОСУДАРСТВЕННОЙ И МУНИЦИПАЛЬНОЙ СОБСТВЕННОСТИ</t>
  </si>
  <si>
    <t xml:space="preserve"> Дотации на выравнивание бюджетной обеспеченности субъектов Российской Федерации и муниципальных образований</t>
  </si>
  <si>
    <t>Результат исполнения бюджета (дефицит / профицит)</t>
  </si>
  <si>
    <t xml:space="preserve"> Другие вопросы в области культуры, кинематографии</t>
  </si>
  <si>
    <t xml:space="preserve"> Национальная оборона</t>
  </si>
  <si>
    <t xml:space="preserve"> 000 0409 0000000 000 000</t>
  </si>
  <si>
    <t xml:space="preserve"> 000 0902 0000000 000 000</t>
  </si>
  <si>
    <t xml:space="preserve"> 000 0102000000 0000 000</t>
  </si>
  <si>
    <t xml:space="preserve"> 000 0503 0000000 000 000</t>
  </si>
  <si>
    <t>Доходы бюджета - ИТОГО</t>
  </si>
  <si>
    <t xml:space="preserve"> 000 1160000000 0000 000</t>
  </si>
  <si>
    <t xml:space="preserve"> 000 0104 0000000 000 000</t>
  </si>
  <si>
    <t xml:space="preserve"> Дорожное хозяйство (дорожные фонды)</t>
  </si>
  <si>
    <t xml:space="preserve"> 000 0804 0000000 000 000</t>
  </si>
  <si>
    <t xml:space="preserve"> Погашение кредитов, предоставленных кредитными организациями в валюте Российской Федерации</t>
  </si>
  <si>
    <t xml:space="preserve"> 000 1130000000 0000 000</t>
  </si>
  <si>
    <t xml:space="preserve"> НАЛОГИ НА ТОВАРЫ (РАБОТЫ, УСЛУГИ), РЕАЛИЗУЕМЫЕ НА ТЕРРИТОРИИ РОССИЙСКОЙ ФЕДЕРАЦИИ</t>
  </si>
  <si>
    <t xml:space="preserve"> 000 0405 0000000 000 000</t>
  </si>
  <si>
    <t>Источники финансирования дефицита бюджетов - всего</t>
  </si>
  <si>
    <t xml:space="preserve"> 000 1006 0000000 000 000</t>
  </si>
  <si>
    <t xml:space="preserve"> Молодежная политика и оздоровление детей</t>
  </si>
  <si>
    <t xml:space="preserve"> 000 1100 0000000 000 000</t>
  </si>
  <si>
    <t xml:space="preserve"> 000 1050000000 0000 000</t>
  </si>
  <si>
    <t xml:space="preserve"> Резервные фонды</t>
  </si>
  <si>
    <t xml:space="preserve"> Обеспечение пожарной безопасности</t>
  </si>
  <si>
    <t xml:space="preserve"> 000 0800 0000000 000 000</t>
  </si>
  <si>
    <t xml:space="preserve"> 000 0102000000 0000 700</t>
  </si>
  <si>
    <t xml:space="preserve"> 000 1401 0000000 000 000</t>
  </si>
  <si>
    <t xml:space="preserve"> ШТРАФЫ, САНКЦИИ, ВОЗМЕЩЕНИЕ УЩЕРБА</t>
  </si>
  <si>
    <t xml:space="preserve"> 000 1010000000 0000 000</t>
  </si>
  <si>
    <t xml:space="preserve"> 000 2180000000 0000 000</t>
  </si>
  <si>
    <t xml:space="preserve"> Национальная безопасность и правоохранительная деятельность</t>
  </si>
  <si>
    <t xml:space="preserve"> 000 1300 0000000 000 000</t>
  </si>
  <si>
    <t xml:space="preserve"> Защита населения и территории от последствий чрезвычайных ситуаций природного и техногенного характера, гражданская оборона</t>
  </si>
  <si>
    <t xml:space="preserve"> 000 0300 0000000 000 000</t>
  </si>
  <si>
    <t xml:space="preserve"> МЕЖБЮДЖЕТНЫЕ ТРАНСФЕРТЫ ОБЩЕГО ХАРАКТЕРА БЮДЖЕТАМ СУБЪЕКТОВ РОССИЙСКОЙ ФЕДЕРАЦИИ И МУНИЦИПАЛЬНЫХ ОБРАЗОВАНИЙ</t>
  </si>
  <si>
    <t xml:space="preserve"> Изменение остатков средств на счетах по учету средств бюджетов</t>
  </si>
  <si>
    <t xml:space="preserve"> Транспорт</t>
  </si>
  <si>
    <t xml:space="preserve"> 000 0105000000 0000 500</t>
  </si>
  <si>
    <t xml:space="preserve"> Топливно-энергетический комплекс</t>
  </si>
  <si>
    <t xml:space="preserve"> Увеличение остатков средств бюджетов</t>
  </si>
  <si>
    <t xml:space="preserve"> 000 2070000000 0000 000</t>
  </si>
  <si>
    <t xml:space="preserve">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</si>
  <si>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000 1170000000 0000 000</t>
  </si>
  <si>
    <t xml:space="preserve"> ДОХОДЫ ОТ ОКАЗАНИЯ ПЛАТНЫХ УСЛУГ (РАБОТ) И КОМПЕНСАЦИИ ЗАТРАТ ГОСУДАРСТВА</t>
  </si>
  <si>
    <t xml:space="preserve"> БЕЗВОЗМЕЗДНЫЕ ПОСТУПЛЕНИЯ ОТ ДРУГИХ БЮДЖЕТОВ БЮДЖЕТНОЙ СИСТЕМЫ РОССИЙСКОЙ ФЕДЕРАЦИИ</t>
  </si>
  <si>
    <t xml:space="preserve">                                                               1. Доходы бюджета</t>
  </si>
  <si>
    <t xml:space="preserve"> Образование</t>
  </si>
  <si>
    <t xml:space="preserve"> ПЛАТЕЖИ ПРИ ПОЛЬЗОВАНИИ ПРИРОДНЫМИ РЕСУРСАМИ</t>
  </si>
  <si>
    <t xml:space="preserve"> 000 1090000000 0000 000</t>
  </si>
  <si>
    <t xml:space="preserve"> Амбулаторная помощь</t>
  </si>
  <si>
    <t xml:space="preserve"> 000 0707 0000000 000 000</t>
  </si>
  <si>
    <t xml:space="preserve"> 000 0500 0000000 000 000</t>
  </si>
  <si>
    <t xml:space="preserve"> Уменьшение остатков средств бюджетов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</si>
  <si>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</si>
  <si>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000 0801 0000000 000 000</t>
  </si>
  <si>
    <t xml:space="preserve"> 000 2000000000 0000 000</t>
  </si>
  <si>
    <t xml:space="preserve"> 000 0402 0000000 000 000</t>
  </si>
  <si>
    <t xml:space="preserve"> 000 0105000000 0000 000</t>
  </si>
  <si>
    <t xml:space="preserve"> 000 1003 0000000 000 000</t>
  </si>
  <si>
    <t xml:space="preserve"> Национальная экономика</t>
  </si>
  <si>
    <t xml:space="preserve"> Общегосударственные вопросы</t>
  </si>
  <si>
    <t xml:space="preserve"> 000 2190000000 0000 000</t>
  </si>
  <si>
    <t xml:space="preserve"> 000 0700 0000000 000 000</t>
  </si>
  <si>
    <t xml:space="preserve">                                                            2. Расходы бюджета</t>
  </si>
  <si>
    <t xml:space="preserve"> 000 0203 0000000 000 000</t>
  </si>
  <si>
    <t xml:space="preserve"> Другие вопросы в области социальной политики</t>
  </si>
  <si>
    <t xml:space="preserve"> 000 0113 0000000 000 000</t>
  </si>
  <si>
    <t xml:space="preserve"> ПРОЧИЕ НЕНАЛОГОВЫЕ ДОХОДЫ</t>
  </si>
  <si>
    <t xml:space="preserve"> Кредиты кредитных организаций в валюте Российской Федерации</t>
  </si>
  <si>
    <t xml:space="preserve"> Дошкольное образование</t>
  </si>
  <si>
    <t xml:space="preserve"> 000 0501 0000000 000 000</t>
  </si>
  <si>
    <t xml:space="preserve"> Другие общегосударственные вопросы</t>
  </si>
  <si>
    <t xml:space="preserve"> 000 1140000000 0000 000</t>
  </si>
  <si>
    <t xml:space="preserve"> 000 0309 0000000 000 000</t>
  </si>
  <si>
    <t xml:space="preserve"> 000 0102 0000000 000 000</t>
  </si>
  <si>
    <t xml:space="preserve"> 000 1004 0000000 000 000</t>
  </si>
  <si>
    <t xml:space="preserve"> Другие вопросы в области национальной экономики</t>
  </si>
  <si>
    <t xml:space="preserve"> 000 1030000000 0000 000</t>
  </si>
  <si>
    <t>х</t>
  </si>
  <si>
    <t xml:space="preserve"> Мобилизационная и вневойсковая подготовка</t>
  </si>
  <si>
    <t xml:space="preserve"> Иные межбюджетные трансферты</t>
  </si>
  <si>
    <t xml:space="preserve"> ЗАДОЛЖЕННОСТЬ И ПЕРЕРАСЧЕТЫ ПО ОТМЕНЕННЫМ НАЛОГАМ, СБОРАМ И ИНЫМ ОБЯЗАТЕЛЬНЫМ ПЛАТЕЖАМ</t>
  </si>
  <si>
    <t xml:space="preserve"> 000 1000 0000000 000 000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</si>
  <si>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</si>
  <si>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000 1301 0000000 000 000</t>
  </si>
  <si>
    <t xml:space="preserve"> Субвенции бюджетам субъектов Российской Федерации и муниципальных образований</t>
  </si>
  <si>
    <t xml:space="preserve"> ПРОЧИЕ БЕЗВОЗМЕЗДНЫЕ ПОСТУПЛЕНИЯ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</si>
  <si>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</si>
  <si>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Общее образование</t>
  </si>
  <si>
    <t xml:space="preserve"> Жилищное хозяйство</t>
  </si>
  <si>
    <t xml:space="preserve"> 000 0106 0000000 000 000</t>
  </si>
  <si>
    <t xml:space="preserve"> Другие вопросы в области образования</t>
  </si>
  <si>
    <t xml:space="preserve"> Прочие безвозмездные поступления от других бюджетов бюджетной системы</t>
  </si>
  <si>
    <t xml:space="preserve"> НАЛОГИ НА СОВОКУПНЫЙ ДОХОД</t>
  </si>
  <si>
    <t xml:space="preserve"> 000 0200 0000000 000 000</t>
  </si>
  <si>
    <t xml:space="preserve"> 000 0900 0000000 000 000</t>
  </si>
  <si>
    <t xml:space="preserve"> Наименование показателя</t>
  </si>
  <si>
    <t xml:space="preserve"> ОБСЛУЖИВАНИЕ ГОСУДАРСТВЕННОГО И МУНИЦИПАЛЬНОГО ДОЛГА</t>
  </si>
  <si>
    <t xml:space="preserve"> 000 1102 0000000 000 000</t>
  </si>
  <si>
    <t xml:space="preserve"> Массовый спорт</t>
  </si>
  <si>
    <t xml:space="preserve"> Получение кредитов от кредитных организаций в валюте Российской Федерации</t>
  </si>
  <si>
    <t xml:space="preserve"> 000 1403 0000000 000 000</t>
  </si>
  <si>
    <t xml:space="preserve"> Жилищно-коммунальное хозяйство</t>
  </si>
  <si>
    <t xml:space="preserve"> 000 1110000000 0000 000</t>
  </si>
  <si>
    <t xml:space="preserve"> Благоустройство</t>
  </si>
  <si>
    <t>% выполнения</t>
  </si>
  <si>
    <t>Назначено на год</t>
  </si>
  <si>
    <t>исполнено с начала года</t>
  </si>
  <si>
    <t>приложение № 1 к постановлению № 928 от 30 мая 2014 года</t>
  </si>
  <si>
    <t>Отчет</t>
  </si>
  <si>
    <t xml:space="preserve">   об исполнении бюджета муниципального образования "Устьянский муниципальный район"  за 1 квартал 2014 года.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</si>
</sst>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b/>
      <sz val="9"/>
      <name val="Arial Cy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 Cyr"/>
    </font>
    <font>
      <sz val="9"/>
      <name val="Arial Cy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 Cyr"/>
      <family val="2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4">
    <xf numFmtId="0" fontId="0" fillId="0" borderId="0"/>
    <xf numFmtId="0" fontId="2" fillId="0" borderId="1">
      <alignment horizontal="center" shrinkToFit="1"/>
    </xf>
    <xf numFmtId="0" fontId="2" fillId="0" borderId="0">
      <alignment horizontal="right"/>
    </xf>
    <xf numFmtId="0" fontId="2" fillId="0" borderId="2">
      <alignment wrapText="1"/>
    </xf>
    <xf numFmtId="0" fontId="1" fillId="0" borderId="0">
      <alignment horizontal="left"/>
    </xf>
    <xf numFmtId="0" fontId="8" fillId="0" borderId="3"/>
    <xf numFmtId="0" fontId="2" fillId="0" borderId="4">
      <alignment horizontal="center" vertical="center"/>
    </xf>
    <xf numFmtId="0" fontId="6" fillId="0" borderId="0"/>
    <xf numFmtId="0" fontId="8" fillId="0" borderId="5">
      <alignment horizontal="right" shrinkToFit="1"/>
    </xf>
    <xf numFmtId="0" fontId="8" fillId="0" borderId="6"/>
    <xf numFmtId="0" fontId="8" fillId="0" borderId="7">
      <alignment horizontal="center" vertical="center" wrapText="1"/>
    </xf>
    <xf numFmtId="0" fontId="2" fillId="0" borderId="8">
      <alignment horizontal="center"/>
    </xf>
    <xf numFmtId="0" fontId="4" fillId="0" borderId="9"/>
    <xf numFmtId="0" fontId="9" fillId="0" borderId="10"/>
    <xf numFmtId="0" fontId="2" fillId="2" borderId="6"/>
    <xf numFmtId="0" fontId="2" fillId="0" borderId="0">
      <alignment horizontal="left"/>
    </xf>
    <xf numFmtId="0" fontId="2" fillId="0" borderId="4">
      <alignment horizontal="center" vertical="center" wrapText="1"/>
    </xf>
    <xf numFmtId="0" fontId="8" fillId="0" borderId="11">
      <alignment horizontal="right" shrinkToFit="1"/>
    </xf>
    <xf numFmtId="0" fontId="2" fillId="0" borderId="4">
      <alignment horizontal="center" vertical="center" wrapText="1"/>
    </xf>
    <xf numFmtId="0" fontId="2" fillId="0" borderId="0">
      <alignment horizontal="left" shrinkToFit="1"/>
    </xf>
    <xf numFmtId="0" fontId="4" fillId="0" borderId="12">
      <alignment horizontal="center" vertical="center" wrapText="1"/>
    </xf>
    <xf numFmtId="0" fontId="1" fillId="0" borderId="0">
      <alignment horizontal="center"/>
    </xf>
    <xf numFmtId="0" fontId="2" fillId="0" borderId="5">
      <alignment horizontal="center"/>
    </xf>
    <xf numFmtId="0" fontId="10" fillId="0" borderId="0">
      <alignment horizontal="left"/>
    </xf>
    <xf numFmtId="0" fontId="8" fillId="0" borderId="13">
      <alignment horizontal="right" shrinkToFit="1"/>
    </xf>
    <xf numFmtId="0" fontId="2" fillId="0" borderId="9">
      <alignment horizontal="left" wrapText="1" indent="1"/>
    </xf>
    <xf numFmtId="0" fontId="2" fillId="0" borderId="14">
      <alignment horizontal="center" shrinkToFit="1"/>
    </xf>
    <xf numFmtId="0" fontId="1" fillId="0" borderId="56">
      <alignment horizontal="center"/>
    </xf>
    <xf numFmtId="0" fontId="8" fillId="0" borderId="15">
      <alignment horizontal="left" vertical="center" wrapText="1" indent="3"/>
    </xf>
    <xf numFmtId="0" fontId="2" fillId="0" borderId="13">
      <alignment horizontal="right" shrinkToFit="1"/>
    </xf>
    <xf numFmtId="0" fontId="2" fillId="0" borderId="0">
      <alignment horizontal="center"/>
    </xf>
    <xf numFmtId="0" fontId="5" fillId="0" borderId="0">
      <alignment horizontal="left"/>
    </xf>
    <xf numFmtId="0" fontId="8" fillId="0" borderId="3">
      <alignment horizontal="right" shrinkToFit="1"/>
    </xf>
    <xf numFmtId="0" fontId="2" fillId="0" borderId="16">
      <alignment horizontal="center" vertical="center" wrapText="1"/>
    </xf>
    <xf numFmtId="0" fontId="2" fillId="2" borderId="17"/>
    <xf numFmtId="0" fontId="2" fillId="2" borderId="18"/>
    <xf numFmtId="0" fontId="2" fillId="2" borderId="2"/>
    <xf numFmtId="0" fontId="4" fillId="0" borderId="19">
      <alignment horizontal="center" vertical="center" textRotation="90" wrapText="1"/>
    </xf>
    <xf numFmtId="0" fontId="8" fillId="0" borderId="0"/>
    <xf numFmtId="0" fontId="8" fillId="0" borderId="4">
      <alignment horizontal="center" vertical="center" wrapText="1"/>
    </xf>
    <xf numFmtId="0" fontId="2" fillId="0" borderId="0">
      <alignment horizontal="center" vertical="top"/>
    </xf>
    <xf numFmtId="0" fontId="4" fillId="0" borderId="20">
      <alignment horizontal="center" vertical="center" wrapText="1"/>
    </xf>
    <xf numFmtId="0" fontId="2" fillId="0" borderId="21">
      <alignment horizontal="center" shrinkToFit="1"/>
    </xf>
    <xf numFmtId="0" fontId="2" fillId="0" borderId="1">
      <alignment horizontal="center" shrinkToFit="1"/>
    </xf>
    <xf numFmtId="0" fontId="2" fillId="0" borderId="12">
      <alignment horizontal="center" wrapText="1" shrinkToFit="1"/>
    </xf>
    <xf numFmtId="0" fontId="8" fillId="0" borderId="20">
      <alignment horizontal="center" vertical="center" wrapText="1"/>
    </xf>
    <xf numFmtId="0" fontId="2" fillId="0" borderId="19">
      <alignment horizontal="center" vertical="center" wrapText="1"/>
    </xf>
    <xf numFmtId="0" fontId="8" fillId="0" borderId="7">
      <alignment horizontal="right" shrinkToFit="1"/>
    </xf>
    <xf numFmtId="0" fontId="1" fillId="0" borderId="22">
      <alignment horizontal="center"/>
    </xf>
    <xf numFmtId="0" fontId="8" fillId="0" borderId="23">
      <alignment horizontal="right" shrinkToFit="1"/>
    </xf>
    <xf numFmtId="0" fontId="2" fillId="2" borderId="24"/>
    <xf numFmtId="0" fontId="2" fillId="0" borderId="25">
      <alignment horizontal="center"/>
    </xf>
    <xf numFmtId="0" fontId="2" fillId="0" borderId="26">
      <alignment horizontal="center"/>
    </xf>
    <xf numFmtId="0" fontId="6" fillId="0" borderId="27">
      <alignment horizontal="left" wrapText="1"/>
    </xf>
    <xf numFmtId="0" fontId="2" fillId="0" borderId="16">
      <alignment horizontal="center" vertical="center"/>
    </xf>
    <xf numFmtId="0" fontId="2" fillId="0" borderId="4">
      <alignment horizontal="center" vertical="center" wrapText="1"/>
    </xf>
    <xf numFmtId="0" fontId="9" fillId="0" borderId="57"/>
    <xf numFmtId="0" fontId="8" fillId="0" borderId="4">
      <alignment horizontal="center" vertical="center" wrapText="1"/>
    </xf>
    <xf numFmtId="0" fontId="2" fillId="2" borderId="28"/>
    <xf numFmtId="0" fontId="4" fillId="0" borderId="0">
      <alignment horizontal="center"/>
    </xf>
    <xf numFmtId="0" fontId="9" fillId="0" borderId="58"/>
    <xf numFmtId="0" fontId="4" fillId="0" borderId="19">
      <alignment horizontal="center" vertical="center" textRotation="90"/>
    </xf>
    <xf numFmtId="0" fontId="2" fillId="0" borderId="59">
      <alignment horizontal="center"/>
    </xf>
    <xf numFmtId="0" fontId="4" fillId="0" borderId="16">
      <alignment horizontal="center" vertical="center"/>
    </xf>
    <xf numFmtId="0" fontId="2" fillId="0" borderId="5">
      <alignment horizontal="center" vertical="center"/>
    </xf>
    <xf numFmtId="0" fontId="8" fillId="0" borderId="29">
      <alignment horizontal="left" vertical="center" wrapText="1" indent="3"/>
    </xf>
    <xf numFmtId="0" fontId="2" fillId="0" borderId="30">
      <alignment horizontal="center"/>
    </xf>
    <xf numFmtId="0" fontId="4" fillId="0" borderId="4">
      <alignment horizontal="center" vertical="center"/>
    </xf>
    <xf numFmtId="0" fontId="2" fillId="0" borderId="0">
      <alignment horizontal="right"/>
    </xf>
    <xf numFmtId="0" fontId="2" fillId="0" borderId="11">
      <alignment horizontal="right" shrinkToFit="1"/>
    </xf>
    <xf numFmtId="0" fontId="2" fillId="0" borderId="6">
      <alignment horizontal="center" wrapText="1"/>
    </xf>
    <xf numFmtId="0" fontId="2" fillId="0" borderId="23">
      <alignment horizontal="right" shrinkToFit="1"/>
    </xf>
    <xf numFmtId="0" fontId="2" fillId="0" borderId="11">
      <alignment horizontal="center" shrinkToFit="1"/>
    </xf>
    <xf numFmtId="0" fontId="8" fillId="0" borderId="4">
      <alignment horizontal="right" shrinkToFit="1"/>
    </xf>
    <xf numFmtId="0" fontId="2" fillId="0" borderId="31"/>
    <xf numFmtId="0" fontId="8" fillId="0" borderId="26"/>
    <xf numFmtId="0" fontId="8" fillId="0" borderId="32">
      <alignment horizontal="right" shrinkToFit="1"/>
    </xf>
    <xf numFmtId="0" fontId="6" fillId="0" borderId="0"/>
    <xf numFmtId="0" fontId="7" fillId="0" borderId="9">
      <alignment horizontal="left" vertical="center" wrapText="1"/>
    </xf>
    <xf numFmtId="0" fontId="2" fillId="0" borderId="33">
      <alignment horizontal="left" wrapText="1"/>
    </xf>
    <xf numFmtId="0" fontId="2" fillId="0" borderId="29">
      <alignment horizontal="left" wrapText="1" indent="2"/>
    </xf>
    <xf numFmtId="0" fontId="4" fillId="0" borderId="12">
      <alignment horizontal="center"/>
    </xf>
    <xf numFmtId="0" fontId="8" fillId="0" borderId="34">
      <alignment horizontal="center" vertical="center" wrapText="1"/>
    </xf>
    <xf numFmtId="0" fontId="9" fillId="0" borderId="3"/>
    <xf numFmtId="0" fontId="8" fillId="0" borderId="2">
      <alignment textRotation="90"/>
    </xf>
    <xf numFmtId="0" fontId="2" fillId="0" borderId="20">
      <alignment horizontal="center" shrinkToFit="1"/>
    </xf>
    <xf numFmtId="0" fontId="6" fillId="0" borderId="0">
      <alignment horizontal="center" wrapText="1"/>
    </xf>
    <xf numFmtId="0" fontId="8" fillId="0" borderId="4">
      <alignment horizontal="center" vertical="center" wrapText="1"/>
    </xf>
    <xf numFmtId="0" fontId="2" fillId="0" borderId="35">
      <alignment horizontal="center" shrinkToFit="1"/>
    </xf>
    <xf numFmtId="0" fontId="3" fillId="0" borderId="0">
      <alignment horizontal="left"/>
    </xf>
    <xf numFmtId="0" fontId="8" fillId="0" borderId="36">
      <alignment horizontal="right" shrinkToFit="1"/>
    </xf>
    <xf numFmtId="0" fontId="2" fillId="0" borderId="0">
      <alignment horizontal="center"/>
    </xf>
    <xf numFmtId="0" fontId="2" fillId="0" borderId="37">
      <alignment horizontal="right"/>
    </xf>
    <xf numFmtId="0" fontId="2" fillId="0" borderId="38">
      <alignment horizontal="center" shrinkToFit="1"/>
    </xf>
    <xf numFmtId="0" fontId="2" fillId="2" borderId="0"/>
    <xf numFmtId="0" fontId="10" fillId="0" borderId="0">
      <alignment horizontal="left"/>
    </xf>
    <xf numFmtId="0" fontId="2" fillId="0" borderId="19">
      <alignment horizontal="center" vertical="center"/>
    </xf>
    <xf numFmtId="0" fontId="2" fillId="0" borderId="39">
      <alignment horizontal="center" shrinkToFit="1"/>
    </xf>
    <xf numFmtId="0" fontId="2" fillId="0" borderId="0">
      <alignment horizontal="center" wrapText="1"/>
    </xf>
    <xf numFmtId="0" fontId="1" fillId="0" borderId="0"/>
    <xf numFmtId="0" fontId="2" fillId="0" borderId="11">
      <alignment horizontal="center"/>
    </xf>
    <xf numFmtId="0" fontId="5" fillId="0" borderId="0"/>
    <xf numFmtId="0" fontId="2" fillId="0" borderId="40">
      <alignment horizontal="left"/>
    </xf>
    <xf numFmtId="0" fontId="2" fillId="0" borderId="0">
      <alignment horizontal="left" wrapText="1"/>
    </xf>
    <xf numFmtId="0" fontId="2" fillId="0" borderId="41">
      <alignment horizontal="right" shrinkToFit="1"/>
    </xf>
    <xf numFmtId="0" fontId="8" fillId="0" borderId="6">
      <alignment horizontal="center" vertical="center" wrapText="1"/>
    </xf>
    <xf numFmtId="0" fontId="2" fillId="0" borderId="60">
      <alignment horizontal="center" vertical="center" wrapText="1"/>
    </xf>
    <xf numFmtId="0" fontId="2" fillId="0" borderId="35">
      <alignment horizontal="left" shrinkToFit="1"/>
    </xf>
    <xf numFmtId="0" fontId="2" fillId="0" borderId="0">
      <alignment horizontal="center" vertical="top" shrinkToFit="1"/>
    </xf>
    <xf numFmtId="0" fontId="2" fillId="0" borderId="6">
      <alignment horizontal="center"/>
    </xf>
    <xf numFmtId="0" fontId="2" fillId="0" borderId="39">
      <alignment horizontal="right" shrinkToFit="1"/>
    </xf>
    <xf numFmtId="0" fontId="2" fillId="2" borderId="22"/>
    <xf numFmtId="0" fontId="2" fillId="0" borderId="40">
      <alignment horizontal="left" wrapText="1"/>
    </xf>
    <xf numFmtId="0" fontId="2" fillId="0" borderId="0"/>
    <xf numFmtId="0" fontId="2" fillId="0" borderId="4">
      <alignment horizontal="center" vertical="center" wrapText="1"/>
    </xf>
    <xf numFmtId="0" fontId="2" fillId="0" borderId="0">
      <alignment shrinkToFit="1"/>
    </xf>
    <xf numFmtId="0" fontId="2" fillId="0" borderId="33">
      <alignment horizontal="left" wrapText="1" indent="2"/>
    </xf>
    <xf numFmtId="0" fontId="2" fillId="0" borderId="23">
      <alignment horizontal="center"/>
    </xf>
    <xf numFmtId="0" fontId="8" fillId="0" borderId="42">
      <alignment horizontal="left" vertical="center" wrapText="1" indent="3"/>
    </xf>
    <xf numFmtId="0" fontId="2" fillId="0" borderId="43">
      <alignment horizontal="center" shrinkToFit="1"/>
    </xf>
    <xf numFmtId="0" fontId="2" fillId="0" borderId="0">
      <alignment horizontal="left"/>
    </xf>
    <xf numFmtId="0" fontId="2" fillId="0" borderId="3"/>
    <xf numFmtId="0" fontId="2" fillId="0" borderId="0">
      <alignment horizontal="right"/>
    </xf>
    <xf numFmtId="0" fontId="2" fillId="0" borderId="61">
      <alignment horizontal="center"/>
    </xf>
    <xf numFmtId="0" fontId="8" fillId="0" borderId="22">
      <alignment horizontal="left" vertical="center" wrapText="1" indent="3"/>
    </xf>
    <xf numFmtId="0" fontId="2" fillId="0" borderId="62">
      <alignment horizontal="center" vertical="center"/>
    </xf>
    <xf numFmtId="0" fontId="2" fillId="0" borderId="7"/>
    <xf numFmtId="0" fontId="2" fillId="0" borderId="44"/>
    <xf numFmtId="0" fontId="2" fillId="0" borderId="37">
      <alignment horizontal="right"/>
    </xf>
    <xf numFmtId="0" fontId="2" fillId="2" borderId="45"/>
    <xf numFmtId="0" fontId="2" fillId="0" borderId="11">
      <alignment horizontal="left" wrapText="1" indent="1"/>
    </xf>
    <xf numFmtId="0" fontId="8" fillId="0" borderId="21">
      <alignment horizontal="right" shrinkToFit="1"/>
    </xf>
    <xf numFmtId="0" fontId="2" fillId="0" borderId="60">
      <alignment horizontal="center" vertical="center"/>
    </xf>
    <xf numFmtId="0" fontId="2" fillId="0" borderId="40">
      <alignment horizontal="left" wrapText="1" indent="1"/>
    </xf>
    <xf numFmtId="0" fontId="8" fillId="0" borderId="43">
      <alignment horizontal="center" vertical="center" wrapText="1"/>
    </xf>
    <xf numFmtId="0" fontId="2" fillId="0" borderId="58"/>
    <xf numFmtId="0" fontId="2" fillId="0" borderId="0">
      <alignment horizontal="left"/>
    </xf>
    <xf numFmtId="0" fontId="8" fillId="0" borderId="2"/>
    <xf numFmtId="0" fontId="6" fillId="0" borderId="46"/>
    <xf numFmtId="0" fontId="2" fillId="0" borderId="47">
      <alignment horizontal="left" wrapText="1"/>
    </xf>
    <xf numFmtId="0" fontId="2" fillId="0" borderId="12">
      <alignment horizontal="center" shrinkToFit="1"/>
    </xf>
    <xf numFmtId="0" fontId="10" fillId="0" borderId="0">
      <alignment horizontal="left"/>
    </xf>
    <xf numFmtId="0" fontId="2" fillId="0" borderId="48">
      <alignment horizontal="center" vertical="center"/>
    </xf>
    <xf numFmtId="0" fontId="2" fillId="0" borderId="43">
      <alignment horizontal="center" wrapText="1" shrinkToFit="1"/>
    </xf>
    <xf numFmtId="0" fontId="2" fillId="0" borderId="2">
      <alignment horizontal="left" wrapText="1"/>
    </xf>
    <xf numFmtId="0" fontId="6" fillId="0" borderId="6"/>
    <xf numFmtId="0" fontId="2" fillId="0" borderId="49">
      <alignment horizontal="center"/>
    </xf>
    <xf numFmtId="0" fontId="9" fillId="0" borderId="0"/>
    <xf numFmtId="0" fontId="8" fillId="0" borderId="35">
      <alignment horizontal="center" vertical="center" wrapText="1"/>
    </xf>
    <xf numFmtId="0" fontId="2" fillId="0" borderId="50">
      <alignment horizontal="center"/>
    </xf>
    <xf numFmtId="0" fontId="2" fillId="3" borderId="7"/>
    <xf numFmtId="0" fontId="2" fillId="0" borderId="6">
      <alignment wrapText="1"/>
    </xf>
    <xf numFmtId="0" fontId="7" fillId="0" borderId="9">
      <alignment horizontal="left" vertical="center" wrapText="1"/>
    </xf>
    <xf numFmtId="0" fontId="2" fillId="0" borderId="4">
      <alignment horizontal="right" shrinkToFit="1"/>
    </xf>
    <xf numFmtId="0" fontId="2" fillId="0" borderId="51"/>
    <xf numFmtId="0" fontId="8" fillId="0" borderId="52">
      <alignment horizontal="center" vertical="center" wrapText="1"/>
    </xf>
    <xf numFmtId="0" fontId="6" fillId="0" borderId="0">
      <alignment horizontal="center" wrapText="1"/>
    </xf>
    <xf numFmtId="0" fontId="2" fillId="0" borderId="0">
      <alignment horizontal="center" wrapText="1"/>
    </xf>
    <xf numFmtId="0" fontId="6" fillId="0" borderId="0">
      <alignment horizontal="center"/>
    </xf>
    <xf numFmtId="0" fontId="2" fillId="0" borderId="22"/>
    <xf numFmtId="0" fontId="8" fillId="0" borderId="6">
      <alignment horizontal="right"/>
    </xf>
    <xf numFmtId="0" fontId="2" fillId="0" borderId="0">
      <alignment vertical="top" shrinkToFit="1"/>
    </xf>
    <xf numFmtId="0" fontId="2" fillId="0" borderId="0">
      <alignment horizontal="center" shrinkToFit="1"/>
    </xf>
    <xf numFmtId="0" fontId="8" fillId="0" borderId="53">
      <alignment horizontal="left" vertical="center" wrapText="1" indent="2"/>
    </xf>
    <xf numFmtId="0" fontId="8" fillId="0" borderId="5">
      <alignment horizontal="center" vertical="center" wrapText="1"/>
    </xf>
    <xf numFmtId="0" fontId="8" fillId="0" borderId="7"/>
    <xf numFmtId="0" fontId="2" fillId="0" borderId="18">
      <alignment horizontal="right"/>
    </xf>
    <xf numFmtId="0" fontId="7" fillId="0" borderId="15">
      <alignment horizontal="left" vertical="center" wrapText="1"/>
    </xf>
    <xf numFmtId="0" fontId="8" fillId="0" borderId="14"/>
    <xf numFmtId="0" fontId="2" fillId="0" borderId="4">
      <alignment horizontal="center" shrinkToFit="1"/>
    </xf>
    <xf numFmtId="0" fontId="2" fillId="0" borderId="33">
      <alignment horizontal="left" wrapText="1" indent="1"/>
    </xf>
    <xf numFmtId="0" fontId="2" fillId="2" borderId="7"/>
    <xf numFmtId="0" fontId="2" fillId="0" borderId="54">
      <alignment horizontal="center"/>
    </xf>
    <xf numFmtId="0" fontId="5" fillId="0" borderId="0">
      <alignment horizontal="center"/>
    </xf>
    <xf numFmtId="0" fontId="8" fillId="0" borderId="0">
      <alignment horizontal="right"/>
    </xf>
    <xf numFmtId="0" fontId="2" fillId="0" borderId="0"/>
    <xf numFmtId="0" fontId="2" fillId="0" borderId="49">
      <alignment horizontal="center"/>
    </xf>
    <xf numFmtId="0" fontId="2" fillId="2" borderId="59"/>
    <xf numFmtId="0" fontId="8" fillId="0" borderId="6">
      <alignment horizontal="left" vertical="center" wrapText="1" indent="3"/>
    </xf>
    <xf numFmtId="0" fontId="2" fillId="0" borderId="55">
      <alignment horizontal="center"/>
    </xf>
    <xf numFmtId="0" fontId="2" fillId="0" borderId="49">
      <alignment horizontal="center"/>
    </xf>
    <xf numFmtId="0" fontId="2" fillId="0" borderId="4">
      <alignment horizontal="center" vertical="center" wrapText="1"/>
    </xf>
    <xf numFmtId="0" fontId="2" fillId="0" borderId="14">
      <alignment horizontal="center"/>
    </xf>
    <xf numFmtId="0" fontId="5" fillId="0" borderId="0"/>
  </cellStyleXfs>
  <cellXfs count="48">
    <xf numFmtId="0" fontId="0" fillId="0" borderId="0" xfId="0"/>
    <xf numFmtId="165" fontId="11" fillId="0" borderId="4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49" fontId="1" fillId="0" borderId="0" xfId="175" applyNumberFormat="1" applyFont="1" applyProtection="1"/>
    <xf numFmtId="0" fontId="1" fillId="0" borderId="19" xfId="96" applyNumberFormat="1" applyFont="1" applyProtection="1">
      <alignment horizontal="center" vertical="center"/>
    </xf>
    <xf numFmtId="0" fontId="1" fillId="0" borderId="4" xfId="6" applyNumberFormat="1" applyFont="1" applyProtection="1">
      <alignment horizontal="center" vertical="center"/>
    </xf>
    <xf numFmtId="0" fontId="1" fillId="0" borderId="5" xfId="64" applyNumberFormat="1" applyFont="1" applyProtection="1">
      <alignment horizontal="center" vertical="center"/>
    </xf>
    <xf numFmtId="0" fontId="1" fillId="0" borderId="34" xfId="64" applyNumberFormat="1" applyFont="1" applyBorder="1" applyProtection="1">
      <alignment horizontal="center" vertical="center"/>
    </xf>
    <xf numFmtId="49" fontId="1" fillId="0" borderId="21" xfId="42" applyNumberFormat="1" applyFont="1" applyProtection="1">
      <alignment horizontal="center" shrinkToFit="1"/>
    </xf>
    <xf numFmtId="164" fontId="1" fillId="0" borderId="4" xfId="153" applyNumberFormat="1" applyFont="1" applyProtection="1">
      <alignment horizontal="right" shrinkToFit="1"/>
    </xf>
    <xf numFmtId="49" fontId="1" fillId="0" borderId="4" xfId="169" applyNumberFormat="1" applyFont="1" applyProtection="1">
      <alignment horizontal="center" shrinkToFit="1"/>
    </xf>
    <xf numFmtId="49" fontId="1" fillId="0" borderId="4" xfId="72" applyNumberFormat="1" applyFont="1" applyBorder="1" applyProtection="1">
      <alignment horizontal="center" shrinkToFit="1"/>
    </xf>
    <xf numFmtId="164" fontId="1" fillId="0" borderId="4" xfId="69" applyNumberFormat="1" applyFont="1" applyBorder="1" applyProtection="1">
      <alignment horizontal="right" shrinkToFit="1"/>
    </xf>
    <xf numFmtId="49" fontId="1" fillId="0" borderId="11" xfId="72" applyNumberFormat="1" applyFont="1" applyProtection="1">
      <alignment horizontal="center" shrinkToFit="1"/>
    </xf>
    <xf numFmtId="164" fontId="1" fillId="0" borderId="11" xfId="69" applyNumberFormat="1" applyFont="1" applyProtection="1">
      <alignment horizontal="right" shrinkToFit="1"/>
    </xf>
    <xf numFmtId="164" fontId="1" fillId="0" borderId="11" xfId="69" applyNumberFormat="1" applyFont="1" applyBorder="1" applyProtection="1">
      <alignment horizontal="right" shrinkToFit="1"/>
    </xf>
    <xf numFmtId="164" fontId="1" fillId="0" borderId="0" xfId="175" applyNumberFormat="1" applyFont="1" applyBorder="1" applyProtection="1"/>
    <xf numFmtId="164" fontId="1" fillId="0" borderId="0" xfId="113" applyNumberFormat="1" applyFont="1" applyBorder="1" applyProtection="1"/>
    <xf numFmtId="165" fontId="11" fillId="0" borderId="0" xfId="0" applyNumberFormat="1" applyFont="1" applyBorder="1" applyProtection="1">
      <protection locked="0"/>
    </xf>
    <xf numFmtId="49" fontId="1" fillId="0" borderId="38" xfId="97" applyNumberFormat="1" applyFont="1" applyBorder="1" applyProtection="1">
      <alignment horizontal="center" shrinkToFit="1"/>
    </xf>
    <xf numFmtId="164" fontId="1" fillId="0" borderId="39" xfId="110" applyNumberFormat="1" applyFont="1" applyBorder="1" applyProtection="1">
      <alignment horizontal="right" shrinkToFit="1"/>
    </xf>
    <xf numFmtId="165" fontId="11" fillId="0" borderId="63" xfId="0" applyNumberFormat="1" applyFont="1" applyBorder="1" applyProtection="1">
      <protection locked="0"/>
    </xf>
    <xf numFmtId="49" fontId="1" fillId="0" borderId="12" xfId="42" applyNumberFormat="1" applyFont="1" applyBorder="1" applyProtection="1">
      <alignment horizontal="center" shrinkToFit="1"/>
    </xf>
    <xf numFmtId="164" fontId="1" fillId="0" borderId="21" xfId="153" applyNumberFormat="1" applyFont="1" applyBorder="1" applyProtection="1">
      <alignment horizontal="right" shrinkToFit="1"/>
    </xf>
    <xf numFmtId="165" fontId="11" fillId="0" borderId="21" xfId="0" applyNumberFormat="1" applyFont="1" applyBorder="1" applyProtection="1">
      <protection locked="0"/>
    </xf>
    <xf numFmtId="49" fontId="1" fillId="0" borderId="35" xfId="72" applyNumberFormat="1" applyFont="1" applyBorder="1" applyProtection="1">
      <alignment horizontal="center" shrinkToFit="1"/>
    </xf>
    <xf numFmtId="165" fontId="11" fillId="0" borderId="64" xfId="0" applyNumberFormat="1" applyFont="1" applyBorder="1" applyProtection="1">
      <protection locked="0"/>
    </xf>
    <xf numFmtId="0" fontId="1" fillId="0" borderId="47" xfId="139" applyNumberFormat="1" applyFont="1" applyAlignment="1" applyProtection="1">
      <alignment horizontal="left" wrapText="1"/>
    </xf>
    <xf numFmtId="0" fontId="1" fillId="0" borderId="9" xfId="25" applyNumberFormat="1" applyFont="1" applyAlignment="1" applyProtection="1">
      <alignment horizontal="left" wrapText="1"/>
    </xf>
    <xf numFmtId="0" fontId="1" fillId="0" borderId="4" xfId="112" applyNumberFormat="1" applyFont="1" applyBorder="1" applyAlignment="1" applyProtection="1">
      <alignment horizontal="left" wrapText="1"/>
    </xf>
    <xf numFmtId="0" fontId="1" fillId="0" borderId="4" xfId="130" applyNumberFormat="1" applyFont="1" applyBorder="1" applyAlignment="1" applyProtection="1">
      <alignment horizontal="left" wrapText="1"/>
    </xf>
    <xf numFmtId="0" fontId="1" fillId="0" borderId="11" xfId="130" applyNumberFormat="1" applyFont="1" applyAlignment="1" applyProtection="1">
      <alignment horizontal="left" wrapText="1"/>
    </xf>
    <xf numFmtId="0" fontId="12" fillId="0" borderId="27" xfId="53" applyNumberFormat="1" applyFont="1" applyAlignment="1" applyProtection="1">
      <alignment horizontal="left" wrapText="1"/>
    </xf>
    <xf numFmtId="0" fontId="1" fillId="0" borderId="40" xfId="112" applyNumberFormat="1" applyFont="1" applyAlignment="1" applyProtection="1">
      <alignment horizontal="left" wrapText="1"/>
    </xf>
    <xf numFmtId="0" fontId="1" fillId="0" borderId="29" xfId="80" applyNumberFormat="1" applyFont="1" applyAlignment="1" applyProtection="1">
      <alignment horizontal="left" wrapText="1"/>
    </xf>
    <xf numFmtId="0" fontId="0" fillId="0" borderId="0" xfId="0" applyAlignment="1">
      <alignment horizont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" fillId="0" borderId="65" xfId="46" applyNumberFormat="1" applyFont="1" applyBorder="1" applyProtection="1">
      <alignment horizontal="center" vertical="center" wrapText="1"/>
    </xf>
    <xf numFmtId="0" fontId="1" fillId="0" borderId="14" xfId="114" applyNumberFormat="1" applyFont="1" applyBorder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15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2" fillId="0" borderId="0" xfId="158" applyNumberFormat="1" applyFont="1" applyProtection="1">
      <alignment horizontal="center"/>
    </xf>
    <xf numFmtId="0" fontId="12" fillId="0" borderId="0" xfId="158" applyNumberFormat="1" applyFont="1">
      <alignment horizontal="center"/>
    </xf>
    <xf numFmtId="0" fontId="16" fillId="0" borderId="0" xfId="0" applyFont="1" applyFill="1" applyAlignment="1">
      <alignment horizontal="center" wrapText="1"/>
    </xf>
  </cellXfs>
  <cellStyles count="184">
    <cellStyle name="br" xfId="23"/>
    <cellStyle name="col" xfId="95"/>
    <cellStyle name="style0" xfId="101"/>
    <cellStyle name="td" xfId="183"/>
    <cellStyle name="tr" xfId="141"/>
    <cellStyle name="xl100" xfId="88"/>
    <cellStyle name="xl101" xfId="43"/>
    <cellStyle name="xl102" xfId="93"/>
    <cellStyle name="xl103" xfId="171"/>
    <cellStyle name="xl104" xfId="72"/>
    <cellStyle name="xl105" xfId="91"/>
    <cellStyle name="xl106" xfId="1"/>
    <cellStyle name="xl107" xfId="97"/>
    <cellStyle name="xl108" xfId="16"/>
    <cellStyle name="xl109" xfId="69"/>
    <cellStyle name="xl110" xfId="100"/>
    <cellStyle name="xl111" xfId="62"/>
    <cellStyle name="xl112" xfId="110"/>
    <cellStyle name="xl113" xfId="54"/>
    <cellStyle name="xl114" xfId="2"/>
    <cellStyle name="xl115" xfId="106"/>
    <cellStyle name="xl116" xfId="142"/>
    <cellStyle name="xl117" xfId="71"/>
    <cellStyle name="xl118" xfId="51"/>
    <cellStyle name="xl119" xfId="123"/>
    <cellStyle name="xl120" xfId="104"/>
    <cellStyle name="xl121" xfId="133"/>
    <cellStyle name="xl122" xfId="116"/>
    <cellStyle name="xl123" xfId="102"/>
    <cellStyle name="xl124" xfId="80"/>
    <cellStyle name="xl125" xfId="31"/>
    <cellStyle name="xl126" xfId="120"/>
    <cellStyle name="xl127" xfId="21"/>
    <cellStyle name="xl128" xfId="99"/>
    <cellStyle name="xl129" xfId="4"/>
    <cellStyle name="xl130" xfId="98"/>
    <cellStyle name="xl131" xfId="107"/>
    <cellStyle name="xl132" xfId="56"/>
    <cellStyle name="xl133" xfId="27"/>
    <cellStyle name="xl134" xfId="173"/>
    <cellStyle name="xl135" xfId="70"/>
    <cellStyle name="xl136" xfId="48"/>
    <cellStyle name="xl137" xfId="109"/>
    <cellStyle name="xl138" xfId="161"/>
    <cellStyle name="xl139" xfId="19"/>
    <cellStyle name="xl140" xfId="89"/>
    <cellStyle name="xl141" xfId="162"/>
    <cellStyle name="xl142" xfId="108"/>
    <cellStyle name="xl143" xfId="115"/>
    <cellStyle name="xl144" xfId="77"/>
    <cellStyle name="xl145" xfId="52"/>
    <cellStyle name="xl146" xfId="117"/>
    <cellStyle name="xl147" xfId="135"/>
    <cellStyle name="xl148" xfId="74"/>
    <cellStyle name="xl149" xfId="121"/>
    <cellStyle name="xl150" xfId="59"/>
    <cellStyle name="xl151" xfId="9"/>
    <cellStyle name="xl152" xfId="37"/>
    <cellStyle name="xl153" xfId="84"/>
    <cellStyle name="xl154" xfId="137"/>
    <cellStyle name="xl155" xfId="61"/>
    <cellStyle name="xl156" xfId="38"/>
    <cellStyle name="xl157" xfId="87"/>
    <cellStyle name="xl158" xfId="39"/>
    <cellStyle name="xl159" xfId="12"/>
    <cellStyle name="xl160" xfId="167"/>
    <cellStyle name="xl161" xfId="163"/>
    <cellStyle name="xl162" xfId="65"/>
    <cellStyle name="xl163" xfId="28"/>
    <cellStyle name="xl164" xfId="118"/>
    <cellStyle name="xl165" xfId="78"/>
    <cellStyle name="xl166" xfId="124"/>
    <cellStyle name="xl167" xfId="178"/>
    <cellStyle name="xl168" xfId="152"/>
    <cellStyle name="xl169" xfId="164"/>
    <cellStyle name="xl170" xfId="81"/>
    <cellStyle name="xl171" xfId="41"/>
    <cellStyle name="xl172" xfId="134"/>
    <cellStyle name="xl173" xfId="148"/>
    <cellStyle name="xl174" xfId="45"/>
    <cellStyle name="xl175" xfId="155"/>
    <cellStyle name="xl176" xfId="10"/>
    <cellStyle name="xl177" xfId="105"/>
    <cellStyle name="xl178" xfId="20"/>
    <cellStyle name="xl179" xfId="67"/>
    <cellStyle name="xl180" xfId="131"/>
    <cellStyle name="xl181" xfId="73"/>
    <cellStyle name="xl182" xfId="168"/>
    <cellStyle name="xl183" xfId="17"/>
    <cellStyle name="xl184" xfId="8"/>
    <cellStyle name="xl185" xfId="47"/>
    <cellStyle name="xl186" xfId="57"/>
    <cellStyle name="xl187" xfId="165"/>
    <cellStyle name="xl188" xfId="174"/>
    <cellStyle name="xl189" xfId="63"/>
    <cellStyle name="xl190" xfId="82"/>
    <cellStyle name="xl191" xfId="90"/>
    <cellStyle name="xl192" xfId="24"/>
    <cellStyle name="xl193" xfId="75"/>
    <cellStyle name="xl194" xfId="49"/>
    <cellStyle name="xl195" xfId="76"/>
    <cellStyle name="xl196" xfId="160"/>
    <cellStyle name="xl197" xfId="32"/>
    <cellStyle name="xl198" xfId="5"/>
    <cellStyle name="xl21" xfId="94"/>
    <cellStyle name="xl22" xfId="7"/>
    <cellStyle name="xl23" xfId="136"/>
    <cellStyle name="xl24" xfId="113"/>
    <cellStyle name="xl25" xfId="158"/>
    <cellStyle name="xl26" xfId="14"/>
    <cellStyle name="xl27" xfId="46"/>
    <cellStyle name="xl28" xfId="96"/>
    <cellStyle name="xl29" xfId="36"/>
    <cellStyle name="xl30" xfId="139"/>
    <cellStyle name="xl31" xfId="170"/>
    <cellStyle name="xl32" xfId="25"/>
    <cellStyle name="xl33" xfId="35"/>
    <cellStyle name="xl34" xfId="175"/>
    <cellStyle name="xl35" xfId="147"/>
    <cellStyle name="xl36" xfId="156"/>
    <cellStyle name="xl37" xfId="40"/>
    <cellStyle name="xl38" xfId="15"/>
    <cellStyle name="xl39" xfId="114"/>
    <cellStyle name="xl40" xfId="64"/>
    <cellStyle name="xl41" xfId="58"/>
    <cellStyle name="xl42" xfId="44"/>
    <cellStyle name="xl43" xfId="143"/>
    <cellStyle name="xl44" xfId="85"/>
    <cellStyle name="xl45" xfId="111"/>
    <cellStyle name="xl46" xfId="86"/>
    <cellStyle name="xl47" xfId="30"/>
    <cellStyle name="xl48" xfId="6"/>
    <cellStyle name="xl49" xfId="129"/>
    <cellStyle name="xl50" xfId="42"/>
    <cellStyle name="xl51" xfId="26"/>
    <cellStyle name="xl52" xfId="169"/>
    <cellStyle name="xl53" xfId="18"/>
    <cellStyle name="xl54" xfId="55"/>
    <cellStyle name="xl55" xfId="50"/>
    <cellStyle name="xl56" xfId="153"/>
    <cellStyle name="xl57" xfId="182"/>
    <cellStyle name="xl58" xfId="177"/>
    <cellStyle name="xl59" xfId="150"/>
    <cellStyle name="xl60" xfId="151"/>
    <cellStyle name="xl61" xfId="3"/>
    <cellStyle name="xl62" xfId="159"/>
    <cellStyle name="xl63" xfId="181"/>
    <cellStyle name="xl64" xfId="132"/>
    <cellStyle name="xl65" xfId="68"/>
    <cellStyle name="xl66" xfId="122"/>
    <cellStyle name="xl67" xfId="127"/>
    <cellStyle name="xl68" xfId="154"/>
    <cellStyle name="xl69" xfId="166"/>
    <cellStyle name="xl70" xfId="138"/>
    <cellStyle name="xl71" xfId="92"/>
    <cellStyle name="xl72" xfId="128"/>
    <cellStyle name="xl73" xfId="145"/>
    <cellStyle name="xl74" xfId="22"/>
    <cellStyle name="xl75" xfId="11"/>
    <cellStyle name="xl76" xfId="176"/>
    <cellStyle name="xl77" xfId="179"/>
    <cellStyle name="xl78" xfId="149"/>
    <cellStyle name="xl79" xfId="146"/>
    <cellStyle name="xl80" xfId="180"/>
    <cellStyle name="xl81" xfId="66"/>
    <cellStyle name="xl82" xfId="126"/>
    <cellStyle name="xl83" xfId="33"/>
    <cellStyle name="xl84" xfId="125"/>
    <cellStyle name="xl85" xfId="29"/>
    <cellStyle name="xl86" xfId="172"/>
    <cellStyle name="xl87" xfId="13"/>
    <cellStyle name="xl88" xfId="83"/>
    <cellStyle name="xl89" xfId="60"/>
    <cellStyle name="xl90" xfId="103"/>
    <cellStyle name="xl91" xfId="112"/>
    <cellStyle name="xl92" xfId="79"/>
    <cellStyle name="xl93" xfId="34"/>
    <cellStyle name="xl94" xfId="144"/>
    <cellStyle name="xl95" xfId="53"/>
    <cellStyle name="xl96" xfId="130"/>
    <cellStyle name="xl97" xfId="157"/>
    <cellStyle name="xl98" xfId="140"/>
    <cellStyle name="xl99" xfId="11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workbookViewId="0">
      <selection activeCell="K11" sqref="K11"/>
    </sheetView>
  </sheetViews>
  <sheetFormatPr defaultColWidth="8.85546875" defaultRowHeight="11.25"/>
  <cols>
    <col min="1" max="1" width="46.85546875" style="2" customWidth="1"/>
    <col min="2" max="2" width="18.5703125" style="2" customWidth="1"/>
    <col min="3" max="3" width="10.7109375" style="2" customWidth="1"/>
    <col min="4" max="4" width="10.28515625" style="2" customWidth="1"/>
    <col min="5" max="5" width="8.5703125" style="2" customWidth="1"/>
    <col min="6" max="16384" width="8.85546875" style="2"/>
  </cols>
  <sheetData>
    <row r="1" spans="1:6" ht="55.5" customHeight="1">
      <c r="C1" s="47" t="s">
        <v>157</v>
      </c>
      <c r="D1" s="47"/>
      <c r="E1" s="40"/>
    </row>
    <row r="2" spans="1:6" ht="14.25" customHeight="1">
      <c r="A2" s="43" t="s">
        <v>158</v>
      </c>
      <c r="B2" s="44"/>
      <c r="C2" s="44"/>
      <c r="D2" s="44"/>
      <c r="E2" s="44"/>
      <c r="F2" s="35"/>
    </row>
    <row r="3" spans="1:6" ht="33.75" customHeight="1">
      <c r="A3" s="41" t="s">
        <v>159</v>
      </c>
      <c r="B3" s="42"/>
      <c r="C3" s="42"/>
      <c r="D3" s="42"/>
      <c r="E3" s="42"/>
      <c r="F3" s="39"/>
    </row>
    <row r="4" spans="1:6" ht="24" customHeight="1">
      <c r="A4" s="45" t="s">
        <v>94</v>
      </c>
      <c r="B4" s="46"/>
      <c r="C4" s="3"/>
      <c r="D4" s="3"/>
    </row>
    <row r="5" spans="1:6" ht="44.25" customHeight="1">
      <c r="A5" s="37" t="s">
        <v>145</v>
      </c>
      <c r="B5" s="38" t="s">
        <v>40</v>
      </c>
      <c r="C5" s="36" t="s">
        <v>155</v>
      </c>
      <c r="D5" s="36" t="s">
        <v>156</v>
      </c>
      <c r="E5" s="36" t="s">
        <v>154</v>
      </c>
    </row>
    <row r="6" spans="1:6" ht="12" customHeight="1" thickBot="1">
      <c r="A6" s="4">
        <v>1</v>
      </c>
      <c r="B6" s="5">
        <v>2</v>
      </c>
      <c r="C6" s="6">
        <v>3</v>
      </c>
      <c r="D6" s="6">
        <v>4</v>
      </c>
      <c r="E6" s="7">
        <v>5</v>
      </c>
    </row>
    <row r="7" spans="1:6" ht="30" customHeight="1">
      <c r="A7" s="27" t="s">
        <v>57</v>
      </c>
      <c r="B7" s="8" t="s">
        <v>127</v>
      </c>
      <c r="C7" s="9">
        <v>958759.50508000003</v>
      </c>
      <c r="D7" s="9">
        <v>230747.82261</v>
      </c>
      <c r="E7" s="1">
        <f t="shared" ref="E7:E12" si="0">D7/C7*100</f>
        <v>24.067330898664324</v>
      </c>
    </row>
    <row r="8" spans="1:6">
      <c r="A8" s="28" t="s">
        <v>25</v>
      </c>
      <c r="B8" s="10" t="s">
        <v>7</v>
      </c>
      <c r="C8" s="9">
        <f>C9+C10+C11+C12+C13+C14+C15+C16+C17+C18+C19</f>
        <v>126439.905</v>
      </c>
      <c r="D8" s="9">
        <f>D9+D10+D11+D12+D13+D14+D15+D16+D17+D18+D19</f>
        <v>28370.71213</v>
      </c>
      <c r="E8" s="1">
        <f t="shared" si="0"/>
        <v>22.438099846721652</v>
      </c>
    </row>
    <row r="9" spans="1:6">
      <c r="A9" s="28" t="s">
        <v>11</v>
      </c>
      <c r="B9" s="10" t="s">
        <v>77</v>
      </c>
      <c r="C9" s="9">
        <v>75160.596000000005</v>
      </c>
      <c r="D9" s="9">
        <v>17347.590379999998</v>
      </c>
      <c r="E9" s="1">
        <f t="shared" si="0"/>
        <v>23.08069826907705</v>
      </c>
    </row>
    <row r="10" spans="1:6" ht="21.75" customHeight="1">
      <c r="A10" s="28" t="s">
        <v>64</v>
      </c>
      <c r="B10" s="10" t="s">
        <v>126</v>
      </c>
      <c r="C10" s="9">
        <v>9723.1200000000008</v>
      </c>
      <c r="D10" s="9">
        <v>2051.2073100000002</v>
      </c>
      <c r="E10" s="1">
        <f t="shared" si="0"/>
        <v>21.096184249500162</v>
      </c>
    </row>
    <row r="11" spans="1:6">
      <c r="A11" s="28" t="s">
        <v>142</v>
      </c>
      <c r="B11" s="10" t="s">
        <v>70</v>
      </c>
      <c r="C11" s="9">
        <v>24273.492999999999</v>
      </c>
      <c r="D11" s="9">
        <v>4990.3865599999999</v>
      </c>
      <c r="E11" s="1">
        <f t="shared" si="0"/>
        <v>20.55899643285785</v>
      </c>
    </row>
    <row r="12" spans="1:6">
      <c r="A12" s="28" t="s">
        <v>23</v>
      </c>
      <c r="B12" s="10" t="s">
        <v>22</v>
      </c>
      <c r="C12" s="9">
        <v>2728.0360000000001</v>
      </c>
      <c r="D12" s="9">
        <v>566.06747999999993</v>
      </c>
      <c r="E12" s="1">
        <f t="shared" si="0"/>
        <v>20.750000366564077</v>
      </c>
    </row>
    <row r="13" spans="1:6" ht="24" customHeight="1">
      <c r="A13" s="28" t="s">
        <v>130</v>
      </c>
      <c r="B13" s="10" t="s">
        <v>97</v>
      </c>
      <c r="C13" s="9"/>
      <c r="D13" s="9">
        <v>15.589030000000001</v>
      </c>
      <c r="E13" s="1"/>
    </row>
    <row r="14" spans="1:6" ht="33.75">
      <c r="A14" s="28" t="s">
        <v>48</v>
      </c>
      <c r="B14" s="10" t="s">
        <v>152</v>
      </c>
      <c r="C14" s="9">
        <v>9802.5</v>
      </c>
      <c r="D14" s="9">
        <v>1763.96612</v>
      </c>
      <c r="E14" s="1">
        <f>D14/C14*100</f>
        <v>17.995063708237698</v>
      </c>
    </row>
    <row r="15" spans="1:6" ht="14.25" customHeight="1">
      <c r="A15" s="28" t="s">
        <v>96</v>
      </c>
      <c r="B15" s="10" t="s">
        <v>29</v>
      </c>
      <c r="C15" s="9">
        <v>1080</v>
      </c>
      <c r="D15" s="9">
        <v>278.60012999999998</v>
      </c>
      <c r="E15" s="1">
        <f>D15/C15*100</f>
        <v>25.796308333333329</v>
      </c>
    </row>
    <row r="16" spans="1:6" ht="22.5">
      <c r="A16" s="28" t="s">
        <v>92</v>
      </c>
      <c r="B16" s="10" t="s">
        <v>63</v>
      </c>
      <c r="C16" s="9">
        <v>488</v>
      </c>
      <c r="D16" s="9">
        <v>247.83951000000002</v>
      </c>
      <c r="E16" s="1">
        <f>D16/C16*100</f>
        <v>50.786784836065578</v>
      </c>
    </row>
    <row r="17" spans="1:5" ht="22.5">
      <c r="A17" s="28" t="s">
        <v>33</v>
      </c>
      <c r="B17" s="10" t="s">
        <v>121</v>
      </c>
      <c r="C17" s="9">
        <v>654.16</v>
      </c>
      <c r="D17" s="9">
        <v>691.00666000000001</v>
      </c>
      <c r="E17" s="1">
        <f>D17/C17*100</f>
        <v>105.63266784884433</v>
      </c>
    </row>
    <row r="18" spans="1:5">
      <c r="A18" s="28" t="s">
        <v>76</v>
      </c>
      <c r="B18" s="10" t="s">
        <v>58</v>
      </c>
      <c r="C18" s="9">
        <v>2530</v>
      </c>
      <c r="D18" s="9">
        <v>409.17009999999999</v>
      </c>
      <c r="E18" s="1">
        <f>D18/C18*100</f>
        <v>16.172731225296442</v>
      </c>
    </row>
    <row r="19" spans="1:5">
      <c r="A19" s="28" t="s">
        <v>116</v>
      </c>
      <c r="B19" s="10" t="s">
        <v>91</v>
      </c>
      <c r="C19" s="9"/>
      <c r="D19" s="9">
        <v>9.2888500000000001</v>
      </c>
      <c r="E19" s="1"/>
    </row>
    <row r="20" spans="1:5">
      <c r="A20" s="28" t="s">
        <v>44</v>
      </c>
      <c r="B20" s="10" t="s">
        <v>104</v>
      </c>
      <c r="C20" s="9">
        <f>C21+C27+C28+C29</f>
        <v>832319.60008</v>
      </c>
      <c r="D20" s="9">
        <f>D21+D27+D28+D29</f>
        <v>202377.11048</v>
      </c>
      <c r="E20" s="1">
        <f t="shared" ref="E20:E29" si="1">D20/C20*100</f>
        <v>24.31483176180738</v>
      </c>
    </row>
    <row r="21" spans="1:5" ht="22.5">
      <c r="A21" s="28" t="s">
        <v>93</v>
      </c>
      <c r="B21" s="10" t="s">
        <v>26</v>
      </c>
      <c r="C21" s="9">
        <f>C22+C23+C24+C25+C26</f>
        <v>828691.17220000003</v>
      </c>
      <c r="D21" s="9">
        <f>D22+D23+D24+D25+D26</f>
        <v>198748.6826</v>
      </c>
      <c r="E21" s="1">
        <f t="shared" si="1"/>
        <v>23.983443925481218</v>
      </c>
    </row>
    <row r="22" spans="1:5" ht="22.5">
      <c r="A22" s="28" t="s">
        <v>42</v>
      </c>
      <c r="B22" s="10" t="s">
        <v>39</v>
      </c>
      <c r="C22" s="9">
        <v>44407.7</v>
      </c>
      <c r="D22" s="9">
        <v>11098.7</v>
      </c>
      <c r="E22" s="1">
        <f t="shared" si="1"/>
        <v>24.99273774593145</v>
      </c>
    </row>
    <row r="23" spans="1:5" ht="22.5">
      <c r="A23" s="28" t="s">
        <v>47</v>
      </c>
      <c r="B23" s="10" t="s">
        <v>31</v>
      </c>
      <c r="C23" s="9">
        <v>349448.6752</v>
      </c>
      <c r="D23" s="9">
        <v>81804.92</v>
      </c>
      <c r="E23" s="1">
        <f t="shared" si="1"/>
        <v>23.409709581294187</v>
      </c>
    </row>
    <row r="24" spans="1:5" ht="22.5">
      <c r="A24" s="28" t="s">
        <v>134</v>
      </c>
      <c r="B24" s="10" t="s">
        <v>21</v>
      </c>
      <c r="C24" s="9">
        <v>434483</v>
      </c>
      <c r="D24" s="9">
        <v>105766.5496</v>
      </c>
      <c r="E24" s="1">
        <f t="shared" si="1"/>
        <v>24.343081225272336</v>
      </c>
    </row>
    <row r="25" spans="1:5">
      <c r="A25" s="28" t="s">
        <v>129</v>
      </c>
      <c r="B25" s="10" t="s">
        <v>12</v>
      </c>
      <c r="C25" s="9">
        <v>86.197000000000003</v>
      </c>
      <c r="D25" s="9">
        <v>12.113</v>
      </c>
      <c r="E25" s="1">
        <f t="shared" si="1"/>
        <v>14.052693249185005</v>
      </c>
    </row>
    <row r="26" spans="1:5" ht="22.5">
      <c r="A26" s="28" t="s">
        <v>141</v>
      </c>
      <c r="B26" s="10" t="s">
        <v>17</v>
      </c>
      <c r="C26" s="9">
        <v>265.60000000000002</v>
      </c>
      <c r="D26" s="9">
        <v>66.400000000000006</v>
      </c>
      <c r="E26" s="1">
        <f t="shared" si="1"/>
        <v>25</v>
      </c>
    </row>
    <row r="27" spans="1:5">
      <c r="A27" s="28" t="s">
        <v>135</v>
      </c>
      <c r="B27" s="10" t="s">
        <v>89</v>
      </c>
      <c r="C27" s="9">
        <v>3931.3829999999998</v>
      </c>
      <c r="D27" s="9">
        <v>3931.3829999999998</v>
      </c>
      <c r="E27" s="1">
        <f t="shared" si="1"/>
        <v>100</v>
      </c>
    </row>
    <row r="28" spans="1:5" ht="68.25" customHeight="1">
      <c r="A28" s="28" t="s">
        <v>90</v>
      </c>
      <c r="B28" s="10" t="s">
        <v>78</v>
      </c>
      <c r="C28" s="9">
        <v>1499.7625800000001</v>
      </c>
      <c r="D28" s="9">
        <v>1499.7625800000001</v>
      </c>
      <c r="E28" s="1">
        <f t="shared" si="1"/>
        <v>100</v>
      </c>
    </row>
    <row r="29" spans="1:5" ht="33.75">
      <c r="A29" s="28" t="s">
        <v>41</v>
      </c>
      <c r="B29" s="10" t="s">
        <v>110</v>
      </c>
      <c r="C29" s="9">
        <v>-1802.7176999999999</v>
      </c>
      <c r="D29" s="9">
        <v>-1802.7176999999999</v>
      </c>
      <c r="E29" s="1">
        <f t="shared" si="1"/>
        <v>100</v>
      </c>
    </row>
    <row r="30" spans="1:5" ht="15" customHeight="1">
      <c r="A30" s="45" t="s">
        <v>112</v>
      </c>
      <c r="B30" s="46"/>
      <c r="C30" s="16"/>
      <c r="D30" s="17"/>
      <c r="E30" s="18"/>
    </row>
    <row r="31" spans="1:5">
      <c r="A31" s="29" t="s">
        <v>38</v>
      </c>
      <c r="B31" s="11" t="s">
        <v>127</v>
      </c>
      <c r="C31" s="12">
        <f>C32+C39+C41+C44+C50+C54+C59+C62+C64+C69+C71+C73</f>
        <v>1001580.7409999999</v>
      </c>
      <c r="D31" s="12">
        <f>D32+D39+D41+D44+D50+D54+D59+D62+D64+D69+D71+D73</f>
        <v>236637.97303999998</v>
      </c>
      <c r="E31" s="1">
        <f t="shared" ref="E31:E36" si="2">D31/C31*100</f>
        <v>23.626450005791398</v>
      </c>
    </row>
    <row r="32" spans="1:5">
      <c r="A32" s="30" t="s">
        <v>109</v>
      </c>
      <c r="B32" s="11" t="s">
        <v>30</v>
      </c>
      <c r="C32" s="12">
        <f>C33+C34+C35+C36+C37+C38</f>
        <v>54391.9</v>
      </c>
      <c r="D32" s="12">
        <f>D33+D34+D35+D36+D37+D38</f>
        <v>13237.400000000001</v>
      </c>
      <c r="E32" s="1">
        <f t="shared" si="2"/>
        <v>24.337079601926025</v>
      </c>
    </row>
    <row r="33" spans="1:5" ht="22.5">
      <c r="A33" s="31" t="s">
        <v>132</v>
      </c>
      <c r="B33" s="13" t="s">
        <v>123</v>
      </c>
      <c r="C33" s="14">
        <v>1284.3</v>
      </c>
      <c r="D33" s="14">
        <v>255.5</v>
      </c>
      <c r="E33" s="1">
        <f t="shared" si="2"/>
        <v>19.894105738534613</v>
      </c>
    </row>
    <row r="34" spans="1:5" ht="33.75">
      <c r="A34" s="31" t="s">
        <v>136</v>
      </c>
      <c r="B34" s="13" t="s">
        <v>24</v>
      </c>
      <c r="C34" s="14">
        <v>2029.2</v>
      </c>
      <c r="D34" s="14">
        <v>417.5</v>
      </c>
      <c r="E34" s="1">
        <f t="shared" si="2"/>
        <v>20.574610684013404</v>
      </c>
    </row>
    <row r="35" spans="1:5" ht="33.75">
      <c r="A35" s="31" t="s">
        <v>102</v>
      </c>
      <c r="B35" s="13" t="s">
        <v>59</v>
      </c>
      <c r="C35" s="14">
        <v>28571.5</v>
      </c>
      <c r="D35" s="14">
        <v>6923.3</v>
      </c>
      <c r="E35" s="1">
        <f t="shared" si="2"/>
        <v>24.231489421276446</v>
      </c>
    </row>
    <row r="36" spans="1:5" ht="33.75">
      <c r="A36" s="31" t="s">
        <v>8</v>
      </c>
      <c r="B36" s="13" t="s">
        <v>139</v>
      </c>
      <c r="C36" s="14">
        <v>9529.4</v>
      </c>
      <c r="D36" s="14">
        <v>1862.9</v>
      </c>
      <c r="E36" s="1">
        <f t="shared" si="2"/>
        <v>19.548974751820683</v>
      </c>
    </row>
    <row r="37" spans="1:5">
      <c r="A37" s="31" t="s">
        <v>71</v>
      </c>
      <c r="B37" s="13" t="s">
        <v>15</v>
      </c>
      <c r="C37" s="14">
        <v>610.9</v>
      </c>
      <c r="D37" s="14"/>
      <c r="E37" s="1"/>
    </row>
    <row r="38" spans="1:5">
      <c r="A38" s="31" t="s">
        <v>120</v>
      </c>
      <c r="B38" s="13" t="s">
        <v>115</v>
      </c>
      <c r="C38" s="14">
        <v>12366.6</v>
      </c>
      <c r="D38" s="14">
        <v>3778.2</v>
      </c>
      <c r="E38" s="1">
        <f t="shared" ref="E38:E44" si="3">D38/C38*100</f>
        <v>30.551647178690988</v>
      </c>
    </row>
    <row r="39" spans="1:5">
      <c r="A39" s="31" t="s">
        <v>52</v>
      </c>
      <c r="B39" s="13" t="s">
        <v>143</v>
      </c>
      <c r="C39" s="14">
        <f>C40</f>
        <v>1249.0999999999999</v>
      </c>
      <c r="D39" s="14">
        <f>D40</f>
        <v>312.27499999999998</v>
      </c>
      <c r="E39" s="1">
        <f t="shared" si="3"/>
        <v>25</v>
      </c>
    </row>
    <row r="40" spans="1:5">
      <c r="A40" s="31" t="s">
        <v>128</v>
      </c>
      <c r="B40" s="13" t="s">
        <v>113</v>
      </c>
      <c r="C40" s="14">
        <v>1249.0999999999999</v>
      </c>
      <c r="D40" s="14">
        <v>312.27499999999998</v>
      </c>
      <c r="E40" s="1">
        <f t="shared" si="3"/>
        <v>25</v>
      </c>
    </row>
    <row r="41" spans="1:5" ht="22.5">
      <c r="A41" s="31" t="s">
        <v>79</v>
      </c>
      <c r="B41" s="13" t="s">
        <v>82</v>
      </c>
      <c r="C41" s="14">
        <f>C42+C43</f>
        <v>218.5</v>
      </c>
      <c r="D41" s="14">
        <f>D42+D43</f>
        <v>101.1</v>
      </c>
      <c r="E41" s="1">
        <f t="shared" si="3"/>
        <v>46.270022883295191</v>
      </c>
    </row>
    <row r="42" spans="1:5" ht="33.75">
      <c r="A42" s="31" t="s">
        <v>81</v>
      </c>
      <c r="B42" s="13" t="s">
        <v>122</v>
      </c>
      <c r="C42" s="14">
        <v>188.5</v>
      </c>
      <c r="D42" s="14">
        <v>71.099999999999994</v>
      </c>
      <c r="E42" s="1">
        <f t="shared" si="3"/>
        <v>37.718832891246677</v>
      </c>
    </row>
    <row r="43" spans="1:5">
      <c r="A43" s="31" t="s">
        <v>72</v>
      </c>
      <c r="B43" s="13" t="s">
        <v>3</v>
      </c>
      <c r="C43" s="14">
        <v>30</v>
      </c>
      <c r="D43" s="14">
        <v>30</v>
      </c>
      <c r="E43" s="1">
        <f t="shared" si="3"/>
        <v>100</v>
      </c>
    </row>
    <row r="44" spans="1:5">
      <c r="A44" s="31" t="s">
        <v>108</v>
      </c>
      <c r="B44" s="13" t="s">
        <v>1</v>
      </c>
      <c r="C44" s="14">
        <f>C45+C46+C47+C48+C49</f>
        <v>15669.3</v>
      </c>
      <c r="D44" s="14">
        <f>D45+D46+D47+D48+D49</f>
        <v>1331.3</v>
      </c>
      <c r="E44" s="1">
        <f t="shared" si="3"/>
        <v>8.4962314844951585</v>
      </c>
    </row>
    <row r="45" spans="1:5">
      <c r="A45" s="31" t="s">
        <v>87</v>
      </c>
      <c r="B45" s="13" t="s">
        <v>105</v>
      </c>
      <c r="C45" s="14">
        <v>2000</v>
      </c>
      <c r="D45" s="14"/>
      <c r="E45" s="1"/>
    </row>
    <row r="46" spans="1:5">
      <c r="A46" s="31" t="s">
        <v>45</v>
      </c>
      <c r="B46" s="13" t="s">
        <v>65</v>
      </c>
      <c r="C46" s="14">
        <v>5</v>
      </c>
      <c r="D46" s="14">
        <v>0.7</v>
      </c>
      <c r="E46" s="1">
        <f>D46/C46*100</f>
        <v>13.999999999999998</v>
      </c>
    </row>
    <row r="47" spans="1:5">
      <c r="A47" s="31" t="s">
        <v>85</v>
      </c>
      <c r="B47" s="13" t="s">
        <v>14</v>
      </c>
      <c r="C47" s="14">
        <v>1089.2</v>
      </c>
      <c r="D47" s="14"/>
      <c r="E47" s="1"/>
    </row>
    <row r="48" spans="1:5">
      <c r="A48" s="31" t="s">
        <v>60</v>
      </c>
      <c r="B48" s="13" t="s">
        <v>53</v>
      </c>
      <c r="C48" s="14">
        <v>11953.1</v>
      </c>
      <c r="D48" s="14">
        <v>1169.8</v>
      </c>
      <c r="E48" s="1">
        <f t="shared" ref="E48:E56" si="4">D48/C48*100</f>
        <v>9.7865825601726737</v>
      </c>
    </row>
    <row r="49" spans="1:5">
      <c r="A49" s="31" t="s">
        <v>125</v>
      </c>
      <c r="B49" s="13" t="s">
        <v>20</v>
      </c>
      <c r="C49" s="14">
        <v>622</v>
      </c>
      <c r="D49" s="14">
        <v>160.80000000000001</v>
      </c>
      <c r="E49" s="1">
        <f t="shared" si="4"/>
        <v>25.85209003215434</v>
      </c>
    </row>
    <row r="50" spans="1:5">
      <c r="A50" s="31" t="s">
        <v>151</v>
      </c>
      <c r="B50" s="13" t="s">
        <v>100</v>
      </c>
      <c r="C50" s="14">
        <f>C51+C52+C53</f>
        <v>77531.3</v>
      </c>
      <c r="D50" s="14">
        <f>D51+D52+D53</f>
        <v>30690.7</v>
      </c>
      <c r="E50" s="1">
        <f t="shared" si="4"/>
        <v>39.584916027462455</v>
      </c>
    </row>
    <row r="51" spans="1:5">
      <c r="A51" s="31" t="s">
        <v>138</v>
      </c>
      <c r="B51" s="13" t="s">
        <v>119</v>
      </c>
      <c r="C51" s="14">
        <v>54413.3</v>
      </c>
      <c r="D51" s="14">
        <v>30572.7</v>
      </c>
      <c r="E51" s="1">
        <f t="shared" si="4"/>
        <v>56.186079506297169</v>
      </c>
    </row>
    <row r="52" spans="1:5">
      <c r="A52" s="31" t="s">
        <v>46</v>
      </c>
      <c r="B52" s="13" t="s">
        <v>19</v>
      </c>
      <c r="C52" s="14">
        <v>23028</v>
      </c>
      <c r="D52" s="14">
        <v>28</v>
      </c>
      <c r="E52" s="1">
        <f t="shared" si="4"/>
        <v>0.12159110647906896</v>
      </c>
    </row>
    <row r="53" spans="1:5">
      <c r="A53" s="31" t="s">
        <v>153</v>
      </c>
      <c r="B53" s="13" t="s">
        <v>56</v>
      </c>
      <c r="C53" s="14">
        <v>90</v>
      </c>
      <c r="D53" s="14">
        <v>90</v>
      </c>
      <c r="E53" s="1">
        <f t="shared" si="4"/>
        <v>100</v>
      </c>
    </row>
    <row r="54" spans="1:5">
      <c r="A54" s="31" t="s">
        <v>95</v>
      </c>
      <c r="B54" s="13" t="s">
        <v>111</v>
      </c>
      <c r="C54" s="14">
        <f>C55+C56+C57+C58</f>
        <v>630214.89999999991</v>
      </c>
      <c r="D54" s="14">
        <f>D55+D56+D57+D58</f>
        <v>157095.79999999999</v>
      </c>
      <c r="E54" s="1">
        <f t="shared" si="4"/>
        <v>24.927338277784294</v>
      </c>
    </row>
    <row r="55" spans="1:5">
      <c r="A55" s="31" t="s">
        <v>118</v>
      </c>
      <c r="B55" s="13" t="s">
        <v>6</v>
      </c>
      <c r="C55" s="14">
        <v>214698.6</v>
      </c>
      <c r="D55" s="14">
        <v>20250.900000000001</v>
      </c>
      <c r="E55" s="1">
        <f t="shared" si="4"/>
        <v>9.4322459485064183</v>
      </c>
    </row>
    <row r="56" spans="1:5">
      <c r="A56" s="31" t="s">
        <v>137</v>
      </c>
      <c r="B56" s="13" t="s">
        <v>37</v>
      </c>
      <c r="C56" s="14">
        <v>401561.5</v>
      </c>
      <c r="D56" s="14">
        <v>135192.4</v>
      </c>
      <c r="E56" s="1">
        <f t="shared" si="4"/>
        <v>33.666673722455961</v>
      </c>
    </row>
    <row r="57" spans="1:5">
      <c r="A57" s="31" t="s">
        <v>68</v>
      </c>
      <c r="B57" s="13" t="s">
        <v>99</v>
      </c>
      <c r="C57" s="14">
        <v>5042.6000000000004</v>
      </c>
      <c r="D57" s="14"/>
      <c r="E57" s="1"/>
    </row>
    <row r="58" spans="1:5">
      <c r="A58" s="31" t="s">
        <v>140</v>
      </c>
      <c r="B58" s="13" t="s">
        <v>18</v>
      </c>
      <c r="C58" s="14">
        <v>8912.2000000000007</v>
      </c>
      <c r="D58" s="14">
        <v>1652.5</v>
      </c>
      <c r="E58" s="1">
        <f>D58/C58*100</f>
        <v>18.541998608648814</v>
      </c>
    </row>
    <row r="59" spans="1:5">
      <c r="A59" s="31" t="s">
        <v>5</v>
      </c>
      <c r="B59" s="13" t="s">
        <v>73</v>
      </c>
      <c r="C59" s="14">
        <f>C60+C61</f>
        <v>45152.741000000002</v>
      </c>
      <c r="D59" s="14">
        <f>D60+D61</f>
        <v>10539.422860000001</v>
      </c>
      <c r="E59" s="1">
        <f>D59/C59*100</f>
        <v>23.341712211889863</v>
      </c>
    </row>
    <row r="60" spans="1:5">
      <c r="A60" s="31" t="s">
        <v>28</v>
      </c>
      <c r="B60" s="13" t="s">
        <v>103</v>
      </c>
      <c r="C60" s="14">
        <v>40025.957999999999</v>
      </c>
      <c r="D60" s="14">
        <v>9828.5862100000013</v>
      </c>
      <c r="E60" s="1">
        <f>D60/C60*100</f>
        <v>24.555530213667843</v>
      </c>
    </row>
    <row r="61" spans="1:5">
      <c r="A61" s="31" t="s">
        <v>51</v>
      </c>
      <c r="B61" s="13" t="s">
        <v>61</v>
      </c>
      <c r="C61" s="14">
        <v>5126.7830000000004</v>
      </c>
      <c r="D61" s="14">
        <v>710.83665000000008</v>
      </c>
      <c r="E61" s="1">
        <f>D61/C61*100</f>
        <v>13.865159691759921</v>
      </c>
    </row>
    <row r="62" spans="1:5">
      <c r="A62" s="31" t="s">
        <v>27</v>
      </c>
      <c r="B62" s="13" t="s">
        <v>144</v>
      </c>
      <c r="C62" s="14">
        <f>C63</f>
        <v>44</v>
      </c>
      <c r="D62" s="14">
        <f>D63</f>
        <v>0</v>
      </c>
      <c r="E62" s="1"/>
    </row>
    <row r="63" spans="1:5">
      <c r="A63" s="31" t="s">
        <v>98</v>
      </c>
      <c r="B63" s="13" t="s">
        <v>54</v>
      </c>
      <c r="C63" s="14">
        <v>44</v>
      </c>
      <c r="D63" s="14"/>
      <c r="E63" s="1"/>
    </row>
    <row r="64" spans="1:5">
      <c r="A64" s="31" t="s">
        <v>2</v>
      </c>
      <c r="B64" s="13" t="s">
        <v>131</v>
      </c>
      <c r="C64" s="14">
        <f>C65+C66+C67+C68</f>
        <v>26937.1</v>
      </c>
      <c r="D64" s="14">
        <f>D65+D66+D67+D68</f>
        <v>2450.6999999999998</v>
      </c>
      <c r="E64" s="1">
        <f t="shared" ref="E64:E76" si="5">D64/C64*100</f>
        <v>9.0978613139499043</v>
      </c>
    </row>
    <row r="65" spans="1:5">
      <c r="A65" s="31" t="s">
        <v>43</v>
      </c>
      <c r="B65" s="13" t="s">
        <v>4</v>
      </c>
      <c r="C65" s="14">
        <v>1500</v>
      </c>
      <c r="D65" s="14">
        <v>223.3</v>
      </c>
      <c r="E65" s="1">
        <f t="shared" si="5"/>
        <v>14.886666666666667</v>
      </c>
    </row>
    <row r="66" spans="1:5">
      <c r="A66" s="31" t="s">
        <v>13</v>
      </c>
      <c r="B66" s="13" t="s">
        <v>107</v>
      </c>
      <c r="C66" s="14">
        <v>6211.1</v>
      </c>
      <c r="D66" s="14">
        <v>111.2</v>
      </c>
      <c r="E66" s="1">
        <f t="shared" si="5"/>
        <v>1.7903430954259307</v>
      </c>
    </row>
    <row r="67" spans="1:5">
      <c r="A67" s="31" t="s">
        <v>34</v>
      </c>
      <c r="B67" s="13" t="s">
        <v>124</v>
      </c>
      <c r="C67" s="14">
        <v>19089.099999999999</v>
      </c>
      <c r="D67" s="14">
        <v>2101</v>
      </c>
      <c r="E67" s="1">
        <f t="shared" si="5"/>
        <v>11.006281071396765</v>
      </c>
    </row>
    <row r="68" spans="1:5">
      <c r="A68" s="31" t="s">
        <v>114</v>
      </c>
      <c r="B68" s="13" t="s">
        <v>67</v>
      </c>
      <c r="C68" s="14">
        <v>136.9</v>
      </c>
      <c r="D68" s="14">
        <v>15.2</v>
      </c>
      <c r="E68" s="1">
        <f t="shared" si="5"/>
        <v>11.102994886778669</v>
      </c>
    </row>
    <row r="69" spans="1:5">
      <c r="A69" s="31" t="s">
        <v>9</v>
      </c>
      <c r="B69" s="13" t="s">
        <v>69</v>
      </c>
      <c r="C69" s="14">
        <f>C70</f>
        <v>96843.3</v>
      </c>
      <c r="D69" s="14">
        <f>D70</f>
        <v>7440.4</v>
      </c>
      <c r="E69" s="1">
        <f t="shared" si="5"/>
        <v>7.6829269551946284</v>
      </c>
    </row>
    <row r="70" spans="1:5">
      <c r="A70" s="31" t="s">
        <v>148</v>
      </c>
      <c r="B70" s="13" t="s">
        <v>147</v>
      </c>
      <c r="C70" s="14">
        <v>96843.3</v>
      </c>
      <c r="D70" s="14">
        <v>7440.4</v>
      </c>
      <c r="E70" s="1">
        <f t="shared" si="5"/>
        <v>7.6829269551946284</v>
      </c>
    </row>
    <row r="71" spans="1:5" ht="22.5">
      <c r="A71" s="31" t="s">
        <v>146</v>
      </c>
      <c r="B71" s="13" t="s">
        <v>80</v>
      </c>
      <c r="C71" s="14">
        <f>C72</f>
        <v>600</v>
      </c>
      <c r="D71" s="14">
        <f>D72</f>
        <v>184.97517999999999</v>
      </c>
      <c r="E71" s="1">
        <f t="shared" si="5"/>
        <v>30.829196666666665</v>
      </c>
    </row>
    <row r="72" spans="1:5" ht="22.5">
      <c r="A72" s="31" t="s">
        <v>0</v>
      </c>
      <c r="B72" s="13" t="s">
        <v>133</v>
      </c>
      <c r="C72" s="14">
        <v>600</v>
      </c>
      <c r="D72" s="14">
        <v>184.97517999999999</v>
      </c>
      <c r="E72" s="1">
        <f t="shared" si="5"/>
        <v>30.829196666666665</v>
      </c>
    </row>
    <row r="73" spans="1:5" ht="33.75">
      <c r="A73" s="31" t="s">
        <v>83</v>
      </c>
      <c r="B73" s="13" t="s">
        <v>36</v>
      </c>
      <c r="C73" s="14">
        <f>C74+C75</f>
        <v>52728.6</v>
      </c>
      <c r="D73" s="14">
        <f>D74+D75</f>
        <v>13253.9</v>
      </c>
      <c r="E73" s="1">
        <f t="shared" si="5"/>
        <v>25.136074160891813</v>
      </c>
    </row>
    <row r="74" spans="1:5" ht="33.75">
      <c r="A74" s="31" t="s">
        <v>49</v>
      </c>
      <c r="B74" s="13" t="s">
        <v>75</v>
      </c>
      <c r="C74" s="14">
        <v>7674.6</v>
      </c>
      <c r="D74" s="14">
        <v>1959.6</v>
      </c>
      <c r="E74" s="1">
        <f t="shared" si="5"/>
        <v>25.533578297240243</v>
      </c>
    </row>
    <row r="75" spans="1:5" ht="12" thickBot="1">
      <c r="A75" s="31" t="s">
        <v>16</v>
      </c>
      <c r="B75" s="13" t="s">
        <v>150</v>
      </c>
      <c r="C75" s="14">
        <v>45054</v>
      </c>
      <c r="D75" s="14">
        <v>11294.3</v>
      </c>
      <c r="E75" s="1">
        <f t="shared" si="5"/>
        <v>25.068362409552979</v>
      </c>
    </row>
    <row r="76" spans="1:5" ht="15" customHeight="1" thickBot="1">
      <c r="A76" s="32" t="s">
        <v>50</v>
      </c>
      <c r="B76" s="19" t="s">
        <v>127</v>
      </c>
      <c r="C76" s="20">
        <f>C7-C31</f>
        <v>-42821.23591999989</v>
      </c>
      <c r="D76" s="20">
        <f>D7-D31</f>
        <v>-5890.1504299999797</v>
      </c>
      <c r="E76" s="26">
        <f t="shared" si="5"/>
        <v>13.755208843117378</v>
      </c>
    </row>
    <row r="77" spans="1:5" ht="12" thickBot="1">
      <c r="A77" s="45" t="s">
        <v>35</v>
      </c>
      <c r="B77" s="46"/>
      <c r="C77" s="3"/>
      <c r="D77" s="3"/>
      <c r="E77" s="21"/>
    </row>
    <row r="78" spans="1:5">
      <c r="A78" s="33" t="s">
        <v>66</v>
      </c>
      <c r="B78" s="22" t="s">
        <v>127</v>
      </c>
      <c r="C78" s="23">
        <f>C79+C82</f>
        <v>42821.240999999922</v>
      </c>
      <c r="D78" s="23">
        <f>D79+D82</f>
        <v>5890.1730399999942</v>
      </c>
      <c r="E78" s="24">
        <f>D78/C78*100</f>
        <v>13.755260012198164</v>
      </c>
    </row>
    <row r="79" spans="1:5" ht="22.5">
      <c r="A79" s="34" t="s">
        <v>117</v>
      </c>
      <c r="B79" s="25" t="s">
        <v>55</v>
      </c>
      <c r="C79" s="15">
        <f>C80+C81</f>
        <v>6300</v>
      </c>
      <c r="D79" s="15">
        <f>D80+D81</f>
        <v>-2000</v>
      </c>
      <c r="E79" s="1">
        <f>D79/C79*100</f>
        <v>-31.746031746031743</v>
      </c>
    </row>
    <row r="80" spans="1:5" ht="22.5">
      <c r="A80" s="34" t="s">
        <v>149</v>
      </c>
      <c r="B80" s="25" t="s">
        <v>74</v>
      </c>
      <c r="C80" s="15">
        <v>14300</v>
      </c>
      <c r="D80" s="15"/>
      <c r="E80" s="1"/>
    </row>
    <row r="81" spans="1:5" ht="22.5">
      <c r="A81" s="34" t="s">
        <v>62</v>
      </c>
      <c r="B81" s="25" t="s">
        <v>10</v>
      </c>
      <c r="C81" s="15">
        <v>-8000</v>
      </c>
      <c r="D81" s="15">
        <v>-2000</v>
      </c>
      <c r="E81" s="1">
        <f>D81/C81*100</f>
        <v>25</v>
      </c>
    </row>
    <row r="82" spans="1:5" ht="22.5">
      <c r="A82" s="34" t="s">
        <v>84</v>
      </c>
      <c r="B82" s="25" t="s">
        <v>106</v>
      </c>
      <c r="C82" s="15">
        <f>C84+C83</f>
        <v>36521.240999999922</v>
      </c>
      <c r="D82" s="15">
        <f>D84+D83</f>
        <v>7890.1730399999942</v>
      </c>
      <c r="E82" s="1">
        <f>D82/C82*100</f>
        <v>21.604339896335972</v>
      </c>
    </row>
    <row r="83" spans="1:5">
      <c r="A83" s="34" t="s">
        <v>88</v>
      </c>
      <c r="B83" s="25" t="s">
        <v>86</v>
      </c>
      <c r="C83" s="15">
        <v>-973059.5</v>
      </c>
      <c r="D83" s="15">
        <v>-230747.8</v>
      </c>
      <c r="E83" s="1">
        <f>D83/C83*100</f>
        <v>23.713637244176741</v>
      </c>
    </row>
    <row r="84" spans="1:5">
      <c r="A84" s="34" t="s">
        <v>101</v>
      </c>
      <c r="B84" s="25" t="s">
        <v>32</v>
      </c>
      <c r="C84" s="15">
        <f>C31-C81</f>
        <v>1009580.7409999999</v>
      </c>
      <c r="D84" s="15">
        <f>D31-D81</f>
        <v>238637.97303999998</v>
      </c>
      <c r="E84" s="1">
        <f>D84/C84*100</f>
        <v>23.637334127791171</v>
      </c>
    </row>
  </sheetData>
  <mergeCells count="6">
    <mergeCell ref="C1:D1"/>
    <mergeCell ref="A3:E3"/>
    <mergeCell ref="A2:E2"/>
    <mergeCell ref="A30:B30"/>
    <mergeCell ref="A77:B77"/>
    <mergeCell ref="A4:B4"/>
  </mergeCells>
  <pageMargins left="0.27" right="0.19685039370078741" top="0.23622047244094491" bottom="0.23622047244094491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2014-04-14T11:31:37Z</cp:lastPrinted>
  <dcterms:created xsi:type="dcterms:W3CDTF">2014-04-14T08:04:35Z</dcterms:created>
  <dcterms:modified xsi:type="dcterms:W3CDTF">2014-06-03T04:43:14Z</dcterms:modified>
</cp:coreProperties>
</file>