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СД" sheetId="15" r:id="rId3"/>
  </sheets>
  <definedNames>
    <definedName name="OLE_LINK1" localSheetId="0">'для руководства'!#REF!</definedName>
    <definedName name="OLE_LINK1" localSheetId="1">'доходы по федер бюдж'!#REF!</definedName>
    <definedName name="OLE_LINK1" localSheetId="2">СД!#REF!</definedName>
    <definedName name="_xlnm.Print_Titles" localSheetId="0">'для руководства'!$10:$12</definedName>
    <definedName name="_xlnm.Print_Titles" localSheetId="1">'доходы по федер бюдж'!$10:$12</definedName>
    <definedName name="_xlnm.Print_Titles" localSheetId="2">СД!$15:$16</definedName>
    <definedName name="_xlnm.Print_Area" localSheetId="0">'для руководства'!$A$1:$K$193</definedName>
    <definedName name="_xlnm.Print_Area" localSheetId="1">'доходы по федер бюдж'!$A$1:$K$193</definedName>
    <definedName name="_xlnm.Print_Area" localSheetId="2">СД!$A$1:$E$116</definedName>
  </definedNames>
  <calcPr calcId="145621"/>
</workbook>
</file>

<file path=xl/calcChain.xml><?xml version="1.0" encoding="utf-8"?>
<calcChain xmlns="http://schemas.openxmlformats.org/spreadsheetml/2006/main">
  <c r="C50" i="15" l="1"/>
  <c r="D50" i="15" l="1"/>
  <c r="E50" i="15"/>
  <c r="D78" i="15"/>
  <c r="E78" i="15"/>
  <c r="D109" i="15" l="1"/>
  <c r="E109" i="15"/>
  <c r="D21" i="15"/>
  <c r="D19" i="15"/>
  <c r="C109" i="15"/>
  <c r="E96" i="15"/>
  <c r="C96" i="15"/>
  <c r="D96" i="15"/>
  <c r="E48" i="15"/>
  <c r="D48" i="15"/>
  <c r="C48" i="15"/>
  <c r="E41" i="15"/>
  <c r="D41" i="15"/>
  <c r="C41" i="15"/>
  <c r="E39" i="15"/>
  <c r="D39" i="15"/>
  <c r="C39" i="15"/>
  <c r="E35" i="15"/>
  <c r="D35" i="15"/>
  <c r="C35" i="15"/>
  <c r="E31" i="15"/>
  <c r="D31" i="15"/>
  <c r="C31" i="15"/>
  <c r="E27" i="15"/>
  <c r="D27" i="15"/>
  <c r="C27" i="15"/>
  <c r="E23" i="15"/>
  <c r="D23" i="15"/>
  <c r="C23" i="15"/>
  <c r="E21" i="15"/>
  <c r="C21" i="15"/>
  <c r="E19" i="15"/>
  <c r="C19" i="15"/>
  <c r="E18" i="15" l="1"/>
  <c r="D47" i="15"/>
  <c r="D46" i="15" s="1"/>
  <c r="E47" i="15"/>
  <c r="E46" i="15" s="1"/>
  <c r="D18" i="15"/>
  <c r="C18" i="15"/>
  <c r="D115" i="15"/>
  <c r="E115" i="15"/>
  <c r="C78" i="15"/>
  <c r="D112" i="15" l="1"/>
  <c r="E112" i="15"/>
  <c r="C47" i="15"/>
  <c r="C46" i="15" s="1"/>
  <c r="C112" i="15" s="1"/>
  <c r="L195" i="7" l="1"/>
  <c r="L193" i="7"/>
  <c r="K191" i="7"/>
  <c r="K190" i="7" s="1"/>
  <c r="K189" i="7" s="1"/>
  <c r="J191" i="7"/>
  <c r="J190" i="7" s="1"/>
  <c r="J189" i="7" s="1"/>
  <c r="I191" i="7"/>
  <c r="I190" i="7" s="1"/>
  <c r="I189" i="7" s="1"/>
  <c r="H190" i="7"/>
  <c r="H189" i="7" s="1"/>
  <c r="G190" i="7"/>
  <c r="G189" i="7" s="1"/>
  <c r="F190" i="7"/>
  <c r="F189" i="7" s="1"/>
  <c r="E190" i="7"/>
  <c r="E189" i="7" s="1"/>
  <c r="D190" i="7"/>
  <c r="D189" i="7" s="1"/>
  <c r="C190" i="7"/>
  <c r="C189" i="7" s="1"/>
  <c r="L189" i="7"/>
  <c r="L70" i="7" s="1"/>
  <c r="K187" i="7"/>
  <c r="K186" i="7" s="1"/>
  <c r="K185" i="7" s="1"/>
  <c r="J187" i="7"/>
  <c r="J186" i="7" s="1"/>
  <c r="J185" i="7" s="1"/>
  <c r="I187" i="7"/>
  <c r="I186" i="7" s="1"/>
  <c r="I185" i="7" s="1"/>
  <c r="H186" i="7"/>
  <c r="H185" i="7" s="1"/>
  <c r="G186" i="7"/>
  <c r="G185" i="7" s="1"/>
  <c r="F186" i="7"/>
  <c r="F185" i="7" s="1"/>
  <c r="E186" i="7"/>
  <c r="E185" i="7" s="1"/>
  <c r="D186" i="7"/>
  <c r="D185" i="7" s="1"/>
  <c r="C186" i="7"/>
  <c r="C185" i="7" s="1"/>
  <c r="H183" i="7"/>
  <c r="G183" i="7"/>
  <c r="F183" i="7"/>
  <c r="H182" i="7"/>
  <c r="G182" i="7"/>
  <c r="F182" i="7"/>
  <c r="H181" i="7"/>
  <c r="G181" i="7"/>
  <c r="F181" i="7"/>
  <c r="H180" i="7"/>
  <c r="G180" i="7"/>
  <c r="F180" i="7"/>
  <c r="H179" i="7"/>
  <c r="G179" i="7"/>
  <c r="F179" i="7"/>
  <c r="H178" i="7"/>
  <c r="G178" i="7"/>
  <c r="F178" i="7"/>
  <c r="H177" i="7"/>
  <c r="G177" i="7"/>
  <c r="F177" i="7"/>
  <c r="H176" i="7"/>
  <c r="G176" i="7"/>
  <c r="F176" i="7"/>
  <c r="H175" i="7"/>
  <c r="G175" i="7"/>
  <c r="F175" i="7"/>
  <c r="H174" i="7"/>
  <c r="G174" i="7"/>
  <c r="F174" i="7"/>
  <c r="H173" i="7"/>
  <c r="G173" i="7"/>
  <c r="F173" i="7"/>
  <c r="H172" i="7"/>
  <c r="G172" i="7"/>
  <c r="F172" i="7"/>
  <c r="H171" i="7"/>
  <c r="G171" i="7"/>
  <c r="F171" i="7"/>
  <c r="G170" i="7"/>
  <c r="F170" i="7"/>
  <c r="K169" i="7"/>
  <c r="J169" i="7"/>
  <c r="I169" i="7"/>
  <c r="E169" i="7"/>
  <c r="D169" i="7"/>
  <c r="C169" i="7"/>
  <c r="H167" i="7"/>
  <c r="G167" i="7"/>
  <c r="F167" i="7"/>
  <c r="H166" i="7"/>
  <c r="G166" i="7"/>
  <c r="F166" i="7"/>
  <c r="H165" i="7"/>
  <c r="G165" i="7"/>
  <c r="F165" i="7"/>
  <c r="H164" i="7"/>
  <c r="G164" i="7"/>
  <c r="F164" i="7"/>
  <c r="H163" i="7"/>
  <c r="G163" i="7"/>
  <c r="F163" i="7"/>
  <c r="H162" i="7"/>
  <c r="G162" i="7"/>
  <c r="F162" i="7"/>
  <c r="H161" i="7"/>
  <c r="G161" i="7"/>
  <c r="F161" i="7"/>
  <c r="H160" i="7"/>
  <c r="G160" i="7"/>
  <c r="F160" i="7"/>
  <c r="H159" i="7"/>
  <c r="G159" i="7"/>
  <c r="F159" i="7"/>
  <c r="H158" i="7"/>
  <c r="G158" i="7"/>
  <c r="F158" i="7"/>
  <c r="H157" i="7"/>
  <c r="G157" i="7"/>
  <c r="F157" i="7"/>
  <c r="H156" i="7"/>
  <c r="G156" i="7"/>
  <c r="F156" i="7"/>
  <c r="H155" i="7"/>
  <c r="G155" i="7"/>
  <c r="F155" i="7"/>
  <c r="H154" i="7"/>
  <c r="G154" i="7"/>
  <c r="F154" i="7"/>
  <c r="H153" i="7"/>
  <c r="G153" i="7"/>
  <c r="F153" i="7"/>
  <c r="H152" i="7"/>
  <c r="G152" i="7"/>
  <c r="F152" i="7"/>
  <c r="H151" i="7"/>
  <c r="G151" i="7"/>
  <c r="F151" i="7"/>
  <c r="H150" i="7"/>
  <c r="G150" i="7"/>
  <c r="F150" i="7"/>
  <c r="H149" i="7"/>
  <c r="G149" i="7"/>
  <c r="F149" i="7"/>
  <c r="H148" i="7"/>
  <c r="G148" i="7"/>
  <c r="F148" i="7"/>
  <c r="H147" i="7"/>
  <c r="G147" i="7"/>
  <c r="F147" i="7"/>
  <c r="H146" i="7"/>
  <c r="G146" i="7"/>
  <c r="F146" i="7"/>
  <c r="K145" i="7"/>
  <c r="J145" i="7"/>
  <c r="I145" i="7"/>
  <c r="E145" i="7"/>
  <c r="D145" i="7"/>
  <c r="C145" i="7"/>
  <c r="H143" i="7"/>
  <c r="G143" i="7"/>
  <c r="F143" i="7"/>
  <c r="H142" i="7"/>
  <c r="G142" i="7"/>
  <c r="F142" i="7"/>
  <c r="H141" i="7"/>
  <c r="G141" i="7"/>
  <c r="F141" i="7"/>
  <c r="H140" i="7"/>
  <c r="G140" i="7"/>
  <c r="F140" i="7"/>
  <c r="H139" i="7"/>
  <c r="G139" i="7"/>
  <c r="F139" i="7"/>
  <c r="H138" i="7"/>
  <c r="G138" i="7"/>
  <c r="F138" i="7"/>
  <c r="H137" i="7"/>
  <c r="G137" i="7"/>
  <c r="F137" i="7"/>
  <c r="H136" i="7"/>
  <c r="G136" i="7"/>
  <c r="F136" i="7"/>
  <c r="H135" i="7"/>
  <c r="G135" i="7"/>
  <c r="F135" i="7"/>
  <c r="H134" i="7"/>
  <c r="G134" i="7"/>
  <c r="F134" i="7"/>
  <c r="H133" i="7"/>
  <c r="G133" i="7"/>
  <c r="C133" i="7"/>
  <c r="F133" i="7" s="1"/>
  <c r="H132" i="7"/>
  <c r="G132" i="7"/>
  <c r="F132" i="7"/>
  <c r="H131" i="7"/>
  <c r="G131" i="7"/>
  <c r="F131" i="7"/>
  <c r="H130" i="7"/>
  <c r="G130" i="7"/>
  <c r="F130" i="7"/>
  <c r="H129" i="7"/>
  <c r="G129" i="7"/>
  <c r="F129" i="7"/>
  <c r="H128" i="7"/>
  <c r="G128" i="7"/>
  <c r="F128" i="7"/>
  <c r="H127" i="7"/>
  <c r="G127" i="7"/>
  <c r="F127" i="7"/>
  <c r="H126" i="7"/>
  <c r="G126" i="7"/>
  <c r="F126" i="7"/>
  <c r="H125" i="7"/>
  <c r="G125" i="7"/>
  <c r="F125" i="7"/>
  <c r="H124" i="7"/>
  <c r="G124" i="7"/>
  <c r="F124" i="7"/>
  <c r="H123" i="7"/>
  <c r="G123" i="7"/>
  <c r="F123" i="7"/>
  <c r="H122" i="7"/>
  <c r="G122" i="7"/>
  <c r="F122" i="7"/>
  <c r="H121" i="7"/>
  <c r="G121" i="7"/>
  <c r="F121" i="7"/>
  <c r="H120" i="7"/>
  <c r="G120" i="7"/>
  <c r="F120" i="7"/>
  <c r="H119" i="7"/>
  <c r="G119" i="7"/>
  <c r="F119" i="7"/>
  <c r="H118" i="7"/>
  <c r="G118" i="7"/>
  <c r="F118" i="7"/>
  <c r="H117" i="7"/>
  <c r="G117" i="7"/>
  <c r="F117" i="7"/>
  <c r="H116" i="7"/>
  <c r="G116" i="7"/>
  <c r="F116" i="7"/>
  <c r="H115" i="7"/>
  <c r="G115" i="7"/>
  <c r="F115" i="7"/>
  <c r="H114" i="7"/>
  <c r="G114" i="7"/>
  <c r="F114" i="7"/>
  <c r="H113" i="7"/>
  <c r="G113" i="7"/>
  <c r="F113" i="7"/>
  <c r="H112" i="7"/>
  <c r="G112" i="7"/>
  <c r="F112" i="7"/>
  <c r="H111" i="7"/>
  <c r="G111" i="7"/>
  <c r="F111" i="7"/>
  <c r="H110" i="7"/>
  <c r="G110" i="7"/>
  <c r="F110" i="7"/>
  <c r="H109" i="7"/>
  <c r="G109" i="7"/>
  <c r="F109" i="7"/>
  <c r="H108" i="7"/>
  <c r="G108" i="7"/>
  <c r="F108" i="7"/>
  <c r="H107" i="7"/>
  <c r="G107" i="7"/>
  <c r="F107" i="7"/>
  <c r="H106" i="7"/>
  <c r="G106" i="7"/>
  <c r="F106" i="7"/>
  <c r="H105" i="7"/>
  <c r="G105" i="7"/>
  <c r="F105" i="7"/>
  <c r="H104" i="7"/>
  <c r="G104" i="7"/>
  <c r="F104" i="7"/>
  <c r="H103" i="7"/>
  <c r="G103" i="7"/>
  <c r="F103" i="7"/>
  <c r="H102" i="7"/>
  <c r="G102" i="7"/>
  <c r="F102" i="7"/>
  <c r="H101" i="7"/>
  <c r="G101" i="7"/>
  <c r="F101" i="7"/>
  <c r="H100" i="7"/>
  <c r="G100" i="7"/>
  <c r="F100" i="7"/>
  <c r="H99" i="7"/>
  <c r="G99" i="7"/>
  <c r="F99" i="7"/>
  <c r="H98" i="7"/>
  <c r="G98" i="7"/>
  <c r="F98" i="7"/>
  <c r="H97" i="7"/>
  <c r="G97" i="7"/>
  <c r="F97" i="7"/>
  <c r="H96" i="7"/>
  <c r="G96" i="7"/>
  <c r="F96" i="7"/>
  <c r="H95" i="7"/>
  <c r="G95" i="7"/>
  <c r="F95" i="7"/>
  <c r="H94" i="7"/>
  <c r="G94" i="7"/>
  <c r="F94" i="7"/>
  <c r="H93" i="7"/>
  <c r="G93" i="7"/>
  <c r="F93" i="7"/>
  <c r="H92" i="7"/>
  <c r="G92" i="7"/>
  <c r="F92" i="7"/>
  <c r="H91" i="7"/>
  <c r="G91" i="7"/>
  <c r="F91" i="7"/>
  <c r="F90" i="7"/>
  <c r="H89" i="7"/>
  <c r="G89" i="7"/>
  <c r="F89" i="7"/>
  <c r="H88" i="7"/>
  <c r="G88" i="7"/>
  <c r="F88" i="7"/>
  <c r="H87" i="7"/>
  <c r="G87" i="7"/>
  <c r="F87" i="7"/>
  <c r="H86" i="7"/>
  <c r="G86" i="7"/>
  <c r="F86" i="7"/>
  <c r="H85" i="7"/>
  <c r="G85" i="7"/>
  <c r="F85" i="7"/>
  <c r="H84" i="7"/>
  <c r="G84" i="7"/>
  <c r="F84" i="7"/>
  <c r="H83" i="7"/>
  <c r="G83" i="7"/>
  <c r="F83" i="7"/>
  <c r="H82" i="7"/>
  <c r="G82" i="7"/>
  <c r="F82" i="7"/>
  <c r="H81" i="7"/>
  <c r="G81" i="7"/>
  <c r="F81" i="7"/>
  <c r="H80" i="7"/>
  <c r="G80" i="7"/>
  <c r="F80" i="7"/>
  <c r="I79" i="7"/>
  <c r="F79" i="7" s="1"/>
  <c r="H79" i="7"/>
  <c r="G79" i="7"/>
  <c r="H78" i="7"/>
  <c r="G78" i="7"/>
  <c r="F78" i="7"/>
  <c r="H77" i="7"/>
  <c r="G77" i="7"/>
  <c r="F77" i="7"/>
  <c r="K76" i="7"/>
  <c r="J76" i="7"/>
  <c r="E76" i="7"/>
  <c r="D76" i="7"/>
  <c r="H74" i="7"/>
  <c r="G74" i="7"/>
  <c r="F74" i="7"/>
  <c r="H73" i="7"/>
  <c r="G73" i="7"/>
  <c r="F73" i="7"/>
  <c r="H72" i="7"/>
  <c r="G72" i="7"/>
  <c r="F72" i="7"/>
  <c r="K71" i="7"/>
  <c r="J71" i="7"/>
  <c r="I71" i="7"/>
  <c r="E71" i="7"/>
  <c r="D71" i="7"/>
  <c r="C71" i="7"/>
  <c r="K66" i="7"/>
  <c r="J66" i="7"/>
  <c r="I66" i="7"/>
  <c r="K65" i="7"/>
  <c r="J65" i="7"/>
  <c r="I65" i="7"/>
  <c r="K64" i="7"/>
  <c r="J64" i="7"/>
  <c r="I64" i="7"/>
  <c r="K63" i="7"/>
  <c r="J63" i="7"/>
  <c r="I63" i="7"/>
  <c r="H62" i="7"/>
  <c r="G62" i="7"/>
  <c r="F62" i="7"/>
  <c r="E62" i="7"/>
  <c r="D62" i="7"/>
  <c r="C62" i="7"/>
  <c r="K60" i="7"/>
  <c r="K59" i="7" s="1"/>
  <c r="J60" i="7"/>
  <c r="J59" i="7" s="1"/>
  <c r="I60" i="7"/>
  <c r="I59" i="7" s="1"/>
  <c r="H59" i="7"/>
  <c r="G59" i="7"/>
  <c r="F59" i="7"/>
  <c r="E59" i="7"/>
  <c r="D59" i="7"/>
  <c r="C59" i="7"/>
  <c r="K57" i="7"/>
  <c r="K56" i="7" s="1"/>
  <c r="J57" i="7"/>
  <c r="J56" i="7" s="1"/>
  <c r="I57" i="7"/>
  <c r="I56" i="7" s="1"/>
  <c r="H56" i="7"/>
  <c r="G56" i="7"/>
  <c r="F56" i="7"/>
  <c r="E56" i="7"/>
  <c r="D56" i="7"/>
  <c r="C56" i="7"/>
  <c r="K54" i="7"/>
  <c r="J54" i="7"/>
  <c r="I54" i="7"/>
  <c r="K53" i="7"/>
  <c r="J53" i="7"/>
  <c r="I53" i="7"/>
  <c r="H52" i="7"/>
  <c r="G52" i="7"/>
  <c r="F52" i="7"/>
  <c r="E52" i="7"/>
  <c r="D52" i="7"/>
  <c r="C52" i="7"/>
  <c r="K50" i="7"/>
  <c r="J50" i="7"/>
  <c r="I50" i="7"/>
  <c r="K49" i="7"/>
  <c r="J49" i="7"/>
  <c r="I49" i="7"/>
  <c r="K48" i="7"/>
  <c r="J48" i="7"/>
  <c r="I48" i="7"/>
  <c r="H47" i="7"/>
  <c r="G47" i="7"/>
  <c r="F47" i="7"/>
  <c r="E47" i="7"/>
  <c r="D47" i="7"/>
  <c r="C47" i="7"/>
  <c r="K45" i="7"/>
  <c r="J45" i="7"/>
  <c r="I45" i="7"/>
  <c r="K44" i="7"/>
  <c r="J44" i="7"/>
  <c r="I44" i="7"/>
  <c r="K43" i="7"/>
  <c r="J43" i="7"/>
  <c r="I43" i="7"/>
  <c r="K42" i="7"/>
  <c r="J42" i="7"/>
  <c r="I42" i="7"/>
  <c r="K41" i="7"/>
  <c r="J41" i="7"/>
  <c r="I41" i="7"/>
  <c r="H40" i="7"/>
  <c r="G40" i="7"/>
  <c r="F40" i="7"/>
  <c r="E40" i="7"/>
  <c r="D40" i="7"/>
  <c r="C40" i="7"/>
  <c r="K38" i="7"/>
  <c r="J38" i="7"/>
  <c r="I38" i="7"/>
  <c r="K37" i="7"/>
  <c r="J37" i="7"/>
  <c r="I37" i="7"/>
  <c r="H36" i="7"/>
  <c r="G36" i="7"/>
  <c r="F36" i="7"/>
  <c r="E36" i="7"/>
  <c r="D36" i="7"/>
  <c r="C36" i="7"/>
  <c r="K34" i="7"/>
  <c r="J34" i="7"/>
  <c r="I34" i="7"/>
  <c r="K33" i="7"/>
  <c r="J33" i="7"/>
  <c r="I33" i="7"/>
  <c r="K32" i="7"/>
  <c r="J32" i="7"/>
  <c r="I32" i="7"/>
  <c r="H31" i="7"/>
  <c r="G31" i="7"/>
  <c r="F31" i="7"/>
  <c r="E31" i="7"/>
  <c r="D31" i="7"/>
  <c r="C31" i="7"/>
  <c r="K29" i="7"/>
  <c r="J29" i="7"/>
  <c r="I29" i="7"/>
  <c r="K28" i="7"/>
  <c r="J28" i="7"/>
  <c r="I28" i="7"/>
  <c r="K27" i="7"/>
  <c r="J27" i="7"/>
  <c r="I27" i="7"/>
  <c r="H26" i="7"/>
  <c r="G26" i="7"/>
  <c r="F26" i="7"/>
  <c r="E26" i="7"/>
  <c r="D26" i="7"/>
  <c r="C26" i="7"/>
  <c r="K24" i="7"/>
  <c r="K23" i="7" s="1"/>
  <c r="J24" i="7"/>
  <c r="J23" i="7" s="1"/>
  <c r="I24" i="7"/>
  <c r="I23" i="7" s="1"/>
  <c r="H23" i="7"/>
  <c r="G23" i="7"/>
  <c r="F23" i="7"/>
  <c r="E23" i="7"/>
  <c r="D23" i="7"/>
  <c r="C23" i="7"/>
  <c r="K21" i="7"/>
  <c r="K20" i="7" s="1"/>
  <c r="J21" i="7"/>
  <c r="J20" i="7" s="1"/>
  <c r="I21" i="7"/>
  <c r="I20" i="7" s="1"/>
  <c r="H20" i="7"/>
  <c r="G20" i="7"/>
  <c r="F20" i="7"/>
  <c r="E20" i="7"/>
  <c r="D20" i="7"/>
  <c r="C20" i="7"/>
  <c r="K18" i="7"/>
  <c r="J18" i="7"/>
  <c r="I18" i="7"/>
  <c r="K17" i="7"/>
  <c r="J17" i="7"/>
  <c r="I17" i="7"/>
  <c r="H16" i="7"/>
  <c r="G16" i="7"/>
  <c r="F16" i="7"/>
  <c r="E16" i="7"/>
  <c r="D16" i="7"/>
  <c r="C16" i="7"/>
  <c r="D76" i="5"/>
  <c r="E76" i="5"/>
  <c r="J76" i="5"/>
  <c r="K76" i="5"/>
  <c r="G125" i="5"/>
  <c r="H125" i="5"/>
  <c r="F125" i="5"/>
  <c r="G175" i="5"/>
  <c r="H175" i="5"/>
  <c r="F175" i="5"/>
  <c r="G181" i="5"/>
  <c r="H181" i="5"/>
  <c r="F181" i="5"/>
  <c r="G143" i="5"/>
  <c r="H143" i="5"/>
  <c r="F143" i="5"/>
  <c r="G142" i="5"/>
  <c r="H142" i="5"/>
  <c r="F142" i="5"/>
  <c r="K169" i="5"/>
  <c r="J169" i="5"/>
  <c r="I169" i="5"/>
  <c r="E169" i="5"/>
  <c r="D169" i="5"/>
  <c r="C169" i="5"/>
  <c r="G72" i="5"/>
  <c r="H72" i="5"/>
  <c r="F72" i="5"/>
  <c r="G78" i="5"/>
  <c r="H78" i="5"/>
  <c r="F78" i="5"/>
  <c r="G183" i="5"/>
  <c r="H183" i="5"/>
  <c r="F183" i="5"/>
  <c r="G137" i="5"/>
  <c r="H137" i="5"/>
  <c r="F137" i="5"/>
  <c r="G178" i="5"/>
  <c r="H178" i="5"/>
  <c r="F178" i="5"/>
  <c r="G73" i="5"/>
  <c r="H73" i="5"/>
  <c r="F73" i="5"/>
  <c r="G136" i="5"/>
  <c r="H136" i="5"/>
  <c r="F136" i="5"/>
  <c r="G114" i="5"/>
  <c r="H114" i="5"/>
  <c r="F114" i="5"/>
  <c r="G135" i="5"/>
  <c r="H135" i="5"/>
  <c r="F135" i="5"/>
  <c r="G107" i="5"/>
  <c r="H107" i="5"/>
  <c r="F107" i="5"/>
  <c r="G105" i="5"/>
  <c r="H105" i="5"/>
  <c r="F105" i="5"/>
  <c r="G106" i="5"/>
  <c r="H106" i="5"/>
  <c r="F106" i="5"/>
  <c r="G130" i="5"/>
  <c r="H130" i="5"/>
  <c r="F130" i="5"/>
  <c r="H119" i="5"/>
  <c r="G119" i="5"/>
  <c r="F119" i="5"/>
  <c r="G94" i="5"/>
  <c r="H94" i="5"/>
  <c r="F94" i="5"/>
  <c r="G110" i="5"/>
  <c r="H110" i="5"/>
  <c r="F110" i="5"/>
  <c r="G109" i="5"/>
  <c r="H109" i="5"/>
  <c r="F109" i="5"/>
  <c r="G84" i="5"/>
  <c r="H84" i="5"/>
  <c r="F84" i="5"/>
  <c r="G132" i="5"/>
  <c r="H132" i="5"/>
  <c r="F132" i="5"/>
  <c r="G89" i="5"/>
  <c r="H89" i="5"/>
  <c r="F89" i="5"/>
  <c r="G141" i="5"/>
  <c r="H141" i="5"/>
  <c r="F141" i="5"/>
  <c r="F14" i="7" l="1"/>
  <c r="I76" i="7"/>
  <c r="K31" i="7"/>
  <c r="K36" i="7"/>
  <c r="K70" i="7"/>
  <c r="K68" i="7" s="1"/>
  <c r="I36" i="7"/>
  <c r="J52" i="7"/>
  <c r="I62" i="7"/>
  <c r="I70" i="7"/>
  <c r="I68" i="7" s="1"/>
  <c r="H71" i="7"/>
  <c r="C76" i="7"/>
  <c r="C70" i="7" s="1"/>
  <c r="C68" i="7" s="1"/>
  <c r="F145" i="7"/>
  <c r="J70" i="7"/>
  <c r="J68" i="7" s="1"/>
  <c r="F169" i="7"/>
  <c r="K52" i="7"/>
  <c r="D70" i="7"/>
  <c r="D68" i="7" s="1"/>
  <c r="K16" i="7"/>
  <c r="J36" i="7"/>
  <c r="J40" i="7"/>
  <c r="J47" i="7"/>
  <c r="I26" i="7"/>
  <c r="E14" i="7"/>
  <c r="J16" i="7"/>
  <c r="J26" i="7"/>
  <c r="I47" i="7"/>
  <c r="E70" i="7"/>
  <c r="E68" i="7" s="1"/>
  <c r="H145" i="7"/>
  <c r="I16" i="7"/>
  <c r="K26" i="7"/>
  <c r="H76" i="7"/>
  <c r="F71" i="7"/>
  <c r="H169" i="7"/>
  <c r="J31" i="7"/>
  <c r="K40" i="7"/>
  <c r="J62" i="7"/>
  <c r="C14" i="7"/>
  <c r="G76" i="7"/>
  <c r="H14" i="7"/>
  <c r="I31" i="7"/>
  <c r="I40" i="7"/>
  <c r="I52" i="7"/>
  <c r="K62" i="7"/>
  <c r="G169" i="7"/>
  <c r="D14" i="7"/>
  <c r="K47" i="7"/>
  <c r="G71" i="7"/>
  <c r="G14" i="7"/>
  <c r="G145" i="7"/>
  <c r="F76" i="7"/>
  <c r="F70" i="7" l="1"/>
  <c r="F68" i="7" s="1"/>
  <c r="F193" i="7" s="1"/>
  <c r="E193" i="7"/>
  <c r="C193" i="7"/>
  <c r="J14" i="7"/>
  <c r="J193" i="7" s="1"/>
  <c r="K14" i="7"/>
  <c r="K193" i="7" s="1"/>
  <c r="I14" i="7"/>
  <c r="I193" i="7" s="1"/>
  <c r="G70" i="7"/>
  <c r="G68" i="7" s="1"/>
  <c r="G193" i="7" s="1"/>
  <c r="D193" i="7"/>
  <c r="H70" i="7"/>
  <c r="H68" i="7" s="1"/>
  <c r="H193" i="7" s="1"/>
  <c r="G154" i="5"/>
  <c r="H154" i="5"/>
  <c r="F154" i="5"/>
  <c r="G167" i="5"/>
  <c r="H167" i="5"/>
  <c r="F167" i="5"/>
  <c r="G74" i="5"/>
  <c r="H74" i="5"/>
  <c r="F74" i="5"/>
  <c r="G140" i="5"/>
  <c r="H140" i="5"/>
  <c r="F140" i="5"/>
  <c r="G148" i="5"/>
  <c r="H148" i="5"/>
  <c r="F148" i="5"/>
  <c r="G180" i="5"/>
  <c r="H180" i="5"/>
  <c r="F180" i="5"/>
  <c r="G176" i="5"/>
  <c r="H176" i="5"/>
  <c r="F176" i="5"/>
  <c r="G122" i="5"/>
  <c r="H122" i="5"/>
  <c r="F122" i="5"/>
  <c r="G124" i="5"/>
  <c r="H124" i="5"/>
  <c r="F124" i="5"/>
  <c r="G123" i="5"/>
  <c r="H123" i="5"/>
  <c r="F123" i="5"/>
  <c r="G139" i="5"/>
  <c r="H139" i="5"/>
  <c r="F139" i="5"/>
  <c r="G133" i="5"/>
  <c r="H133" i="5"/>
  <c r="G77" i="5"/>
  <c r="H77" i="5"/>
  <c r="F77" i="5"/>
  <c r="G108" i="5"/>
  <c r="H108" i="5"/>
  <c r="F108" i="5"/>
  <c r="G164" i="5"/>
  <c r="H164" i="5"/>
  <c r="F164" i="5"/>
  <c r="G111" i="5"/>
  <c r="H111" i="5"/>
  <c r="F111" i="5"/>
  <c r="G177" i="5"/>
  <c r="H177" i="5"/>
  <c r="F177" i="5"/>
  <c r="G99" i="5"/>
  <c r="H99" i="5"/>
  <c r="F99" i="5"/>
  <c r="G96" i="5"/>
  <c r="H96" i="5"/>
  <c r="F96" i="5"/>
  <c r="G93" i="5"/>
  <c r="H93" i="5"/>
  <c r="F93" i="5"/>
  <c r="G95" i="5"/>
  <c r="H95" i="5"/>
  <c r="F95" i="5"/>
  <c r="G91" i="5"/>
  <c r="H91" i="5"/>
  <c r="F91" i="5"/>
  <c r="G162" i="5"/>
  <c r="H162" i="5"/>
  <c r="F162" i="5"/>
  <c r="G163" i="5"/>
  <c r="H163" i="5"/>
  <c r="F163" i="5"/>
  <c r="G161" i="5"/>
  <c r="H161" i="5"/>
  <c r="F161" i="5"/>
  <c r="G104" i="5"/>
  <c r="H104" i="5"/>
  <c r="F104" i="5"/>
  <c r="G113" i="5"/>
  <c r="H113" i="5"/>
  <c r="F113" i="5"/>
  <c r="G103" i="5"/>
  <c r="H103" i="5"/>
  <c r="F103" i="5"/>
  <c r="G102" i="5"/>
  <c r="H102" i="5"/>
  <c r="F102" i="5"/>
  <c r="G182" i="5"/>
  <c r="H182" i="5"/>
  <c r="F182" i="5"/>
  <c r="G171" i="5"/>
  <c r="H171" i="5"/>
  <c r="F171" i="5"/>
  <c r="G174" i="5"/>
  <c r="H174" i="5"/>
  <c r="F174" i="5"/>
  <c r="G97" i="5"/>
  <c r="H97" i="5"/>
  <c r="F97" i="5"/>
  <c r="G173" i="5"/>
  <c r="H173" i="5"/>
  <c r="F173" i="5"/>
  <c r="G172" i="5"/>
  <c r="H172" i="5"/>
  <c r="F172" i="5"/>
  <c r="G92" i="5"/>
  <c r="H92" i="5"/>
  <c r="F92" i="5"/>
  <c r="G131" i="5"/>
  <c r="H131" i="5"/>
  <c r="F131" i="5"/>
  <c r="G138" i="5"/>
  <c r="H138" i="5"/>
  <c r="F138" i="5"/>
  <c r="G88" i="5" l="1"/>
  <c r="H88" i="5"/>
  <c r="F88" i="5"/>
  <c r="G127" i="5"/>
  <c r="H127" i="5"/>
  <c r="F127" i="5"/>
  <c r="F90" i="5"/>
  <c r="G166" i="5"/>
  <c r="H166" i="5"/>
  <c r="F166" i="5"/>
  <c r="G98" i="5"/>
  <c r="H98" i="5"/>
  <c r="F98" i="5"/>
  <c r="G101" i="5"/>
  <c r="H101" i="5"/>
  <c r="F101" i="5"/>
  <c r="G100" i="5"/>
  <c r="H100" i="5"/>
  <c r="F100" i="5"/>
  <c r="G165" i="5"/>
  <c r="H165" i="5"/>
  <c r="F165" i="5"/>
  <c r="G126" i="5"/>
  <c r="H126" i="5"/>
  <c r="F126" i="5"/>
  <c r="G129" i="5"/>
  <c r="H129" i="5"/>
  <c r="F129" i="5"/>
  <c r="G112" i="5"/>
  <c r="H112" i="5"/>
  <c r="F112" i="5"/>
  <c r="G152" i="5"/>
  <c r="H152" i="5"/>
  <c r="F152" i="5"/>
  <c r="G115" i="5"/>
  <c r="H115" i="5"/>
  <c r="F115" i="5"/>
  <c r="G87" i="5"/>
  <c r="H87" i="5"/>
  <c r="F87" i="5"/>
  <c r="G118" i="5"/>
  <c r="H118" i="5"/>
  <c r="F118" i="5"/>
  <c r="G116" i="5"/>
  <c r="H116" i="5"/>
  <c r="F116" i="5"/>
  <c r="G134" i="5"/>
  <c r="H134" i="5"/>
  <c r="F134" i="5"/>
  <c r="G81" i="5"/>
  <c r="H81" i="5"/>
  <c r="F81" i="5"/>
  <c r="G128" i="5"/>
  <c r="H128" i="5"/>
  <c r="F128" i="5"/>
  <c r="G121" i="5"/>
  <c r="H121" i="5"/>
  <c r="F121" i="5"/>
  <c r="G117" i="5"/>
  <c r="H117" i="5"/>
  <c r="F117" i="5"/>
  <c r="G120" i="5"/>
  <c r="H120" i="5"/>
  <c r="F120" i="5"/>
  <c r="G85" i="5"/>
  <c r="H85" i="5"/>
  <c r="F85" i="5"/>
  <c r="G83" i="5"/>
  <c r="H83" i="5"/>
  <c r="F83" i="5"/>
  <c r="G80" i="5"/>
  <c r="H80" i="5"/>
  <c r="F80" i="5"/>
  <c r="G79" i="5"/>
  <c r="H79" i="5"/>
  <c r="I79" i="5"/>
  <c r="I76" i="5" s="1"/>
  <c r="G86" i="5"/>
  <c r="H86" i="5"/>
  <c r="F86" i="5"/>
  <c r="G82" i="5"/>
  <c r="H82" i="5"/>
  <c r="F82" i="5"/>
  <c r="G150" i="5"/>
  <c r="H150" i="5"/>
  <c r="F150" i="5"/>
  <c r="G147" i="5"/>
  <c r="H147" i="5"/>
  <c r="F147" i="5"/>
  <c r="G149" i="5"/>
  <c r="H149" i="5"/>
  <c r="F149" i="5"/>
  <c r="G179" i="5"/>
  <c r="H179" i="5"/>
  <c r="H169" i="5" s="1"/>
  <c r="F179" i="5"/>
  <c r="G157" i="5"/>
  <c r="H157" i="5"/>
  <c r="F157" i="5"/>
  <c r="G151" i="5"/>
  <c r="H151" i="5"/>
  <c r="F151" i="5"/>
  <c r="G159" i="5"/>
  <c r="H159" i="5"/>
  <c r="F159" i="5"/>
  <c r="G158" i="5"/>
  <c r="H158" i="5"/>
  <c r="F158" i="5"/>
  <c r="G160" i="5"/>
  <c r="H160" i="5"/>
  <c r="F160" i="5"/>
  <c r="G156" i="5"/>
  <c r="H156" i="5"/>
  <c r="F156" i="5"/>
  <c r="G153" i="5"/>
  <c r="H153" i="5"/>
  <c r="F153" i="5"/>
  <c r="G155" i="5"/>
  <c r="H155" i="5"/>
  <c r="F155" i="5"/>
  <c r="G146" i="5"/>
  <c r="H146" i="5"/>
  <c r="F146" i="5"/>
  <c r="G170" i="5"/>
  <c r="F170" i="5"/>
  <c r="K191" i="5"/>
  <c r="K190" i="5" s="1"/>
  <c r="K189" i="5" s="1"/>
  <c r="J191" i="5"/>
  <c r="J190" i="5" s="1"/>
  <c r="J189" i="5" s="1"/>
  <c r="I191" i="5"/>
  <c r="I190" i="5" s="1"/>
  <c r="I189" i="5" s="1"/>
  <c r="K187" i="5"/>
  <c r="K186" i="5" s="1"/>
  <c r="K185" i="5" s="1"/>
  <c r="J187" i="5"/>
  <c r="I187" i="5"/>
  <c r="J145" i="5"/>
  <c r="I71" i="5"/>
  <c r="K66" i="5"/>
  <c r="J66" i="5"/>
  <c r="I66" i="5"/>
  <c r="K65" i="5"/>
  <c r="J65" i="5"/>
  <c r="I65" i="5"/>
  <c r="K64" i="5"/>
  <c r="J64" i="5"/>
  <c r="I64" i="5"/>
  <c r="K63" i="5"/>
  <c r="J63" i="5"/>
  <c r="I63" i="5"/>
  <c r="K60" i="5"/>
  <c r="K59" i="5" s="1"/>
  <c r="J60" i="5"/>
  <c r="J59" i="5" s="1"/>
  <c r="I60" i="5"/>
  <c r="I59" i="5" s="1"/>
  <c r="K57" i="5"/>
  <c r="K56" i="5" s="1"/>
  <c r="J57" i="5"/>
  <c r="J56" i="5" s="1"/>
  <c r="I57" i="5"/>
  <c r="I56" i="5" s="1"/>
  <c r="K54" i="5"/>
  <c r="J54" i="5"/>
  <c r="I54" i="5"/>
  <c r="K53" i="5"/>
  <c r="J53" i="5"/>
  <c r="I53" i="5"/>
  <c r="K50" i="5"/>
  <c r="J50" i="5"/>
  <c r="I50" i="5"/>
  <c r="K49" i="5"/>
  <c r="J49" i="5"/>
  <c r="I49" i="5"/>
  <c r="K48" i="5"/>
  <c r="J48" i="5"/>
  <c r="I48" i="5"/>
  <c r="K45" i="5"/>
  <c r="J45" i="5"/>
  <c r="I45" i="5"/>
  <c r="K44" i="5"/>
  <c r="J44" i="5"/>
  <c r="I44" i="5"/>
  <c r="K43" i="5"/>
  <c r="J43" i="5"/>
  <c r="I43" i="5"/>
  <c r="K42" i="5"/>
  <c r="J42" i="5"/>
  <c r="I42" i="5"/>
  <c r="K41" i="5"/>
  <c r="J41" i="5"/>
  <c r="I41" i="5"/>
  <c r="K38" i="5"/>
  <c r="J38" i="5"/>
  <c r="I38" i="5"/>
  <c r="K37" i="5"/>
  <c r="J37" i="5"/>
  <c r="I37" i="5"/>
  <c r="K34" i="5"/>
  <c r="J34" i="5"/>
  <c r="I34" i="5"/>
  <c r="K33" i="5"/>
  <c r="J33" i="5"/>
  <c r="I33" i="5"/>
  <c r="K32" i="5"/>
  <c r="J32" i="5"/>
  <c r="I32" i="5"/>
  <c r="K29" i="5"/>
  <c r="J29" i="5"/>
  <c r="I29" i="5"/>
  <c r="K28" i="5"/>
  <c r="J28" i="5"/>
  <c r="I28" i="5"/>
  <c r="K27" i="5"/>
  <c r="J27" i="5"/>
  <c r="I27" i="5"/>
  <c r="K24" i="5"/>
  <c r="K23" i="5" s="1"/>
  <c r="J24" i="5"/>
  <c r="J23" i="5" s="1"/>
  <c r="I24" i="5"/>
  <c r="I23" i="5" s="1"/>
  <c r="K21" i="5"/>
  <c r="K20" i="5" s="1"/>
  <c r="J21" i="5"/>
  <c r="J20" i="5" s="1"/>
  <c r="I21" i="5"/>
  <c r="I20" i="5" s="1"/>
  <c r="K18" i="5"/>
  <c r="J18" i="5"/>
  <c r="I18" i="5"/>
  <c r="K17" i="5"/>
  <c r="J17" i="5"/>
  <c r="I17" i="5"/>
  <c r="J186" i="5"/>
  <c r="J185" i="5" s="1"/>
  <c r="I186" i="5"/>
  <c r="I185" i="5" s="1"/>
  <c r="K145" i="5"/>
  <c r="K71" i="5"/>
  <c r="H190" i="5"/>
  <c r="H189" i="5" s="1"/>
  <c r="G190" i="5"/>
  <c r="G189" i="5" s="1"/>
  <c r="F190" i="5"/>
  <c r="F189" i="5" s="1"/>
  <c r="H186" i="5"/>
  <c r="H185" i="5" s="1"/>
  <c r="G186" i="5"/>
  <c r="G185" i="5" s="1"/>
  <c r="F186" i="5"/>
  <c r="F185" i="5" s="1"/>
  <c r="H71" i="5"/>
  <c r="G71" i="5"/>
  <c r="F71" i="5"/>
  <c r="H62" i="5"/>
  <c r="G62" i="5"/>
  <c r="F62" i="5"/>
  <c r="H59" i="5"/>
  <c r="G59" i="5"/>
  <c r="F59" i="5"/>
  <c r="H56" i="5"/>
  <c r="G56" i="5"/>
  <c r="F56" i="5"/>
  <c r="H52" i="5"/>
  <c r="G52" i="5"/>
  <c r="F52" i="5"/>
  <c r="H47" i="5"/>
  <c r="G47" i="5"/>
  <c r="F47" i="5"/>
  <c r="H40" i="5"/>
  <c r="G40" i="5"/>
  <c r="F40" i="5"/>
  <c r="H36" i="5"/>
  <c r="G36" i="5"/>
  <c r="F36" i="5"/>
  <c r="H31" i="5"/>
  <c r="G31" i="5"/>
  <c r="F31" i="5"/>
  <c r="H26" i="5"/>
  <c r="G26" i="5"/>
  <c r="F26" i="5"/>
  <c r="H23" i="5"/>
  <c r="G23" i="5"/>
  <c r="F23" i="5"/>
  <c r="H20" i="5"/>
  <c r="G20" i="5"/>
  <c r="F20" i="5"/>
  <c r="H16" i="5"/>
  <c r="G16" i="5"/>
  <c r="F16" i="5"/>
  <c r="E190" i="5"/>
  <c r="E189" i="5" s="1"/>
  <c r="D190" i="5"/>
  <c r="D189" i="5" s="1"/>
  <c r="C190" i="5"/>
  <c r="C189" i="5" s="1"/>
  <c r="E186" i="5"/>
  <c r="E185" i="5" s="1"/>
  <c r="D186" i="5"/>
  <c r="D185" i="5" s="1"/>
  <c r="C186" i="5"/>
  <c r="C185" i="5" s="1"/>
  <c r="E62" i="5"/>
  <c r="D62" i="5"/>
  <c r="C62" i="5"/>
  <c r="E59" i="5"/>
  <c r="D59" i="5"/>
  <c r="C59" i="5"/>
  <c r="D56" i="5"/>
  <c r="C56" i="5"/>
  <c r="E56" i="5"/>
  <c r="E52" i="5"/>
  <c r="D52" i="5"/>
  <c r="C52" i="5"/>
  <c r="E47" i="5"/>
  <c r="D47" i="5"/>
  <c r="C47" i="5"/>
  <c r="E40" i="5"/>
  <c r="D40" i="5"/>
  <c r="C40" i="5"/>
  <c r="E36" i="5"/>
  <c r="D36" i="5"/>
  <c r="C36" i="5"/>
  <c r="E31" i="5"/>
  <c r="D31" i="5"/>
  <c r="C31" i="5"/>
  <c r="E26" i="5"/>
  <c r="D26" i="5"/>
  <c r="C26" i="5"/>
  <c r="E23" i="5"/>
  <c r="D23" i="5"/>
  <c r="C23" i="5"/>
  <c r="E20" i="5"/>
  <c r="D20" i="5"/>
  <c r="C20" i="5"/>
  <c r="E16" i="5"/>
  <c r="D16" i="5"/>
  <c r="C16" i="5"/>
  <c r="L193" i="5"/>
  <c r="G76" i="5" l="1"/>
  <c r="H76" i="5"/>
  <c r="G169" i="5"/>
  <c r="F169" i="5"/>
  <c r="F79" i="5"/>
  <c r="K16" i="5"/>
  <c r="J16" i="5"/>
  <c r="K36" i="5"/>
  <c r="I52" i="5"/>
  <c r="I16" i="5"/>
  <c r="J26" i="5"/>
  <c r="K31" i="5"/>
  <c r="J47" i="5"/>
  <c r="K52" i="5"/>
  <c r="I26" i="5"/>
  <c r="J31" i="5"/>
  <c r="I31" i="5"/>
  <c r="J52" i="5"/>
  <c r="I47" i="5"/>
  <c r="I40" i="5"/>
  <c r="J62" i="5"/>
  <c r="K26" i="5"/>
  <c r="I36" i="5"/>
  <c r="K40" i="5"/>
  <c r="J40" i="5"/>
  <c r="K47" i="5"/>
  <c r="J36" i="5"/>
  <c r="J71" i="5"/>
  <c r="G145" i="5"/>
  <c r="H145" i="5"/>
  <c r="I62" i="5"/>
  <c r="K62" i="5"/>
  <c r="G14" i="5"/>
  <c r="F14" i="5"/>
  <c r="H14" i="5"/>
  <c r="D14" i="5"/>
  <c r="E14" i="5"/>
  <c r="C14" i="5"/>
  <c r="K14" i="5" l="1"/>
  <c r="I14" i="5"/>
  <c r="J14" i="5"/>
  <c r="L189" i="5"/>
  <c r="L70" i="5" s="1"/>
  <c r="C133" i="5"/>
  <c r="F133" i="5" l="1"/>
  <c r="F76" i="5" s="1"/>
  <c r="C76" i="5"/>
  <c r="E145" i="5"/>
  <c r="E71" i="5"/>
  <c r="D145" i="5"/>
  <c r="D71" i="5"/>
  <c r="C145" i="5"/>
  <c r="C71" i="5"/>
  <c r="L195" i="5"/>
  <c r="C70" i="5" l="1"/>
  <c r="E70" i="5"/>
  <c r="E68" i="5" s="1"/>
  <c r="E193" i="5" s="1"/>
  <c r="D70" i="5"/>
  <c r="D68" i="5" s="1"/>
  <c r="D193" i="5" s="1"/>
  <c r="C68" i="5" l="1"/>
  <c r="C193" i="5" s="1"/>
  <c r="I145" i="5"/>
  <c r="F145" i="5"/>
  <c r="G70" i="5" l="1"/>
  <c r="G68" i="5" s="1"/>
  <c r="G193" i="5" s="1"/>
  <c r="J70" i="5"/>
  <c r="J68" i="5" s="1"/>
  <c r="J193" i="5" s="1"/>
  <c r="H70" i="5" l="1"/>
  <c r="H68" i="5" s="1"/>
  <c r="H193" i="5" s="1"/>
  <c r="K70" i="5"/>
  <c r="K68" i="5" s="1"/>
  <c r="K193" i="5" s="1"/>
  <c r="I70" i="5"/>
  <c r="I68" i="5" s="1"/>
  <c r="I193" i="5" s="1"/>
  <c r="F70" i="5"/>
  <c r="F68" i="5" s="1"/>
  <c r="F193" i="5" s="1"/>
</calcChain>
</file>

<file path=xl/sharedStrings.xml><?xml version="1.0" encoding="utf-8"?>
<sst xmlns="http://schemas.openxmlformats.org/spreadsheetml/2006/main" count="892" uniqueCount="447">
  <si>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</si>
  <si>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</si>
  <si>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</si>
  <si>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</si>
  <si>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</si>
  <si>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</si>
  <si>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</si>
  <si>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</si>
  <si>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</si>
  <si>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</si>
  <si>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</si>
  <si>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</si>
  <si>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</si>
  <si>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</si>
  <si>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</si>
  <si>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</si>
  <si>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</si>
  <si>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</si>
  <si>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</si>
  <si>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</si>
  <si>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</si>
  <si>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</si>
  <si>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</si>
  <si>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</si>
  <si>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</si>
  <si>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</si>
  <si>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</si>
  <si>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</si>
  <si>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</si>
  <si>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</si>
  <si>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</si>
  <si>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</si>
  <si>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</si>
  <si>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</si>
  <si>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</si>
  <si>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</si>
  <si>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</si>
  <si>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</si>
  <si>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</si>
  <si>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</si>
  <si>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</si>
  <si>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</si>
  <si>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</si>
  <si>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</si>
  <si>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</si>
  <si>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</si>
  <si>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</si>
  <si>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</si>
  <si>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</si>
  <si>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</si>
  <si>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</si>
  <si>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</si>
  <si>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</si>
  <si>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</si>
  <si>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</si>
  <si>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</si>
  <si>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</si>
  <si>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</si>
  <si>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</si>
  <si>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</si>
  <si>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</si>
  <si>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</si>
  <si>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</si>
  <si>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</si>
  <si>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</si>
  <si>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</si>
  <si>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</si>
  <si>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</si>
  <si>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</si>
  <si>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</si>
  <si>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</si>
  <si>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</si>
  <si>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</si>
  <si>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</si>
  <si>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</si>
  <si>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</si>
  <si>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</si>
  <si>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</si>
  <si>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</si>
  <si>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</si>
  <si>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</si>
  <si>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</si>
  <si>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</si>
  <si>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</si>
  <si>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</si>
  <si>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</si>
  <si>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</si>
  <si>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</si>
  <si>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</si>
  <si>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</si>
  <si>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</si>
  <si>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</si>
  <si>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</si>
  <si>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</si>
  <si>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</si>
  <si>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</si>
  <si>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</si>
  <si>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</si>
  <si>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</si>
  <si>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</si>
  <si>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</si>
  <si>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</si>
  <si>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</si>
  <si>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</si>
  <si>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</si>
  <si>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</si>
  <si>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</si>
  <si>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</si>
  <si>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</si>
  <si>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</si>
  <si>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</si>
  <si>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</si>
  <si>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</si>
  <si>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</si>
  <si>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</si>
  <si>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</si>
  <si>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</si>
  <si>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</si>
  <si>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</si>
  <si>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</si>
  <si>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</si>
  <si>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</si>
  <si>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</si>
  <si>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</si>
  <si>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</si>
  <si>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</si>
  <si>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</si>
  <si>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</si>
  <si>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</si>
  <si>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</si>
  <si>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</si>
  <si>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</si>
  <si>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</si>
  <si>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</si>
  <si>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</si>
  <si>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</si>
  <si>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</si>
  <si>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</si>
  <si>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</si>
  <si>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</si>
  <si>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</si>
  <si>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</si>
  <si>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</si>
  <si>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</si>
  <si>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</si>
  <si>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</si>
  <si>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</si>
  <si>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</si>
  <si>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</si>
  <si>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</si>
  <si>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</si>
  <si>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</si>
  <si>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</si>
  <si>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</si>
  <si>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</si>
  <si>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</si>
  <si>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</si>
  <si>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</si>
  <si>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</si>
  <si>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</si>
  <si>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</si>
  <si>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</si>
  <si>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</si>
  <si>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</si>
  <si>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</si>
  <si>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</si>
  <si>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</si>
  <si>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</si>
  <si>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</si>
  <si>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</si>
  <si>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</si>
  <si>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</si>
  <si>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</si>
  <si>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</si>
  <si>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</si>
  <si>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</si>
  <si>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</si>
  <si>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</si>
  <si>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</si>
  <si>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</si>
  <si>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</si>
  <si>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</si>
  <si>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</si>
  <si>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</si>
  <si>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</si>
  <si>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</si>
  <si>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</si>
  <si>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</si>
  <si>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</si>
  <si>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</si>
  <si>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</si>
  <si>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</si>
  <si>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</si>
  <si>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</si>
  <si>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</si>
  <si>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</si>
  <si>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</si>
  <si>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</si>
  <si>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</si>
  <si>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</si>
  <si>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</si>
  <si>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</si>
  <si>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</si>
  <si>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</si>
  <si>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</si>
  <si>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</si>
  <si>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</si>
  <si>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</si>
  <si>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</si>
  <si>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</si>
  <si>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</si>
  <si>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</si>
  <si>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</si>
  <si>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</si>
  <si>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</si>
  <si>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</si>
  <si>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</si>
  <si>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</si>
  <si>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</si>
  <si>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</si>
  <si>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</si>
  <si>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</si>
  <si>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</si>
  <si>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</si>
  <si>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</si>
  <si>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</si>
  <si>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</si>
  <si>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</si>
  <si>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</si>
  <si>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</si>
  <si>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</si>
  <si>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</si>
  <si>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</si>
  <si>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</si>
  <si>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</si>
  <si>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</si>
  <si>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</si>
  <si>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</si>
  <si>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</si>
  <si>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</si>
  <si>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</si>
  <si>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</si>
  <si>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</si>
  <si>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</si>
  <si>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</si>
  <si>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</si>
  <si>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</si>
  <si>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</si>
  <si>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</si>
  <si>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</si>
  <si>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</si>
  <si>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</si>
  <si>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</si>
  <si>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</si>
  <si>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</si>
  <si>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</si>
  <si>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</si>
  <si>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</si>
  <si>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</si>
  <si>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</si>
  <si>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</si>
  <si>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</si>
  <si>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</si>
  <si>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</si>
  <si>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</si>
  <si>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</si>
  <si>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</si>
  <si>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</si>
  <si>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</si>
  <si>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</si>
  <si>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</si>
  <si>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</si>
  <si>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</si>
  <si>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</si>
  <si>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</si>
  <si>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</si>
  <si>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</si>
  <si>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</si>
  <si>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</si>
  <si>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</si>
  <si>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</si>
  <si>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</si>
  <si>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</si>
  <si>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</si>
  <si>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</si>
  <si>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</si>
  <si>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</si>
  <si>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</si>
  <si>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</si>
  <si>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</si>
  <si>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</si>
  <si>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</si>
  <si>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</si>
  <si>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</si>
  <si>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</si>
  <si>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</si>
  <si>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</si>
  <si>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</si>
  <si>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</si>
  <si>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</si>
  <si>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</si>
  <si>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</si>
  <si>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</si>
  <si>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</si>
  <si>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</si>
  <si>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</si>
  <si>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</si>
  <si>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</si>
  <si>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</si>
  <si>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</si>
  <si>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</si>
  <si>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</si>
  <si>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</si>
  <si>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</si>
  <si>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</si>
  <si>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</si>
  <si>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</si>
  <si>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</si>
  <si>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</si>
  <si>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</si>
  <si>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</si>
  <si>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</si>
  <si>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</si>
  <si>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</si>
  <si>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</si>
  <si>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</si>
  <si>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</si>
  <si>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</si>
  <si>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</si>
  <si>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</si>
  <si>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</si>
  <si>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</si>
  <si>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</si>
  <si>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</si>
  <si>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</si>
  <si>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</si>
  <si>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</si>
  <si>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</si>
  <si>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</si>
  <si>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</si>
  <si>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</si>
  <si>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</si>
  <si>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</si>
  <si>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</si>
  <si>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</si>
  <si>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</si>
  <si>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</si>
  <si>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</si>
  <si>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</si>
  <si>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</si>
  <si>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</si>
  <si>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</si>
  <si>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</si>
  <si>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Налог на имущество физических лиц</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</si>
  <si>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</si>
  <si>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</si>
  <si>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</si>
  <si>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</si>
  <si>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</si>
  <si>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</si>
  <si>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2 02 15001 14 0000 150</t>
  </si>
  <si>
    <t>2 02 20299 14 0000 150</t>
  </si>
  <si>
    <t>2 02 20302 14 0000 150</t>
  </si>
  <si>
    <t>2 02 25304 14 0000 150</t>
  </si>
  <si>
    <t>2 02 29999 14 0000 150</t>
  </si>
  <si>
    <t>2 02 25519 14 0000 150</t>
  </si>
  <si>
    <t>2 02 30024 14 0000 150</t>
  </si>
  <si>
    <t>2 02 30029 14 0000 150</t>
  </si>
  <si>
    <t>2 02 35082 14 0000 150</t>
  </si>
  <si>
    <t>2 02 35118 14 0000 150</t>
  </si>
  <si>
    <t>2 02 35120 14 0000 150</t>
  </si>
  <si>
    <t>2 02 35303 14 0000 150</t>
  </si>
  <si>
    <t>2 02 39998 14 0000 150</t>
  </si>
  <si>
    <t>2 02 39999 14 0000 150</t>
  </si>
  <si>
    <t>2 02 49999 14 0000 150</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</si>
  <si>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</si>
  <si>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</si>
  <si>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</si>
  <si>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</si>
  <si>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</si>
  <si>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</si>
  <si>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</si>
  <si>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</si>
  <si>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</si>
  <si>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</si>
  <si>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</si>
  <si>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</si>
  <si>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</si>
  <si>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</si>
  <si>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</si>
  <si>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</si>
  <si>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</si>
  <si>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</si>
  <si>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</si>
  <si>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</si>
  <si>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</si>
  <si>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</si>
  <si>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</si>
  <si>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</si>
  <si>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</si>
  <si>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</si>
  <si>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</si>
  <si>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</si>
  <si>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</si>
  <si>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</si>
  <si>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</si>
  <si>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</si>
  <si>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</si>
  <si>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</si>
  <si>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</si>
  <si>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</si>
  <si>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</si>
  <si>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</si>
  <si>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</si>
  <si>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</si>
  <si>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</si>
  <si>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</si>
  <si>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</si>
  <si>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</si>
  <si>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</si>
  <si>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</si>
  <si>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</si>
  <si>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</si>
  <si>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</si>
  <si>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Субсиди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</si>
  <si>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2 02 25467 14 0000 150</t>
  </si>
  <si>
    <t>2 02 25497 14 0000 150</t>
  </si>
  <si>
    <t>2 02 25576 14 0000 150</t>
  </si>
  <si>
    <t>3 02 25576 14 0000 150</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</si>
  <si>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</si>
  <si>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</si>
  <si>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</si>
  <si>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</si>
  <si>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Приложение №1</t>
  </si>
  <si>
    <t>к решению сессии первого созыва Собрания депутатов</t>
  </si>
  <si>
    <t>Иные межбюджетные трансферты муниципальным округам АО на развитие инициативного бюджетирования</t>
  </si>
  <si>
    <t>2 02 25299 14 0000 150</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</si>
  <si>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</si>
  <si>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</si>
  <si>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</si>
  <si>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Субсидии на реализацию мероприятий по содействию трудоустройству несовершеннолетних граждан на территории АО</t>
  </si>
  <si>
    <t>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t>
  </si>
  <si>
    <t>Субсидии на создание спортивных площадок ГТО</t>
  </si>
  <si>
    <t>Субсидии на обеспечение условий для развития кадрового потенциала муниципальных образовательных организаций в Архангельской области</t>
  </si>
  <si>
    <t>№ 109 от 19 мая 2023 года</t>
  </si>
  <si>
    <t>№ 75 от 24 марта 2023 года</t>
  </si>
  <si>
    <t>№ 53 от 09 февраля 2023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</si>
</sst>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_р_._-;\-* #,##0.0_р_._-;_-* &quot;-&quot;?_р_._-;_-@_-"/>
  </numFmts>
  <fonts count="33" x14ac:knownFonts="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b/>
      <sz val="9"/>
      <name val="Times New Roman"/>
      <family val="1"/>
      <charset val="204"/>
    </font>
    <font>
      <sz val="8"/>
      <name val="Times New Roman"/>
      <family val="1"/>
      <charset val="204"/>
    </font>
    <font>
      <sz val="9"/>
      <name val="Times New Roman"/>
      <family val="1"/>
      <charset val="204"/>
    </font>
    <font>
      <sz val="8"/>
      <color theme="0"/>
      <name val="Times New Roman"/>
      <family val="1"/>
      <charset val="204"/>
    </font>
    <font>
      <i/>
      <sz val="8"/>
      <color theme="0"/>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75">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27" fillId="0" borderId="0" xfId="0" applyFont="1" applyFill="1"/>
    <xf numFmtId="0" fontId="28" fillId="0" borderId="0" xfId="0" applyFont="1" applyFill="1" applyAlignment="1">
      <alignment vertical="center" wrapText="1"/>
    </xf>
    <xf numFmtId="0" fontId="23" fillId="0" borderId="29" xfId="0" applyFont="1" applyFill="1" applyBorder="1" applyAlignment="1">
      <alignment vertical="center" wrapText="1"/>
    </xf>
    <xf numFmtId="164" fontId="23" fillId="0" borderId="29" xfId="0" applyNumberFormat="1" applyFont="1" applyFill="1" applyBorder="1" applyAlignment="1">
      <alignment horizontal="center" vertical="center" wrapText="1"/>
    </xf>
    <xf numFmtId="0" fontId="27" fillId="0" borderId="0" xfId="0" applyFont="1" applyFill="1" applyAlignment="1">
      <alignment horizontal="left" vertical="center" wrapText="1" indent="3"/>
    </xf>
    <xf numFmtId="0" fontId="27" fillId="0" borderId="0" xfId="0" applyFont="1" applyFill="1" applyAlignment="1">
      <alignment horizontal="center" vertical="center" wrapText="1"/>
    </xf>
    <xf numFmtId="4" fontId="25" fillId="0" borderId="0" xfId="0" applyNumberFormat="1" applyFont="1" applyFill="1" applyAlignment="1"/>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29" fillId="4" borderId="0" xfId="0" applyNumberFormat="1" applyFont="1" applyFill="1" applyBorder="1" applyAlignment="1">
      <alignment horizontal="right" vertical="center"/>
    </xf>
    <xf numFmtId="4" fontId="25"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4" fillId="0" borderId="0" xfId="0" applyNumberFormat="1" applyFont="1" applyFill="1" applyBorder="1" applyAlignment="1">
      <alignment horizontal="right" vertical="center"/>
    </xf>
    <xf numFmtId="49" fontId="23" fillId="4" borderId="29" xfId="0" applyNumberFormat="1" applyFont="1" applyFill="1" applyBorder="1" applyAlignment="1">
      <alignment horizontal="center" vertical="center"/>
    </xf>
    <xf numFmtId="4" fontId="23" fillId="4" borderId="29" xfId="0" applyNumberFormat="1" applyFont="1" applyFill="1" applyBorder="1" applyAlignment="1">
      <alignment horizontal="right" vertical="center"/>
    </xf>
    <xf numFmtId="0" fontId="18" fillId="0" borderId="29" xfId="0" applyFont="1" applyFill="1" applyBorder="1" applyAlignment="1">
      <alignment vertical="center" wrapText="1"/>
    </xf>
    <xf numFmtId="49" fontId="18" fillId="0" borderId="29" xfId="0" applyNumberFormat="1" applyFont="1" applyFill="1" applyBorder="1" applyAlignment="1">
      <alignment horizontal="center" vertical="center"/>
    </xf>
    <xf numFmtId="4" fontId="18"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1"/>
    </xf>
    <xf numFmtId="0" fontId="18" fillId="0" borderId="29" xfId="0" applyFont="1" applyFill="1" applyBorder="1" applyAlignment="1">
      <alignment horizontal="left" vertical="center" wrapText="1"/>
    </xf>
    <xf numFmtId="4" fontId="18" fillId="4" borderId="29" xfId="3" applyNumberFormat="1" applyFont="1" applyFill="1" applyBorder="1" applyAlignment="1">
      <alignment horizontal="right" vertical="center"/>
    </xf>
    <xf numFmtId="0" fontId="31" fillId="0" borderId="29" xfId="0" applyFont="1" applyBorder="1" applyAlignment="1">
      <alignment horizontal="center"/>
    </xf>
    <xf numFmtId="0" fontId="18" fillId="0" borderId="29" xfId="0" applyNumberFormat="1" applyFont="1" applyFill="1" applyBorder="1" applyAlignment="1">
      <alignment horizontal="left" vertical="center" wrapText="1" indent="1"/>
    </xf>
    <xf numFmtId="164" fontId="24" fillId="0" borderId="29" xfId="0" applyNumberFormat="1" applyFont="1" applyFill="1" applyBorder="1" applyAlignment="1">
      <alignment horizontal="center" vertical="center" wrapText="1"/>
    </xf>
    <xf numFmtId="164" fontId="18" fillId="0" borderId="29" xfId="0" applyNumberFormat="1" applyFont="1" applyFill="1" applyBorder="1" applyAlignment="1">
      <alignment horizontal="center" vertical="center" wrapText="1"/>
    </xf>
    <xf numFmtId="0" fontId="18" fillId="0" borderId="29" xfId="0" applyFont="1" applyFill="1" applyBorder="1" applyAlignment="1">
      <alignment horizontal="left" vertical="center" wrapText="1" indent="2"/>
    </xf>
    <xf numFmtId="4" fontId="26" fillId="4" borderId="29" xfId="0" applyNumberFormat="1" applyFont="1" applyFill="1" applyBorder="1" applyAlignment="1">
      <alignment horizontal="right" vertical="center"/>
    </xf>
    <xf numFmtId="0" fontId="23" fillId="0" borderId="29" xfId="0" applyFont="1" applyFill="1" applyBorder="1" applyAlignment="1">
      <alignment horizontal="left" vertical="center" wrapText="1" indent="1"/>
    </xf>
    <xf numFmtId="0" fontId="32"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29" xfId="0" applyFont="1" applyFill="1" applyBorder="1" applyAlignment="1">
      <alignment horizontal="left" vertical="center" wrapText="1"/>
    </xf>
    <xf numFmtId="4" fontId="24" fillId="4" borderId="29" xfId="0" applyNumberFormat="1" applyFont="1" applyFill="1" applyBorder="1" applyAlignment="1">
      <alignment horizontal="right" vertical="center"/>
    </xf>
    <xf numFmtId="4" fontId="30" fillId="4" borderId="0" xfId="0" applyNumberFormat="1" applyFont="1" applyFill="1"/>
    <xf numFmtId="0" fontId="30" fillId="4" borderId="0" xfId="0" applyFont="1" applyFill="1"/>
    <xf numFmtId="0" fontId="30" fillId="4" borderId="0" xfId="0" applyFont="1" applyFill="1" applyAlignment="1">
      <alignment horizontal="center" vertical="center"/>
    </xf>
    <xf numFmtId="0" fontId="28" fillId="4" borderId="0" xfId="0" applyFont="1" applyFill="1" applyAlignment="1">
      <alignment vertical="center" wrapText="1"/>
    </xf>
    <xf numFmtId="0" fontId="18" fillId="4" borderId="29" xfId="0" applyFont="1" applyFill="1" applyBorder="1" applyAlignment="1">
      <alignment horizontal="left" vertical="center" wrapText="1" indent="2"/>
    </xf>
    <xf numFmtId="0" fontId="18" fillId="4" borderId="0" xfId="0" applyFont="1" applyFill="1"/>
    <xf numFmtId="0" fontId="30" fillId="0" borderId="0" xfId="0" applyFont="1" applyFill="1" applyAlignment="1">
      <alignment horizontal="center" vertical="center"/>
    </xf>
    <xf numFmtId="0" fontId="30" fillId="0" borderId="0" xfId="0" applyFont="1" applyFill="1"/>
    <xf numFmtId="0" fontId="18" fillId="4" borderId="29" xfId="0" applyNumberFormat="1" applyFont="1" applyFill="1" applyBorder="1" applyAlignment="1">
      <alignment horizontal="left" vertical="center" wrapText="1" indent="2"/>
    </xf>
    <xf numFmtId="0" fontId="21" fillId="4" borderId="0" xfId="0" applyFont="1" applyFill="1" applyAlignment="1">
      <alignment vertical="center" wrapText="1"/>
    </xf>
    <xf numFmtId="0" fontId="18" fillId="4" borderId="29" xfId="0" applyNumberFormat="1" applyFont="1" applyFill="1" applyBorder="1" applyAlignment="1">
      <alignment horizontal="left" vertical="top" wrapText="1" indent="2"/>
    </xf>
    <xf numFmtId="0" fontId="18" fillId="4" borderId="29" xfId="0" applyFont="1" applyFill="1" applyBorder="1" applyAlignment="1">
      <alignment horizontal="left" vertical="top" wrapText="1" indent="2"/>
    </xf>
    <xf numFmtId="4" fontId="25" fillId="4" borderId="0" xfId="0" applyNumberFormat="1" applyFont="1" applyFill="1" applyAlignment="1"/>
    <xf numFmtId="0" fontId="22" fillId="4" borderId="3"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0" fillId="4" borderId="29" xfId="0"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18" fillId="4" borderId="0" xfId="0" applyNumberFormat="1" applyFont="1" applyFill="1"/>
    <xf numFmtId="0" fontId="18" fillId="0" borderId="29"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0" xfId="0" applyFont="1" applyFill="1" applyAlignment="1"/>
    <xf numFmtId="0" fontId="0" fillId="0" borderId="0" xfId="0" applyFont="1" applyAlignment="1"/>
    <xf numFmtId="0" fontId="20" fillId="4" borderId="0" xfId="0" applyFont="1" applyFill="1" applyAlignment="1">
      <alignment horizontal="center" vertical="center"/>
    </xf>
    <xf numFmtId="0" fontId="18" fillId="4" borderId="0" xfId="0" applyFont="1" applyFill="1" applyAlignment="1">
      <alignment horizontal="left" vertical="center" wrapText="1"/>
    </xf>
    <xf numFmtId="4" fontId="18" fillId="4" borderId="0" xfId="0" applyNumberFormat="1" applyFont="1" applyFill="1" applyAlignment="1"/>
    <xf numFmtId="0" fontId="18" fillId="4" borderId="29" xfId="0" applyFont="1" applyFill="1" applyBorder="1" applyAlignment="1">
      <alignment horizontal="center" vertical="center" wrapText="1"/>
    </xf>
    <xf numFmtId="0" fontId="0" fillId="4" borderId="29" xfId="0" applyFill="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x14ac:dyDescent="0.2">
      <c r="B1" s="4"/>
      <c r="C1" s="1"/>
      <c r="D1" s="4"/>
      <c r="E1" s="4"/>
      <c r="I1" s="4" t="s">
        <v>287</v>
      </c>
      <c r="J1" s="1"/>
      <c r="K1" s="1"/>
    </row>
    <row r="2" spans="1:12" ht="13.5" hidden="1"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53" t="s">
        <v>336</v>
      </c>
      <c r="B8" s="253"/>
      <c r="C8" s="254"/>
      <c r="D8" s="254"/>
      <c r="E8" s="254"/>
      <c r="F8" s="254"/>
      <c r="G8" s="254"/>
      <c r="H8" s="254"/>
      <c r="I8" s="254"/>
      <c r="J8" s="254"/>
      <c r="K8" s="128"/>
      <c r="L8" s="128"/>
    </row>
    <row r="9" spans="1:12" ht="12" customHeight="1" x14ac:dyDescent="0.2">
      <c r="A9" s="3"/>
      <c r="B9" s="5"/>
      <c r="C9" s="5"/>
      <c r="D9" s="5"/>
      <c r="E9" s="5"/>
      <c r="F9" s="5"/>
      <c r="G9" s="5"/>
      <c r="H9" s="5"/>
      <c r="I9" s="5"/>
      <c r="J9" s="5"/>
      <c r="K9" s="5"/>
      <c r="L9" s="11"/>
    </row>
    <row r="10" spans="1:12" ht="30" customHeight="1" x14ac:dyDescent="0.2">
      <c r="A10" s="255" t="s">
        <v>50</v>
      </c>
      <c r="B10" s="257" t="s">
        <v>51</v>
      </c>
      <c r="C10" s="259" t="s">
        <v>337</v>
      </c>
      <c r="D10" s="260"/>
      <c r="E10" s="261"/>
      <c r="F10" s="259" t="s">
        <v>290</v>
      </c>
      <c r="G10" s="260"/>
      <c r="H10" s="261"/>
      <c r="I10" s="262" t="s">
        <v>338</v>
      </c>
      <c r="J10" s="263"/>
      <c r="K10" s="264"/>
      <c r="L10" s="11"/>
    </row>
    <row r="11" spans="1:12" ht="22.5" customHeight="1" x14ac:dyDescent="0.2">
      <c r="A11" s="256"/>
      <c r="B11" s="258"/>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x14ac:dyDescent="0.2">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x14ac:dyDescent="0.2">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x14ac:dyDescent="0.2">
      <c r="A19" s="7"/>
      <c r="B19" s="53"/>
      <c r="C19" s="78"/>
      <c r="D19" s="79"/>
      <c r="E19" s="80"/>
      <c r="F19" s="78"/>
      <c r="G19" s="79"/>
      <c r="H19" s="80"/>
      <c r="I19" s="78"/>
      <c r="J19" s="79"/>
      <c r="K19" s="80"/>
      <c r="L19" s="16"/>
    </row>
    <row r="20" spans="1:12" ht="30" hidden="1" customHeight="1" x14ac:dyDescent="0.2">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x14ac:dyDescent="0.2">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x14ac:dyDescent="0.2">
      <c r="A22" s="7"/>
      <c r="B22" s="53"/>
      <c r="C22" s="78"/>
      <c r="D22" s="79"/>
      <c r="E22" s="80"/>
      <c r="F22" s="78"/>
      <c r="G22" s="79"/>
      <c r="H22" s="80"/>
      <c r="I22" s="78"/>
      <c r="J22" s="79"/>
      <c r="K22" s="80"/>
      <c r="L22" s="16"/>
    </row>
    <row r="23" spans="1:12" ht="18" hidden="1" customHeight="1" x14ac:dyDescent="0.2">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x14ac:dyDescent="0.2">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x14ac:dyDescent="0.2">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x14ac:dyDescent="0.2">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x14ac:dyDescent="0.2">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x14ac:dyDescent="0.2">
      <c r="A30" s="7"/>
      <c r="B30" s="53"/>
      <c r="C30" s="78"/>
      <c r="D30" s="79"/>
      <c r="E30" s="80"/>
      <c r="F30" s="78"/>
      <c r="G30" s="79"/>
      <c r="H30" s="80"/>
      <c r="I30" s="78"/>
      <c r="J30" s="79"/>
      <c r="K30" s="80"/>
      <c r="L30" s="16"/>
    </row>
    <row r="31" spans="1:12" ht="26.25" hidden="1" customHeight="1" x14ac:dyDescent="0.2">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x14ac:dyDescent="0.2">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x14ac:dyDescent="0.2">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x14ac:dyDescent="0.2">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x14ac:dyDescent="0.2">
      <c r="A35" s="7"/>
      <c r="B35" s="53"/>
      <c r="C35" s="78"/>
      <c r="D35" s="79"/>
      <c r="E35" s="80"/>
      <c r="F35" s="78"/>
      <c r="G35" s="79"/>
      <c r="H35" s="80"/>
      <c r="I35" s="78"/>
      <c r="J35" s="79"/>
      <c r="K35" s="80"/>
      <c r="L35" s="16"/>
    </row>
    <row r="36" spans="1:12" ht="19.5" hidden="1" customHeight="1" x14ac:dyDescent="0.2">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x14ac:dyDescent="0.2">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x14ac:dyDescent="0.2">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x14ac:dyDescent="0.2">
      <c r="A39" s="7"/>
      <c r="B39" s="53"/>
      <c r="C39" s="78"/>
      <c r="D39" s="79"/>
      <c r="E39" s="80"/>
      <c r="F39" s="78"/>
      <c r="G39" s="79"/>
      <c r="H39" s="80"/>
      <c r="I39" s="78"/>
      <c r="J39" s="79"/>
      <c r="K39" s="80"/>
      <c r="L39" s="16"/>
    </row>
    <row r="40" spans="1:12" ht="32.25" hidden="1" customHeight="1" x14ac:dyDescent="0.2">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x14ac:dyDescent="0.2">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x14ac:dyDescent="0.2">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x14ac:dyDescent="0.2">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x14ac:dyDescent="0.2">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x14ac:dyDescent="0.2">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x14ac:dyDescent="0.2">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x14ac:dyDescent="0.2">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x14ac:dyDescent="0.2">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x14ac:dyDescent="0.2">
      <c r="A51" s="7"/>
      <c r="B51" s="53"/>
      <c r="C51" s="78"/>
      <c r="D51" s="79"/>
      <c r="E51" s="80"/>
      <c r="F51" s="78"/>
      <c r="G51" s="79"/>
      <c r="H51" s="80"/>
      <c r="I51" s="78"/>
      <c r="J51" s="79"/>
      <c r="K51" s="80"/>
      <c r="L51" s="16"/>
    </row>
    <row r="52" spans="1:12" ht="30" hidden="1" customHeight="1" x14ac:dyDescent="0.2">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x14ac:dyDescent="0.2">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x14ac:dyDescent="0.2">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x14ac:dyDescent="0.2">
      <c r="A55" s="7"/>
      <c r="B55" s="53"/>
      <c r="C55" s="78"/>
      <c r="D55" s="79"/>
      <c r="E55" s="80"/>
      <c r="F55" s="78"/>
      <c r="G55" s="79"/>
      <c r="H55" s="80"/>
      <c r="I55" s="78"/>
      <c r="J55" s="79"/>
      <c r="K55" s="80"/>
      <c r="L55" s="16"/>
    </row>
    <row r="56" spans="1:12" ht="29.25" hidden="1" customHeight="1" x14ac:dyDescent="0.2">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x14ac:dyDescent="0.2">
      <c r="A57" s="7" t="s">
        <v>79</v>
      </c>
      <c r="B57" s="53" t="s">
        <v>55</v>
      </c>
      <c r="C57" s="78">
        <v>200</v>
      </c>
      <c r="D57" s="79">
        <v>200</v>
      </c>
      <c r="E57" s="80">
        <v>200</v>
      </c>
      <c r="F57" s="78"/>
      <c r="G57" s="79"/>
      <c r="H57" s="80"/>
      <c r="I57" s="78">
        <f>C57+F57</f>
        <v>200</v>
      </c>
      <c r="J57" s="79">
        <f>D57+G57</f>
        <v>200</v>
      </c>
      <c r="K57" s="80">
        <f>E57+H57</f>
        <v>200</v>
      </c>
      <c r="L57" s="16"/>
    </row>
    <row r="58" spans="1:12" ht="14.25" hidden="1" customHeight="1" x14ac:dyDescent="0.2">
      <c r="A58" s="7"/>
      <c r="B58" s="53"/>
      <c r="C58" s="78"/>
      <c r="D58" s="79"/>
      <c r="E58" s="80"/>
      <c r="F58" s="78"/>
      <c r="G58" s="79"/>
      <c r="H58" s="80"/>
      <c r="I58" s="78"/>
      <c r="J58" s="79"/>
      <c r="K58" s="80"/>
      <c r="L58" s="16"/>
    </row>
    <row r="59" spans="1:12" ht="20.25" hidden="1" customHeight="1" x14ac:dyDescent="0.2">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x14ac:dyDescent="0.2">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x14ac:dyDescent="0.2">
      <c r="A61" s="7"/>
      <c r="B61" s="53"/>
      <c r="C61" s="78"/>
      <c r="D61" s="79"/>
      <c r="E61" s="80"/>
      <c r="F61" s="78"/>
      <c r="G61" s="79"/>
      <c r="H61" s="80"/>
      <c r="I61" s="78"/>
      <c r="J61" s="79"/>
      <c r="K61" s="80"/>
      <c r="L61" s="16"/>
    </row>
    <row r="62" spans="1:12" ht="19.5" hidden="1" customHeight="1" x14ac:dyDescent="0.2">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x14ac:dyDescent="0.2">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x14ac:dyDescent="0.2">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x14ac:dyDescent="0.2">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x14ac:dyDescent="0.2">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x14ac:dyDescent="0.2">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x14ac:dyDescent="0.2">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x14ac:dyDescent="0.2">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x14ac:dyDescent="0.2">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x14ac:dyDescent="0.2">
      <c r="A75" s="17"/>
      <c r="B75" s="59"/>
      <c r="C75" s="78"/>
      <c r="D75" s="79"/>
      <c r="E75" s="80"/>
      <c r="F75" s="78"/>
      <c r="G75" s="79"/>
      <c r="H75" s="80"/>
      <c r="I75" s="78"/>
      <c r="J75" s="79"/>
      <c r="K75" s="80"/>
      <c r="L75" s="16"/>
    </row>
    <row r="76" spans="1:12" ht="32.25" customHeight="1" x14ac:dyDescent="0.2">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x14ac:dyDescent="0.2">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x14ac:dyDescent="0.2">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x14ac:dyDescent="0.2">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x14ac:dyDescent="0.2">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x14ac:dyDescent="0.2">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x14ac:dyDescent="0.2">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x14ac:dyDescent="0.2">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x14ac:dyDescent="0.2">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x14ac:dyDescent="0.2">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x14ac:dyDescent="0.2">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x14ac:dyDescent="0.2">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x14ac:dyDescent="0.2">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x14ac:dyDescent="0.2">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x14ac:dyDescent="0.2">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x14ac:dyDescent="0.2">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x14ac:dyDescent="0.2">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x14ac:dyDescent="0.2">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x14ac:dyDescent="0.2">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x14ac:dyDescent="0.2">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x14ac:dyDescent="0.2">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x14ac:dyDescent="0.2">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x14ac:dyDescent="0.2">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x14ac:dyDescent="0.2">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x14ac:dyDescent="0.2">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x14ac:dyDescent="0.2">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x14ac:dyDescent="0.2">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x14ac:dyDescent="0.2">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x14ac:dyDescent="0.2">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x14ac:dyDescent="0.2">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x14ac:dyDescent="0.2">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x14ac:dyDescent="0.2">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x14ac:dyDescent="0.2">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x14ac:dyDescent="0.2">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x14ac:dyDescent="0.2">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x14ac:dyDescent="0.2">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x14ac:dyDescent="0.2">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x14ac:dyDescent="0.2">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x14ac:dyDescent="0.2">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x14ac:dyDescent="0.2">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x14ac:dyDescent="0.2">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x14ac:dyDescent="0.2">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x14ac:dyDescent="0.2">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x14ac:dyDescent="0.2">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x14ac:dyDescent="0.2">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x14ac:dyDescent="0.2">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x14ac:dyDescent="0.2">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x14ac:dyDescent="0.2">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x14ac:dyDescent="0.2">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x14ac:dyDescent="0.2">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x14ac:dyDescent="0.2">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x14ac:dyDescent="0.2">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x14ac:dyDescent="0.2">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x14ac:dyDescent="0.2">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x14ac:dyDescent="0.2">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x14ac:dyDescent="0.2">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x14ac:dyDescent="0.2">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x14ac:dyDescent="0.2">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x14ac:dyDescent="0.2">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x14ac:dyDescent="0.2">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x14ac:dyDescent="0.2">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x14ac:dyDescent="0.2">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x14ac:dyDescent="0.2">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x14ac:dyDescent="0.2">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x14ac:dyDescent="0.2">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x14ac:dyDescent="0.2">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x14ac:dyDescent="0.2">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x14ac:dyDescent="0.2">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x14ac:dyDescent="0.2">
      <c r="A144" s="152"/>
      <c r="B144" s="59"/>
      <c r="C144" s="148"/>
      <c r="D144" s="79"/>
      <c r="E144" s="80"/>
      <c r="F144" s="148"/>
      <c r="G144" s="79"/>
      <c r="H144" s="80"/>
      <c r="I144" s="148"/>
      <c r="J144" s="79"/>
      <c r="K144" s="80"/>
      <c r="L144" s="16"/>
    </row>
    <row r="145" spans="1:12" ht="34.9" customHeight="1" x14ac:dyDescent="0.2">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x14ac:dyDescent="0.2">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x14ac:dyDescent="0.2">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x14ac:dyDescent="0.2">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x14ac:dyDescent="0.2">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x14ac:dyDescent="0.2">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x14ac:dyDescent="0.2">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x14ac:dyDescent="0.2">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x14ac:dyDescent="0.2">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x14ac:dyDescent="0.2">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x14ac:dyDescent="0.2">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x14ac:dyDescent="0.2">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x14ac:dyDescent="0.2">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x14ac:dyDescent="0.2">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x14ac:dyDescent="0.2">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x14ac:dyDescent="0.2">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x14ac:dyDescent="0.2">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x14ac:dyDescent="0.2">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x14ac:dyDescent="0.2">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x14ac:dyDescent="0.2">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x14ac:dyDescent="0.2">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x14ac:dyDescent="0.2">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x14ac:dyDescent="0.2">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x14ac:dyDescent="0.2">
      <c r="A168" s="17"/>
      <c r="B168" s="59"/>
      <c r="C168" s="78"/>
      <c r="D168" s="79"/>
      <c r="E168" s="80"/>
      <c r="F168" s="78"/>
      <c r="G168" s="79"/>
      <c r="H168" s="80"/>
      <c r="I168" s="78"/>
      <c r="J168" s="79"/>
      <c r="K168" s="80"/>
    </row>
    <row r="169" spans="1:12" ht="21" customHeight="1" x14ac:dyDescent="0.2">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x14ac:dyDescent="0.2">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x14ac:dyDescent="0.2">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x14ac:dyDescent="0.2">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x14ac:dyDescent="0.2">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x14ac:dyDescent="0.2">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x14ac:dyDescent="0.25">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x14ac:dyDescent="0.2">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x14ac:dyDescent="0.2">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x14ac:dyDescent="0.2">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x14ac:dyDescent="0.2">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x14ac:dyDescent="0.2">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x14ac:dyDescent="0.25">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x14ac:dyDescent="0.2">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x14ac:dyDescent="0.2">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x14ac:dyDescent="0.2">
      <c r="A184" s="152"/>
      <c r="B184" s="153"/>
      <c r="C184" s="78"/>
      <c r="D184" s="79"/>
      <c r="E184" s="80"/>
      <c r="F184" s="78"/>
      <c r="G184" s="79"/>
      <c r="H184" s="80"/>
      <c r="I184" s="78"/>
      <c r="J184" s="79"/>
      <c r="K184" s="80"/>
    </row>
    <row r="185" spans="1:12" s="22" customFormat="1" ht="31.5" customHeight="1" x14ac:dyDescent="0.2">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x14ac:dyDescent="0.2">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x14ac:dyDescent="0.2">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x14ac:dyDescent="0.2">
      <c r="A188" s="17"/>
      <c r="B188" s="59"/>
      <c r="C188" s="78"/>
      <c r="D188" s="79"/>
      <c r="E188" s="80"/>
      <c r="F188" s="78"/>
      <c r="G188" s="79"/>
      <c r="H188" s="80"/>
      <c r="I188" s="78"/>
      <c r="J188" s="79"/>
      <c r="K188" s="80"/>
    </row>
    <row r="189" spans="1:12" ht="18.75" customHeight="1" x14ac:dyDescent="0.2">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x14ac:dyDescent="0.2">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x14ac:dyDescent="0.2">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x14ac:dyDescent="0.2">
      <c r="A192" s="173"/>
      <c r="B192" s="174"/>
      <c r="C192" s="175"/>
      <c r="D192" s="176"/>
      <c r="E192" s="177"/>
      <c r="F192" s="175"/>
      <c r="G192" s="176"/>
      <c r="H192" s="177"/>
      <c r="I192" s="175"/>
      <c r="J192" s="176"/>
      <c r="K192" s="177"/>
    </row>
    <row r="193" spans="1:12" ht="31.5" hidden="1" customHeight="1" x14ac:dyDescent="0.2">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x14ac:dyDescent="0.2">
      <c r="B1" s="4"/>
      <c r="C1" s="1"/>
      <c r="D1" s="4"/>
      <c r="E1" s="4"/>
      <c r="I1" s="4" t="s">
        <v>287</v>
      </c>
      <c r="J1" s="1"/>
      <c r="K1" s="1"/>
    </row>
    <row r="2" spans="1:12" ht="13.5"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53" t="s">
        <v>292</v>
      </c>
      <c r="B8" s="253"/>
      <c r="C8" s="254"/>
      <c r="D8" s="254"/>
      <c r="E8" s="254"/>
      <c r="F8" s="254"/>
      <c r="G8" s="254"/>
      <c r="H8" s="254"/>
      <c r="I8" s="254"/>
      <c r="J8" s="254"/>
      <c r="K8" s="19"/>
      <c r="L8" s="19"/>
    </row>
    <row r="9" spans="1:12" ht="12" customHeight="1" x14ac:dyDescent="0.2">
      <c r="A9" s="3"/>
      <c r="B9" s="5"/>
      <c r="C9" s="5"/>
      <c r="D9" s="5"/>
      <c r="E9" s="5"/>
      <c r="F9" s="5"/>
      <c r="G9" s="5"/>
      <c r="H9" s="5"/>
      <c r="I9" s="5"/>
      <c r="J9" s="5"/>
      <c r="K9" s="5"/>
      <c r="L9" s="11"/>
    </row>
    <row r="10" spans="1:12" ht="20.25" customHeight="1" x14ac:dyDescent="0.2">
      <c r="A10" s="255" t="s">
        <v>50</v>
      </c>
      <c r="B10" s="257" t="s">
        <v>51</v>
      </c>
      <c r="C10" s="259" t="s">
        <v>289</v>
      </c>
      <c r="D10" s="260"/>
      <c r="E10" s="261"/>
      <c r="F10" s="259" t="s">
        <v>290</v>
      </c>
      <c r="G10" s="260"/>
      <c r="H10" s="261"/>
      <c r="I10" s="262" t="s">
        <v>291</v>
      </c>
      <c r="J10" s="263"/>
      <c r="K10" s="264"/>
      <c r="L10" s="11"/>
    </row>
    <row r="11" spans="1:12" ht="22.5" customHeight="1" x14ac:dyDescent="0.2">
      <c r="A11" s="256"/>
      <c r="B11" s="258"/>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x14ac:dyDescent="0.2">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x14ac:dyDescent="0.2">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x14ac:dyDescent="0.2">
      <c r="A19" s="34"/>
      <c r="B19" s="52"/>
      <c r="C19" s="81"/>
      <c r="D19" s="82"/>
      <c r="E19" s="83"/>
      <c r="F19" s="81"/>
      <c r="G19" s="82"/>
      <c r="H19" s="83"/>
      <c r="I19" s="81"/>
      <c r="J19" s="82"/>
      <c r="K19" s="83"/>
      <c r="L19" s="16"/>
    </row>
    <row r="20" spans="1:12" ht="30" hidden="1" customHeight="1" x14ac:dyDescent="0.2">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x14ac:dyDescent="0.2">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x14ac:dyDescent="0.2">
      <c r="A22" s="34"/>
      <c r="B22" s="52"/>
      <c r="C22" s="81"/>
      <c r="D22" s="82"/>
      <c r="E22" s="83"/>
      <c r="F22" s="81"/>
      <c r="G22" s="82"/>
      <c r="H22" s="83"/>
      <c r="I22" s="81"/>
      <c r="J22" s="82"/>
      <c r="K22" s="83"/>
      <c r="L22" s="16"/>
    </row>
    <row r="23" spans="1:12" ht="18" hidden="1" customHeight="1" x14ac:dyDescent="0.2">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x14ac:dyDescent="0.2">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x14ac:dyDescent="0.2">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x14ac:dyDescent="0.2">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x14ac:dyDescent="0.2">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x14ac:dyDescent="0.2">
      <c r="A30" s="34"/>
      <c r="B30" s="52"/>
      <c r="C30" s="81"/>
      <c r="D30" s="82"/>
      <c r="E30" s="83"/>
      <c r="F30" s="81"/>
      <c r="G30" s="82"/>
      <c r="H30" s="83"/>
      <c r="I30" s="81"/>
      <c r="J30" s="82"/>
      <c r="K30" s="83"/>
      <c r="L30" s="16"/>
    </row>
    <row r="31" spans="1:12" ht="26.25" hidden="1" customHeight="1" x14ac:dyDescent="0.2">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x14ac:dyDescent="0.2">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x14ac:dyDescent="0.2">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x14ac:dyDescent="0.2">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x14ac:dyDescent="0.2">
      <c r="A35" s="34"/>
      <c r="B35" s="52"/>
      <c r="C35" s="81"/>
      <c r="D35" s="82"/>
      <c r="E35" s="83"/>
      <c r="F35" s="81"/>
      <c r="G35" s="82"/>
      <c r="H35" s="83"/>
      <c r="I35" s="81"/>
      <c r="J35" s="82"/>
      <c r="K35" s="83"/>
      <c r="L35" s="16"/>
    </row>
    <row r="36" spans="1:12" ht="19.5" hidden="1" customHeight="1" x14ac:dyDescent="0.2">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x14ac:dyDescent="0.2">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x14ac:dyDescent="0.2">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x14ac:dyDescent="0.2">
      <c r="A39" s="34"/>
      <c r="B39" s="52"/>
      <c r="C39" s="81"/>
      <c r="D39" s="82"/>
      <c r="E39" s="83"/>
      <c r="F39" s="81"/>
      <c r="G39" s="82"/>
      <c r="H39" s="83"/>
      <c r="I39" s="81"/>
      <c r="J39" s="82"/>
      <c r="K39" s="83"/>
      <c r="L39" s="16"/>
    </row>
    <row r="40" spans="1:12" ht="32.25" hidden="1" customHeight="1" x14ac:dyDescent="0.2">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x14ac:dyDescent="0.2">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x14ac:dyDescent="0.2">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x14ac:dyDescent="0.2">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x14ac:dyDescent="0.2">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x14ac:dyDescent="0.2">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x14ac:dyDescent="0.2">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x14ac:dyDescent="0.2">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x14ac:dyDescent="0.2">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x14ac:dyDescent="0.2">
      <c r="A51" s="34"/>
      <c r="B51" s="52"/>
      <c r="C51" s="81"/>
      <c r="D51" s="82"/>
      <c r="E51" s="83"/>
      <c r="F51" s="81"/>
      <c r="G51" s="82"/>
      <c r="H51" s="83"/>
      <c r="I51" s="81"/>
      <c r="J51" s="82"/>
      <c r="K51" s="83"/>
      <c r="L51" s="16"/>
    </row>
    <row r="52" spans="1:12" ht="30" hidden="1" customHeight="1" x14ac:dyDescent="0.2">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x14ac:dyDescent="0.2">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x14ac:dyDescent="0.2">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x14ac:dyDescent="0.2">
      <c r="A55" s="34"/>
      <c r="B55" s="52"/>
      <c r="C55" s="81"/>
      <c r="D55" s="82"/>
      <c r="E55" s="83"/>
      <c r="F55" s="81"/>
      <c r="G55" s="82"/>
      <c r="H55" s="83"/>
      <c r="I55" s="81"/>
      <c r="J55" s="82"/>
      <c r="K55" s="83"/>
      <c r="L55" s="16"/>
    </row>
    <row r="56" spans="1:12" ht="29.25" hidden="1" customHeight="1" x14ac:dyDescent="0.2">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x14ac:dyDescent="0.2">
      <c r="A57" s="34" t="s">
        <v>79</v>
      </c>
      <c r="B57" s="52" t="s">
        <v>55</v>
      </c>
      <c r="C57" s="81">
        <v>200</v>
      </c>
      <c r="D57" s="82">
        <v>200</v>
      </c>
      <c r="E57" s="83">
        <v>200</v>
      </c>
      <c r="F57" s="81"/>
      <c r="G57" s="82"/>
      <c r="H57" s="83"/>
      <c r="I57" s="81">
        <f>C57+F57</f>
        <v>200</v>
      </c>
      <c r="J57" s="82">
        <f>D57+G57</f>
        <v>200</v>
      </c>
      <c r="K57" s="83">
        <f>E57+H57</f>
        <v>200</v>
      </c>
      <c r="L57" s="16"/>
    </row>
    <row r="58" spans="1:12" ht="14.25" hidden="1" customHeight="1" x14ac:dyDescent="0.2">
      <c r="A58" s="34"/>
      <c r="B58" s="52"/>
      <c r="C58" s="81"/>
      <c r="D58" s="82"/>
      <c r="E58" s="83"/>
      <c r="F58" s="81"/>
      <c r="G58" s="82"/>
      <c r="H58" s="83"/>
      <c r="I58" s="81"/>
      <c r="J58" s="82"/>
      <c r="K58" s="83"/>
      <c r="L58" s="16"/>
    </row>
    <row r="59" spans="1:12" ht="20.25" hidden="1" customHeight="1" x14ac:dyDescent="0.2">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x14ac:dyDescent="0.2">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x14ac:dyDescent="0.2">
      <c r="A61" s="34"/>
      <c r="B61" s="52"/>
      <c r="C61" s="81"/>
      <c r="D61" s="82"/>
      <c r="E61" s="83"/>
      <c r="F61" s="81"/>
      <c r="G61" s="82"/>
      <c r="H61" s="83"/>
      <c r="I61" s="81"/>
      <c r="J61" s="82"/>
      <c r="K61" s="83"/>
      <c r="L61" s="16"/>
    </row>
    <row r="62" spans="1:12" ht="19.5" hidden="1" customHeight="1" x14ac:dyDescent="0.2">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x14ac:dyDescent="0.2">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x14ac:dyDescent="0.2">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x14ac:dyDescent="0.2">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x14ac:dyDescent="0.2">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x14ac:dyDescent="0.2">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x14ac:dyDescent="0.2">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x14ac:dyDescent="0.2">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x14ac:dyDescent="0.2">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x14ac:dyDescent="0.2">
      <c r="A75" s="17"/>
      <c r="B75" s="59"/>
      <c r="C75" s="78"/>
      <c r="D75" s="79"/>
      <c r="E75" s="80"/>
      <c r="F75" s="78"/>
      <c r="G75" s="79"/>
      <c r="H75" s="80"/>
      <c r="I75" s="78"/>
      <c r="J75" s="79"/>
      <c r="K75" s="80"/>
      <c r="L75" s="16"/>
    </row>
    <row r="76" spans="1:12" s="127" customFormat="1" ht="32.25" customHeight="1" x14ac:dyDescent="0.2">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x14ac:dyDescent="0.2">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x14ac:dyDescent="0.2">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x14ac:dyDescent="0.2">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x14ac:dyDescent="0.2">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x14ac:dyDescent="0.2">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x14ac:dyDescent="0.2">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x14ac:dyDescent="0.2">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x14ac:dyDescent="0.2">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x14ac:dyDescent="0.2">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x14ac:dyDescent="0.2">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x14ac:dyDescent="0.2">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x14ac:dyDescent="0.2">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x14ac:dyDescent="0.2">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x14ac:dyDescent="0.2">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x14ac:dyDescent="0.2">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x14ac:dyDescent="0.2">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x14ac:dyDescent="0.2">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x14ac:dyDescent="0.2">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x14ac:dyDescent="0.2">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x14ac:dyDescent="0.2">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x14ac:dyDescent="0.2">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x14ac:dyDescent="0.2">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x14ac:dyDescent="0.2">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x14ac:dyDescent="0.2">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x14ac:dyDescent="0.2">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x14ac:dyDescent="0.2">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x14ac:dyDescent="0.2">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x14ac:dyDescent="0.2">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x14ac:dyDescent="0.2">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x14ac:dyDescent="0.2">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x14ac:dyDescent="0.2">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x14ac:dyDescent="0.2">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x14ac:dyDescent="0.2">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x14ac:dyDescent="0.2">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x14ac:dyDescent="0.2">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x14ac:dyDescent="0.2">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x14ac:dyDescent="0.2">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x14ac:dyDescent="0.2">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x14ac:dyDescent="0.2">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x14ac:dyDescent="0.2">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x14ac:dyDescent="0.2">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x14ac:dyDescent="0.2">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x14ac:dyDescent="0.2">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x14ac:dyDescent="0.2">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x14ac:dyDescent="0.2">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x14ac:dyDescent="0.2">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x14ac:dyDescent="0.2">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x14ac:dyDescent="0.2">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x14ac:dyDescent="0.2">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x14ac:dyDescent="0.2">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x14ac:dyDescent="0.2">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x14ac:dyDescent="0.2">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x14ac:dyDescent="0.2">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x14ac:dyDescent="0.2">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x14ac:dyDescent="0.2">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x14ac:dyDescent="0.2">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x14ac:dyDescent="0.2">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x14ac:dyDescent="0.2">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x14ac:dyDescent="0.2">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x14ac:dyDescent="0.2">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x14ac:dyDescent="0.2">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x14ac:dyDescent="0.2">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x14ac:dyDescent="0.2">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x14ac:dyDescent="0.2">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x14ac:dyDescent="0.2">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x14ac:dyDescent="0.2">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x14ac:dyDescent="0.2">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x14ac:dyDescent="0.2">
      <c r="A144" s="29"/>
      <c r="B144" s="58"/>
      <c r="C144" s="35"/>
      <c r="D144" s="82"/>
      <c r="E144" s="83"/>
      <c r="F144" s="35"/>
      <c r="G144" s="82"/>
      <c r="H144" s="83"/>
      <c r="I144" s="35"/>
      <c r="J144" s="82"/>
      <c r="K144" s="83"/>
      <c r="L144" s="25"/>
    </row>
    <row r="145" spans="1:12" s="127" customFormat="1" ht="34.9" customHeight="1" x14ac:dyDescent="0.2">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x14ac:dyDescent="0.2">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x14ac:dyDescent="0.2">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x14ac:dyDescent="0.2">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x14ac:dyDescent="0.2">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x14ac:dyDescent="0.2">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x14ac:dyDescent="0.2">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x14ac:dyDescent="0.2">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x14ac:dyDescent="0.2">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x14ac:dyDescent="0.2">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x14ac:dyDescent="0.2">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x14ac:dyDescent="0.2">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x14ac:dyDescent="0.2">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x14ac:dyDescent="0.2">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x14ac:dyDescent="0.2">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x14ac:dyDescent="0.2">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x14ac:dyDescent="0.2">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x14ac:dyDescent="0.2">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x14ac:dyDescent="0.2">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x14ac:dyDescent="0.2">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x14ac:dyDescent="0.2">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x14ac:dyDescent="0.2">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x14ac:dyDescent="0.2">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x14ac:dyDescent="0.2">
      <c r="A168" s="30"/>
      <c r="B168" s="58"/>
      <c r="C168" s="81"/>
      <c r="D168" s="82"/>
      <c r="E168" s="83"/>
      <c r="F168" s="81"/>
      <c r="G168" s="82"/>
      <c r="H168" s="83"/>
      <c r="I168" s="81"/>
      <c r="J168" s="82"/>
      <c r="K168" s="83"/>
    </row>
    <row r="169" spans="1:12" s="127" customFormat="1" ht="21" customHeight="1" x14ac:dyDescent="0.2">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x14ac:dyDescent="0.2">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x14ac:dyDescent="0.2">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x14ac:dyDescent="0.2">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x14ac:dyDescent="0.2">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x14ac:dyDescent="0.2">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x14ac:dyDescent="0.25">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x14ac:dyDescent="0.2">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x14ac:dyDescent="0.2">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x14ac:dyDescent="0.2">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x14ac:dyDescent="0.2">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x14ac:dyDescent="0.2">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x14ac:dyDescent="0.25">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x14ac:dyDescent="0.2">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x14ac:dyDescent="0.2">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x14ac:dyDescent="0.2">
      <c r="A184" s="29"/>
      <c r="B184" s="60"/>
      <c r="C184" s="81"/>
      <c r="D184" s="82"/>
      <c r="E184" s="83"/>
      <c r="F184" s="81"/>
      <c r="G184" s="82"/>
      <c r="H184" s="83"/>
      <c r="I184" s="81"/>
      <c r="J184" s="82"/>
      <c r="K184" s="83"/>
    </row>
    <row r="185" spans="1:12" s="31" customFormat="1" ht="31.5" customHeight="1" x14ac:dyDescent="0.2">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x14ac:dyDescent="0.2">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x14ac:dyDescent="0.2">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x14ac:dyDescent="0.2">
      <c r="A188" s="30"/>
      <c r="B188" s="58"/>
      <c r="C188" s="81"/>
      <c r="D188" s="82"/>
      <c r="E188" s="83"/>
      <c r="F188" s="81"/>
      <c r="G188" s="82"/>
      <c r="H188" s="83"/>
      <c r="I188" s="81"/>
      <c r="J188" s="82"/>
      <c r="K188" s="83"/>
    </row>
    <row r="189" spans="1:12" s="27" customFormat="1" ht="18.75" customHeight="1" x14ac:dyDescent="0.2">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x14ac:dyDescent="0.2">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x14ac:dyDescent="0.2">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x14ac:dyDescent="0.2">
      <c r="A192" s="43"/>
      <c r="B192" s="64"/>
      <c r="C192" s="90"/>
      <c r="D192" s="91"/>
      <c r="E192" s="92"/>
      <c r="F192" s="90"/>
      <c r="G192" s="91"/>
      <c r="H192" s="92"/>
      <c r="I192" s="90"/>
      <c r="J192" s="91"/>
      <c r="K192" s="92"/>
    </row>
    <row r="193" spans="1:12" ht="31.5" customHeight="1" x14ac:dyDescent="0.2">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abSelected="1" zoomScaleSheetLayoutView="100" workbookViewId="0">
      <pane xSplit="1" ySplit="19" topLeftCell="B110" activePane="bottomRight" state="frozen"/>
      <selection activeCell="D106" sqref="D106"/>
      <selection pane="topRight" activeCell="D106" sqref="D106"/>
      <selection pane="bottomLeft" activeCell="D106" sqref="D106"/>
      <selection pane="bottomRight" activeCell="C119" sqref="C119:C120"/>
    </sheetView>
  </sheetViews>
  <sheetFormatPr defaultColWidth="9.140625" defaultRowHeight="12.75" x14ac:dyDescent="0.2"/>
  <cols>
    <col min="1" max="1" width="56" style="183" customWidth="1"/>
    <col min="2" max="2" width="22.140625" style="184" customWidth="1"/>
    <col min="3" max="3" width="14.7109375" style="235" customWidth="1"/>
    <col min="4" max="4" width="14.5703125" style="235" customWidth="1"/>
    <col min="5" max="5" width="13.5703125" style="235" customWidth="1"/>
    <col min="6" max="6" width="14.85546875" style="183" customWidth="1"/>
    <col min="7" max="7" width="13.28515625" style="186" customWidth="1"/>
    <col min="8" max="8" width="14.5703125" style="183" customWidth="1"/>
    <col min="9" max="9" width="17.5703125" style="183" customWidth="1"/>
    <col min="10" max="10" width="16.28515625" style="183" customWidth="1"/>
    <col min="11" max="11" width="17.28515625" style="183" customWidth="1"/>
    <col min="12" max="16384" width="9.140625" style="183"/>
  </cols>
  <sheetData>
    <row r="1" spans="1:7" ht="15.75" x14ac:dyDescent="0.2">
      <c r="C1" s="270" t="s">
        <v>433</v>
      </c>
      <c r="D1" s="270"/>
      <c r="E1" s="270"/>
    </row>
    <row r="2" spans="1:7" x14ac:dyDescent="0.2">
      <c r="C2" s="271" t="s">
        <v>434</v>
      </c>
      <c r="D2" s="271"/>
      <c r="E2" s="271"/>
    </row>
    <row r="3" spans="1:7" x14ac:dyDescent="0.2">
      <c r="C3" s="272" t="s">
        <v>444</v>
      </c>
      <c r="D3" s="272"/>
      <c r="E3" s="272"/>
    </row>
    <row r="5" spans="1:7" ht="14.45" customHeight="1" x14ac:dyDescent="0.2">
      <c r="C5" s="270" t="s">
        <v>433</v>
      </c>
      <c r="D5" s="270"/>
      <c r="E5" s="270"/>
      <c r="G5" s="183"/>
    </row>
    <row r="6" spans="1:7" ht="15" customHeight="1" x14ac:dyDescent="0.2">
      <c r="C6" s="271" t="s">
        <v>434</v>
      </c>
      <c r="D6" s="271"/>
      <c r="E6" s="271"/>
      <c r="G6" s="183"/>
    </row>
    <row r="7" spans="1:7" s="191" customFormat="1" ht="15" customHeight="1" x14ac:dyDescent="0.2">
      <c r="A7" s="195"/>
      <c r="B7" s="196"/>
      <c r="C7" s="272" t="s">
        <v>445</v>
      </c>
      <c r="D7" s="272"/>
      <c r="E7" s="272"/>
      <c r="F7" s="197"/>
      <c r="G7" s="192"/>
    </row>
    <row r="8" spans="1:7" ht="14.45" customHeight="1" x14ac:dyDescent="0.2">
      <c r="C8" s="270"/>
      <c r="D8" s="270"/>
      <c r="E8" s="270"/>
      <c r="G8" s="183"/>
    </row>
    <row r="9" spans="1:7" ht="14.45" customHeight="1" x14ac:dyDescent="0.2">
      <c r="C9" s="270" t="s">
        <v>433</v>
      </c>
      <c r="D9" s="270"/>
      <c r="E9" s="270"/>
      <c r="G9" s="183"/>
    </row>
    <row r="10" spans="1:7" ht="15" customHeight="1" x14ac:dyDescent="0.2">
      <c r="C10" s="271" t="s">
        <v>434</v>
      </c>
      <c r="D10" s="271"/>
      <c r="E10" s="271"/>
      <c r="G10" s="183"/>
    </row>
    <row r="11" spans="1:7" s="191" customFormat="1" ht="15" customHeight="1" x14ac:dyDescent="0.2">
      <c r="A11" s="195"/>
      <c r="B11" s="196"/>
      <c r="C11" s="272" t="s">
        <v>446</v>
      </c>
      <c r="D11" s="272"/>
      <c r="E11" s="272"/>
      <c r="F11" s="197"/>
      <c r="G11" s="192"/>
    </row>
    <row r="12" spans="1:7" ht="17.45" customHeight="1" x14ac:dyDescent="0.2">
      <c r="C12" s="271"/>
      <c r="D12" s="271"/>
      <c r="E12" s="271"/>
      <c r="G12" s="183"/>
    </row>
    <row r="13" spans="1:7" s="191" customFormat="1" ht="16.899999999999999" customHeight="1" x14ac:dyDescent="0.2">
      <c r="A13" s="267" t="s">
        <v>401</v>
      </c>
      <c r="B13" s="267"/>
      <c r="C13" s="268"/>
      <c r="D13" s="268"/>
      <c r="E13" s="269"/>
      <c r="F13" s="197"/>
      <c r="G13" s="192"/>
    </row>
    <row r="14" spans="1:7" s="191" customFormat="1" ht="16.899999999999999" customHeight="1" x14ac:dyDescent="0.2">
      <c r="A14" s="195"/>
      <c r="B14" s="196"/>
      <c r="C14" s="242"/>
      <c r="D14" s="242"/>
      <c r="E14" s="242"/>
      <c r="F14" s="197"/>
      <c r="G14" s="192"/>
    </row>
    <row r="15" spans="1:7" ht="19.149999999999999" customHeight="1" x14ac:dyDescent="0.2">
      <c r="A15" s="265" t="s">
        <v>50</v>
      </c>
      <c r="B15" s="265" t="s">
        <v>51</v>
      </c>
      <c r="C15" s="273" t="s">
        <v>343</v>
      </c>
      <c r="D15" s="273"/>
      <c r="E15" s="274"/>
      <c r="F15" s="201"/>
    </row>
    <row r="16" spans="1:7" ht="22.9" customHeight="1" x14ac:dyDescent="0.2">
      <c r="A16" s="266"/>
      <c r="B16" s="266"/>
      <c r="C16" s="245" t="s">
        <v>341</v>
      </c>
      <c r="D16" s="246" t="s">
        <v>342</v>
      </c>
      <c r="E16" s="246" t="s">
        <v>357</v>
      </c>
      <c r="F16" s="201"/>
    </row>
    <row r="17" spans="1:11" ht="13.9" customHeight="1" x14ac:dyDescent="0.2">
      <c r="A17" s="187">
        <v>1</v>
      </c>
      <c r="B17" s="188">
        <v>2</v>
      </c>
      <c r="C17" s="243">
        <v>3</v>
      </c>
      <c r="D17" s="247">
        <v>4</v>
      </c>
      <c r="E17" s="248">
        <v>5</v>
      </c>
      <c r="F17" s="202"/>
    </row>
    <row r="18" spans="1:11" s="186" customFormat="1" ht="15.6" customHeight="1" x14ac:dyDescent="0.2">
      <c r="A18" s="193" t="s">
        <v>59</v>
      </c>
      <c r="B18" s="210" t="s">
        <v>22</v>
      </c>
      <c r="C18" s="211">
        <f t="shared" ref="C18:E18" si="0">C19+C21+C23+C27+C31+C35+C38+C39+C41+C44</f>
        <v>447196424</v>
      </c>
      <c r="D18" s="211">
        <f t="shared" si="0"/>
        <v>477966717</v>
      </c>
      <c r="E18" s="211">
        <f t="shared" si="0"/>
        <v>509799834</v>
      </c>
      <c r="F18" s="203"/>
    </row>
    <row r="19" spans="1:11" s="186" customFormat="1" ht="19.899999999999999" customHeight="1" x14ac:dyDescent="0.2">
      <c r="A19" s="212" t="s">
        <v>18</v>
      </c>
      <c r="B19" s="213" t="s">
        <v>23</v>
      </c>
      <c r="C19" s="214">
        <f t="shared" ref="C19:E19" si="1">C20</f>
        <v>318134000</v>
      </c>
      <c r="D19" s="214">
        <f t="shared" si="1"/>
        <v>345270830</v>
      </c>
      <c r="E19" s="214">
        <f t="shared" si="1"/>
        <v>374722432</v>
      </c>
      <c r="F19" s="204"/>
    </row>
    <row r="20" spans="1:11" s="186" customFormat="1" ht="15.6" customHeight="1" x14ac:dyDescent="0.2">
      <c r="A20" s="215" t="s">
        <v>1</v>
      </c>
      <c r="B20" s="213" t="s">
        <v>25</v>
      </c>
      <c r="C20" s="214">
        <v>318134000</v>
      </c>
      <c r="D20" s="214">
        <v>345270830</v>
      </c>
      <c r="E20" s="214">
        <v>374722432</v>
      </c>
      <c r="F20" s="204"/>
    </row>
    <row r="21" spans="1:11" s="186" customFormat="1" ht="30" customHeight="1" x14ac:dyDescent="0.2">
      <c r="A21" s="216" t="s">
        <v>9</v>
      </c>
      <c r="B21" s="213" t="s">
        <v>26</v>
      </c>
      <c r="C21" s="214">
        <f t="shared" ref="C21:E21" si="2">C22</f>
        <v>34823020</v>
      </c>
      <c r="D21" s="214">
        <f t="shared" si="2"/>
        <v>37455011</v>
      </c>
      <c r="E21" s="214">
        <f t="shared" si="2"/>
        <v>39247926</v>
      </c>
      <c r="F21" s="204"/>
    </row>
    <row r="22" spans="1:11" s="186" customFormat="1" ht="25.15" customHeight="1" x14ac:dyDescent="0.2">
      <c r="A22" s="215" t="s">
        <v>10</v>
      </c>
      <c r="B22" s="213" t="s">
        <v>27</v>
      </c>
      <c r="C22" s="214">
        <v>34823020</v>
      </c>
      <c r="D22" s="214">
        <v>37455011</v>
      </c>
      <c r="E22" s="214">
        <v>39247926</v>
      </c>
      <c r="F22" s="204"/>
    </row>
    <row r="23" spans="1:11" s="186" customFormat="1" ht="15.6" customHeight="1" x14ac:dyDescent="0.2">
      <c r="A23" s="216" t="s">
        <v>2</v>
      </c>
      <c r="B23" s="213" t="s">
        <v>28</v>
      </c>
      <c r="C23" s="214">
        <f t="shared" ref="C23:E23" si="3">SUM(C24:C26)</f>
        <v>21263000</v>
      </c>
      <c r="D23" s="214">
        <f t="shared" si="3"/>
        <v>22307014</v>
      </c>
      <c r="E23" s="214">
        <f t="shared" si="3"/>
        <v>23226062</v>
      </c>
      <c r="F23" s="200"/>
      <c r="H23" s="183"/>
      <c r="I23" s="183"/>
      <c r="J23" s="183"/>
      <c r="K23" s="183"/>
    </row>
    <row r="24" spans="1:11" s="186" customFormat="1" ht="18" customHeight="1" x14ac:dyDescent="0.2">
      <c r="A24" s="215" t="s">
        <v>58</v>
      </c>
      <c r="B24" s="213" t="s">
        <v>29</v>
      </c>
      <c r="C24" s="214">
        <v>16657000</v>
      </c>
      <c r="D24" s="214">
        <v>17474859</v>
      </c>
      <c r="E24" s="214">
        <v>18194823</v>
      </c>
      <c r="F24" s="200"/>
      <c r="H24" s="183"/>
      <c r="I24" s="183"/>
      <c r="J24" s="183"/>
      <c r="K24" s="183"/>
    </row>
    <row r="25" spans="1:11" s="186" customFormat="1" ht="13.15" customHeight="1" x14ac:dyDescent="0.2">
      <c r="A25" s="215" t="s">
        <v>344</v>
      </c>
      <c r="B25" s="213" t="s">
        <v>345</v>
      </c>
      <c r="C25" s="214">
        <v>6000</v>
      </c>
      <c r="D25" s="214">
        <v>6295</v>
      </c>
      <c r="E25" s="214">
        <v>6554</v>
      </c>
      <c r="F25" s="200"/>
      <c r="H25" s="183"/>
      <c r="I25" s="183"/>
      <c r="J25" s="183"/>
      <c r="K25" s="183"/>
    </row>
    <row r="26" spans="1:11" s="186" customFormat="1" ht="14.45" customHeight="1" x14ac:dyDescent="0.2">
      <c r="A26" s="215" t="s">
        <v>346</v>
      </c>
      <c r="B26" s="213" t="s">
        <v>347</v>
      </c>
      <c r="C26" s="214">
        <v>4600000</v>
      </c>
      <c r="D26" s="214">
        <v>4825860</v>
      </c>
      <c r="E26" s="214">
        <v>5024685</v>
      </c>
      <c r="F26" s="200"/>
      <c r="H26" s="183"/>
      <c r="I26" s="183"/>
      <c r="J26" s="183"/>
      <c r="K26" s="183"/>
    </row>
    <row r="27" spans="1:11" s="186" customFormat="1" ht="15.6" customHeight="1" x14ac:dyDescent="0.2">
      <c r="A27" s="216" t="s">
        <v>3</v>
      </c>
      <c r="B27" s="213" t="s">
        <v>30</v>
      </c>
      <c r="C27" s="214">
        <f t="shared" ref="C27:E27" si="4">SUM(C28:C30)</f>
        <v>40255798</v>
      </c>
      <c r="D27" s="214">
        <f t="shared" si="4"/>
        <v>40317162</v>
      </c>
      <c r="E27" s="214">
        <f t="shared" si="4"/>
        <v>40378714</v>
      </c>
      <c r="F27" s="205"/>
      <c r="H27" s="183"/>
      <c r="I27" s="183"/>
      <c r="J27" s="183"/>
      <c r="K27" s="183"/>
    </row>
    <row r="28" spans="1:11" s="186" customFormat="1" ht="13.9" customHeight="1" x14ac:dyDescent="0.2">
      <c r="A28" s="215" t="s">
        <v>353</v>
      </c>
      <c r="B28" s="213" t="s">
        <v>354</v>
      </c>
      <c r="C28" s="214">
        <v>7310000</v>
      </c>
      <c r="D28" s="217">
        <v>7310000</v>
      </c>
      <c r="E28" s="217">
        <v>7310000</v>
      </c>
      <c r="F28" s="205"/>
      <c r="H28" s="183"/>
      <c r="I28" s="183"/>
      <c r="J28" s="183"/>
      <c r="K28" s="183"/>
    </row>
    <row r="29" spans="1:11" s="186" customFormat="1" ht="14.45" customHeight="1" x14ac:dyDescent="0.2">
      <c r="A29" s="215" t="s">
        <v>6</v>
      </c>
      <c r="B29" s="218" t="s">
        <v>32</v>
      </c>
      <c r="C29" s="214">
        <v>19794498</v>
      </c>
      <c r="D29" s="217">
        <v>19855862</v>
      </c>
      <c r="E29" s="217">
        <v>19917414</v>
      </c>
      <c r="F29" s="205"/>
      <c r="H29" s="183"/>
      <c r="I29" s="183"/>
      <c r="J29" s="183"/>
      <c r="K29" s="183"/>
    </row>
    <row r="30" spans="1:11" s="186" customFormat="1" ht="13.9" customHeight="1" x14ac:dyDescent="0.2">
      <c r="A30" s="215" t="s">
        <v>356</v>
      </c>
      <c r="B30" s="213" t="s">
        <v>355</v>
      </c>
      <c r="C30" s="214">
        <v>13151300</v>
      </c>
      <c r="D30" s="217">
        <v>13151300</v>
      </c>
      <c r="E30" s="217">
        <v>13151300</v>
      </c>
      <c r="F30" s="205"/>
      <c r="H30" s="183"/>
      <c r="I30" s="183"/>
      <c r="J30" s="183"/>
      <c r="K30" s="183"/>
    </row>
    <row r="31" spans="1:11" s="186" customFormat="1" ht="15.6" customHeight="1" x14ac:dyDescent="0.2">
      <c r="A31" s="216" t="s">
        <v>56</v>
      </c>
      <c r="B31" s="213" t="s">
        <v>37</v>
      </c>
      <c r="C31" s="214">
        <f t="shared" ref="C31:E31" si="5">SUM(C32:C34)</f>
        <v>5067000</v>
      </c>
      <c r="D31" s="214">
        <f t="shared" si="5"/>
        <v>5289000</v>
      </c>
      <c r="E31" s="214">
        <f t="shared" si="5"/>
        <v>5484000</v>
      </c>
      <c r="F31" s="200"/>
      <c r="H31" s="183"/>
      <c r="I31" s="183"/>
      <c r="J31" s="183"/>
      <c r="K31" s="183"/>
    </row>
    <row r="32" spans="1:11" s="186" customFormat="1" ht="30" customHeight="1" x14ac:dyDescent="0.2">
      <c r="A32" s="215" t="s">
        <v>348</v>
      </c>
      <c r="B32" s="213" t="s">
        <v>349</v>
      </c>
      <c r="C32" s="214">
        <v>3800000</v>
      </c>
      <c r="D32" s="214">
        <v>3966000</v>
      </c>
      <c r="E32" s="214">
        <v>4112000</v>
      </c>
      <c r="F32" s="200"/>
      <c r="H32" s="183"/>
      <c r="I32" s="183"/>
      <c r="J32" s="183"/>
      <c r="K32" s="183"/>
    </row>
    <row r="33" spans="1:11" s="186" customFormat="1" ht="30" customHeight="1" x14ac:dyDescent="0.2">
      <c r="A33" s="215" t="s">
        <v>358</v>
      </c>
      <c r="B33" s="213" t="s">
        <v>359</v>
      </c>
      <c r="C33" s="214">
        <v>130000</v>
      </c>
      <c r="D33" s="214">
        <v>136000</v>
      </c>
      <c r="E33" s="214">
        <v>141000</v>
      </c>
      <c r="F33" s="200"/>
      <c r="H33" s="183"/>
      <c r="I33" s="183"/>
      <c r="J33" s="183"/>
      <c r="K33" s="183"/>
    </row>
    <row r="34" spans="1:11" s="186" customFormat="1" ht="27" customHeight="1" x14ac:dyDescent="0.2">
      <c r="A34" s="215" t="s">
        <v>17</v>
      </c>
      <c r="B34" s="213" t="s">
        <v>38</v>
      </c>
      <c r="C34" s="214">
        <v>1137000</v>
      </c>
      <c r="D34" s="214">
        <v>1187000</v>
      </c>
      <c r="E34" s="214">
        <v>1231000</v>
      </c>
      <c r="F34" s="200"/>
      <c r="H34" s="183"/>
      <c r="I34" s="183"/>
      <c r="J34" s="183"/>
      <c r="K34" s="183"/>
    </row>
    <row r="35" spans="1:11" s="186" customFormat="1" ht="28.15" customHeight="1" x14ac:dyDescent="0.2">
      <c r="A35" s="212" t="s">
        <v>13</v>
      </c>
      <c r="B35" s="213" t="s">
        <v>39</v>
      </c>
      <c r="C35" s="214">
        <f t="shared" ref="C35:E35" si="6">SUM(C36:C37)</f>
        <v>22617906</v>
      </c>
      <c r="D35" s="214">
        <f t="shared" si="6"/>
        <v>22424900</v>
      </c>
      <c r="E35" s="214">
        <f t="shared" si="6"/>
        <v>22424900</v>
      </c>
      <c r="F35" s="200"/>
      <c r="H35" s="183"/>
      <c r="I35" s="183"/>
      <c r="J35" s="183"/>
      <c r="K35" s="183"/>
    </row>
    <row r="36" spans="1:11" ht="69" customHeight="1" x14ac:dyDescent="0.2">
      <c r="A36" s="215" t="s">
        <v>60</v>
      </c>
      <c r="B36" s="213" t="s">
        <v>41</v>
      </c>
      <c r="C36" s="214">
        <v>12740606</v>
      </c>
      <c r="D36" s="214">
        <v>12547600</v>
      </c>
      <c r="E36" s="214">
        <v>12547600</v>
      </c>
      <c r="F36" s="200"/>
    </row>
    <row r="37" spans="1:11" ht="65.45" customHeight="1" x14ac:dyDescent="0.2">
      <c r="A37" s="219" t="s">
        <v>80</v>
      </c>
      <c r="B37" s="213" t="s">
        <v>77</v>
      </c>
      <c r="C37" s="214">
        <v>9877300</v>
      </c>
      <c r="D37" s="214">
        <v>9877300</v>
      </c>
      <c r="E37" s="214">
        <v>9877300</v>
      </c>
      <c r="F37" s="200"/>
    </row>
    <row r="38" spans="1:11" ht="19.899999999999999" customHeight="1" x14ac:dyDescent="0.2">
      <c r="A38" s="216" t="s">
        <v>19</v>
      </c>
      <c r="B38" s="213" t="s">
        <v>43</v>
      </c>
      <c r="C38" s="214">
        <v>388800</v>
      </c>
      <c r="D38" s="214">
        <v>388800</v>
      </c>
      <c r="E38" s="214">
        <v>388800</v>
      </c>
      <c r="F38" s="200"/>
      <c r="G38" s="190"/>
    </row>
    <row r="39" spans="1:11" s="185" customFormat="1" ht="27.6" customHeight="1" x14ac:dyDescent="0.2">
      <c r="A39" s="216" t="s">
        <v>141</v>
      </c>
      <c r="B39" s="213" t="s">
        <v>46</v>
      </c>
      <c r="C39" s="214">
        <f t="shared" ref="C39:E39" si="7">C40</f>
        <v>350000</v>
      </c>
      <c r="D39" s="214">
        <f t="shared" si="7"/>
        <v>350000</v>
      </c>
      <c r="E39" s="214">
        <f t="shared" si="7"/>
        <v>350000</v>
      </c>
      <c r="F39" s="200"/>
      <c r="G39" s="186"/>
    </row>
    <row r="40" spans="1:11" s="185" customFormat="1" ht="15.6" customHeight="1" x14ac:dyDescent="0.2">
      <c r="A40" s="215" t="s">
        <v>67</v>
      </c>
      <c r="B40" s="213" t="s">
        <v>70</v>
      </c>
      <c r="C40" s="214">
        <v>350000</v>
      </c>
      <c r="D40" s="214">
        <v>350000</v>
      </c>
      <c r="E40" s="214">
        <v>350000</v>
      </c>
      <c r="F40" s="200"/>
      <c r="G40" s="186"/>
    </row>
    <row r="41" spans="1:11" s="185" customFormat="1" ht="22.15" customHeight="1" x14ac:dyDescent="0.2">
      <c r="A41" s="216" t="s">
        <v>20</v>
      </c>
      <c r="B41" s="213" t="s">
        <v>47</v>
      </c>
      <c r="C41" s="214">
        <f t="shared" ref="C41:E41" si="8">SUM(C42:C43)</f>
        <v>2296900</v>
      </c>
      <c r="D41" s="214">
        <f t="shared" si="8"/>
        <v>2164000</v>
      </c>
      <c r="E41" s="214">
        <f t="shared" si="8"/>
        <v>1577000</v>
      </c>
      <c r="F41" s="200"/>
      <c r="G41" s="186"/>
    </row>
    <row r="42" spans="1:11" s="185" customFormat="1" ht="67.150000000000006" customHeight="1" x14ac:dyDescent="0.2">
      <c r="A42" s="215" t="s">
        <v>339</v>
      </c>
      <c r="B42" s="213" t="s">
        <v>340</v>
      </c>
      <c r="C42" s="214">
        <v>996900</v>
      </c>
      <c r="D42" s="214">
        <v>864000</v>
      </c>
      <c r="E42" s="214">
        <v>277000</v>
      </c>
      <c r="F42" s="200"/>
      <c r="G42" s="189"/>
    </row>
    <row r="43" spans="1:11" s="185" customFormat="1" ht="24.6" customHeight="1" x14ac:dyDescent="0.2">
      <c r="A43" s="215" t="s">
        <v>79</v>
      </c>
      <c r="B43" s="213" t="s">
        <v>55</v>
      </c>
      <c r="C43" s="214">
        <v>1300000</v>
      </c>
      <c r="D43" s="214">
        <v>1300000</v>
      </c>
      <c r="E43" s="214">
        <v>1300000</v>
      </c>
      <c r="F43" s="200"/>
      <c r="G43" s="189"/>
    </row>
    <row r="44" spans="1:11" s="185" customFormat="1" ht="19.899999999999999" customHeight="1" x14ac:dyDescent="0.2">
      <c r="A44" s="216" t="s">
        <v>15</v>
      </c>
      <c r="B44" s="213" t="s">
        <v>350</v>
      </c>
      <c r="C44" s="214">
        <v>2000000</v>
      </c>
      <c r="D44" s="214">
        <v>2000000</v>
      </c>
      <c r="E44" s="214">
        <v>2000000</v>
      </c>
      <c r="F44" s="200"/>
      <c r="G44" s="186"/>
    </row>
    <row r="45" spans="1:11" s="185" customFormat="1" ht="21" customHeight="1" x14ac:dyDescent="0.2">
      <c r="A45" s="216" t="s">
        <v>351</v>
      </c>
      <c r="B45" s="213" t="s">
        <v>352</v>
      </c>
      <c r="C45" s="214">
        <v>0</v>
      </c>
      <c r="D45" s="214">
        <v>0</v>
      </c>
      <c r="E45" s="214">
        <v>0</v>
      </c>
      <c r="F45" s="200"/>
      <c r="G45" s="186"/>
    </row>
    <row r="46" spans="1:11" s="185" customFormat="1" ht="18.600000000000001" customHeight="1" x14ac:dyDescent="0.2">
      <c r="A46" s="193" t="s">
        <v>270</v>
      </c>
      <c r="B46" s="220" t="s">
        <v>271</v>
      </c>
      <c r="C46" s="229">
        <f t="shared" ref="C46:E46" si="9">C47+C109</f>
        <v>1523903036.8399999</v>
      </c>
      <c r="D46" s="229">
        <f>D47</f>
        <v>1256566183.9799998</v>
      </c>
      <c r="E46" s="229">
        <f t="shared" si="9"/>
        <v>1221137917.1800001</v>
      </c>
      <c r="F46" s="206"/>
      <c r="G46" s="186"/>
      <c r="I46" s="199"/>
    </row>
    <row r="47" spans="1:11" s="185" customFormat="1" ht="36.6" customHeight="1" x14ac:dyDescent="0.2">
      <c r="A47" s="212" t="s">
        <v>65</v>
      </c>
      <c r="B47" s="221" t="s">
        <v>57</v>
      </c>
      <c r="C47" s="223">
        <f t="shared" ref="C47:E47" si="10">C48+C50+C78+C96</f>
        <v>1514454060.23</v>
      </c>
      <c r="D47" s="223">
        <f t="shared" si="10"/>
        <v>1256566183.9799998</v>
      </c>
      <c r="E47" s="223">
        <f t="shared" si="10"/>
        <v>1221137917.1800001</v>
      </c>
      <c r="F47" s="207"/>
      <c r="G47" s="186"/>
      <c r="I47" s="199"/>
      <c r="J47" s="199"/>
      <c r="K47" s="199"/>
    </row>
    <row r="48" spans="1:11" s="225" customFormat="1" ht="23.45" customHeight="1" x14ac:dyDescent="0.2">
      <c r="A48" s="224" t="s">
        <v>75</v>
      </c>
      <c r="B48" s="194" t="s">
        <v>134</v>
      </c>
      <c r="C48" s="211">
        <f t="shared" ref="C48:E48" si="11">SUM(C49)</f>
        <v>41122395.399999999</v>
      </c>
      <c r="D48" s="211">
        <f t="shared" si="11"/>
        <v>18316568</v>
      </c>
      <c r="E48" s="211">
        <f t="shared" si="11"/>
        <v>0</v>
      </c>
      <c r="F48" s="203"/>
    </row>
    <row r="49" spans="1:6" s="186" customFormat="1" ht="76.900000000000006" customHeight="1" x14ac:dyDescent="0.2">
      <c r="A49" s="222" t="s">
        <v>410</v>
      </c>
      <c r="B49" s="221" t="s">
        <v>360</v>
      </c>
      <c r="C49" s="214">
        <v>41122395.399999999</v>
      </c>
      <c r="D49" s="214">
        <v>18316568</v>
      </c>
      <c r="E49" s="214">
        <v>0</v>
      </c>
      <c r="F49" s="204"/>
    </row>
    <row r="50" spans="1:6" s="225" customFormat="1" ht="37.9" customHeight="1" x14ac:dyDescent="0.2">
      <c r="A50" s="224" t="s">
        <v>71</v>
      </c>
      <c r="B50" s="194" t="s">
        <v>135</v>
      </c>
      <c r="C50" s="211">
        <f>SUM(C51:C77)</f>
        <v>445692624.50999999</v>
      </c>
      <c r="D50" s="211">
        <f t="shared" ref="D50:E50" si="12">SUM(D51:D75)</f>
        <v>381867854.93000001</v>
      </c>
      <c r="E50" s="211">
        <f t="shared" si="12"/>
        <v>358749900.68000001</v>
      </c>
      <c r="F50" s="203"/>
    </row>
    <row r="51" spans="1:6" s="186" customFormat="1" ht="82.15" customHeight="1" x14ac:dyDescent="0.2">
      <c r="A51" s="234" t="s">
        <v>406</v>
      </c>
      <c r="B51" s="221" t="s">
        <v>361</v>
      </c>
      <c r="C51" s="214">
        <v>53298730.799999997</v>
      </c>
      <c r="D51" s="214">
        <v>15674316</v>
      </c>
      <c r="E51" s="214">
        <v>0</v>
      </c>
      <c r="F51" s="204"/>
    </row>
    <row r="52" spans="1:6" s="186" customFormat="1" ht="66.599999999999994" customHeight="1" x14ac:dyDescent="0.2">
      <c r="A52" s="234" t="s">
        <v>407</v>
      </c>
      <c r="B52" s="221" t="s">
        <v>362</v>
      </c>
      <c r="C52" s="214">
        <v>1033342.74</v>
      </c>
      <c r="D52" s="214">
        <v>303889.8</v>
      </c>
      <c r="E52" s="214">
        <v>0</v>
      </c>
      <c r="F52" s="204"/>
    </row>
    <row r="53" spans="1:6" s="186" customFormat="1" ht="51" customHeight="1" x14ac:dyDescent="0.2">
      <c r="A53" s="234" t="s">
        <v>441</v>
      </c>
      <c r="B53" s="221" t="s">
        <v>436</v>
      </c>
      <c r="C53" s="214">
        <v>13298.4</v>
      </c>
      <c r="D53" s="214"/>
      <c r="E53" s="214"/>
      <c r="F53" s="204"/>
    </row>
    <row r="54" spans="1:6" s="186" customFormat="1" ht="70.150000000000006" customHeight="1" x14ac:dyDescent="0.2">
      <c r="A54" s="234" t="s">
        <v>409</v>
      </c>
      <c r="B54" s="244" t="s">
        <v>363</v>
      </c>
      <c r="C54" s="214">
        <v>19099350.579999998</v>
      </c>
      <c r="D54" s="214">
        <v>18493404.510000002</v>
      </c>
      <c r="E54" s="214">
        <v>17830437.879999999</v>
      </c>
      <c r="F54" s="204"/>
    </row>
    <row r="55" spans="1:6" s="186" customFormat="1" ht="39.6" customHeight="1" x14ac:dyDescent="0.2">
      <c r="A55" s="240" t="s">
        <v>418</v>
      </c>
      <c r="B55" s="244" t="s">
        <v>425</v>
      </c>
      <c r="C55" s="214">
        <v>1250000</v>
      </c>
      <c r="D55" s="214"/>
      <c r="E55" s="214"/>
      <c r="F55" s="204"/>
    </row>
    <row r="56" spans="1:6" s="186" customFormat="1" ht="27" customHeight="1" x14ac:dyDescent="0.2">
      <c r="A56" s="240" t="s">
        <v>417</v>
      </c>
      <c r="B56" s="244" t="s">
        <v>426</v>
      </c>
      <c r="C56" s="214">
        <v>15045305.02</v>
      </c>
      <c r="D56" s="214"/>
      <c r="E56" s="214"/>
      <c r="F56" s="204"/>
    </row>
    <row r="57" spans="1:6" s="186" customFormat="1" ht="69.599999999999994" customHeight="1" x14ac:dyDescent="0.2">
      <c r="A57" s="238" t="s">
        <v>416</v>
      </c>
      <c r="B57" s="244" t="s">
        <v>415</v>
      </c>
      <c r="C57" s="214">
        <v>16497532.48</v>
      </c>
      <c r="D57" s="214">
        <v>18049880.109999999</v>
      </c>
      <c r="E57" s="214"/>
      <c r="F57" s="204"/>
    </row>
    <row r="58" spans="1:6" s="186" customFormat="1" ht="53.45" customHeight="1" x14ac:dyDescent="0.2">
      <c r="A58" s="241" t="s">
        <v>419</v>
      </c>
      <c r="B58" s="244" t="s">
        <v>427</v>
      </c>
      <c r="C58" s="214">
        <v>2950809.67</v>
      </c>
      <c r="D58" s="214"/>
      <c r="E58" s="214"/>
      <c r="F58" s="204"/>
    </row>
    <row r="59" spans="1:6" s="186" customFormat="1" ht="28.9" customHeight="1" x14ac:dyDescent="0.2">
      <c r="A59" s="241" t="s">
        <v>420</v>
      </c>
      <c r="B59" s="244" t="s">
        <v>428</v>
      </c>
      <c r="C59" s="214">
        <v>2018422.76</v>
      </c>
      <c r="D59" s="214"/>
      <c r="E59" s="214"/>
      <c r="F59" s="204"/>
    </row>
    <row r="60" spans="1:6" s="186" customFormat="1" ht="30.6" customHeight="1" x14ac:dyDescent="0.2">
      <c r="A60" s="234" t="s">
        <v>378</v>
      </c>
      <c r="B60" s="244" t="s">
        <v>377</v>
      </c>
      <c r="C60" s="214">
        <v>7050000</v>
      </c>
      <c r="D60" s="214"/>
      <c r="E60" s="214"/>
      <c r="F60" s="204"/>
    </row>
    <row r="61" spans="1:6" s="186" customFormat="1" ht="85.15" customHeight="1" x14ac:dyDescent="0.2">
      <c r="A61" s="234" t="s">
        <v>408</v>
      </c>
      <c r="B61" s="244" t="s">
        <v>365</v>
      </c>
      <c r="C61" s="214">
        <v>399602.12</v>
      </c>
      <c r="D61" s="214">
        <v>399602.12</v>
      </c>
      <c r="E61" s="214">
        <v>400068.48</v>
      </c>
      <c r="F61" s="204"/>
    </row>
    <row r="62" spans="1:6" s="186" customFormat="1" ht="60" customHeight="1" x14ac:dyDescent="0.2">
      <c r="A62" s="234" t="s">
        <v>379</v>
      </c>
      <c r="B62" s="221" t="s">
        <v>364</v>
      </c>
      <c r="C62" s="214">
        <v>253968.32</v>
      </c>
      <c r="D62" s="214">
        <v>108843.52</v>
      </c>
      <c r="E62" s="214">
        <v>108843.52</v>
      </c>
      <c r="F62" s="204"/>
    </row>
    <row r="63" spans="1:6" s="186" customFormat="1" ht="42" customHeight="1" x14ac:dyDescent="0.2">
      <c r="A63" s="234" t="s">
        <v>381</v>
      </c>
      <c r="B63" s="244" t="s">
        <v>364</v>
      </c>
      <c r="C63" s="214">
        <v>1050000</v>
      </c>
      <c r="D63" s="214">
        <v>414715</v>
      </c>
      <c r="E63" s="214">
        <v>414715</v>
      </c>
      <c r="F63" s="204"/>
    </row>
    <row r="64" spans="1:6" s="186" customFormat="1" ht="55.9" customHeight="1" x14ac:dyDescent="0.2">
      <c r="A64" s="234" t="s">
        <v>387</v>
      </c>
      <c r="B64" s="244" t="s">
        <v>364</v>
      </c>
      <c r="C64" s="214">
        <v>278700</v>
      </c>
      <c r="D64" s="214">
        <v>277290</v>
      </c>
      <c r="E64" s="214">
        <v>262170</v>
      </c>
      <c r="F64" s="204"/>
    </row>
    <row r="65" spans="1:11" s="186" customFormat="1" ht="39" customHeight="1" x14ac:dyDescent="0.2">
      <c r="A65" s="234" t="s">
        <v>388</v>
      </c>
      <c r="B65" s="221" t="s">
        <v>364</v>
      </c>
      <c r="C65" s="214">
        <v>0</v>
      </c>
      <c r="D65" s="214">
        <v>0</v>
      </c>
      <c r="E65" s="214">
        <v>0</v>
      </c>
      <c r="F65" s="204"/>
    </row>
    <row r="66" spans="1:11" s="186" customFormat="1" ht="73.150000000000006" customHeight="1" x14ac:dyDescent="0.2">
      <c r="A66" s="234" t="s">
        <v>389</v>
      </c>
      <c r="B66" s="221" t="s">
        <v>364</v>
      </c>
      <c r="C66" s="214">
        <v>5502100</v>
      </c>
      <c r="D66" s="214">
        <v>0</v>
      </c>
      <c r="E66" s="214">
        <v>0</v>
      </c>
      <c r="F66" s="204"/>
    </row>
    <row r="67" spans="1:11" s="186" customFormat="1" ht="83.45" customHeight="1" x14ac:dyDescent="0.2">
      <c r="A67" s="234" t="s">
        <v>390</v>
      </c>
      <c r="B67" s="221" t="s">
        <v>364</v>
      </c>
      <c r="C67" s="214">
        <v>893788</v>
      </c>
      <c r="D67" s="214">
        <v>893788</v>
      </c>
      <c r="E67" s="214">
        <v>893788</v>
      </c>
      <c r="F67" s="204"/>
    </row>
    <row r="68" spans="1:11" s="186" customFormat="1" ht="16.149999999999999" customHeight="1" x14ac:dyDescent="0.2">
      <c r="A68" s="234" t="s">
        <v>411</v>
      </c>
      <c r="B68" s="221" t="s">
        <v>364</v>
      </c>
      <c r="C68" s="214">
        <v>545090</v>
      </c>
      <c r="D68" s="214"/>
      <c r="E68" s="214"/>
      <c r="F68" s="204"/>
    </row>
    <row r="69" spans="1:11" s="186" customFormat="1" ht="28.9" customHeight="1" x14ac:dyDescent="0.2">
      <c r="A69" s="234" t="s">
        <v>383</v>
      </c>
      <c r="B69" s="244" t="s">
        <v>364</v>
      </c>
      <c r="C69" s="214">
        <v>301839877.80000001</v>
      </c>
      <c r="D69" s="214">
        <v>323430125.87</v>
      </c>
      <c r="E69" s="214">
        <v>338839877.80000001</v>
      </c>
      <c r="F69" s="200"/>
    </row>
    <row r="70" spans="1:11" s="186" customFormat="1" ht="39.6" customHeight="1" x14ac:dyDescent="0.2">
      <c r="A70" s="241" t="s">
        <v>421</v>
      </c>
      <c r="B70" s="244" t="s">
        <v>364</v>
      </c>
      <c r="C70" s="214">
        <v>546090</v>
      </c>
      <c r="D70" s="214"/>
      <c r="E70" s="214"/>
      <c r="F70" s="200"/>
    </row>
    <row r="71" spans="1:11" s="186" customFormat="1" ht="53.45" customHeight="1" x14ac:dyDescent="0.2">
      <c r="A71" s="241" t="s">
        <v>431</v>
      </c>
      <c r="B71" s="244" t="s">
        <v>364</v>
      </c>
      <c r="C71" s="214">
        <v>1350882.32</v>
      </c>
      <c r="D71" s="214"/>
      <c r="E71" s="214"/>
      <c r="F71" s="200"/>
    </row>
    <row r="72" spans="1:11" s="186" customFormat="1" ht="38.450000000000003" customHeight="1" x14ac:dyDescent="0.2">
      <c r="A72" s="241" t="s">
        <v>437</v>
      </c>
      <c r="B72" s="250" t="s">
        <v>364</v>
      </c>
      <c r="C72" s="214">
        <v>2426561.0499999998</v>
      </c>
      <c r="D72" s="214">
        <v>3822000</v>
      </c>
      <c r="E72" s="214"/>
      <c r="F72" s="200"/>
    </row>
    <row r="73" spans="1:11" s="186" customFormat="1" ht="43.9" customHeight="1" x14ac:dyDescent="0.2">
      <c r="A73" s="241" t="s">
        <v>438</v>
      </c>
      <c r="B73" s="250" t="s">
        <v>364</v>
      </c>
      <c r="C73" s="214">
        <v>7604662.6699999999</v>
      </c>
      <c r="D73" s="214"/>
      <c r="E73" s="214"/>
      <c r="F73" s="200"/>
    </row>
    <row r="74" spans="1:11" s="186" customFormat="1" ht="53.45" customHeight="1" x14ac:dyDescent="0.2">
      <c r="A74" s="241" t="s">
        <v>439</v>
      </c>
      <c r="B74" s="250" t="s">
        <v>364</v>
      </c>
      <c r="C74" s="214">
        <v>1542661</v>
      </c>
      <c r="D74" s="214"/>
      <c r="E74" s="214"/>
      <c r="F74" s="200"/>
    </row>
    <row r="75" spans="1:11" s="186" customFormat="1" ht="37.15" customHeight="1" x14ac:dyDescent="0.2">
      <c r="A75" s="241" t="s">
        <v>440</v>
      </c>
      <c r="B75" s="250" t="s">
        <v>364</v>
      </c>
      <c r="C75" s="214">
        <v>605297</v>
      </c>
      <c r="D75" s="214"/>
      <c r="E75" s="214"/>
      <c r="F75" s="200"/>
    </row>
    <row r="76" spans="1:11" s="186" customFormat="1" ht="17.45" customHeight="1" x14ac:dyDescent="0.2">
      <c r="A76" s="241" t="s">
        <v>442</v>
      </c>
      <c r="B76" s="251" t="s">
        <v>364</v>
      </c>
      <c r="C76" s="214">
        <v>2500000</v>
      </c>
      <c r="D76" s="214"/>
      <c r="E76" s="214"/>
      <c r="F76" s="200"/>
    </row>
    <row r="77" spans="1:11" s="186" customFormat="1" ht="43.15" customHeight="1" x14ac:dyDescent="0.2">
      <c r="A77" s="241" t="s">
        <v>443</v>
      </c>
      <c r="B77" s="252" t="s">
        <v>364</v>
      </c>
      <c r="C77" s="214">
        <v>96551.78</v>
      </c>
      <c r="D77" s="214"/>
      <c r="E77" s="214"/>
      <c r="F77" s="200"/>
    </row>
    <row r="78" spans="1:11" s="226" customFormat="1" ht="28.9" customHeight="1" x14ac:dyDescent="0.2">
      <c r="A78" s="224" t="s">
        <v>76</v>
      </c>
      <c r="B78" s="194" t="s">
        <v>112</v>
      </c>
      <c r="C78" s="211">
        <f t="shared" ref="C78:E78" si="13">SUM(C79:C95)</f>
        <v>884293152.07000005</v>
      </c>
      <c r="D78" s="211">
        <f t="shared" si="13"/>
        <v>854826520.43999994</v>
      </c>
      <c r="E78" s="211">
        <f t="shared" si="13"/>
        <v>861673446.49000001</v>
      </c>
      <c r="F78" s="203"/>
      <c r="G78" s="225"/>
      <c r="I78" s="227"/>
      <c r="J78" s="227"/>
      <c r="K78" s="227"/>
    </row>
    <row r="79" spans="1:11" ht="81.599999999999994" customHeight="1" x14ac:dyDescent="0.2">
      <c r="A79" s="234" t="s">
        <v>402</v>
      </c>
      <c r="B79" s="244" t="s">
        <v>366</v>
      </c>
      <c r="C79" s="214">
        <v>65219627.200000003</v>
      </c>
      <c r="D79" s="214">
        <v>0</v>
      </c>
      <c r="E79" s="214">
        <v>0</v>
      </c>
      <c r="F79" s="204"/>
    </row>
    <row r="80" spans="1:11" ht="74.45" customHeight="1" x14ac:dyDescent="0.2">
      <c r="A80" s="234" t="s">
        <v>403</v>
      </c>
      <c r="B80" s="221" t="s">
        <v>366</v>
      </c>
      <c r="C80" s="214">
        <v>1331012.8</v>
      </c>
      <c r="D80" s="214">
        <v>0</v>
      </c>
      <c r="E80" s="214">
        <v>0</v>
      </c>
      <c r="F80" s="204"/>
    </row>
    <row r="81" spans="1:7" ht="45.6" customHeight="1" x14ac:dyDescent="0.2">
      <c r="A81" s="234" t="s">
        <v>391</v>
      </c>
      <c r="B81" s="221" t="s">
        <v>366</v>
      </c>
      <c r="C81" s="214">
        <v>435301.86</v>
      </c>
      <c r="D81" s="214">
        <v>455226.77</v>
      </c>
      <c r="E81" s="214">
        <v>471578.41</v>
      </c>
      <c r="F81" s="204"/>
    </row>
    <row r="82" spans="1:7" ht="74.45" customHeight="1" x14ac:dyDescent="0.2">
      <c r="A82" s="234" t="s">
        <v>375</v>
      </c>
      <c r="B82" s="221" t="s">
        <v>366</v>
      </c>
      <c r="C82" s="214">
        <v>14000</v>
      </c>
      <c r="D82" s="214">
        <v>14000</v>
      </c>
      <c r="E82" s="214">
        <v>14000</v>
      </c>
      <c r="F82" s="204"/>
    </row>
    <row r="83" spans="1:7" ht="48.6" customHeight="1" x14ac:dyDescent="0.2">
      <c r="A83" s="234" t="s">
        <v>382</v>
      </c>
      <c r="B83" s="221" t="s">
        <v>366</v>
      </c>
      <c r="C83" s="214">
        <v>35000</v>
      </c>
      <c r="D83" s="214">
        <v>35000</v>
      </c>
      <c r="E83" s="214">
        <v>35000</v>
      </c>
      <c r="F83" s="204"/>
    </row>
    <row r="84" spans="1:7" ht="84" customHeight="1" x14ac:dyDescent="0.2">
      <c r="A84" s="234" t="s">
        <v>392</v>
      </c>
      <c r="B84" s="221" t="s">
        <v>366</v>
      </c>
      <c r="C84" s="214">
        <v>52591117.159999996</v>
      </c>
      <c r="D84" s="214">
        <v>56830782.090000004</v>
      </c>
      <c r="E84" s="214">
        <v>46395292.390000001</v>
      </c>
      <c r="F84" s="204"/>
    </row>
    <row r="85" spans="1:7" ht="67.150000000000006" customHeight="1" x14ac:dyDescent="0.2">
      <c r="A85" s="234" t="s">
        <v>393</v>
      </c>
      <c r="B85" s="221" t="s">
        <v>366</v>
      </c>
      <c r="C85" s="214">
        <v>4971604.92</v>
      </c>
      <c r="D85" s="214">
        <v>5170475.4000000004</v>
      </c>
      <c r="E85" s="214">
        <v>5377303.2400000002</v>
      </c>
      <c r="F85" s="204"/>
    </row>
    <row r="86" spans="1:7" s="235" customFormat="1" ht="66" customHeight="1" x14ac:dyDescent="0.2">
      <c r="A86" s="234" t="s">
        <v>399</v>
      </c>
      <c r="B86" s="221" t="s">
        <v>366</v>
      </c>
      <c r="C86" s="214">
        <v>3215798</v>
      </c>
      <c r="D86" s="214"/>
      <c r="E86" s="214"/>
      <c r="F86" s="204"/>
      <c r="G86" s="239"/>
    </row>
    <row r="87" spans="1:7" ht="57.6" customHeight="1" x14ac:dyDescent="0.2">
      <c r="A87" s="234" t="s">
        <v>394</v>
      </c>
      <c r="B87" s="221" t="s">
        <v>367</v>
      </c>
      <c r="C87" s="214">
        <v>8545600</v>
      </c>
      <c r="D87" s="214">
        <v>8653080</v>
      </c>
      <c r="E87" s="214">
        <v>9990560</v>
      </c>
      <c r="F87" s="204"/>
    </row>
    <row r="88" spans="1:7" ht="82.15" customHeight="1" x14ac:dyDescent="0.2">
      <c r="A88" s="234" t="s">
        <v>395</v>
      </c>
      <c r="B88" s="221" t="s">
        <v>368</v>
      </c>
      <c r="C88" s="214">
        <v>0</v>
      </c>
      <c r="D88" s="214">
        <v>8665575.3499999996</v>
      </c>
      <c r="E88" s="214">
        <v>8698508.8599999994</v>
      </c>
      <c r="F88" s="204"/>
    </row>
    <row r="89" spans="1:7" ht="54.6" customHeight="1" x14ac:dyDescent="0.2">
      <c r="A89" s="234" t="s">
        <v>385</v>
      </c>
      <c r="B89" s="221" t="s">
        <v>369</v>
      </c>
      <c r="C89" s="214">
        <v>2523257.5499999998</v>
      </c>
      <c r="D89" s="214">
        <v>2638640.5499999998</v>
      </c>
      <c r="E89" s="214">
        <v>2732975.8</v>
      </c>
      <c r="F89" s="204"/>
    </row>
    <row r="90" spans="1:7" ht="42.6" customHeight="1" x14ac:dyDescent="0.2">
      <c r="A90" s="234" t="s">
        <v>384</v>
      </c>
      <c r="B90" s="221" t="s">
        <v>370</v>
      </c>
      <c r="C90" s="214">
        <v>1410.58</v>
      </c>
      <c r="D90" s="214">
        <v>1483.42</v>
      </c>
      <c r="E90" s="214">
        <v>1323.3</v>
      </c>
      <c r="F90" s="204"/>
    </row>
    <row r="91" spans="1:7" ht="56.45" customHeight="1" x14ac:dyDescent="0.2">
      <c r="A91" s="234" t="s">
        <v>396</v>
      </c>
      <c r="B91" s="221" t="s">
        <v>371</v>
      </c>
      <c r="C91" s="214">
        <v>30405510</v>
      </c>
      <c r="D91" s="214">
        <v>30783990</v>
      </c>
      <c r="E91" s="214">
        <v>30783990</v>
      </c>
      <c r="F91" s="204"/>
    </row>
    <row r="92" spans="1:7" ht="31.15" customHeight="1" x14ac:dyDescent="0.2">
      <c r="A92" s="234" t="s">
        <v>386</v>
      </c>
      <c r="B92" s="221" t="s">
        <v>372</v>
      </c>
      <c r="C92" s="214">
        <v>8375735.4199999999</v>
      </c>
      <c r="D92" s="214">
        <v>8754308.7100000009</v>
      </c>
      <c r="E92" s="214">
        <v>9064989.8599999994</v>
      </c>
      <c r="F92" s="204"/>
    </row>
    <row r="93" spans="1:7" ht="34.9" customHeight="1" x14ac:dyDescent="0.2">
      <c r="A93" s="234" t="s">
        <v>397</v>
      </c>
      <c r="B93" s="221" t="s">
        <v>373</v>
      </c>
      <c r="C93" s="214">
        <v>693763300</v>
      </c>
      <c r="D93" s="214">
        <v>715126400</v>
      </c>
      <c r="E93" s="214">
        <v>730443300</v>
      </c>
      <c r="F93" s="204"/>
    </row>
    <row r="94" spans="1:7" ht="86.45" customHeight="1" x14ac:dyDescent="0.2">
      <c r="A94" s="234" t="s">
        <v>398</v>
      </c>
      <c r="B94" s="221" t="s">
        <v>373</v>
      </c>
      <c r="C94" s="214">
        <v>3599716.58</v>
      </c>
      <c r="D94" s="214">
        <v>17697558.149999999</v>
      </c>
      <c r="E94" s="214">
        <v>17664624.629999999</v>
      </c>
      <c r="F94" s="204"/>
    </row>
    <row r="95" spans="1:7" ht="54.6" customHeight="1" x14ac:dyDescent="0.2">
      <c r="A95" s="234" t="s">
        <v>430</v>
      </c>
      <c r="B95" s="221" t="s">
        <v>373</v>
      </c>
      <c r="C95" s="214">
        <v>9265160</v>
      </c>
      <c r="D95" s="214"/>
      <c r="E95" s="214"/>
      <c r="F95" s="204"/>
    </row>
    <row r="96" spans="1:7" s="226" customFormat="1" ht="18.600000000000001" customHeight="1" x14ac:dyDescent="0.2">
      <c r="A96" s="224" t="s">
        <v>54</v>
      </c>
      <c r="B96" s="194" t="s">
        <v>130</v>
      </c>
      <c r="C96" s="211">
        <f t="shared" ref="C96" si="14">SUM(C97:C108)</f>
        <v>143345888.25</v>
      </c>
      <c r="D96" s="211">
        <f t="shared" ref="D96:E96" si="15">SUM(D97:D103)</f>
        <v>1555240.61</v>
      </c>
      <c r="E96" s="211">
        <f t="shared" si="15"/>
        <v>714570.01</v>
      </c>
      <c r="F96" s="203"/>
      <c r="G96" s="225"/>
    </row>
    <row r="97" spans="1:11" ht="96.6" customHeight="1" x14ac:dyDescent="0.2">
      <c r="A97" s="234" t="s">
        <v>380</v>
      </c>
      <c r="B97" s="221" t="s">
        <v>374</v>
      </c>
      <c r="C97" s="214">
        <v>21481.599999999999</v>
      </c>
      <c r="D97" s="214">
        <v>0</v>
      </c>
      <c r="E97" s="214">
        <v>0</v>
      </c>
      <c r="F97" s="204"/>
    </row>
    <row r="98" spans="1:11" ht="41.45" customHeight="1" x14ac:dyDescent="0.2">
      <c r="A98" s="234" t="s">
        <v>376</v>
      </c>
      <c r="B98" s="221" t="s">
        <v>374</v>
      </c>
      <c r="C98" s="214">
        <v>1773814.97</v>
      </c>
      <c r="D98" s="214">
        <v>1555240.61</v>
      </c>
      <c r="E98" s="214">
        <v>714570.01</v>
      </c>
      <c r="F98" s="204"/>
    </row>
    <row r="99" spans="1:11" ht="40.9" customHeight="1" x14ac:dyDescent="0.2">
      <c r="A99" s="234" t="s">
        <v>400</v>
      </c>
      <c r="B99" s="221" t="s">
        <v>374</v>
      </c>
      <c r="C99" s="214">
        <v>73120000</v>
      </c>
      <c r="D99" s="214">
        <v>0</v>
      </c>
      <c r="E99" s="214">
        <v>0</v>
      </c>
      <c r="F99" s="204"/>
    </row>
    <row r="100" spans="1:11" ht="34.9" customHeight="1" x14ac:dyDescent="0.2">
      <c r="A100" s="234" t="s">
        <v>413</v>
      </c>
      <c r="B100" s="221" t="s">
        <v>374</v>
      </c>
      <c r="C100" s="214">
        <v>16390116.210000001</v>
      </c>
      <c r="D100" s="214">
        <v>0</v>
      </c>
      <c r="E100" s="214">
        <v>0</v>
      </c>
      <c r="F100" s="204"/>
    </row>
    <row r="101" spans="1:11" ht="28.9" customHeight="1" x14ac:dyDescent="0.2">
      <c r="A101" s="234" t="s">
        <v>422</v>
      </c>
      <c r="B101" s="221" t="s">
        <v>374</v>
      </c>
      <c r="C101" s="214">
        <v>1106622.68</v>
      </c>
      <c r="D101" s="214"/>
      <c r="E101" s="214"/>
      <c r="F101" s="204"/>
    </row>
    <row r="102" spans="1:11" ht="39.6" customHeight="1" x14ac:dyDescent="0.2">
      <c r="A102" s="234" t="s">
        <v>414</v>
      </c>
      <c r="B102" s="221" t="s">
        <v>374</v>
      </c>
      <c r="C102" s="214">
        <v>30887111.109999999</v>
      </c>
      <c r="D102" s="214"/>
      <c r="E102" s="214"/>
      <c r="F102" s="204"/>
    </row>
    <row r="103" spans="1:11" ht="52.9" customHeight="1" x14ac:dyDescent="0.2">
      <c r="A103" s="234" t="s">
        <v>412</v>
      </c>
      <c r="B103" s="221" t="s">
        <v>374</v>
      </c>
      <c r="C103" s="214">
        <v>587611</v>
      </c>
      <c r="D103" s="214"/>
      <c r="E103" s="214"/>
      <c r="F103" s="204"/>
    </row>
    <row r="104" spans="1:11" ht="40.15" customHeight="1" x14ac:dyDescent="0.2">
      <c r="A104" s="241" t="s">
        <v>423</v>
      </c>
      <c r="B104" s="221" t="s">
        <v>374</v>
      </c>
      <c r="C104" s="214">
        <v>700000</v>
      </c>
      <c r="D104" s="214"/>
      <c r="E104" s="214"/>
      <c r="F104" s="204"/>
    </row>
    <row r="105" spans="1:11" ht="79.900000000000006" customHeight="1" x14ac:dyDescent="0.2">
      <c r="A105" s="241" t="s">
        <v>424</v>
      </c>
      <c r="B105" s="221" t="s">
        <v>374</v>
      </c>
      <c r="C105" s="214">
        <v>6000000</v>
      </c>
      <c r="D105" s="214"/>
      <c r="E105" s="214"/>
      <c r="F105" s="204"/>
    </row>
    <row r="106" spans="1:11" ht="28.15" customHeight="1" x14ac:dyDescent="0.2">
      <c r="A106" s="241" t="s">
        <v>432</v>
      </c>
      <c r="B106" s="221" t="s">
        <v>374</v>
      </c>
      <c r="C106" s="214">
        <v>3437500</v>
      </c>
      <c r="D106" s="214"/>
      <c r="E106" s="214"/>
      <c r="F106" s="204"/>
    </row>
    <row r="107" spans="1:11" ht="28.15" customHeight="1" x14ac:dyDescent="0.2">
      <c r="A107" s="241" t="s">
        <v>435</v>
      </c>
      <c r="B107" s="221" t="s">
        <v>374</v>
      </c>
      <c r="C107" s="214">
        <v>6000000</v>
      </c>
      <c r="D107" s="214"/>
      <c r="E107" s="214"/>
      <c r="F107" s="204"/>
    </row>
    <row r="108" spans="1:11" ht="43.9" customHeight="1" x14ac:dyDescent="0.2">
      <c r="A108" s="241" t="s">
        <v>429</v>
      </c>
      <c r="B108" s="221" t="s">
        <v>374</v>
      </c>
      <c r="C108" s="214">
        <v>3321630.68</v>
      </c>
      <c r="D108" s="214"/>
      <c r="E108" s="214"/>
      <c r="F108" s="204"/>
    </row>
    <row r="109" spans="1:11" s="226" customFormat="1" x14ac:dyDescent="0.2">
      <c r="A109" s="228" t="s">
        <v>256</v>
      </c>
      <c r="B109" s="194" t="s">
        <v>257</v>
      </c>
      <c r="C109" s="211">
        <f>C110</f>
        <v>9448976.6099999994</v>
      </c>
      <c r="D109" s="211">
        <f t="shared" ref="D109:E109" si="16">D110</f>
        <v>0</v>
      </c>
      <c r="E109" s="211">
        <f t="shared" si="16"/>
        <v>0</v>
      </c>
      <c r="F109" s="203"/>
      <c r="G109" s="225"/>
    </row>
    <row r="110" spans="1:11" ht="24" customHeight="1" x14ac:dyDescent="0.2">
      <c r="A110" s="215" t="s">
        <v>404</v>
      </c>
      <c r="B110" s="221" t="s">
        <v>405</v>
      </c>
      <c r="C110" s="214">
        <v>9448976.6099999994</v>
      </c>
      <c r="D110" s="214">
        <v>0</v>
      </c>
      <c r="E110" s="214">
        <v>0</v>
      </c>
      <c r="F110" s="200"/>
    </row>
    <row r="111" spans="1:11" ht="10.9" customHeight="1" x14ac:dyDescent="0.2">
      <c r="A111" s="222"/>
      <c r="B111" s="221"/>
      <c r="C111" s="223"/>
      <c r="D111" s="223"/>
      <c r="E111" s="223"/>
      <c r="F111" s="208"/>
    </row>
    <row r="112" spans="1:11" ht="15" customHeight="1" x14ac:dyDescent="0.2">
      <c r="A112" s="193" t="s">
        <v>66</v>
      </c>
      <c r="B112" s="194"/>
      <c r="C112" s="229">
        <f t="shared" ref="C112:E112" si="17">C18+C46</f>
        <v>1971099460.8399999</v>
      </c>
      <c r="D112" s="229">
        <f t="shared" si="17"/>
        <v>1734532900.9799998</v>
      </c>
      <c r="E112" s="229">
        <f t="shared" si="17"/>
        <v>1730937751.1800001</v>
      </c>
      <c r="F112" s="209"/>
      <c r="I112" s="198"/>
      <c r="J112" s="198"/>
      <c r="K112" s="198"/>
    </row>
    <row r="113" spans="2:11" s="237" customFormat="1" x14ac:dyDescent="0.2">
      <c r="B113" s="236"/>
      <c r="C113" s="231"/>
      <c r="D113" s="231"/>
      <c r="E113" s="231"/>
      <c r="G113" s="192"/>
    </row>
    <row r="114" spans="2:11" s="231" customFormat="1" x14ac:dyDescent="0.2">
      <c r="B114" s="232"/>
      <c r="C114" s="249"/>
      <c r="D114" s="230"/>
      <c r="E114" s="230"/>
      <c r="F114" s="230"/>
      <c r="G114" s="233"/>
      <c r="J114" s="230"/>
      <c r="K114" s="230"/>
    </row>
    <row r="115" spans="2:11" s="231" customFormat="1" x14ac:dyDescent="0.2">
      <c r="B115" s="232"/>
      <c r="D115" s="230" t="e">
        <f>#REF!+#REF!</f>
        <v>#REF!</v>
      </c>
      <c r="E115" s="230" t="e">
        <f>#REF!+#REF!</f>
        <v>#REF!</v>
      </c>
      <c r="G115" s="233"/>
    </row>
    <row r="116" spans="2:11" s="231" customFormat="1" x14ac:dyDescent="0.2">
      <c r="B116" s="232"/>
      <c r="G116" s="233"/>
    </row>
  </sheetData>
  <mergeCells count="15">
    <mergeCell ref="C12:E12"/>
    <mergeCell ref="A13:E13"/>
    <mergeCell ref="A15:A16"/>
    <mergeCell ref="B15:B16"/>
    <mergeCell ref="C15:E15"/>
    <mergeCell ref="C11:E11"/>
    <mergeCell ref="C5:E5"/>
    <mergeCell ref="C6:E6"/>
    <mergeCell ref="C8:E8"/>
    <mergeCell ref="C7:E7"/>
    <mergeCell ref="C1:E1"/>
    <mergeCell ref="C2:E2"/>
    <mergeCell ref="C3:E3"/>
    <mergeCell ref="C9:E9"/>
    <mergeCell ref="C10:E10"/>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СД</vt:lpstr>
      <vt:lpstr>'для руководства'!Заголовки_для_печати</vt:lpstr>
      <vt:lpstr>'доходы по федер бюдж'!Заголовки_для_печати</vt:lpstr>
      <vt:lpstr>СД!Заголовки_для_печати</vt:lpstr>
      <vt:lpstr>'для руководства'!Область_печати</vt:lpstr>
      <vt:lpstr>'доходы по федер бюдж'!Область_печати</vt:lpstr>
      <vt:lpstr>СД!Область_печати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Bud-Tany</cp:lastModifiedBy>
  <cp:lastPrinted>2023-05-23T09:55:19Z</cp:lastPrinted>
  <dcterms:created xsi:type="dcterms:W3CDTF">2004-09-13T07:20:24Z</dcterms:created>
  <dcterms:modified xsi:type="dcterms:W3CDTF">2023-05-31T09:53:47Z</dcterms:modified>
</cp:coreProperties>
</file>