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05" windowWidth="19320" windowHeight="12600"/>
  </bookViews>
  <sheets>
    <sheet name="Приложение  ноябрь" sheetId="4" r:id="rId1"/>
  </sheets>
  <definedNames>
    <definedName name="_xlnm.Print_Titles" localSheetId="0">'Приложение  ноябрь'!$37:$39</definedName>
    <definedName name="_xlnm.Print_Area" localSheetId="0">'Приложение  ноябрь'!$A$5:$AG$195</definedName>
  </definedNames>
  <calcPr calcId="145621"/>
</workbook>
</file>

<file path=xl/calcChain.xml><?xml version="1.0" encoding="utf-8"?>
<calcChain xmlns="http://schemas.openxmlformats.org/spreadsheetml/2006/main">
  <c r="N177" i="4" l="1"/>
  <c r="G194" i="4"/>
  <c r="I194" i="4" s="1"/>
  <c r="K194" i="4" s="1"/>
  <c r="M194" i="4" s="1"/>
  <c r="O194" i="4" s="1"/>
  <c r="G193" i="4"/>
  <c r="I193" i="4" s="1"/>
  <c r="K193" i="4" s="1"/>
  <c r="M193" i="4" s="1"/>
  <c r="O193" i="4" s="1"/>
  <c r="AA192" i="4"/>
  <c r="AC192" i="4" s="1"/>
  <c r="AE192" i="4" s="1"/>
  <c r="AG192" i="4" s="1"/>
  <c r="R192" i="4"/>
  <c r="T192" i="4" s="1"/>
  <c r="V192" i="4" s="1"/>
  <c r="X192" i="4" s="1"/>
  <c r="E192" i="4"/>
  <c r="G192" i="4" s="1"/>
  <c r="I192" i="4" s="1"/>
  <c r="K192" i="4" s="1"/>
  <c r="M192" i="4" s="1"/>
  <c r="O192" i="4" s="1"/>
  <c r="M191" i="4"/>
  <c r="O191" i="4" s="1"/>
  <c r="O190" i="4"/>
  <c r="M189" i="4"/>
  <c r="O189" i="4" s="1"/>
  <c r="M188" i="4"/>
  <c r="O188" i="4" s="1"/>
  <c r="M187" i="4"/>
  <c r="O187" i="4" s="1"/>
  <c r="AA186" i="4"/>
  <c r="AC186" i="4" s="1"/>
  <c r="AE186" i="4" s="1"/>
  <c r="AG186" i="4" s="1"/>
  <c r="R186" i="4"/>
  <c r="T186" i="4" s="1"/>
  <c r="V186" i="4" s="1"/>
  <c r="X186" i="4" s="1"/>
  <c r="E186" i="4"/>
  <c r="G186" i="4" s="1"/>
  <c r="I186" i="4" s="1"/>
  <c r="K186" i="4" s="1"/>
  <c r="M186" i="4" s="1"/>
  <c r="O186" i="4" s="1"/>
  <c r="I185" i="4"/>
  <c r="K185" i="4" s="1"/>
  <c r="M185" i="4" s="1"/>
  <c r="O185" i="4" s="1"/>
  <c r="AA184" i="4"/>
  <c r="AA177" i="4" s="1"/>
  <c r="R184" i="4"/>
  <c r="R177" i="4" s="1"/>
  <c r="E184" i="4"/>
  <c r="G184" i="4" s="1"/>
  <c r="I184" i="4" s="1"/>
  <c r="K184" i="4" s="1"/>
  <c r="M184" i="4" s="1"/>
  <c r="O184" i="4" s="1"/>
  <c r="K183" i="4"/>
  <c r="M183" i="4" s="1"/>
  <c r="O183" i="4" s="1"/>
  <c r="H182" i="4"/>
  <c r="I182" i="4" s="1"/>
  <c r="K182" i="4" s="1"/>
  <c r="M182" i="4" s="1"/>
  <c r="O182" i="4" s="1"/>
  <c r="E181" i="4"/>
  <c r="G181" i="4" s="1"/>
  <c r="I181" i="4" s="1"/>
  <c r="K181" i="4" s="1"/>
  <c r="M181" i="4" s="1"/>
  <c r="O181" i="4" s="1"/>
  <c r="E180" i="4"/>
  <c r="G180" i="4" s="1"/>
  <c r="I180" i="4" s="1"/>
  <c r="K180" i="4" s="1"/>
  <c r="M180" i="4" s="1"/>
  <c r="O180" i="4" s="1"/>
  <c r="E179" i="4"/>
  <c r="G179" i="4" s="1"/>
  <c r="I179" i="4" s="1"/>
  <c r="K179" i="4" s="1"/>
  <c r="M179" i="4" s="1"/>
  <c r="O179" i="4" s="1"/>
  <c r="E178" i="4"/>
  <c r="G178" i="4" s="1"/>
  <c r="AF177" i="4"/>
  <c r="AD177" i="4"/>
  <c r="AB177" i="4"/>
  <c r="Z177" i="4"/>
  <c r="Y177" i="4"/>
  <c r="W177" i="4"/>
  <c r="U177" i="4"/>
  <c r="S177" i="4"/>
  <c r="Q177" i="4"/>
  <c r="P177" i="4"/>
  <c r="L177" i="4"/>
  <c r="J177" i="4"/>
  <c r="H177" i="4"/>
  <c r="F177" i="4"/>
  <c r="D177" i="4"/>
  <c r="C177" i="4"/>
  <c r="AG176" i="4"/>
  <c r="V176" i="4"/>
  <c r="X176" i="4" s="1"/>
  <c r="M176" i="4"/>
  <c r="O176" i="4" s="1"/>
  <c r="AA175" i="4"/>
  <c r="AC175" i="4" s="1"/>
  <c r="AE175" i="4" s="1"/>
  <c r="AG175" i="4" s="1"/>
  <c r="R175" i="4"/>
  <c r="T175" i="4" s="1"/>
  <c r="V175" i="4" s="1"/>
  <c r="X175" i="4" s="1"/>
  <c r="E175" i="4"/>
  <c r="G175" i="4" s="1"/>
  <c r="I175" i="4" s="1"/>
  <c r="K175" i="4" s="1"/>
  <c r="M175" i="4" s="1"/>
  <c r="O175" i="4" s="1"/>
  <c r="AA174" i="4"/>
  <c r="R174" i="4"/>
  <c r="T174" i="4" s="1"/>
  <c r="V174" i="4" s="1"/>
  <c r="X174" i="4" s="1"/>
  <c r="E174" i="4"/>
  <c r="G174" i="4" s="1"/>
  <c r="I174" i="4" s="1"/>
  <c r="K174" i="4" s="1"/>
  <c r="M174" i="4" s="1"/>
  <c r="O174" i="4" s="1"/>
  <c r="AA173" i="4"/>
  <c r="AC173" i="4" s="1"/>
  <c r="R173" i="4"/>
  <c r="T173" i="4" s="1"/>
  <c r="V173" i="4" s="1"/>
  <c r="X173" i="4" s="1"/>
  <c r="E173" i="4"/>
  <c r="G173" i="4" s="1"/>
  <c r="I173" i="4" s="1"/>
  <c r="K173" i="4" s="1"/>
  <c r="M173" i="4" s="1"/>
  <c r="O173" i="4" s="1"/>
  <c r="G172" i="4"/>
  <c r="I172" i="4" s="1"/>
  <c r="K172" i="4" s="1"/>
  <c r="M172" i="4" s="1"/>
  <c r="O172" i="4" s="1"/>
  <c r="AA171" i="4"/>
  <c r="AC171" i="4" s="1"/>
  <c r="AE171" i="4" s="1"/>
  <c r="AG171" i="4" s="1"/>
  <c r="R171" i="4"/>
  <c r="T171" i="4" s="1"/>
  <c r="V171" i="4" s="1"/>
  <c r="X171" i="4" s="1"/>
  <c r="E171" i="4"/>
  <c r="G171" i="4" s="1"/>
  <c r="I171" i="4" s="1"/>
  <c r="K171" i="4" s="1"/>
  <c r="M171" i="4" s="1"/>
  <c r="O171" i="4" s="1"/>
  <c r="AA170" i="4"/>
  <c r="AC170" i="4" s="1"/>
  <c r="AE170" i="4" s="1"/>
  <c r="AG170" i="4" s="1"/>
  <c r="R170" i="4"/>
  <c r="T170" i="4" s="1"/>
  <c r="V170" i="4" s="1"/>
  <c r="X170" i="4" s="1"/>
  <c r="E170" i="4"/>
  <c r="G170" i="4" s="1"/>
  <c r="I170" i="4" s="1"/>
  <c r="K170" i="4" s="1"/>
  <c r="M170" i="4" s="1"/>
  <c r="O170" i="4" s="1"/>
  <c r="AA169" i="4"/>
  <c r="AC169" i="4" s="1"/>
  <c r="AE169" i="4" s="1"/>
  <c r="AG169" i="4" s="1"/>
  <c r="R169" i="4"/>
  <c r="T169" i="4" s="1"/>
  <c r="V169" i="4" s="1"/>
  <c r="X169" i="4" s="1"/>
  <c r="E169" i="4"/>
  <c r="G169" i="4" s="1"/>
  <c r="I169" i="4" s="1"/>
  <c r="K169" i="4" s="1"/>
  <c r="M169" i="4" s="1"/>
  <c r="O169" i="4" s="1"/>
  <c r="AA168" i="4"/>
  <c r="AC168" i="4" s="1"/>
  <c r="AE168" i="4" s="1"/>
  <c r="AG168" i="4" s="1"/>
  <c r="R168" i="4"/>
  <c r="T168" i="4" s="1"/>
  <c r="V168" i="4" s="1"/>
  <c r="X168" i="4" s="1"/>
  <c r="E168" i="4"/>
  <c r="G168" i="4" s="1"/>
  <c r="I168" i="4" s="1"/>
  <c r="K168" i="4" s="1"/>
  <c r="M168" i="4" s="1"/>
  <c r="O168" i="4" s="1"/>
  <c r="AA167" i="4"/>
  <c r="AC167" i="4" s="1"/>
  <c r="AE167" i="4" s="1"/>
  <c r="AG167" i="4" s="1"/>
  <c r="R167" i="4"/>
  <c r="T167" i="4" s="1"/>
  <c r="V167" i="4" s="1"/>
  <c r="X167" i="4" s="1"/>
  <c r="E167" i="4"/>
  <c r="G167" i="4" s="1"/>
  <c r="I167" i="4" s="1"/>
  <c r="K167" i="4" s="1"/>
  <c r="M167" i="4" s="1"/>
  <c r="O167" i="4" s="1"/>
  <c r="AC166" i="4"/>
  <c r="AE166" i="4" s="1"/>
  <c r="AG166" i="4" s="1"/>
  <c r="AA166" i="4"/>
  <c r="R166" i="4"/>
  <c r="T166" i="4" s="1"/>
  <c r="V166" i="4" s="1"/>
  <c r="X166" i="4" s="1"/>
  <c r="G166" i="4"/>
  <c r="I166" i="4" s="1"/>
  <c r="K166" i="4" s="1"/>
  <c r="M166" i="4" s="1"/>
  <c r="O166" i="4" s="1"/>
  <c r="E166" i="4"/>
  <c r="AA165" i="4"/>
  <c r="AC165" i="4" s="1"/>
  <c r="AE165" i="4" s="1"/>
  <c r="AG165" i="4" s="1"/>
  <c r="T165" i="4"/>
  <c r="V165" i="4" s="1"/>
  <c r="X165" i="4" s="1"/>
  <c r="R165" i="4"/>
  <c r="E165" i="4"/>
  <c r="G165" i="4" s="1"/>
  <c r="I165" i="4" s="1"/>
  <c r="K165" i="4" s="1"/>
  <c r="M165" i="4" s="1"/>
  <c r="O165" i="4" s="1"/>
  <c r="AC164" i="4"/>
  <c r="AE164" i="4" s="1"/>
  <c r="AG164" i="4" s="1"/>
  <c r="AA164" i="4"/>
  <c r="R164" i="4"/>
  <c r="T164" i="4" s="1"/>
  <c r="V164" i="4" s="1"/>
  <c r="X164" i="4" s="1"/>
  <c r="G164" i="4"/>
  <c r="I164" i="4" s="1"/>
  <c r="K164" i="4" s="1"/>
  <c r="M164" i="4" s="1"/>
  <c r="O164" i="4" s="1"/>
  <c r="E164" i="4"/>
  <c r="AA163" i="4"/>
  <c r="AC163" i="4" s="1"/>
  <c r="AE163" i="4" s="1"/>
  <c r="AG163" i="4" s="1"/>
  <c r="T163" i="4"/>
  <c r="V163" i="4" s="1"/>
  <c r="X163" i="4" s="1"/>
  <c r="R163" i="4"/>
  <c r="E163" i="4"/>
  <c r="G163" i="4" s="1"/>
  <c r="I163" i="4" s="1"/>
  <c r="K163" i="4" s="1"/>
  <c r="M163" i="4" s="1"/>
  <c r="O163" i="4" s="1"/>
  <c r="AC162" i="4"/>
  <c r="AE162" i="4" s="1"/>
  <c r="AG162" i="4" s="1"/>
  <c r="AA162" i="4"/>
  <c r="R162" i="4"/>
  <c r="T162" i="4" s="1"/>
  <c r="V162" i="4" s="1"/>
  <c r="X162" i="4" s="1"/>
  <c r="G162" i="4"/>
  <c r="E162" i="4"/>
  <c r="AA161" i="4"/>
  <c r="AC161" i="4" s="1"/>
  <c r="AE161" i="4" s="1"/>
  <c r="T161" i="4"/>
  <c r="R161" i="4"/>
  <c r="E161" i="4"/>
  <c r="G161" i="4" s="1"/>
  <c r="I161" i="4" s="1"/>
  <c r="AF160" i="4"/>
  <c r="AD160" i="4"/>
  <c r="AB160" i="4"/>
  <c r="Z160" i="4"/>
  <c r="Y160" i="4"/>
  <c r="W160" i="4"/>
  <c r="U160" i="4"/>
  <c r="S160" i="4"/>
  <c r="Q160" i="4"/>
  <c r="P160" i="4"/>
  <c r="N160" i="4"/>
  <c r="L160" i="4"/>
  <c r="J160" i="4"/>
  <c r="H160" i="4"/>
  <c r="F160" i="4"/>
  <c r="E160" i="4"/>
  <c r="D160" i="4"/>
  <c r="C160" i="4"/>
  <c r="O159" i="4"/>
  <c r="M158" i="4"/>
  <c r="O158" i="4" s="1"/>
  <c r="M157" i="4"/>
  <c r="O157" i="4" s="1"/>
  <c r="I156" i="4"/>
  <c r="K156" i="4" s="1"/>
  <c r="M156" i="4" s="1"/>
  <c r="O156" i="4" s="1"/>
  <c r="I155" i="4"/>
  <c r="K155" i="4" s="1"/>
  <c r="M155" i="4" s="1"/>
  <c r="O155" i="4" s="1"/>
  <c r="I154" i="4"/>
  <c r="K154" i="4" s="1"/>
  <c r="M154" i="4" s="1"/>
  <c r="O154" i="4" s="1"/>
  <c r="I153" i="4"/>
  <c r="K153" i="4" s="1"/>
  <c r="M153" i="4" s="1"/>
  <c r="O153" i="4" s="1"/>
  <c r="I152" i="4"/>
  <c r="K152" i="4" s="1"/>
  <c r="M152" i="4" s="1"/>
  <c r="O152" i="4" s="1"/>
  <c r="I151" i="4"/>
  <c r="K151" i="4" s="1"/>
  <c r="M151" i="4" s="1"/>
  <c r="O151" i="4" s="1"/>
  <c r="I150" i="4"/>
  <c r="K150" i="4" s="1"/>
  <c r="M150" i="4" s="1"/>
  <c r="O150" i="4" s="1"/>
  <c r="G149" i="4"/>
  <c r="I149" i="4" s="1"/>
  <c r="K149" i="4" s="1"/>
  <c r="M149" i="4" s="1"/>
  <c r="O149" i="4" s="1"/>
  <c r="G148" i="4"/>
  <c r="I148" i="4" s="1"/>
  <c r="K148" i="4" s="1"/>
  <c r="M148" i="4" s="1"/>
  <c r="O148" i="4" s="1"/>
  <c r="M147" i="4"/>
  <c r="O147" i="4" s="1"/>
  <c r="M146" i="4"/>
  <c r="O146" i="4" s="1"/>
  <c r="M145" i="4"/>
  <c r="O145" i="4" s="1"/>
  <c r="I144" i="4"/>
  <c r="K144" i="4" s="1"/>
  <c r="M144" i="4" s="1"/>
  <c r="O144" i="4" s="1"/>
  <c r="I143" i="4"/>
  <c r="K143" i="4" s="1"/>
  <c r="M143" i="4" s="1"/>
  <c r="O143" i="4" s="1"/>
  <c r="G142" i="4"/>
  <c r="I142" i="4" s="1"/>
  <c r="K142" i="4" s="1"/>
  <c r="M142" i="4" s="1"/>
  <c r="O142" i="4" s="1"/>
  <c r="E141" i="4"/>
  <c r="G141" i="4" s="1"/>
  <c r="I141" i="4" s="1"/>
  <c r="K141" i="4" s="1"/>
  <c r="M141" i="4" s="1"/>
  <c r="O141" i="4" s="1"/>
  <c r="E140" i="4"/>
  <c r="G140" i="4" s="1"/>
  <c r="I140" i="4" s="1"/>
  <c r="K140" i="4" s="1"/>
  <c r="M140" i="4" s="1"/>
  <c r="O140" i="4" s="1"/>
  <c r="G139" i="4"/>
  <c r="I139" i="4" s="1"/>
  <c r="K139" i="4" s="1"/>
  <c r="M139" i="4" s="1"/>
  <c r="O139" i="4" s="1"/>
  <c r="G138" i="4"/>
  <c r="I138" i="4" s="1"/>
  <c r="K138" i="4" s="1"/>
  <c r="M138" i="4" s="1"/>
  <c r="O138" i="4" s="1"/>
  <c r="I137" i="4"/>
  <c r="K137" i="4" s="1"/>
  <c r="M137" i="4" s="1"/>
  <c r="O137" i="4" s="1"/>
  <c r="G137" i="4"/>
  <c r="G136" i="4"/>
  <c r="I136" i="4" s="1"/>
  <c r="K136" i="4" s="1"/>
  <c r="M136" i="4" s="1"/>
  <c r="O136" i="4" s="1"/>
  <c r="G135" i="4"/>
  <c r="I135" i="4" s="1"/>
  <c r="K135" i="4" s="1"/>
  <c r="M135" i="4" s="1"/>
  <c r="O135" i="4" s="1"/>
  <c r="G134" i="4"/>
  <c r="I134" i="4" s="1"/>
  <c r="K134" i="4" s="1"/>
  <c r="M134" i="4" s="1"/>
  <c r="O134" i="4" s="1"/>
  <c r="G133" i="4"/>
  <c r="I133" i="4" s="1"/>
  <c r="K133" i="4" s="1"/>
  <c r="M133" i="4" s="1"/>
  <c r="O133" i="4" s="1"/>
  <c r="G132" i="4"/>
  <c r="I132" i="4" s="1"/>
  <c r="K132" i="4" s="1"/>
  <c r="M132" i="4" s="1"/>
  <c r="O132" i="4" s="1"/>
  <c r="G131" i="4"/>
  <c r="I131" i="4" s="1"/>
  <c r="K131" i="4" s="1"/>
  <c r="M131" i="4" s="1"/>
  <c r="O131" i="4" s="1"/>
  <c r="G130" i="4"/>
  <c r="I130" i="4" s="1"/>
  <c r="K130" i="4" s="1"/>
  <c r="M130" i="4" s="1"/>
  <c r="O130" i="4" s="1"/>
  <c r="G129" i="4"/>
  <c r="I129" i="4" s="1"/>
  <c r="K129" i="4" s="1"/>
  <c r="M129" i="4" s="1"/>
  <c r="O129" i="4" s="1"/>
  <c r="G128" i="4"/>
  <c r="I128" i="4" s="1"/>
  <c r="K128" i="4" s="1"/>
  <c r="M128" i="4" s="1"/>
  <c r="O128" i="4" s="1"/>
  <c r="G127" i="4"/>
  <c r="I127" i="4" s="1"/>
  <c r="K127" i="4" s="1"/>
  <c r="M127" i="4" s="1"/>
  <c r="O127" i="4" s="1"/>
  <c r="G126" i="4"/>
  <c r="I126" i="4" s="1"/>
  <c r="K126" i="4" s="1"/>
  <c r="M126" i="4" s="1"/>
  <c r="O126" i="4" s="1"/>
  <c r="AA125" i="4"/>
  <c r="AC125" i="4" s="1"/>
  <c r="AE125" i="4" s="1"/>
  <c r="AG125" i="4" s="1"/>
  <c r="R125" i="4"/>
  <c r="T125" i="4" s="1"/>
  <c r="V125" i="4" s="1"/>
  <c r="X125" i="4" s="1"/>
  <c r="E125" i="4"/>
  <c r="G125" i="4" s="1"/>
  <c r="I125" i="4" s="1"/>
  <c r="K125" i="4" s="1"/>
  <c r="M125" i="4" s="1"/>
  <c r="O125" i="4" s="1"/>
  <c r="AA124" i="4"/>
  <c r="AC124" i="4" s="1"/>
  <c r="AE124" i="4" s="1"/>
  <c r="AG124" i="4" s="1"/>
  <c r="R124" i="4"/>
  <c r="T124" i="4" s="1"/>
  <c r="V124" i="4" s="1"/>
  <c r="X124" i="4" s="1"/>
  <c r="E124" i="4"/>
  <c r="G124" i="4" s="1"/>
  <c r="I124" i="4" s="1"/>
  <c r="K124" i="4" s="1"/>
  <c r="M124" i="4" s="1"/>
  <c r="O124" i="4" s="1"/>
  <c r="AA123" i="4"/>
  <c r="AC123" i="4" s="1"/>
  <c r="AE123" i="4" s="1"/>
  <c r="AG123" i="4" s="1"/>
  <c r="R123" i="4"/>
  <c r="T123" i="4" s="1"/>
  <c r="V123" i="4" s="1"/>
  <c r="X123" i="4" s="1"/>
  <c r="E123" i="4"/>
  <c r="G123" i="4" s="1"/>
  <c r="I123" i="4" s="1"/>
  <c r="K123" i="4" s="1"/>
  <c r="M123" i="4" s="1"/>
  <c r="O123" i="4" s="1"/>
  <c r="AA122" i="4"/>
  <c r="AC122" i="4" s="1"/>
  <c r="AE122" i="4" s="1"/>
  <c r="AG122" i="4" s="1"/>
  <c r="R122" i="4"/>
  <c r="T122" i="4" s="1"/>
  <c r="V122" i="4" s="1"/>
  <c r="X122" i="4" s="1"/>
  <c r="E122" i="4"/>
  <c r="G122" i="4" s="1"/>
  <c r="I122" i="4" s="1"/>
  <c r="K122" i="4" s="1"/>
  <c r="M122" i="4" s="1"/>
  <c r="O122" i="4" s="1"/>
  <c r="AA121" i="4"/>
  <c r="AC121" i="4" s="1"/>
  <c r="AE121" i="4" s="1"/>
  <c r="AG121" i="4" s="1"/>
  <c r="R121" i="4"/>
  <c r="T121" i="4" s="1"/>
  <c r="V121" i="4" s="1"/>
  <c r="X121" i="4" s="1"/>
  <c r="E121" i="4"/>
  <c r="G121" i="4" s="1"/>
  <c r="I121" i="4" s="1"/>
  <c r="K121" i="4" s="1"/>
  <c r="M121" i="4" s="1"/>
  <c r="O121" i="4" s="1"/>
  <c r="AA120" i="4"/>
  <c r="AC120" i="4" s="1"/>
  <c r="AE120" i="4" s="1"/>
  <c r="AG120" i="4" s="1"/>
  <c r="R120" i="4"/>
  <c r="T120" i="4" s="1"/>
  <c r="V120" i="4" s="1"/>
  <c r="X120" i="4" s="1"/>
  <c r="E120" i="4"/>
  <c r="G120" i="4" s="1"/>
  <c r="I120" i="4" s="1"/>
  <c r="K120" i="4" s="1"/>
  <c r="M120" i="4" s="1"/>
  <c r="O120" i="4" s="1"/>
  <c r="AA119" i="4"/>
  <c r="AC119" i="4" s="1"/>
  <c r="AE119" i="4" s="1"/>
  <c r="AG119" i="4" s="1"/>
  <c r="R119" i="4"/>
  <c r="T119" i="4" s="1"/>
  <c r="V119" i="4" s="1"/>
  <c r="X119" i="4" s="1"/>
  <c r="E119" i="4"/>
  <c r="G119" i="4" s="1"/>
  <c r="I119" i="4" s="1"/>
  <c r="K119" i="4" s="1"/>
  <c r="M119" i="4" s="1"/>
  <c r="O119" i="4" s="1"/>
  <c r="AA118" i="4"/>
  <c r="AC118" i="4" s="1"/>
  <c r="AE118" i="4" s="1"/>
  <c r="AG118" i="4" s="1"/>
  <c r="R118" i="4"/>
  <c r="T118" i="4" s="1"/>
  <c r="V118" i="4" s="1"/>
  <c r="X118" i="4" s="1"/>
  <c r="E118" i="4"/>
  <c r="G118" i="4" s="1"/>
  <c r="I118" i="4" s="1"/>
  <c r="K118" i="4" s="1"/>
  <c r="M118" i="4" s="1"/>
  <c r="O118" i="4" s="1"/>
  <c r="AC117" i="4"/>
  <c r="AE117" i="4" s="1"/>
  <c r="AG117" i="4" s="1"/>
  <c r="K117" i="4"/>
  <c r="M117" i="4" s="1"/>
  <c r="O117" i="4" s="1"/>
  <c r="AA116" i="4"/>
  <c r="AC116" i="4" s="1"/>
  <c r="AE116" i="4" s="1"/>
  <c r="AG116" i="4" s="1"/>
  <c r="R116" i="4"/>
  <c r="T116" i="4" s="1"/>
  <c r="V116" i="4" s="1"/>
  <c r="X116" i="4" s="1"/>
  <c r="E116" i="4"/>
  <c r="G116" i="4" s="1"/>
  <c r="I116" i="4" s="1"/>
  <c r="K116" i="4" s="1"/>
  <c r="M116" i="4" s="1"/>
  <c r="O116" i="4" s="1"/>
  <c r="AA115" i="4"/>
  <c r="AC115" i="4" s="1"/>
  <c r="AE115" i="4" s="1"/>
  <c r="AG115" i="4" s="1"/>
  <c r="R115" i="4"/>
  <c r="T115" i="4" s="1"/>
  <c r="V115" i="4" s="1"/>
  <c r="X115" i="4" s="1"/>
  <c r="E115" i="4"/>
  <c r="G115" i="4" s="1"/>
  <c r="I115" i="4" s="1"/>
  <c r="K115" i="4" s="1"/>
  <c r="M115" i="4" s="1"/>
  <c r="O115" i="4" s="1"/>
  <c r="AA114" i="4"/>
  <c r="AC114" i="4" s="1"/>
  <c r="AE114" i="4" s="1"/>
  <c r="AG114" i="4" s="1"/>
  <c r="R114" i="4"/>
  <c r="T114" i="4" s="1"/>
  <c r="V114" i="4" s="1"/>
  <c r="X114" i="4" s="1"/>
  <c r="E114" i="4"/>
  <c r="G114" i="4" s="1"/>
  <c r="I114" i="4" s="1"/>
  <c r="K114" i="4" s="1"/>
  <c r="M114" i="4" s="1"/>
  <c r="O114" i="4" s="1"/>
  <c r="AA113" i="4"/>
  <c r="AC113" i="4" s="1"/>
  <c r="AE113" i="4" s="1"/>
  <c r="AG113" i="4" s="1"/>
  <c r="R113" i="4"/>
  <c r="T113" i="4" s="1"/>
  <c r="V113" i="4" s="1"/>
  <c r="X113" i="4" s="1"/>
  <c r="E113" i="4"/>
  <c r="G113" i="4" s="1"/>
  <c r="I113" i="4" s="1"/>
  <c r="K113" i="4" s="1"/>
  <c r="M113" i="4" s="1"/>
  <c r="O113" i="4" s="1"/>
  <c r="AA112" i="4"/>
  <c r="AC112" i="4" s="1"/>
  <c r="AE112" i="4" s="1"/>
  <c r="AG112" i="4" s="1"/>
  <c r="R112" i="4"/>
  <c r="T112" i="4" s="1"/>
  <c r="V112" i="4" s="1"/>
  <c r="X112" i="4" s="1"/>
  <c r="E112" i="4"/>
  <c r="G112" i="4" s="1"/>
  <c r="I112" i="4" s="1"/>
  <c r="K112" i="4" s="1"/>
  <c r="M112" i="4" s="1"/>
  <c r="O112" i="4" s="1"/>
  <c r="AA111" i="4"/>
  <c r="AC111" i="4" s="1"/>
  <c r="AE111" i="4" s="1"/>
  <c r="AG111" i="4" s="1"/>
  <c r="R111" i="4"/>
  <c r="T111" i="4" s="1"/>
  <c r="V111" i="4" s="1"/>
  <c r="X111" i="4" s="1"/>
  <c r="E111" i="4"/>
  <c r="G111" i="4" s="1"/>
  <c r="I111" i="4" s="1"/>
  <c r="K111" i="4" s="1"/>
  <c r="M111" i="4" s="1"/>
  <c r="O111" i="4" s="1"/>
  <c r="AA110" i="4"/>
  <c r="AC110" i="4" s="1"/>
  <c r="AE110" i="4" s="1"/>
  <c r="AG110" i="4" s="1"/>
  <c r="R110" i="4"/>
  <c r="T110" i="4" s="1"/>
  <c r="V110" i="4" s="1"/>
  <c r="X110" i="4" s="1"/>
  <c r="E110" i="4"/>
  <c r="G110" i="4" s="1"/>
  <c r="I110" i="4" s="1"/>
  <c r="K110" i="4" s="1"/>
  <c r="M110" i="4" s="1"/>
  <c r="O110" i="4" s="1"/>
  <c r="AA109" i="4"/>
  <c r="AC109" i="4" s="1"/>
  <c r="AE109" i="4" s="1"/>
  <c r="AG109" i="4" s="1"/>
  <c r="R109" i="4"/>
  <c r="T109" i="4" s="1"/>
  <c r="V109" i="4" s="1"/>
  <c r="X109" i="4" s="1"/>
  <c r="E109" i="4"/>
  <c r="G109" i="4" s="1"/>
  <c r="I109" i="4" s="1"/>
  <c r="K109" i="4" s="1"/>
  <c r="M109" i="4" s="1"/>
  <c r="O109" i="4" s="1"/>
  <c r="AA108" i="4"/>
  <c r="AC108" i="4" s="1"/>
  <c r="AE108" i="4" s="1"/>
  <c r="AG108" i="4" s="1"/>
  <c r="R108" i="4"/>
  <c r="T108" i="4" s="1"/>
  <c r="V108" i="4" s="1"/>
  <c r="X108" i="4" s="1"/>
  <c r="E108" i="4"/>
  <c r="G108" i="4" s="1"/>
  <c r="I108" i="4" s="1"/>
  <c r="K108" i="4" s="1"/>
  <c r="M108" i="4" s="1"/>
  <c r="O108" i="4" s="1"/>
  <c r="AA107" i="4"/>
  <c r="AC107" i="4" s="1"/>
  <c r="AE107" i="4" s="1"/>
  <c r="AG107" i="4" s="1"/>
  <c r="R107" i="4"/>
  <c r="T107" i="4" s="1"/>
  <c r="V107" i="4" s="1"/>
  <c r="X107" i="4" s="1"/>
  <c r="E107" i="4"/>
  <c r="G107" i="4" s="1"/>
  <c r="I107" i="4" s="1"/>
  <c r="K107" i="4" s="1"/>
  <c r="M107" i="4" s="1"/>
  <c r="O107" i="4" s="1"/>
  <c r="AA106" i="4"/>
  <c r="AC106" i="4" s="1"/>
  <c r="AE106" i="4" s="1"/>
  <c r="AG106" i="4" s="1"/>
  <c r="R106" i="4"/>
  <c r="T106" i="4" s="1"/>
  <c r="V106" i="4" s="1"/>
  <c r="X106" i="4" s="1"/>
  <c r="E106" i="4"/>
  <c r="G106" i="4" s="1"/>
  <c r="I106" i="4" s="1"/>
  <c r="K106" i="4" s="1"/>
  <c r="M106" i="4" s="1"/>
  <c r="O106" i="4" s="1"/>
  <c r="AE105" i="4"/>
  <c r="AG105" i="4" s="1"/>
  <c r="K105" i="4"/>
  <c r="M105" i="4" s="1"/>
  <c r="O105" i="4" s="1"/>
  <c r="M104" i="4"/>
  <c r="O104" i="4" s="1"/>
  <c r="AE103" i="4"/>
  <c r="AG103" i="4" s="1"/>
  <c r="I103" i="4"/>
  <c r="K103" i="4" s="1"/>
  <c r="M103" i="4" s="1"/>
  <c r="O103" i="4" s="1"/>
  <c r="AA102" i="4"/>
  <c r="AC102" i="4" s="1"/>
  <c r="AE102" i="4" s="1"/>
  <c r="AG102" i="4" s="1"/>
  <c r="R102" i="4"/>
  <c r="T102" i="4" s="1"/>
  <c r="V102" i="4" s="1"/>
  <c r="X102" i="4" s="1"/>
  <c r="E102" i="4"/>
  <c r="G102" i="4" s="1"/>
  <c r="I102" i="4" s="1"/>
  <c r="K102" i="4" s="1"/>
  <c r="M102" i="4" s="1"/>
  <c r="O102" i="4" s="1"/>
  <c r="I101" i="4"/>
  <c r="K101" i="4" s="1"/>
  <c r="M101" i="4" s="1"/>
  <c r="O101" i="4" s="1"/>
  <c r="AE100" i="4"/>
  <c r="AG100" i="4" s="1"/>
  <c r="K100" i="4"/>
  <c r="M100" i="4" s="1"/>
  <c r="O100" i="4" s="1"/>
  <c r="AE99" i="4"/>
  <c r="AG99" i="4" s="1"/>
  <c r="K99" i="4"/>
  <c r="M99" i="4" s="1"/>
  <c r="O99" i="4" s="1"/>
  <c r="AA98" i="4"/>
  <c r="AC98" i="4" s="1"/>
  <c r="AE98" i="4" s="1"/>
  <c r="AG98" i="4" s="1"/>
  <c r="R98" i="4"/>
  <c r="T98" i="4" s="1"/>
  <c r="V98" i="4" s="1"/>
  <c r="X98" i="4" s="1"/>
  <c r="K98" i="4"/>
  <c r="M98" i="4" s="1"/>
  <c r="O98" i="4" s="1"/>
  <c r="AA97" i="4"/>
  <c r="AC97" i="4" s="1"/>
  <c r="AE97" i="4" s="1"/>
  <c r="AG97" i="4" s="1"/>
  <c r="R97" i="4"/>
  <c r="T97" i="4" s="1"/>
  <c r="V97" i="4" s="1"/>
  <c r="X97" i="4" s="1"/>
  <c r="E97" i="4"/>
  <c r="G97" i="4" s="1"/>
  <c r="I97" i="4" s="1"/>
  <c r="K97" i="4" s="1"/>
  <c r="M97" i="4" s="1"/>
  <c r="O97" i="4" s="1"/>
  <c r="AA96" i="4"/>
  <c r="R96" i="4"/>
  <c r="E96" i="4"/>
  <c r="G96" i="4" s="1"/>
  <c r="AF95" i="4"/>
  <c r="AF91" i="4" s="1"/>
  <c r="AF90" i="4" s="1"/>
  <c r="AF195" i="4" s="1"/>
  <c r="AD95" i="4"/>
  <c r="AB95" i="4"/>
  <c r="AB91" i="4" s="1"/>
  <c r="AB90" i="4" s="1"/>
  <c r="AB195" i="4" s="1"/>
  <c r="Z95" i="4"/>
  <c r="Y95" i="4"/>
  <c r="W95" i="4"/>
  <c r="U95" i="4"/>
  <c r="S95" i="4"/>
  <c r="Q95" i="4"/>
  <c r="P95" i="4"/>
  <c r="N95" i="4"/>
  <c r="L95" i="4"/>
  <c r="J95" i="4"/>
  <c r="H95" i="4"/>
  <c r="H91" i="4" s="1"/>
  <c r="H90" i="4" s="1"/>
  <c r="F95" i="4"/>
  <c r="D95" i="4"/>
  <c r="D91" i="4" s="1"/>
  <c r="D90" i="4" s="1"/>
  <c r="C95" i="4"/>
  <c r="K94" i="4"/>
  <c r="AA93" i="4"/>
  <c r="AC93" i="4" s="1"/>
  <c r="AE93" i="4" s="1"/>
  <c r="AG93" i="4" s="1"/>
  <c r="R93" i="4"/>
  <c r="T93" i="4" s="1"/>
  <c r="E93" i="4"/>
  <c r="G93" i="4" s="1"/>
  <c r="I93" i="4" s="1"/>
  <c r="K93" i="4" s="1"/>
  <c r="Y92" i="4"/>
  <c r="AA92" i="4" s="1"/>
  <c r="AC92" i="4" s="1"/>
  <c r="W92" i="4"/>
  <c r="U92" i="4"/>
  <c r="U91" i="4" s="1"/>
  <c r="U90" i="4" s="1"/>
  <c r="U195" i="4" s="1"/>
  <c r="S92" i="4"/>
  <c r="R92" i="4"/>
  <c r="Q92" i="4"/>
  <c r="P92" i="4"/>
  <c r="N92" i="4"/>
  <c r="L92" i="4"/>
  <c r="J92" i="4"/>
  <c r="C92" i="4"/>
  <c r="E92" i="4" s="1"/>
  <c r="AD91" i="4"/>
  <c r="AD90" i="4" s="1"/>
  <c r="AD195" i="4" s="1"/>
  <c r="Z91" i="4"/>
  <c r="Z90" i="4" s="1"/>
  <c r="Z195" i="4" s="1"/>
  <c r="W91" i="4"/>
  <c r="S91" i="4"/>
  <c r="Q91" i="4"/>
  <c r="N91" i="4"/>
  <c r="N90" i="4" s="1"/>
  <c r="J91" i="4"/>
  <c r="J90" i="4" s="1"/>
  <c r="F91" i="4"/>
  <c r="F90" i="4" s="1"/>
  <c r="W90" i="4"/>
  <c r="W195" i="4" s="1"/>
  <c r="S90" i="4"/>
  <c r="S195" i="4" s="1"/>
  <c r="Q90" i="4"/>
  <c r="Q195" i="4" s="1"/>
  <c r="E89" i="4"/>
  <c r="G89" i="4" s="1"/>
  <c r="I89" i="4" s="1"/>
  <c r="K89" i="4" s="1"/>
  <c r="M89" i="4" s="1"/>
  <c r="O89" i="4" s="1"/>
  <c r="E88" i="4"/>
  <c r="G88" i="4" s="1"/>
  <c r="I88" i="4" s="1"/>
  <c r="K88" i="4" s="1"/>
  <c r="M88" i="4" s="1"/>
  <c r="O88" i="4" s="1"/>
  <c r="E87" i="4"/>
  <c r="G87" i="4" s="1"/>
  <c r="I87" i="4" s="1"/>
  <c r="K87" i="4" s="1"/>
  <c r="M87" i="4" s="1"/>
  <c r="O87" i="4" s="1"/>
  <c r="AG86" i="4"/>
  <c r="AE86" i="4"/>
  <c r="AC86" i="4"/>
  <c r="AA86" i="4"/>
  <c r="Y86" i="4"/>
  <c r="X86" i="4"/>
  <c r="V86" i="4"/>
  <c r="T86" i="4"/>
  <c r="R86" i="4"/>
  <c r="P86" i="4"/>
  <c r="H86" i="4"/>
  <c r="F86" i="4"/>
  <c r="D86" i="4"/>
  <c r="C86" i="4"/>
  <c r="E86" i="4" s="1"/>
  <c r="G86" i="4" s="1"/>
  <c r="I86" i="4" s="1"/>
  <c r="K86" i="4" s="1"/>
  <c r="M86" i="4" s="1"/>
  <c r="O86" i="4" s="1"/>
  <c r="E85" i="4"/>
  <c r="G85" i="4" s="1"/>
  <c r="I85" i="4" s="1"/>
  <c r="K85" i="4" s="1"/>
  <c r="M85" i="4" s="1"/>
  <c r="O85" i="4" s="1"/>
  <c r="E84" i="4"/>
  <c r="G84" i="4" s="1"/>
  <c r="I84" i="4" s="1"/>
  <c r="K84" i="4" s="1"/>
  <c r="M84" i="4" s="1"/>
  <c r="O84" i="4" s="1"/>
  <c r="AG83" i="4"/>
  <c r="AE83" i="4"/>
  <c r="AC83" i="4"/>
  <c r="AA83" i="4"/>
  <c r="Y83" i="4"/>
  <c r="X83" i="4"/>
  <c r="V83" i="4"/>
  <c r="T83" i="4"/>
  <c r="R83" i="4"/>
  <c r="P83" i="4"/>
  <c r="H83" i="4"/>
  <c r="F83" i="4"/>
  <c r="D83" i="4"/>
  <c r="C83" i="4"/>
  <c r="E83" i="4" s="1"/>
  <c r="G83" i="4" s="1"/>
  <c r="I83" i="4" s="1"/>
  <c r="K83" i="4" s="1"/>
  <c r="M83" i="4" s="1"/>
  <c r="O83" i="4" s="1"/>
  <c r="E82" i="4"/>
  <c r="G82" i="4" s="1"/>
  <c r="I82" i="4" s="1"/>
  <c r="K82" i="4" s="1"/>
  <c r="M82" i="4" s="1"/>
  <c r="O82" i="4" s="1"/>
  <c r="AG81" i="4"/>
  <c r="AE81" i="4"/>
  <c r="AC81" i="4"/>
  <c r="AA81" i="4"/>
  <c r="Y81" i="4"/>
  <c r="X81" i="4"/>
  <c r="V81" i="4"/>
  <c r="T81" i="4"/>
  <c r="R81" i="4"/>
  <c r="P81" i="4"/>
  <c r="H81" i="4"/>
  <c r="F81" i="4"/>
  <c r="D81" i="4"/>
  <c r="C81" i="4"/>
  <c r="AG80" i="4"/>
  <c r="AG75" i="4" s="1"/>
  <c r="AE80" i="4"/>
  <c r="AE75" i="4" s="1"/>
  <c r="AC80" i="4"/>
  <c r="AA80" i="4"/>
  <c r="AA75" i="4" s="1"/>
  <c r="Y80" i="4"/>
  <c r="X80" i="4"/>
  <c r="X75" i="4" s="1"/>
  <c r="V80" i="4"/>
  <c r="T80" i="4"/>
  <c r="R80" i="4"/>
  <c r="P80" i="4"/>
  <c r="P75" i="4" s="1"/>
  <c r="C80" i="4"/>
  <c r="E80" i="4" s="1"/>
  <c r="G80" i="4" s="1"/>
  <c r="I80" i="4" s="1"/>
  <c r="K80" i="4" s="1"/>
  <c r="M80" i="4" s="1"/>
  <c r="O80" i="4" s="1"/>
  <c r="E79" i="4"/>
  <c r="G79" i="4" s="1"/>
  <c r="I79" i="4" s="1"/>
  <c r="K79" i="4" s="1"/>
  <c r="M79" i="4" s="1"/>
  <c r="O79" i="4" s="1"/>
  <c r="E78" i="4"/>
  <c r="G78" i="4" s="1"/>
  <c r="I78" i="4" s="1"/>
  <c r="K78" i="4" s="1"/>
  <c r="M78" i="4" s="1"/>
  <c r="O78" i="4" s="1"/>
  <c r="C77" i="4"/>
  <c r="E77" i="4" s="1"/>
  <c r="G77" i="4" s="1"/>
  <c r="I77" i="4" s="1"/>
  <c r="K77" i="4" s="1"/>
  <c r="M77" i="4" s="1"/>
  <c r="O77" i="4" s="1"/>
  <c r="E76" i="4"/>
  <c r="G76" i="4" s="1"/>
  <c r="I76" i="4" s="1"/>
  <c r="K76" i="4" s="1"/>
  <c r="M76" i="4" s="1"/>
  <c r="O76" i="4" s="1"/>
  <c r="AC75" i="4"/>
  <c r="Y75" i="4"/>
  <c r="V75" i="4"/>
  <c r="T75" i="4"/>
  <c r="R75" i="4"/>
  <c r="H75" i="4"/>
  <c r="F75" i="4"/>
  <c r="D75" i="4"/>
  <c r="E74" i="4"/>
  <c r="G74" i="4" s="1"/>
  <c r="I74" i="4" s="1"/>
  <c r="K74" i="4" s="1"/>
  <c r="M74" i="4" s="1"/>
  <c r="O74" i="4" s="1"/>
  <c r="E73" i="4"/>
  <c r="G73" i="4" s="1"/>
  <c r="I73" i="4" s="1"/>
  <c r="K73" i="4" s="1"/>
  <c r="M73" i="4" s="1"/>
  <c r="O73" i="4" s="1"/>
  <c r="AG72" i="4"/>
  <c r="AE72" i="4"/>
  <c r="AC72" i="4"/>
  <c r="AA72" i="4"/>
  <c r="Y72" i="4"/>
  <c r="X72" i="4"/>
  <c r="V72" i="4"/>
  <c r="T72" i="4"/>
  <c r="R72" i="4"/>
  <c r="P72" i="4"/>
  <c r="H72" i="4"/>
  <c r="F72" i="4"/>
  <c r="D72" i="4"/>
  <c r="C72" i="4"/>
  <c r="E71" i="4"/>
  <c r="G71" i="4" s="1"/>
  <c r="I71" i="4" s="1"/>
  <c r="K71" i="4" s="1"/>
  <c r="M71" i="4" s="1"/>
  <c r="O71" i="4" s="1"/>
  <c r="E70" i="4"/>
  <c r="G70" i="4" s="1"/>
  <c r="I70" i="4" s="1"/>
  <c r="K70" i="4" s="1"/>
  <c r="M70" i="4" s="1"/>
  <c r="O70" i="4" s="1"/>
  <c r="E69" i="4"/>
  <c r="G69" i="4" s="1"/>
  <c r="I69" i="4" s="1"/>
  <c r="K69" i="4" s="1"/>
  <c r="M69" i="4" s="1"/>
  <c r="O69" i="4" s="1"/>
  <c r="AG68" i="4"/>
  <c r="AE68" i="4"/>
  <c r="AC68" i="4"/>
  <c r="AA68" i="4"/>
  <c r="Y68" i="4"/>
  <c r="X68" i="4"/>
  <c r="V68" i="4"/>
  <c r="T68" i="4"/>
  <c r="R68" i="4"/>
  <c r="P68" i="4"/>
  <c r="H68" i="4"/>
  <c r="F68" i="4"/>
  <c r="D68" i="4"/>
  <c r="C68" i="4"/>
  <c r="E68" i="4" s="1"/>
  <c r="G68" i="4" s="1"/>
  <c r="I68" i="4" s="1"/>
  <c r="K68" i="4" s="1"/>
  <c r="M68" i="4" s="1"/>
  <c r="O68" i="4" s="1"/>
  <c r="E67" i="4"/>
  <c r="G67" i="4" s="1"/>
  <c r="I67" i="4" s="1"/>
  <c r="K67" i="4" s="1"/>
  <c r="M67" i="4" s="1"/>
  <c r="O67" i="4" s="1"/>
  <c r="E66" i="4"/>
  <c r="G66" i="4" s="1"/>
  <c r="I66" i="4" s="1"/>
  <c r="K66" i="4" s="1"/>
  <c r="M66" i="4" s="1"/>
  <c r="O66" i="4" s="1"/>
  <c r="AG65" i="4"/>
  <c r="AE65" i="4"/>
  <c r="AC65" i="4"/>
  <c r="AA65" i="4"/>
  <c r="Y65" i="4"/>
  <c r="Y64" i="4" s="1"/>
  <c r="X65" i="4"/>
  <c r="V65" i="4"/>
  <c r="V64" i="4" s="1"/>
  <c r="T65" i="4"/>
  <c r="R65" i="4"/>
  <c r="R64" i="4" s="1"/>
  <c r="P65" i="4"/>
  <c r="H65" i="4"/>
  <c r="H64" i="4" s="1"/>
  <c r="H195" i="4" s="1"/>
  <c r="F65" i="4"/>
  <c r="D65" i="4"/>
  <c r="C65" i="4"/>
  <c r="AC64" i="4"/>
  <c r="N64" i="4"/>
  <c r="L64" i="4"/>
  <c r="J64" i="4"/>
  <c r="J195" i="4" s="1"/>
  <c r="F64" i="4"/>
  <c r="F195" i="4" s="1"/>
  <c r="D64" i="4"/>
  <c r="D195" i="4" s="1"/>
  <c r="AG64" i="4" l="1"/>
  <c r="AA95" i="4"/>
  <c r="Y91" i="4"/>
  <c r="Y90" i="4" s="1"/>
  <c r="Y195" i="4" s="1"/>
  <c r="R95" i="4"/>
  <c r="E81" i="4"/>
  <c r="G81" i="4" s="1"/>
  <c r="I81" i="4" s="1"/>
  <c r="K81" i="4" s="1"/>
  <c r="M81" i="4" s="1"/>
  <c r="O81" i="4" s="1"/>
  <c r="E65" i="4"/>
  <c r="P64" i="4"/>
  <c r="X64" i="4"/>
  <c r="AE64" i="4"/>
  <c r="AA160" i="4"/>
  <c r="E72" i="4"/>
  <c r="G72" i="4" s="1"/>
  <c r="I72" i="4" s="1"/>
  <c r="K72" i="4" s="1"/>
  <c r="M72" i="4" s="1"/>
  <c r="O72" i="4" s="1"/>
  <c r="T64" i="4"/>
  <c r="AA64" i="4"/>
  <c r="C75" i="4"/>
  <c r="E75" i="4" s="1"/>
  <c r="G75" i="4" s="1"/>
  <c r="I75" i="4" s="1"/>
  <c r="K75" i="4" s="1"/>
  <c r="M75" i="4" s="1"/>
  <c r="O75" i="4" s="1"/>
  <c r="L91" i="4"/>
  <c r="L90" i="4" s="1"/>
  <c r="L195" i="4" s="1"/>
  <c r="P91" i="4"/>
  <c r="G92" i="4"/>
  <c r="K161" i="4"/>
  <c r="M161" i="4" s="1"/>
  <c r="AG161" i="4"/>
  <c r="G177" i="4"/>
  <c r="I178" i="4"/>
  <c r="G160" i="4"/>
  <c r="N195" i="4"/>
  <c r="E64" i="4"/>
  <c r="T92" i="4"/>
  <c r="V93" i="4"/>
  <c r="G95" i="4"/>
  <c r="I96" i="4"/>
  <c r="M93" i="4"/>
  <c r="K92" i="4"/>
  <c r="AE92" i="4"/>
  <c r="P90" i="4"/>
  <c r="P195" i="4" s="1"/>
  <c r="R91" i="4"/>
  <c r="AE173" i="4"/>
  <c r="AG173" i="4" s="1"/>
  <c r="T160" i="4"/>
  <c r="G65" i="4"/>
  <c r="C91" i="4"/>
  <c r="C90" i="4" s="1"/>
  <c r="AA91" i="4"/>
  <c r="AA90" i="4" s="1"/>
  <c r="AA195" i="4" s="1"/>
  <c r="E95" i="4"/>
  <c r="T96" i="4"/>
  <c r="AC96" i="4"/>
  <c r="R160" i="4"/>
  <c r="V161" i="4"/>
  <c r="I162" i="4"/>
  <c r="K162" i="4" s="1"/>
  <c r="M162" i="4" s="1"/>
  <c r="O162" i="4" s="1"/>
  <c r="AC174" i="4"/>
  <c r="AE174" i="4" s="1"/>
  <c r="AG174" i="4" s="1"/>
  <c r="E177" i="4"/>
  <c r="T184" i="4"/>
  <c r="AC184" i="4"/>
  <c r="E91" i="4" l="1"/>
  <c r="E90" i="4" s="1"/>
  <c r="AE160" i="4"/>
  <c r="C64" i="4"/>
  <c r="V184" i="4"/>
  <c r="T177" i="4"/>
  <c r="X161" i="4"/>
  <c r="X160" i="4" s="1"/>
  <c r="V160" i="4"/>
  <c r="T91" i="4"/>
  <c r="R90" i="4"/>
  <c r="R195" i="4" s="1"/>
  <c r="K96" i="4"/>
  <c r="M96" i="4" s="1"/>
  <c r="I95" i="4"/>
  <c r="K95" i="4" s="1"/>
  <c r="E195" i="4"/>
  <c r="E63" i="4"/>
  <c r="AE184" i="4"/>
  <c r="AC177" i="4"/>
  <c r="V96" i="4"/>
  <c r="T95" i="4"/>
  <c r="G64" i="4"/>
  <c r="I65" i="4"/>
  <c r="AG92" i="4"/>
  <c r="K178" i="4"/>
  <c r="M178" i="4" s="1"/>
  <c r="M177" i="4" s="1"/>
  <c r="I177" i="4"/>
  <c r="K177" i="4" s="1"/>
  <c r="AE96" i="4"/>
  <c r="AC95" i="4"/>
  <c r="V92" i="4"/>
  <c r="X93" i="4"/>
  <c r="X92" i="4" s="1"/>
  <c r="I92" i="4"/>
  <c r="G91" i="4"/>
  <c r="G90" i="4" s="1"/>
  <c r="I160" i="4"/>
  <c r="K160" i="4" s="1"/>
  <c r="AC160" i="4"/>
  <c r="AG160" i="4"/>
  <c r="M92" i="4"/>
  <c r="O93" i="4"/>
  <c r="O92" i="4" s="1"/>
  <c r="O161" i="4"/>
  <c r="O160" i="4" s="1"/>
  <c r="M160" i="4"/>
  <c r="C63" i="4" l="1"/>
  <c r="C195" i="4"/>
  <c r="K65" i="4"/>
  <c r="I64" i="4"/>
  <c r="AG96" i="4"/>
  <c r="AG95" i="4" s="1"/>
  <c r="AE95" i="4"/>
  <c r="V95" i="4"/>
  <c r="X96" i="4"/>
  <c r="X95" i="4" s="1"/>
  <c r="T90" i="4"/>
  <c r="T195" i="4" s="1"/>
  <c r="V91" i="4"/>
  <c r="V177" i="4"/>
  <c r="X184" i="4"/>
  <c r="X177" i="4" s="1"/>
  <c r="I91" i="4"/>
  <c r="O178" i="4"/>
  <c r="O177" i="4" s="1"/>
  <c r="G195" i="4"/>
  <c r="G63" i="4"/>
  <c r="AG184" i="4"/>
  <c r="AG177" i="4" s="1"/>
  <c r="AG91" i="4" s="1"/>
  <c r="AG90" i="4" s="1"/>
  <c r="AG195" i="4" s="1"/>
  <c r="AE177" i="4"/>
  <c r="O96" i="4"/>
  <c r="O95" i="4" s="1"/>
  <c r="M95" i="4"/>
  <c r="AC91" i="4"/>
  <c r="AC90" i="4" s="1"/>
  <c r="AC195" i="4" s="1"/>
  <c r="AE91" i="4" l="1"/>
  <c r="AE90" i="4" s="1"/>
  <c r="AE195" i="4" s="1"/>
  <c r="X91" i="4"/>
  <c r="X90" i="4" s="1"/>
  <c r="X195" i="4" s="1"/>
  <c r="V90" i="4"/>
  <c r="V195" i="4" s="1"/>
  <c r="M65" i="4"/>
  <c r="K64" i="4"/>
  <c r="I63" i="4"/>
  <c r="I90" i="4"/>
  <c r="I195" i="4" s="1"/>
  <c r="K91" i="4"/>
  <c r="K90" i="4" l="1"/>
  <c r="K195" i="4" s="1"/>
  <c r="M91" i="4"/>
  <c r="O65" i="4"/>
  <c r="O64" i="4" s="1"/>
  <c r="M64" i="4"/>
  <c r="M90" i="4" l="1"/>
  <c r="M195" i="4" s="1"/>
  <c r="O91" i="4"/>
  <c r="O90" i="4" s="1"/>
  <c r="O195" i="4" s="1"/>
</calcChain>
</file>

<file path=xl/sharedStrings.xml><?xml version="1.0" encoding="utf-8"?>
<sst xmlns="http://schemas.openxmlformats.org/spreadsheetml/2006/main" count="340" uniqueCount="225">
  <si>
    <t>Приложение №_</t>
  </si>
  <si>
    <t xml:space="preserve">к решению сессии шестого созыва Собрания </t>
  </si>
  <si>
    <t>депутатов №__ от 7 августа 2020 года</t>
  </si>
  <si>
    <t>депутатов №__ от 26 июня 2020 года</t>
  </si>
  <si>
    <t>депутатов №__ от 24 апреля 2020 года</t>
  </si>
  <si>
    <t>депутатов №__ от 22 февраля 2020 года</t>
  </si>
  <si>
    <t>Приложение № 4</t>
  </si>
  <si>
    <t>к решению сессии шестого созыва Собрания</t>
  </si>
  <si>
    <t>депутатов № 170 от 20 декабря 2019 года</t>
  </si>
  <si>
    <t>Прогнозируемое поступление доходов бюджета МО "Устьянский муниципальный район" на 2020 год и плановый период 2021 и 2022 годов</t>
  </si>
  <si>
    <t>Наименование доходов</t>
  </si>
  <si>
    <t>Код бюджетной классификации Российской Федерации</t>
  </si>
  <si>
    <t>Сумма, рублей</t>
  </si>
  <si>
    <t>2020 год</t>
  </si>
  <si>
    <t>Изменения</t>
  </si>
  <si>
    <t>2021 год</t>
  </si>
  <si>
    <t>2022 год</t>
  </si>
  <si>
    <t xml:space="preserve"> НАЛОГОВЫЕ И НЕНАЛОГОВЫЕ ДОХОДЫ</t>
  </si>
  <si>
    <t xml:space="preserve"> 1 00 00000 00 0000 000</t>
  </si>
  <si>
    <t>НАЛОГИ НА ПРИБЫЛЬ, ДОХОДЫ</t>
  </si>
  <si>
    <t>1 01 00000 00 0000 000</t>
  </si>
  <si>
    <t>Налог на доходы физических лиц</t>
  </si>
  <si>
    <t>1 01 02000 01 0000 110</t>
  </si>
  <si>
    <t>НАЛОГИ НА ТОВАРЫ (РАБОТЫ, УСЛУГИ), РЕАЛИЗУЕМЫЕ НА ТЕРРИТОРИИ РОССИЙСКОЙ ФЕДЕРАЦИИ</t>
  </si>
  <si>
    <t>1 03 00000 00 0000 000</t>
  </si>
  <si>
    <t>НАЛОГИ НА СОВОКУПНЫЙ ДОХОД</t>
  </si>
  <si>
    <t>1 05 00000 00 0000 000</t>
  </si>
  <si>
    <t>Единый налог на вмененный доход для отдельных видов деятельности</t>
  </si>
  <si>
    <t>1 05 02000 02 0000 110</t>
  </si>
  <si>
    <t>Единый сельскохозяйственный налог</t>
  </si>
  <si>
    <t>1 05 03000 01 0000 110</t>
  </si>
  <si>
    <t>Налог, взимаемый в связи с применением патентной системы налогообложения</t>
  </si>
  <si>
    <t>1 05 04000 02 0000 110</t>
  </si>
  <si>
    <t>ГОСУДАРСТВЕННАЯ ПОШЛИНА</t>
  </si>
  <si>
    <t>1 08 00000 00 0000 000</t>
  </si>
  <si>
    <t>Государственная пошлина по делам, рассматриваемым в судах общей юрисдикции, мировыми судьями</t>
  </si>
  <si>
    <t>1 08 03000 01 0000 110</t>
  </si>
  <si>
    <t>Государственная пошлина за государственную регистрацию, а также за совершение прочих юридически значимых действий</t>
  </si>
  <si>
    <t>1 08 07000 01 0000 110</t>
  </si>
  <si>
    <t>ДОХОДЫ ОТ ИСПОЛЬЗОВАНИЯ ИМУЩЕСТВА, НАХОДЯЩЕГОСЯ В ГОСУДАРСТВЕННОЙ И МУНИЦИПАЛЬНОЙ СОБСТВЕННОСТИ</t>
  </si>
  <si>
    <t>1 11 00000 00 0000 000</t>
  </si>
  <si>
    <t>Доходы, получаемые в виде арендной платы за земельные участки, государственная собственность на которые не разграничена</t>
  </si>
  <si>
    <t>1 11 05013 00 0000 120</t>
  </si>
  <si>
    <t xml:space="preserve"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
</t>
  </si>
  <si>
    <t>1 11 05025 05 0000 120</t>
  </si>
  <si>
    <t>Доходы от сдачи в аренду имущества, составляющего казну муниципальных районов (за исключением земельных участков)</t>
  </si>
  <si>
    <t>1 11 05075 05 0000 120</t>
  </si>
  <si>
    <t>Платежи от государственных и муниципальных унитарных предприятий</t>
  </si>
  <si>
    <t>1 11 07000 05 0000120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</si>
  <si>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</si>
  <si>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1 11 09045 05 0000 120</t>
  </si>
  <si>
    <t>ПЛАТЕЖИ ПРИ ПОЛЬЗОВАНИИ ПРИРОДНЫМИ РЕСУРСАМИ</t>
  </si>
  <si>
    <t>1 12 00000 00 0000 000</t>
  </si>
  <si>
    <t>Плата за негативное воздействие на окружающую среду</t>
  </si>
  <si>
    <t>1 12 01000 01 0000 120</t>
  </si>
  <si>
    <t xml:space="preserve">ДОХОДЫ ОТ ОКАЗАНИЯ ПЛАТНЫХ УСЛУГ И КОМПЕНСАЦИИ ЗАТРАТ </t>
  </si>
  <si>
    <t>1 13 00000 00 0000 000</t>
  </si>
  <si>
    <t>Доходы от оказания платных услуг (работ)</t>
  </si>
  <si>
    <t>1 13 01000 00 0000 130</t>
  </si>
  <si>
    <t>Доходы от компенсации затрат государства</t>
  </si>
  <si>
    <t>1 13 02000 00 0000 130</t>
  </si>
  <si>
    <t>ДОХОДЫ ОТ ПРОДАЖИ МАТЕРИАЛЬНЫХ И НЕМАТЕРИАЛЬНЫХ АКТИВОВ</t>
  </si>
  <si>
    <t>1 14 00000 00 0000 000</t>
  </si>
  <si>
    <t>Доходы от реализации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</si>
  <si>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1 14 02000 00 0000 000</t>
  </si>
  <si>
    <t>Доходы от продажи земельных участков, находящихся в государственной и муниципальной собственности (за исключением земельных участков бюджетных и автономных учреждений)</t>
  </si>
  <si>
    <t>1 14 06000 00 0000 430</t>
  </si>
  <si>
    <t>ШТРАФЫ, САНКЦИИ, ВОЗМЕЩЕНИЕ УЩЕРБА</t>
  </si>
  <si>
    <t>1 16 00000 00 0000 000</t>
  </si>
  <si>
    <t>БЕЗВОЗМЕЗДНЫЕ ПОСТУПЛЕНИЯ</t>
  </si>
  <si>
    <t>2 00 00000 00 0000 000</t>
  </si>
  <si>
    <t xml:space="preserve">БЕЗВОЗМЕЗДНЫЕ ПОСТУПЛЕНИЯ ОТ ДРУГИХ БЮДЖЕТОВ БЮДЖЕТНОЙ СИСТЕМЫ РОССИЙСКОЙ ФЕДЕРАЦИИ
</t>
  </si>
  <si>
    <t>2 02 00000 00 0000 000</t>
  </si>
  <si>
    <t>Дотации бюджетам бюджетной системы Российской Федерации</t>
  </si>
  <si>
    <t>2 02 10000 00 0000 150</t>
  </si>
  <si>
    <t>Дотации бюджетам муниципальных районов на выравнивание бюджетной обеспеченности</t>
  </si>
  <si>
    <t>2 02 15001 05 0000 150</t>
  </si>
  <si>
    <t>Субсидии бюджетам бюджетной системы Российской Федерации (межбюджетные субсидии)</t>
  </si>
  <si>
    <t>2 02 20000 00 0000 150</t>
  </si>
  <si>
    <t>Субсидии бюджетам муниципальных районов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</si>
  <si>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2 02 20216 05 0000 150</t>
  </si>
  <si>
    <t>Субсидии бюджетам муниципальных районов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 за счет средств,поступивших от государственной корпорации-Фонда содействия реформированию жилищно-коммунального хозяйства (МО "Устьянский муниципальный район")</t>
  </si>
  <si>
    <t>2 02 20299 05 0000 150</t>
  </si>
  <si>
    <t>Субсидии бюджетам муниципальных районов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 за счет средств бюджетов субъектов Российской Федерации (МО "Устьянский муниципальный район")</t>
  </si>
  <si>
    <t>2 02 20302 05 0000 150</t>
  </si>
  <si>
    <t xml:space="preserve">Субсидии бюджетам муниципальных районов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 за счет средств,поступивших от государственной корпорации-Фонда содействия реформированию жилищно-коммунального хозяйства </t>
  </si>
  <si>
    <t xml:space="preserve">Субсидии бюджетам муниципальных районов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 за счет средств бюджетов субъектов Российской Федерации </t>
  </si>
  <si>
    <t xml:space="preserve">Субсидии бюджетам муниципальных районов на обеспечение уровня финансирования муниципальных организаций,осуществляющих  спортивную подготовку в соответствии с требованиями </t>
  </si>
  <si>
    <t>2 02 25081 05 0000 150</t>
  </si>
  <si>
    <t xml:space="preserve">Субсидии бюджетам МО на создание в общеобразовательных организациях,расположенных в сельской местности и малых городах,условий для занятий физической культурой и спортом </t>
  </si>
  <si>
    <t>2 02 25097 05 0000 150</t>
  </si>
  <si>
    <t>Субсидии бюджетам муниципальных районов на строительство и реконструкцию (модернизацию) объектов питьевого водоснабжения (водопровод с.Шангалы)</t>
  </si>
  <si>
    <t>2 02 25 243 05 0000 150</t>
  </si>
  <si>
    <t>Субсидии бюджетам муниципальных районов на реализацию мероприятий по модернизации муниципальных детских школ искусств по видам искусств</t>
  </si>
  <si>
    <t>2 02 25306 05 0000 150</t>
  </si>
  <si>
    <t>Субсидия бюджетам муниципальных районов на обеспечение развития и укрепления материально-технической базы домов культуры в населенных пунктах с числом жителей до 50 тысяч человек.</t>
  </si>
  <si>
    <t>2 02 25467 05 0000 150</t>
  </si>
  <si>
    <t>Субсидии бюджету муниципального района на реализацию мероприятий по обеспечению жильем молодых семей (ФБ)</t>
  </si>
  <si>
    <t>2 02 25497 05 0000 150</t>
  </si>
  <si>
    <t xml:space="preserve">Субсидии бюджетам муниципальных районов на  государственную поддержку отрасли культуры </t>
  </si>
  <si>
    <t>2 02 25519 05 0000 150</t>
  </si>
  <si>
    <t>Субсидии бюджетам муниципальных районов на  государственную поддержку отрасли культуры (создание(реконструкция) и капитальный ремонт учреждений культурно-досугового типа в с/местности)</t>
  </si>
  <si>
    <t>Субсидии бюджетам муниципальных районов на  государственную поддержку отрасли культуры (оснащение образ.учреждений культуры музык.инструментами и др.оборудованием для творчества)</t>
  </si>
  <si>
    <t>Субсидии бюджетам муниципальных районов на  поддержку государственных программ субъектов Российской Федерации  и муниципальных программ формирования современной городской среды</t>
  </si>
  <si>
    <t>2 02 25555 05 0000 150</t>
  </si>
  <si>
    <t>Субсидии бюджетам муниципальных районов на  обеспечение комплексного развития сельских территорий (кап.ремонтд/сада "Рябинушка")</t>
  </si>
  <si>
    <t>2 02 25576 05 0000 150</t>
  </si>
  <si>
    <t>Субсидии бюджетам муниципальных районов на  обеспечение комплексного развития сельских территорий (благоустройство территорий МО "Киземское")</t>
  </si>
  <si>
    <t>Субсидии бюджетам муниципальных районов на  обеспечение комплексного развития сельских территорий (жилье на селе)</t>
  </si>
  <si>
    <t>Субсидии бюджетам муниципальных районов на  обеспечение комплексного развития сельских территорий (реконструкция здания прокуратуры  под д/библиотеку)</t>
  </si>
  <si>
    <t>Субсидии бюджетам муниципальных районов на  обеспечение комплексного развития сельских территорий (строительство КОС)</t>
  </si>
  <si>
    <t>Субсидии бюджетам муниципальных районов на софинансирование капитальных вложений в объекты государственной (муниципальной) собственности в рамках строительства (реконструкции) объектов обеспечивающей инфраструктуры с длительным сроком окупаемости, входящих в состав инвестиционных проектов по созданию в субъектах Российской Федерации туристских кластеров</t>
  </si>
  <si>
    <t xml:space="preserve"> 2 02 27384 05 0000 150</t>
  </si>
  <si>
    <t>Субсидии бюджетам муниципальных образований Архангельской области на комплектование книжных фондов библиотек муниципальных образований Архангельской области и подписку на периодическую печать на 2020 год</t>
  </si>
  <si>
    <t>2 02 29999 05 0000 150</t>
  </si>
  <si>
    <t>Субсидии бюджетам муниципальных образований Архангельской области на обеспечение питанием обучающихся по программам начального общего, основного общего, среднего общего образования в муниципальных общеобразовательных организациях, проживающих в интернате, на 2020 год и на плановый период 2021 и 2022 годов</t>
  </si>
  <si>
    <t>Распределение субсидий бюджетам муниципальных образований Архангельской области на создание условий для обеспечения поселений и жителей городских округов услугами торговли на 2020 год и на плановый период 2021 и 2022 годов</t>
  </si>
  <si>
    <t>Субсидии бюджетам муниципальных образований Архангельской области на развитие территориального общественного самоуправления в Архангельской области на 2020 год и на плановый период 2021 года</t>
  </si>
  <si>
    <t>Субсидии бюджетам муниципальных образований Архангельской области на частичное возмещение расходов по предоставлению мер социальной поддержки квалифицированных специалистов учреждений культуры и образовательных организаций (кроме педагогических работников), финансируемых из местных бюджетов, проживающих и работающих в сельских населенных пунктах, рабочих поселках (поселках городского типа), на 2020 год и на плановый период 2021 и 2022 годов</t>
  </si>
  <si>
    <t>Субсидии на софинансирование вопросов местного значения</t>
  </si>
  <si>
    <t xml:space="preserve">2 02 29999 05 0000 150 </t>
  </si>
  <si>
    <t>Субсидии бюджетам муниципальных районов на  реализацию мероприятий по улучшению жилищных условий граждан,проживающих на сельских территориях</t>
  </si>
  <si>
    <t>Субсидии бюджету муниципального района на реализацию мероприятий по обеспечению жильем молодых семей (областной бюджет)</t>
  </si>
  <si>
    <t>Субсидии бюджетам муниципальных районов на софинансирование приобретения спортивного инвентаря и оборудования для муниципальных учрежедний физкультурно-спортивной направленности</t>
  </si>
  <si>
    <t>Субсидии бюджетам муниципальных районов на капитальный ремонт зданий дошкольных образовательных организаций</t>
  </si>
  <si>
    <t>Субсидии бюджетам муниципальных районов на обустройство объектов размещения твердых коммунальных отходов</t>
  </si>
  <si>
    <t>Субсидия бюджетам муниципальных районов на реализацию мероприятий в сфере обращения с отходами производства и потребления, в том числе с твердыми коммунальными отходами в 2020 году Мероприятие - создание мест (площадок) накопления (в том числе раздельного накопления) твердых коммунальных отходов</t>
  </si>
  <si>
    <t>Субсидии бюджетам муниципальных районов на реализацию мероприятий в сфере обращения с отходами производства и потребления, в том числе с твердыми коммунальными отходами в 2020 году Мероприятие - приобретение контейнеров (бункеров) для накопления твердых коммунальных отходов</t>
  </si>
  <si>
    <t>Субсидии бюджетам муниципальных районов на реализацию мероприятий в сфере обращения с отходами производства и потребления, в том числе с твердыми коммунальными отходами в 2020 году Мероприятие - создание мест (площадок) накопления (в том числе раздельного накопления) твердых коммунальных отходов (за счет остатков 2019 г.)</t>
  </si>
  <si>
    <t>Субсидии бюджетам муниципальных районовна реализацию мероприятий в сфере обращения с отходами производства и потребления, в том числе с твердыми коммунальными отходами в 2020 году Мероприятие - приобретение контейнеров (бункеров) для накопления твердых коммунальных отходов (за счет остатков 2019 г.)</t>
  </si>
  <si>
    <t>Субсидии бюджетам муниципальных районов на модернизацию нерегулируемых пешеходных переходов, светофорных объектов и установка светофорных объектов, пешеходных ограждений на автообильных дорогах общего пользования местного значения</t>
  </si>
  <si>
    <t>Субсидии бюджетам муниципальных районов на обеспечение условий для организации безопасного подвоза обучающихся к месту обучения и обратно (учреждениям общего образования)</t>
  </si>
  <si>
    <t>Субсидии бюджетам муниципальных районов на обеспечение бесплатным горячим питанием обучающихся,осваивающих образовательные программы начального общего образования</t>
  </si>
  <si>
    <t>Субсидии бюдетам муниципальных районов на оснащение образовательных организаций АО специальными транспортными средствами для перевозки детей</t>
  </si>
  <si>
    <t>Субсидии бюджетам муниципальных районов на повышение средней заработной платы педагогических работников муниципальных учреждений дополнительного образования в целях реализации Указа Президента Российской Федерации от 1 июня 2012 года № 761 "О национальный стратегии действий в интересах детей на 2012-2017 годы"</t>
  </si>
  <si>
    <t>Субсидии бюджетам муниципальных районов на повышение средней заработной платы  работников муниципальных учреждений культуры в целях реализации Указа Президента Российской Федерации от 7 мая 2012 г.№597 "О мероприятиях по реализации государственной политики"</t>
  </si>
  <si>
    <t>Субсидии бюджетам муниципальных районов на реализацию мероприятий по седействию трудоустройству несовершеннолетних граждан на территории АО</t>
  </si>
  <si>
    <t>Субсидии,  передаваемые бюджету МО на софинансирование программы "Формирование современной  городской среды" за счет средств бюджета МО "Октябрьское"</t>
  </si>
  <si>
    <t>Субсидии, передаваемые бюджетам муниципальных районов из бюджетов поселений на софинансирование мероприятий по приобретению контейнеров для накопления ТКО (от МО "Октябрьское")</t>
  </si>
  <si>
    <t>Субсидии бюджету МО на софинансирование мероприятий в сфере обращения с ТКО (создание площадок) (за счет средств МО "Октябрьское")</t>
  </si>
  <si>
    <t>Субсидии на софинансирование работ по ремонту автомобильных дорог общего пользования местного значения (ул.Загородная,ул.Кашина)</t>
  </si>
  <si>
    <t>Субсидии на софинансирование работ по капитальному ремонту ул.Ленина (обустройство пешеходных переходов)</t>
  </si>
  <si>
    <t>Субсидии бюджетам муниципальных районов на ремонт автомобильных дорог общего пользования местного значения в муниципальных районах и городских округах АО</t>
  </si>
  <si>
    <t>Субсидии бюджетам муниципальных районов на разработку проектно-сметной документации для строительства и реконструкции (модернизации) объектов питьевого водоснабжения</t>
  </si>
  <si>
    <t>Субсидии бюджетам муниципальных районов на обустройство и модернизацию плоскосных спортивных сооружений</t>
  </si>
  <si>
    <t>Субсидии бюджетам муниципальных районов на оборудование  источников наружного противопожарного водоснабжения</t>
  </si>
  <si>
    <t>Субсидии бюджетам муниципальных районов на укрепление материально-технической базы муниципальных дошкольных образовательных организаций</t>
  </si>
  <si>
    <t>Субсидии бюдетам муниципальных районов на укрепление материально-технической базы и развитие противопожарной инфраструктуры в муниципальных образовательных организациях (учреждениям общего образования)</t>
  </si>
  <si>
    <t xml:space="preserve">Субсидии бюджетам МО на реализацию муниципальных программ поддержки социально ориентированных некоммерческих организаций </t>
  </si>
  <si>
    <t>Субсидии бюджетам МО на капитальный ремонт зданий  муниципальных общеобразовательных организаций</t>
  </si>
  <si>
    <t>Субсидии бюджетам МО на  благоустройство территорий муниципальных образовательных организаций (учреждения общего образования)</t>
  </si>
  <si>
    <t>Субвенции бюджетам бюджетной системы Российской Федерации</t>
  </si>
  <si>
    <t>2 02 30000 00 0000 150</t>
  </si>
  <si>
    <t xml:space="preserve">Субвенция бюджетам муниципальных районов на осуществление государственных полномочий по расчету и предоставлению местным бюджетам поселений дотаций на выравнивание бюджетной обеспеченности поселений
</t>
  </si>
  <si>
    <t>2 02 30024 05 0000 150</t>
  </si>
  <si>
    <t>Субвенции бюджетам бюджетам муниципальных образований Архангельской области на осуществление государственных полномочий в сфере охраны труда на 2020 год и на плановый период 2021 и 2022 годов</t>
  </si>
  <si>
    <t>Субвенции бюджетам муниципальных образований Архангельской области на оплату стоимости набора продуктов питания в оздоровительных лагерях с дневным пребыванием детей на 2020 год и на плановый период 2021 и 2022 годов</t>
  </si>
  <si>
    <t>Субвенции бюджетам муниципальных образований Архангельской области на осуществление государственных полномочий в сфере административных правонарушений на 2020 год и на плановый период 2021 и 2022 годов</t>
  </si>
  <si>
    <t>Субвенции бюджетам муниципальных образований Архангельской области на осуществление государственных полномочий по регистрации и учету граждан, имеющих право на получение жилищных субсидий в связи с переселением из районов Крайнего Севера и приравненных к ним местностей, на 2020 год и на плановый период 2021 и 2022 годов</t>
  </si>
  <si>
    <t>Субвенции бюджетам муниципальных образований Архангельской области на осуществление государственных полномочий по формированию торгового реестра на 2020 год и на плановый период 2021 и 2022 годов</t>
  </si>
  <si>
    <t>Субвенции бюджетам муниципальных образований Архангельской области на возмещение расходов, связанных с реализацией мер социальной поддержки по предоставлению компенсации расходов на оплату жилых помещений, отопления и освещения педагогическим  работникам образовательных организаций в сельских населенных пунктах, рабочих поселках (поселках городского типа) на 2020 год и на плановый период 2021 и 2022 годов</t>
  </si>
  <si>
    <t>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</si>
  <si>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2 02 30029 05 0000 150</t>
  </si>
  <si>
    <t>Субвенции бюджетам муниципальных образований Архангельской области на осуществление государственных полномочий по предоставлению жилых помещений детям-сиротам и детям, оставшимся без попечения родителей, лицам из их числа по договорам найма специализированных жилых помещений в рамках соглашения между Министерством просвещения Российской Федерации и Правительством Архангельской области на 2020 год и на плановый период
 2021 и 2022 годов</t>
  </si>
  <si>
    <t>2 02 35082 05 0000 150</t>
  </si>
  <si>
    <t>Субвенции бюджетам муниципальных районов на осуществление первичного воинского учета на территориях, где отсутствуют военные комиссариаты</t>
  </si>
  <si>
    <t>2 02 35118 05 0000 150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</si>
  <si>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</si>
  <si>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2 02 35120 05 0000 150    </t>
  </si>
  <si>
    <t>Субвенции бюджетам муниципальных районов на проведение Всероссийской переписи населения 2020 года</t>
  </si>
  <si>
    <t xml:space="preserve">2 02 35469 05 0000 150    </t>
  </si>
  <si>
    <t>Единая субвенция бюджетам муниципальных образований Архангельской области и на 2020 год и на плановый период 2021 и 2022 годов</t>
  </si>
  <si>
    <t>2 02 39998 05 0000 150</t>
  </si>
  <si>
    <t xml:space="preserve">Субвенции бюджетам муниципальных образований Архангельской области на осуществление государственных полномочий по предоставлению жилых помещений детям-сиротам и детям, оставшимся без попечения родителей, лицам из их числа по договорам найма специализированных жилых помещений за счет средств областного бюджета на 2020 год и на плановый период 2021 и 2022 годов </t>
  </si>
  <si>
    <t>2 02 39999 05 0000 150</t>
  </si>
  <si>
    <t>Субвенции бюджетам муниципальных образований Архангельской области на реализацию образовательных программ на 2020 год и на плановый период 2021 и 2022 годов</t>
  </si>
  <si>
    <t>Иные межбюджетные трансферты</t>
  </si>
  <si>
    <t>2 04 00000 00 0000 000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</si>
  <si>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  на осуществление деятельности КРК</t>
  </si>
  <si>
    <t>2 02 40014 05 0000 150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</si>
  <si>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 на осуществление деятельности ГО и ЧС и профилактику терроризма</t>
  </si>
  <si>
    <t>2 02 49999 05 0000 150</t>
  </si>
  <si>
    <t>Средства, передаваемые бюджетам муниципальных районов из бюджетов поселений на софинансирование мероприятий по приобретению контейнеров для накопления ТКО (от МО "Октябрьское")</t>
  </si>
  <si>
    <t>Иные межбюджетные трансферты бюджету МО из бюджета поселения на осуществление дорожной деятельности в отношении автом.дорог местного значения в границах поселения за счет остатка акцизов 2015 г.</t>
  </si>
  <si>
    <t>Иные межбюджетных трансфертов бюджетам муниципальных образований Архангельской области на благоустройство территорий и приобретение уборочной и коммунальной техники</t>
  </si>
  <si>
    <t>Иные межбюджетных трансфертов бюджетам муниципальных образований Архангельской области на обеспечение равной доступности услуг общественного транспорта для категорий граждан, установленных статьями 2 и 4 Федерального закона от 12 января 1995 года № 5-ФЗ "О ветеранах", на 2020 год и на плановый период 2021 и 2022 годов</t>
  </si>
  <si>
    <t>Иные межбюджетные трансферты бюджетам муниципальных образований на оказание содействия муниципальным образованиям АО в подготовке проведения общероссийского голосования по вопросу одобрения изменений в Конституцию РФ</t>
  </si>
  <si>
    <t>Прочие межбюджетные трансферты, передаваемые бюджетам муниципальных районов</t>
  </si>
  <si>
    <t>ПРОЧИЕ БЕЗВОЗМЕЗДНЫЕ ПОСТУПЛЕНИЯ</t>
  </si>
  <si>
    <t>2 07 00000 00 0000 000</t>
  </si>
  <si>
    <t>Доходы бюджетов муниципальных районов от возврата прочих остатков субсидий, субвенций и иных межбюджетных трансфертов, имеющих целевое назначение, прошлых лет из бюджетов поселений</t>
  </si>
  <si>
    <t>2 18 60010 00 0000 150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</si>
  <si>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</si>
  <si>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2 19 60010 00 0000 150</t>
  </si>
  <si>
    <t xml:space="preserve">ВСЕГО ДОХОДОВ </t>
  </si>
  <si>
    <t>Дотации бюджетам муниципальных районов на поддержку мер по обеспечению сбалансированности бюджетов</t>
  </si>
  <si>
    <t>2 02 15002 05 0000 150</t>
  </si>
  <si>
    <t>депутатов №__ от 25 сентября 2020 года</t>
  </si>
  <si>
    <t>Субсидии на софинансирование на оборудование источников наружного противопожарного водоснабжения от МО "Киземское"</t>
  </si>
  <si>
    <t>Субсидии на софинансирование на оборудование источников наружного противопожарного водоснабжения от МО "Шангальское"</t>
  </si>
  <si>
    <t>Субсидии на софинансирование на оборудование источников наружного противопожарного водоснабжения от МО "Октябрьское"</t>
  </si>
  <si>
    <t>Субсидии бюджетам МО на внедрение модели персонифицированного финансирования доп.образования детей в АО</t>
  </si>
  <si>
    <t>Субсидии бюджетам МО на софинансирование мероприятий по проведению кадастровых работ и мониторинга земель с/хоз.назначеения</t>
  </si>
  <si>
    <t>Субсидии бюджетам МО на организацию бесплатного горячего питания обучающихся, получ.начальное общее образование</t>
  </si>
  <si>
    <t>2 02 25304 05 0000 150</t>
  </si>
  <si>
    <t>Субвенция бюджету МО на ежемесячное денежное вознаграждение за классное руководство пед.работникам гос.и муниц.общеобр.организаций</t>
  </si>
  <si>
    <t>Иные межбюджетные трансферты бюджету МО из Резервного фонда Правительства АО (замена котлов в котельной д.Бережной и д.Алферовской)</t>
  </si>
  <si>
    <t>Иные межбюджетные трансферты бюджету МО из Резервного фонда Правительства АО (на оказание помощи гражданам,пострад.от весеннего паводка)</t>
  </si>
  <si>
    <t>Иные межбюджетные трансферты бюджету МО из Резервного фонда Правительства АО (на выполение работ по ремонту подвесного моста в п.Квазеньга)</t>
  </si>
  <si>
    <t>Субсидии бюджетам МО на оснащение образорв.учреждений в сфере культуры(школ исскуств) АО музык.инструментами,  оборудованием и матер.для творчества в соотв.с соврем.стнадартами проф.и доп.образования</t>
  </si>
  <si>
    <t>2 02 27576 05 0000 150</t>
  </si>
  <si>
    <t>Иные межбюджетные трансферты бюджету МО из Резервного фонда Правительства АО (для МБУК "Устьяны")</t>
  </si>
  <si>
    <t>Межбюджетные трансферты,  передаваемые бюджету МО на софинансирование программы "Формирование современной  городской среды" за счет средств бюджета МО "Октябрьское"</t>
  </si>
  <si>
    <t>Иные межбюджетные трансферты бюджету МО из Резервного фонда Правительства АО (на ограждение спортвной площадки п.Кизема)</t>
  </si>
  <si>
    <t>Приложение №2</t>
  </si>
  <si>
    <t>депутатов №277 от 27 ноября 2020 года</t>
  </si>
  <si>
    <t>депутатов № 255 от 25 сентября 2020 года</t>
  </si>
  <si>
    <t>Приложение №1</t>
  </si>
  <si>
    <t>депутатов № 246 от 7 августа 2020 года</t>
  </si>
  <si>
    <t>Приложение №3</t>
  </si>
  <si>
    <t>депутатов № 237 от 26 июня 2020 года</t>
  </si>
  <si>
    <t>Приложение № 3</t>
  </si>
  <si>
    <t>депутатов №203 от 24 апреля 2020 года</t>
  </si>
  <si>
    <t>Приложение № 2</t>
  </si>
  <si>
    <t>депутатов №185 от 21 февраля 2020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</si>
</sst>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р_._-;\-* #,##0.00_р_._-;_-* &quot;-&quot;??_р_._-;_-@_-"/>
  </numFmts>
  <fonts count="13" x14ac:knownFonts="1">
    <font>
      <sz val="10"/>
      <name val="Arial Cyr"/>
      <charset val="204"/>
    </font>
    <font>
      <sz val="10"/>
      <color theme="1"/>
      <name val="Times New Roman"/>
      <family val="2"/>
      <charset val="204"/>
    </font>
    <font>
      <sz val="10"/>
      <name val="Times New Roman Cyr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b/>
      <sz val="10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10"/>
      <color theme="0"/>
      <name val="Times New Roman"/>
      <family val="1"/>
      <charset val="204"/>
    </font>
    <font>
      <sz val="9"/>
      <color theme="0"/>
      <name val="Times New Roman"/>
      <family val="1"/>
      <charset val="204"/>
    </font>
    <font>
      <b/>
      <sz val="10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4" fillId="0" borderId="0"/>
    <xf numFmtId="0" fontId="1" fillId="0" borderId="0"/>
    <xf numFmtId="164" fontId="4" fillId="0" borderId="0" applyFont="0" applyFill="0" applyBorder="0" applyAlignment="0" applyProtection="0"/>
  </cellStyleXfs>
  <cellXfs count="84">
    <xf numFmtId="0" fontId="0" fillId="0" borderId="0" xfId="0"/>
    <xf numFmtId="0" fontId="3" fillId="2" borderId="0" xfId="0" applyFont="1" applyFill="1"/>
    <xf numFmtId="0" fontId="3" fillId="2" borderId="0" xfId="0" applyFont="1" applyFill="1" applyAlignment="1">
      <alignment horizontal="center" wrapText="1"/>
    </xf>
    <xf numFmtId="4" fontId="3" fillId="2" borderId="0" xfId="1" applyNumberFormat="1" applyFont="1" applyFill="1" applyBorder="1" applyAlignment="1">
      <alignment horizontal="center" vertical="center"/>
    </xf>
    <xf numFmtId="4" fontId="3" fillId="2" borderId="0" xfId="0" applyNumberFormat="1" applyFont="1" applyFill="1" applyAlignment="1">
      <alignment horizontal="right" indent="1"/>
    </xf>
    <xf numFmtId="4" fontId="3" fillId="2" borderId="0" xfId="1" applyNumberFormat="1" applyFont="1" applyFill="1" applyBorder="1" applyAlignment="1">
      <alignment vertical="center"/>
    </xf>
    <xf numFmtId="4" fontId="3" fillId="2" borderId="1" xfId="0" applyNumberFormat="1" applyFont="1" applyFill="1" applyBorder="1" applyAlignment="1">
      <alignment horizontal="right" vertical="center" wrapText="1" indent="1"/>
    </xf>
    <xf numFmtId="0" fontId="5" fillId="2" borderId="1" xfId="0" applyFont="1" applyFill="1" applyBorder="1" applyAlignment="1">
      <alignment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vertical="center"/>
    </xf>
    <xf numFmtId="0" fontId="3" fillId="2" borderId="1" xfId="0" applyFont="1" applyFill="1" applyBorder="1" applyAlignment="1">
      <alignment vertical="center" wrapText="1"/>
    </xf>
    <xf numFmtId="4" fontId="3" fillId="2" borderId="1" xfId="0" applyNumberFormat="1" applyFont="1" applyFill="1" applyBorder="1" applyAlignment="1">
      <alignment vertical="center"/>
    </xf>
    <xf numFmtId="0" fontId="3" fillId="2" borderId="1" xfId="0" applyFont="1" applyFill="1" applyBorder="1" applyAlignment="1">
      <alignment horizontal="left" vertical="center" wrapText="1" indent="1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5" fillId="2" borderId="0" xfId="0" applyFont="1" applyFill="1" applyAlignment="1">
      <alignment horizontal="center" vertical="center"/>
    </xf>
    <xf numFmtId="0" fontId="3" fillId="2" borderId="1" xfId="0" applyNumberFormat="1" applyFont="1" applyFill="1" applyBorder="1" applyAlignment="1">
      <alignment horizontal="left" vertical="top" wrapText="1" indent="1"/>
    </xf>
    <xf numFmtId="4" fontId="3" fillId="2" borderId="1" xfId="0" applyNumberFormat="1" applyFont="1" applyFill="1" applyBorder="1" applyAlignment="1">
      <alignment horizontal="center" vertical="center"/>
    </xf>
    <xf numFmtId="0" fontId="0" fillId="0" borderId="1" xfId="0" applyBorder="1" applyAlignment="1"/>
    <xf numFmtId="0" fontId="3" fillId="0" borderId="1" xfId="0" applyFont="1" applyBorder="1" applyAlignment="1"/>
    <xf numFmtId="4" fontId="3" fillId="0" borderId="1" xfId="0" applyNumberFormat="1" applyFont="1" applyBorder="1" applyAlignment="1"/>
    <xf numFmtId="4" fontId="3" fillId="0" borderId="1" xfId="0" applyNumberFormat="1" applyFont="1" applyBorder="1" applyAlignment="1">
      <alignment vertical="center"/>
    </xf>
    <xf numFmtId="4" fontId="3" fillId="0" borderId="1" xfId="0" applyNumberFormat="1" applyFont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left" vertical="center" wrapText="1" indent="1"/>
    </xf>
    <xf numFmtId="0" fontId="3" fillId="2" borderId="1" xfId="2" applyFont="1" applyFill="1" applyBorder="1" applyAlignment="1">
      <alignment horizontal="left" vertical="center" wrapText="1" indent="1"/>
    </xf>
    <xf numFmtId="49" fontId="3" fillId="2" borderId="1" xfId="2" applyNumberFormat="1" applyFont="1" applyFill="1" applyBorder="1" applyAlignment="1">
      <alignment horizontal="center" vertical="center" wrapText="1"/>
    </xf>
    <xf numFmtId="0" fontId="3" fillId="2" borderId="0" xfId="2" applyFont="1" applyFill="1"/>
    <xf numFmtId="0" fontId="6" fillId="2" borderId="1" xfId="0" applyFont="1" applyFill="1" applyBorder="1" applyAlignment="1">
      <alignment horizontal="left" vertical="center" wrapText="1" indent="1"/>
    </xf>
    <xf numFmtId="0" fontId="3" fillId="2" borderId="1" xfId="2" applyNumberFormat="1" applyFont="1" applyFill="1" applyBorder="1" applyAlignment="1">
      <alignment horizontal="left" vertical="center" wrapText="1" indent="1"/>
    </xf>
    <xf numFmtId="0" fontId="3" fillId="2" borderId="1" xfId="0" applyFont="1" applyFill="1" applyBorder="1" applyAlignment="1">
      <alignment horizontal="left" vertical="top" wrapText="1" indent="1"/>
    </xf>
    <xf numFmtId="49" fontId="3" fillId="2" borderId="1" xfId="0" applyNumberFormat="1" applyFont="1" applyFill="1" applyBorder="1" applyAlignment="1">
      <alignment horizontal="left" vertical="center" wrapText="1"/>
    </xf>
    <xf numFmtId="49" fontId="3" fillId="2" borderId="1" xfId="0" applyNumberFormat="1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left" vertical="center" wrapText="1" indent="1"/>
    </xf>
    <xf numFmtId="0" fontId="5" fillId="2" borderId="0" xfId="0" applyFont="1" applyFill="1"/>
    <xf numFmtId="4" fontId="7" fillId="2" borderId="0" xfId="0" applyNumberFormat="1" applyFont="1" applyFill="1" applyAlignment="1">
      <alignment horizontal="right" indent="1"/>
    </xf>
    <xf numFmtId="0" fontId="8" fillId="2" borderId="0" xfId="0" applyFont="1" applyFill="1" applyAlignment="1">
      <alignment horizontal="center" wrapText="1"/>
    </xf>
    <xf numFmtId="4" fontId="8" fillId="2" borderId="0" xfId="0" applyNumberFormat="1" applyFont="1" applyFill="1" applyAlignment="1">
      <alignment horizontal="right" indent="1"/>
    </xf>
    <xf numFmtId="0" fontId="8" fillId="2" borderId="0" xfId="0" applyFont="1" applyFill="1"/>
    <xf numFmtId="4" fontId="9" fillId="2" borderId="1" xfId="0" applyNumberFormat="1" applyFont="1" applyFill="1" applyBorder="1" applyAlignment="1">
      <alignment vertical="center"/>
    </xf>
    <xf numFmtId="0" fontId="3" fillId="2" borderId="1" xfId="0" applyFont="1" applyFill="1" applyBorder="1" applyAlignment="1"/>
    <xf numFmtId="0" fontId="3" fillId="2" borderId="1" xfId="0" applyFont="1" applyFill="1" applyBorder="1" applyAlignment="1">
      <alignment horizontal="center" vertical="center"/>
    </xf>
    <xf numFmtId="0" fontId="5" fillId="2" borderId="1" xfId="2" applyFont="1" applyFill="1" applyBorder="1" applyAlignment="1">
      <alignment horizontal="left" vertical="top" wrapText="1"/>
    </xf>
    <xf numFmtId="49" fontId="5" fillId="2" borderId="1" xfId="2" applyNumberFormat="1" applyFont="1" applyFill="1" applyBorder="1" applyAlignment="1">
      <alignment horizontal="center" vertical="center"/>
    </xf>
    <xf numFmtId="4" fontId="5" fillId="2" borderId="1" xfId="2" applyNumberFormat="1" applyFont="1" applyFill="1" applyBorder="1" applyAlignment="1">
      <alignment horizontal="right" vertical="center" indent="1"/>
    </xf>
    <xf numFmtId="4" fontId="5" fillId="2" borderId="1" xfId="2" applyNumberFormat="1" applyFont="1" applyFill="1" applyBorder="1" applyAlignment="1">
      <alignment horizontal="right" vertical="center"/>
    </xf>
    <xf numFmtId="0" fontId="5" fillId="2" borderId="0" xfId="2" applyFont="1" applyFill="1"/>
    <xf numFmtId="4" fontId="3" fillId="3" borderId="1" xfId="0" applyNumberFormat="1" applyFont="1" applyFill="1" applyBorder="1" applyAlignment="1">
      <alignment vertical="center"/>
    </xf>
    <xf numFmtId="0" fontId="8" fillId="2" borderId="1" xfId="0" applyFont="1" applyFill="1" applyBorder="1" applyAlignment="1">
      <alignment horizontal="left" vertical="top" wrapText="1" indent="1"/>
    </xf>
    <xf numFmtId="0" fontId="8" fillId="2" borderId="1" xfId="0" applyFont="1" applyFill="1" applyBorder="1" applyAlignment="1">
      <alignment horizontal="left" vertical="center" wrapText="1" indent="1"/>
    </xf>
    <xf numFmtId="0" fontId="8" fillId="2" borderId="1" xfId="2" applyNumberFormat="1" applyFont="1" applyFill="1" applyBorder="1" applyAlignment="1">
      <alignment horizontal="left" vertical="center" wrapText="1" indent="1"/>
    </xf>
    <xf numFmtId="0" fontId="3" fillId="2" borderId="1" xfId="0" applyFont="1" applyFill="1" applyBorder="1" applyAlignment="1">
      <alignment horizontal="center" wrapText="1"/>
    </xf>
    <xf numFmtId="4" fontId="3" fillId="2" borderId="1" xfId="0" applyNumberFormat="1" applyFont="1" applyFill="1" applyBorder="1" applyAlignment="1"/>
    <xf numFmtId="0" fontId="0" fillId="2" borderId="1" xfId="0" applyFont="1" applyFill="1" applyBorder="1" applyAlignment="1">
      <alignment vertical="center"/>
    </xf>
    <xf numFmtId="0" fontId="8" fillId="2" borderId="1" xfId="0" applyNumberFormat="1" applyFont="1" applyFill="1" applyBorder="1" applyAlignment="1">
      <alignment horizontal="left" vertical="top" wrapText="1"/>
    </xf>
    <xf numFmtId="4" fontId="10" fillId="2" borderId="0" xfId="0" applyNumberFormat="1" applyFont="1" applyFill="1" applyAlignment="1">
      <alignment horizontal="right" indent="1"/>
    </xf>
    <xf numFmtId="4" fontId="11" fillId="2" borderId="0" xfId="0" applyNumberFormat="1" applyFont="1" applyFill="1" applyAlignment="1">
      <alignment horizontal="right" indent="1"/>
    </xf>
    <xf numFmtId="4" fontId="3" fillId="2" borderId="0" xfId="1" applyNumberFormat="1" applyFont="1" applyFill="1" applyBorder="1" applyAlignment="1">
      <alignment horizontal="right" vertical="center"/>
    </xf>
    <xf numFmtId="0" fontId="0" fillId="2" borderId="0" xfId="0" applyFill="1" applyAlignment="1">
      <alignment horizontal="right"/>
    </xf>
    <xf numFmtId="0" fontId="0" fillId="2" borderId="0" xfId="0" applyFill="1" applyAlignment="1"/>
    <xf numFmtId="0" fontId="0" fillId="0" borderId="0" xfId="0" applyAlignment="1"/>
    <xf numFmtId="4" fontId="3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3" fontId="3" fillId="2" borderId="1" xfId="0" applyNumberFormat="1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" fontId="5" fillId="2" borderId="0" xfId="0" applyNumberFormat="1" applyFont="1" applyFill="1"/>
    <xf numFmtId="4" fontId="12" fillId="2" borderId="0" xfId="0" applyNumberFormat="1" applyFont="1" applyFill="1"/>
    <xf numFmtId="4" fontId="3" fillId="2" borderId="0" xfId="2" applyNumberFormat="1" applyFont="1" applyFill="1"/>
    <xf numFmtId="4" fontId="3" fillId="2" borderId="0" xfId="1" applyNumberFormat="1" applyFont="1" applyFill="1" applyBorder="1" applyAlignment="1">
      <alignment horizontal="right" vertical="center"/>
    </xf>
    <xf numFmtId="0" fontId="0" fillId="2" borderId="0" xfId="0" applyFill="1" applyAlignment="1">
      <alignment horizontal="right"/>
    </xf>
    <xf numFmtId="0" fontId="0" fillId="2" borderId="0" xfId="0" applyFill="1" applyAlignment="1"/>
    <xf numFmtId="0" fontId="0" fillId="0" borderId="0" xfId="0" applyAlignment="1"/>
    <xf numFmtId="0" fontId="0" fillId="2" borderId="0" xfId="0" applyFont="1" applyFill="1" applyAlignment="1">
      <alignment horizontal="center"/>
    </xf>
    <xf numFmtId="3" fontId="3" fillId="2" borderId="1" xfId="0" applyNumberFormat="1" applyFont="1" applyFill="1" applyBorder="1" applyAlignment="1">
      <alignment horizontal="center" vertical="center" wrapText="1"/>
    </xf>
    <xf numFmtId="4" fontId="3" fillId="2" borderId="0" xfId="1" applyNumberFormat="1" applyFont="1" applyFill="1" applyBorder="1" applyAlignment="1">
      <alignment horizontal="right" vertical="center"/>
    </xf>
    <xf numFmtId="0" fontId="0" fillId="2" borderId="0" xfId="0" applyFill="1" applyAlignment="1">
      <alignment horizontal="right"/>
    </xf>
    <xf numFmtId="0" fontId="0" fillId="2" borderId="0" xfId="0" applyFill="1" applyAlignment="1"/>
    <xf numFmtId="0" fontId="0" fillId="0" borderId="0" xfId="0" applyAlignment="1"/>
    <xf numFmtId="0" fontId="5" fillId="2" borderId="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right" vertical="center"/>
    </xf>
  </cellXfs>
  <cellStyles count="5">
    <cellStyle name="Обычный" xfId="0" builtinId="0"/>
    <cellStyle name="Обычный 2" xfId="2"/>
    <cellStyle name="Обычный 3" xfId="3"/>
    <cellStyle name="Обычный_Приложение 5 - прогноз доходов" xfId="1"/>
    <cellStyle name="Финансовый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00"/>
  <sheetViews>
    <sheetView tabSelected="1" topLeftCell="A179" zoomScaleSheetLayoutView="100" workbookViewId="0">
      <selection activeCell="O64" sqref="O64"/>
    </sheetView>
  </sheetViews>
  <sheetFormatPr defaultColWidth="9.140625" defaultRowHeight="12.75" outlineLevelRow="1" x14ac:dyDescent="0.2"/>
  <cols>
    <col min="1" max="1" width="58" style="1" customWidth="1"/>
    <col min="2" max="2" width="25.85546875" style="2" customWidth="1"/>
    <col min="3" max="5" width="16.140625" style="4" hidden="1" customWidth="1"/>
    <col min="6" max="6" width="14.28515625" style="4" hidden="1" customWidth="1"/>
    <col min="7" max="7" width="17.140625" style="4" hidden="1" customWidth="1"/>
    <col min="8" max="8" width="14.85546875" style="4" hidden="1" customWidth="1"/>
    <col min="9" max="9" width="14.5703125" style="4" hidden="1" customWidth="1"/>
    <col min="10" max="10" width="13" style="4" hidden="1" customWidth="1"/>
    <col min="11" max="11" width="15" style="4" hidden="1" customWidth="1"/>
    <col min="12" max="12" width="12.85546875" style="4" hidden="1" customWidth="1"/>
    <col min="13" max="13" width="14.42578125" style="4" hidden="1" customWidth="1"/>
    <col min="14" max="14" width="11.85546875" style="4" hidden="1" customWidth="1"/>
    <col min="15" max="15" width="14.5703125" style="4" customWidth="1"/>
    <col min="16" max="16" width="17.140625" style="4" hidden="1" customWidth="1"/>
    <col min="17" max="17" width="16.5703125" style="4" hidden="1" customWidth="1"/>
    <col min="18" max="18" width="14.85546875" style="4" customWidth="1"/>
    <col min="19" max="19" width="15" style="4" hidden="1" customWidth="1"/>
    <col min="20" max="20" width="15.28515625" style="4" hidden="1" customWidth="1"/>
    <col min="21" max="21" width="15" style="4" hidden="1" customWidth="1"/>
    <col min="22" max="22" width="15.28515625" style="4" hidden="1" customWidth="1"/>
    <col min="23" max="23" width="15" style="4" hidden="1" customWidth="1"/>
    <col min="24" max="24" width="15.28515625" style="4" hidden="1" customWidth="1"/>
    <col min="25" max="25" width="17" style="4" hidden="1" customWidth="1"/>
    <col min="26" max="26" width="17.140625" style="4" hidden="1" customWidth="1"/>
    <col min="27" max="27" width="17" style="4" hidden="1" customWidth="1"/>
    <col min="28" max="28" width="17.140625" style="4" hidden="1" customWidth="1"/>
    <col min="29" max="29" width="17" style="4" hidden="1" customWidth="1"/>
    <col min="30" max="30" width="17.140625" style="4" hidden="1" customWidth="1"/>
    <col min="31" max="31" width="14.5703125" style="4" hidden="1" customWidth="1"/>
    <col min="32" max="32" width="0.140625" style="4" hidden="1" customWidth="1"/>
    <col min="33" max="33" width="14.5703125" style="4" customWidth="1"/>
    <col min="34" max="34" width="9.140625" style="1"/>
    <col min="35" max="35" width="16.7109375" style="1" customWidth="1"/>
    <col min="36" max="36" width="14.140625" style="1" customWidth="1"/>
    <col min="37" max="16384" width="9.140625" style="1"/>
  </cols>
  <sheetData>
    <row r="1" spans="1:33" hidden="1" x14ac:dyDescent="0.2">
      <c r="A1" s="74" t="s">
        <v>0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6"/>
      <c r="S1" s="76"/>
      <c r="T1" s="76"/>
      <c r="U1" s="76"/>
      <c r="V1" s="76"/>
      <c r="W1" s="76"/>
      <c r="X1" s="76"/>
      <c r="Y1" s="76"/>
      <c r="Z1" s="76"/>
      <c r="AA1" s="76"/>
      <c r="AB1" s="77"/>
      <c r="AC1" s="77"/>
      <c r="AD1" s="77"/>
      <c r="AE1" s="77"/>
      <c r="AF1" s="59"/>
      <c r="AG1" s="59"/>
    </row>
    <row r="2" spans="1:33" hidden="1" x14ac:dyDescent="0.2">
      <c r="A2" s="74" t="s">
        <v>1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6"/>
      <c r="S2" s="76"/>
      <c r="T2" s="76"/>
      <c r="U2" s="76"/>
      <c r="V2" s="76"/>
      <c r="W2" s="76"/>
      <c r="X2" s="76"/>
      <c r="Y2" s="76"/>
      <c r="Z2" s="76"/>
      <c r="AA2" s="76"/>
      <c r="AB2" s="77"/>
      <c r="AC2" s="77"/>
      <c r="AD2" s="77"/>
      <c r="AE2" s="77"/>
      <c r="AF2" s="59"/>
      <c r="AG2" s="59"/>
    </row>
    <row r="3" spans="1:33" hidden="1" x14ac:dyDescent="0.2">
      <c r="A3" s="74" t="s">
        <v>197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6"/>
      <c r="S3" s="76"/>
      <c r="T3" s="76"/>
      <c r="U3" s="76"/>
      <c r="V3" s="76"/>
      <c r="W3" s="76"/>
      <c r="X3" s="76"/>
      <c r="Y3" s="76"/>
      <c r="Z3" s="76"/>
      <c r="AA3" s="76"/>
      <c r="AB3" s="77"/>
      <c r="AC3" s="77"/>
      <c r="AD3" s="77"/>
      <c r="AE3" s="77"/>
      <c r="AF3" s="59"/>
      <c r="AG3" s="59"/>
    </row>
    <row r="4" spans="1:33" hidden="1" x14ac:dyDescent="0.2">
      <c r="A4" s="56"/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8"/>
      <c r="S4" s="58"/>
      <c r="T4" s="58"/>
      <c r="U4" s="58"/>
      <c r="V4" s="58"/>
      <c r="W4" s="58"/>
      <c r="X4" s="58"/>
      <c r="Y4" s="58"/>
      <c r="Z4" s="58"/>
      <c r="AA4" s="58"/>
      <c r="AB4" s="59"/>
      <c r="AC4" s="59"/>
      <c r="AD4" s="59"/>
      <c r="AE4" s="59"/>
      <c r="AF4" s="59"/>
      <c r="AG4" s="59"/>
    </row>
    <row r="5" spans="1:33" hidden="1" x14ac:dyDescent="0.2">
      <c r="A5" s="74" t="s">
        <v>0</v>
      </c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6"/>
      <c r="S5" s="76"/>
      <c r="T5" s="76"/>
      <c r="U5" s="76"/>
      <c r="V5" s="76"/>
      <c r="W5" s="76"/>
      <c r="X5" s="76"/>
      <c r="Y5" s="76"/>
      <c r="Z5" s="76"/>
      <c r="AA5" s="76"/>
      <c r="AB5" s="77"/>
      <c r="AC5" s="77"/>
      <c r="AD5" s="77"/>
      <c r="AE5" s="77"/>
      <c r="AF5" s="59"/>
      <c r="AG5" s="59"/>
    </row>
    <row r="6" spans="1:33" hidden="1" x14ac:dyDescent="0.2">
      <c r="A6" s="74" t="s">
        <v>1</v>
      </c>
      <c r="B6" s="75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6"/>
      <c r="S6" s="76"/>
      <c r="T6" s="76"/>
      <c r="U6" s="76"/>
      <c r="V6" s="76"/>
      <c r="W6" s="76"/>
      <c r="X6" s="76"/>
      <c r="Y6" s="76"/>
      <c r="Z6" s="76"/>
      <c r="AA6" s="76"/>
      <c r="AB6" s="77"/>
      <c r="AC6" s="77"/>
      <c r="AD6" s="77"/>
      <c r="AE6" s="77"/>
      <c r="AF6" s="59"/>
      <c r="AG6" s="59"/>
    </row>
    <row r="7" spans="1:33" hidden="1" x14ac:dyDescent="0.2">
      <c r="A7" s="74" t="s">
        <v>197</v>
      </c>
      <c r="B7" s="75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76"/>
      <c r="S7" s="76"/>
      <c r="T7" s="76"/>
      <c r="U7" s="76"/>
      <c r="V7" s="76"/>
      <c r="W7" s="76"/>
      <c r="X7" s="76"/>
      <c r="Y7" s="76"/>
      <c r="Z7" s="76"/>
      <c r="AA7" s="76"/>
      <c r="AB7" s="77"/>
      <c r="AC7" s="77"/>
      <c r="AD7" s="77"/>
      <c r="AE7" s="77"/>
      <c r="AF7" s="59"/>
      <c r="AG7" s="59"/>
    </row>
    <row r="8" spans="1:33" hidden="1" x14ac:dyDescent="0.2">
      <c r="A8" s="56"/>
      <c r="B8" s="57"/>
      <c r="C8" s="57"/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8"/>
      <c r="S8" s="58"/>
      <c r="T8" s="58"/>
      <c r="U8" s="58"/>
      <c r="V8" s="58"/>
      <c r="W8" s="58"/>
      <c r="X8" s="58"/>
      <c r="Y8" s="58"/>
      <c r="Z8" s="58"/>
      <c r="AA8" s="58"/>
      <c r="AB8" s="59"/>
      <c r="AC8" s="59"/>
      <c r="AD8" s="59"/>
      <c r="AE8" s="59"/>
      <c r="AF8" s="59"/>
      <c r="AG8" s="59"/>
    </row>
    <row r="9" spans="1:33" hidden="1" x14ac:dyDescent="0.2">
      <c r="A9" s="74" t="s">
        <v>0</v>
      </c>
      <c r="B9" s="75"/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76"/>
      <c r="S9" s="76"/>
      <c r="T9" s="76"/>
      <c r="U9" s="76"/>
      <c r="V9" s="76"/>
      <c r="W9" s="76"/>
      <c r="X9" s="76"/>
      <c r="Y9" s="76"/>
      <c r="Z9" s="76"/>
      <c r="AA9" s="76"/>
      <c r="AB9" s="77"/>
      <c r="AC9" s="77"/>
      <c r="AD9" s="77"/>
      <c r="AE9" s="77"/>
      <c r="AF9" s="59"/>
      <c r="AG9" s="59"/>
    </row>
    <row r="10" spans="1:33" hidden="1" x14ac:dyDescent="0.2">
      <c r="A10" s="74" t="s">
        <v>1</v>
      </c>
      <c r="B10" s="75"/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6"/>
      <c r="S10" s="76"/>
      <c r="T10" s="76"/>
      <c r="U10" s="76"/>
      <c r="V10" s="76"/>
      <c r="W10" s="76"/>
      <c r="X10" s="76"/>
      <c r="Y10" s="76"/>
      <c r="Z10" s="76"/>
      <c r="AA10" s="76"/>
      <c r="AB10" s="77"/>
      <c r="AC10" s="77"/>
      <c r="AD10" s="77"/>
      <c r="AE10" s="77"/>
      <c r="AF10" s="59"/>
      <c r="AG10" s="59"/>
    </row>
    <row r="11" spans="1:33" hidden="1" x14ac:dyDescent="0.2">
      <c r="A11" s="74" t="s">
        <v>2</v>
      </c>
      <c r="B11" s="75"/>
      <c r="C11" s="75"/>
      <c r="D11" s="75"/>
      <c r="E11" s="75"/>
      <c r="F11" s="75"/>
      <c r="G11" s="75"/>
      <c r="H11" s="75"/>
      <c r="I11" s="75"/>
      <c r="J11" s="75"/>
      <c r="K11" s="75"/>
      <c r="L11" s="75"/>
      <c r="M11" s="75"/>
      <c r="N11" s="75"/>
      <c r="O11" s="75"/>
      <c r="P11" s="75"/>
      <c r="Q11" s="75"/>
      <c r="R11" s="76"/>
      <c r="S11" s="76"/>
      <c r="T11" s="76"/>
      <c r="U11" s="76"/>
      <c r="V11" s="76"/>
      <c r="W11" s="76"/>
      <c r="X11" s="76"/>
      <c r="Y11" s="76"/>
      <c r="Z11" s="76"/>
      <c r="AA11" s="76"/>
      <c r="AB11" s="77"/>
      <c r="AC11" s="77"/>
      <c r="AD11" s="77"/>
      <c r="AE11" s="77"/>
      <c r="AF11" s="59"/>
      <c r="AG11" s="59"/>
    </row>
    <row r="12" spans="1:33" hidden="1" x14ac:dyDescent="0.2">
      <c r="A12" s="56"/>
      <c r="B12" s="57"/>
      <c r="C12" s="57"/>
      <c r="D12" s="57"/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57"/>
      <c r="R12" s="58"/>
      <c r="S12" s="58"/>
      <c r="T12" s="58"/>
      <c r="U12" s="58"/>
      <c r="V12" s="58"/>
      <c r="W12" s="58"/>
      <c r="X12" s="58"/>
      <c r="Y12" s="58"/>
      <c r="Z12" s="58"/>
      <c r="AA12" s="58"/>
      <c r="AB12" s="59"/>
      <c r="AC12" s="59"/>
      <c r="AD12" s="59"/>
      <c r="AE12" s="59"/>
      <c r="AF12" s="59"/>
      <c r="AG12" s="59"/>
    </row>
    <row r="13" spans="1:33" hidden="1" x14ac:dyDescent="0.2">
      <c r="A13" s="74" t="s">
        <v>0</v>
      </c>
      <c r="B13" s="75"/>
      <c r="C13" s="75"/>
      <c r="D13" s="75"/>
      <c r="E13" s="75"/>
      <c r="F13" s="75"/>
      <c r="G13" s="75"/>
      <c r="H13" s="75"/>
      <c r="I13" s="75"/>
      <c r="J13" s="75"/>
      <c r="K13" s="75"/>
      <c r="L13" s="75"/>
      <c r="M13" s="75"/>
      <c r="N13" s="75"/>
      <c r="O13" s="75"/>
      <c r="P13" s="75"/>
      <c r="Q13" s="75"/>
      <c r="R13" s="76"/>
      <c r="S13" s="76"/>
      <c r="T13" s="76"/>
      <c r="U13" s="76"/>
      <c r="V13" s="76"/>
      <c r="W13" s="76"/>
      <c r="X13" s="76"/>
      <c r="Y13" s="76"/>
      <c r="Z13" s="76"/>
      <c r="AA13" s="76"/>
      <c r="AB13" s="77"/>
      <c r="AC13" s="77"/>
      <c r="AD13" s="77"/>
      <c r="AE13" s="77"/>
      <c r="AF13" s="59"/>
      <c r="AG13" s="59"/>
    </row>
    <row r="14" spans="1:33" hidden="1" x14ac:dyDescent="0.2">
      <c r="A14" s="74" t="s">
        <v>1</v>
      </c>
      <c r="B14" s="75"/>
      <c r="C14" s="75"/>
      <c r="D14" s="75"/>
      <c r="E14" s="75"/>
      <c r="F14" s="75"/>
      <c r="G14" s="75"/>
      <c r="H14" s="75"/>
      <c r="I14" s="75"/>
      <c r="J14" s="75"/>
      <c r="K14" s="75"/>
      <c r="L14" s="75"/>
      <c r="M14" s="75"/>
      <c r="N14" s="75"/>
      <c r="O14" s="75"/>
      <c r="P14" s="75"/>
      <c r="Q14" s="75"/>
      <c r="R14" s="76"/>
      <c r="S14" s="76"/>
      <c r="T14" s="76"/>
      <c r="U14" s="76"/>
      <c r="V14" s="76"/>
      <c r="W14" s="76"/>
      <c r="X14" s="76"/>
      <c r="Y14" s="76"/>
      <c r="Z14" s="76"/>
      <c r="AA14" s="76"/>
      <c r="AB14" s="77"/>
      <c r="AC14" s="77"/>
      <c r="AD14" s="77"/>
      <c r="AE14" s="77"/>
      <c r="AF14" s="59"/>
      <c r="AG14" s="59"/>
    </row>
    <row r="15" spans="1:33" hidden="1" x14ac:dyDescent="0.2">
      <c r="A15" s="74" t="s">
        <v>3</v>
      </c>
      <c r="B15" s="75"/>
      <c r="C15" s="75"/>
      <c r="D15" s="75"/>
      <c r="E15" s="75"/>
      <c r="F15" s="75"/>
      <c r="G15" s="75"/>
      <c r="H15" s="75"/>
      <c r="I15" s="75"/>
      <c r="J15" s="75"/>
      <c r="K15" s="75"/>
      <c r="L15" s="75"/>
      <c r="M15" s="75"/>
      <c r="N15" s="75"/>
      <c r="O15" s="75"/>
      <c r="P15" s="75"/>
      <c r="Q15" s="75"/>
      <c r="R15" s="76"/>
      <c r="S15" s="76"/>
      <c r="T15" s="76"/>
      <c r="U15" s="76"/>
      <c r="V15" s="76"/>
      <c r="W15" s="76"/>
      <c r="X15" s="76"/>
      <c r="Y15" s="76"/>
      <c r="Z15" s="76"/>
      <c r="AA15" s="76"/>
      <c r="AB15" s="77"/>
      <c r="AC15" s="77"/>
      <c r="AD15" s="77"/>
      <c r="AE15" s="77"/>
      <c r="AF15" s="59"/>
      <c r="AG15" s="59"/>
    </row>
    <row r="16" spans="1:33" hidden="1" x14ac:dyDescent="0.2">
      <c r="A16" s="56"/>
      <c r="B16" s="57"/>
      <c r="C16" s="57"/>
      <c r="D16" s="57"/>
      <c r="E16" s="57"/>
      <c r="F16" s="57"/>
      <c r="G16" s="57"/>
      <c r="H16" s="57"/>
      <c r="I16" s="57"/>
      <c r="J16" s="57"/>
      <c r="K16" s="57"/>
      <c r="L16" s="57"/>
      <c r="M16" s="57"/>
      <c r="N16" s="57"/>
      <c r="O16" s="57"/>
      <c r="P16" s="57"/>
      <c r="Q16" s="57"/>
      <c r="R16" s="58"/>
      <c r="S16" s="57"/>
      <c r="T16" s="58"/>
      <c r="U16" s="57"/>
      <c r="V16" s="58"/>
      <c r="W16" s="57"/>
      <c r="X16" s="58"/>
      <c r="Y16" s="58"/>
      <c r="Z16" s="58"/>
      <c r="AA16" s="58"/>
      <c r="AB16" s="59"/>
      <c r="AC16" s="59"/>
      <c r="AD16" s="58"/>
      <c r="AE16" s="59"/>
      <c r="AF16" s="58"/>
      <c r="AG16" s="59"/>
    </row>
    <row r="17" spans="1:33" hidden="1" x14ac:dyDescent="0.2">
      <c r="A17" s="74" t="s">
        <v>0</v>
      </c>
      <c r="B17" s="75"/>
      <c r="C17" s="75"/>
      <c r="D17" s="75"/>
      <c r="E17" s="75"/>
      <c r="F17" s="75"/>
      <c r="G17" s="75"/>
      <c r="H17" s="75"/>
      <c r="I17" s="75"/>
      <c r="J17" s="75"/>
      <c r="K17" s="75"/>
      <c r="L17" s="75"/>
      <c r="M17" s="75"/>
      <c r="N17" s="75"/>
      <c r="O17" s="75"/>
      <c r="P17" s="75"/>
      <c r="Q17" s="75"/>
      <c r="R17" s="76"/>
      <c r="S17" s="76"/>
      <c r="T17" s="76"/>
      <c r="U17" s="76"/>
      <c r="V17" s="76"/>
      <c r="W17" s="76"/>
      <c r="X17" s="76"/>
      <c r="Y17" s="76"/>
      <c r="Z17" s="76"/>
      <c r="AA17" s="76"/>
      <c r="AB17" s="77"/>
      <c r="AC17" s="77"/>
      <c r="AD17" s="77"/>
      <c r="AE17" s="77"/>
      <c r="AF17" s="59"/>
      <c r="AG17" s="59"/>
    </row>
    <row r="18" spans="1:33" hidden="1" x14ac:dyDescent="0.2">
      <c r="A18" s="74" t="s">
        <v>1</v>
      </c>
      <c r="B18" s="75"/>
      <c r="C18" s="75"/>
      <c r="D18" s="75"/>
      <c r="E18" s="75"/>
      <c r="F18" s="75"/>
      <c r="G18" s="75"/>
      <c r="H18" s="75"/>
      <c r="I18" s="75"/>
      <c r="J18" s="75"/>
      <c r="K18" s="75"/>
      <c r="L18" s="75"/>
      <c r="M18" s="75"/>
      <c r="N18" s="75"/>
      <c r="O18" s="75"/>
      <c r="P18" s="75"/>
      <c r="Q18" s="75"/>
      <c r="R18" s="76"/>
      <c r="S18" s="76"/>
      <c r="T18" s="76"/>
      <c r="U18" s="76"/>
      <c r="V18" s="76"/>
      <c r="W18" s="76"/>
      <c r="X18" s="76"/>
      <c r="Y18" s="76"/>
      <c r="Z18" s="76"/>
      <c r="AA18" s="76"/>
      <c r="AB18" s="77"/>
      <c r="AC18" s="77"/>
      <c r="AD18" s="77"/>
      <c r="AE18" s="77"/>
      <c r="AF18" s="59"/>
      <c r="AG18" s="59"/>
    </row>
    <row r="19" spans="1:33" hidden="1" x14ac:dyDescent="0.2">
      <c r="A19" s="74" t="s">
        <v>4</v>
      </c>
      <c r="B19" s="75"/>
      <c r="C19" s="75"/>
      <c r="D19" s="75"/>
      <c r="E19" s="75"/>
      <c r="F19" s="75"/>
      <c r="G19" s="75"/>
      <c r="H19" s="75"/>
      <c r="I19" s="75"/>
      <c r="J19" s="75"/>
      <c r="K19" s="75"/>
      <c r="L19" s="75"/>
      <c r="M19" s="75"/>
      <c r="N19" s="75"/>
      <c r="O19" s="75"/>
      <c r="P19" s="75"/>
      <c r="Q19" s="75"/>
      <c r="R19" s="76"/>
      <c r="S19" s="76"/>
      <c r="T19" s="76"/>
      <c r="U19" s="76"/>
      <c r="V19" s="76"/>
      <c r="W19" s="76"/>
      <c r="X19" s="76"/>
      <c r="Y19" s="76"/>
      <c r="Z19" s="76"/>
      <c r="AA19" s="76"/>
      <c r="AB19" s="77"/>
      <c r="AC19" s="77"/>
      <c r="AD19" s="77"/>
      <c r="AE19" s="77"/>
      <c r="AF19" s="59"/>
      <c r="AG19" s="59"/>
    </row>
    <row r="20" spans="1:33" hidden="1" x14ac:dyDescent="0.2">
      <c r="A20" s="56"/>
      <c r="B20" s="57"/>
      <c r="C20" s="57"/>
      <c r="D20" s="57"/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57"/>
      <c r="P20" s="57"/>
      <c r="Q20" s="57"/>
      <c r="R20" s="58"/>
      <c r="S20" s="57"/>
      <c r="T20" s="58"/>
      <c r="U20" s="57"/>
      <c r="V20" s="58"/>
      <c r="W20" s="57"/>
      <c r="X20" s="58"/>
      <c r="Y20" s="58"/>
      <c r="Z20" s="58"/>
      <c r="AA20" s="58"/>
      <c r="AB20" s="58"/>
      <c r="AC20" s="58"/>
      <c r="AD20" s="58"/>
      <c r="AE20" s="58"/>
      <c r="AF20" s="58"/>
      <c r="AG20" s="58"/>
    </row>
    <row r="21" spans="1:33" hidden="1" x14ac:dyDescent="0.2">
      <c r="A21" s="74" t="s">
        <v>0</v>
      </c>
      <c r="B21" s="74"/>
      <c r="C21" s="74"/>
      <c r="D21" s="74"/>
      <c r="E21" s="74"/>
      <c r="F21" s="74"/>
      <c r="G21" s="74"/>
      <c r="H21" s="74"/>
      <c r="I21" s="74"/>
      <c r="J21" s="74"/>
      <c r="K21" s="74"/>
      <c r="L21" s="74"/>
      <c r="M21" s="74"/>
      <c r="N21" s="74"/>
      <c r="O21" s="74"/>
      <c r="P21" s="74"/>
      <c r="Q21" s="74"/>
      <c r="R21" s="74"/>
      <c r="S21" s="74"/>
      <c r="T21" s="74"/>
      <c r="U21" s="74"/>
      <c r="V21" s="74"/>
      <c r="W21" s="74"/>
      <c r="X21" s="74"/>
      <c r="Y21" s="74"/>
      <c r="Z21" s="74"/>
      <c r="AA21" s="74"/>
      <c r="AB21" s="83"/>
      <c r="AC21" s="83"/>
      <c r="AD21" s="83"/>
      <c r="AE21" s="83"/>
      <c r="AF21" s="61"/>
      <c r="AG21" s="61"/>
    </row>
    <row r="22" spans="1:33" hidden="1" x14ac:dyDescent="0.2">
      <c r="A22" s="74" t="s">
        <v>1</v>
      </c>
      <c r="B22" s="74"/>
      <c r="C22" s="74"/>
      <c r="D22" s="74"/>
      <c r="E22" s="74"/>
      <c r="F22" s="74"/>
      <c r="G22" s="74"/>
      <c r="H22" s="74"/>
      <c r="I22" s="74"/>
      <c r="J22" s="74"/>
      <c r="K22" s="74"/>
      <c r="L22" s="74"/>
      <c r="M22" s="74"/>
      <c r="N22" s="74"/>
      <c r="O22" s="74"/>
      <c r="P22" s="74"/>
      <c r="Q22" s="74"/>
      <c r="R22" s="74"/>
      <c r="S22" s="74"/>
      <c r="T22" s="74"/>
      <c r="U22" s="74"/>
      <c r="V22" s="74"/>
      <c r="W22" s="74"/>
      <c r="X22" s="74"/>
      <c r="Y22" s="74"/>
      <c r="Z22" s="74"/>
      <c r="AA22" s="74"/>
      <c r="AB22" s="83"/>
      <c r="AC22" s="83"/>
      <c r="AD22" s="83"/>
      <c r="AE22" s="83"/>
      <c r="AF22" s="61"/>
      <c r="AG22" s="61"/>
    </row>
    <row r="23" spans="1:33" hidden="1" x14ac:dyDescent="0.2">
      <c r="A23" s="74" t="s">
        <v>5</v>
      </c>
      <c r="B23" s="74"/>
      <c r="C23" s="74"/>
      <c r="D23" s="74"/>
      <c r="E23" s="74"/>
      <c r="F23" s="74"/>
      <c r="G23" s="74"/>
      <c r="H23" s="74"/>
      <c r="I23" s="74"/>
      <c r="J23" s="74"/>
      <c r="K23" s="74"/>
      <c r="L23" s="74"/>
      <c r="M23" s="74"/>
      <c r="N23" s="74"/>
      <c r="O23" s="74"/>
      <c r="P23" s="74"/>
      <c r="Q23" s="74"/>
      <c r="R23" s="74"/>
      <c r="S23" s="74"/>
      <c r="T23" s="74"/>
      <c r="U23" s="74"/>
      <c r="V23" s="74"/>
      <c r="W23" s="74"/>
      <c r="X23" s="74"/>
      <c r="Y23" s="74"/>
      <c r="Z23" s="74"/>
      <c r="AA23" s="74"/>
      <c r="AB23" s="83"/>
      <c r="AC23" s="83"/>
      <c r="AD23" s="83"/>
      <c r="AE23" s="83"/>
      <c r="AF23" s="61"/>
      <c r="AG23" s="61"/>
    </row>
    <row r="24" spans="1:33" hidden="1" x14ac:dyDescent="0.2">
      <c r="C24" s="3"/>
      <c r="R24" s="1"/>
      <c r="T24" s="1"/>
      <c r="V24" s="1"/>
      <c r="X24" s="1"/>
      <c r="Y24" s="1"/>
      <c r="Z24" s="1"/>
      <c r="AA24" s="1"/>
      <c r="AB24" s="1"/>
      <c r="AC24" s="1"/>
      <c r="AD24" s="1"/>
      <c r="AE24" s="1"/>
      <c r="AF24" s="1"/>
      <c r="AG24" s="1"/>
    </row>
    <row r="25" spans="1:33" hidden="1" x14ac:dyDescent="0.2">
      <c r="A25" s="74" t="s">
        <v>6</v>
      </c>
      <c r="B25" s="75"/>
      <c r="C25" s="75"/>
      <c r="D25" s="75"/>
      <c r="E25" s="75"/>
      <c r="F25" s="75"/>
      <c r="G25" s="75"/>
      <c r="H25" s="75"/>
      <c r="I25" s="75"/>
      <c r="J25" s="75"/>
      <c r="K25" s="75"/>
      <c r="L25" s="75"/>
      <c r="M25" s="75"/>
      <c r="N25" s="75"/>
      <c r="O25" s="75"/>
      <c r="P25" s="75"/>
      <c r="Q25" s="75"/>
      <c r="R25" s="76"/>
      <c r="S25" s="76"/>
      <c r="T25" s="76"/>
      <c r="U25" s="76"/>
      <c r="V25" s="76"/>
      <c r="W25" s="76"/>
      <c r="X25" s="76"/>
      <c r="Y25" s="76"/>
      <c r="Z25" s="76"/>
      <c r="AA25" s="76"/>
      <c r="AB25" s="77"/>
      <c r="AC25" s="77"/>
      <c r="AD25" s="77"/>
      <c r="AE25" s="77"/>
      <c r="AF25" s="59"/>
      <c r="AG25" s="59"/>
    </row>
    <row r="26" spans="1:33" hidden="1" x14ac:dyDescent="0.2">
      <c r="A26" s="74" t="s">
        <v>7</v>
      </c>
      <c r="B26" s="75"/>
      <c r="C26" s="75"/>
      <c r="D26" s="75"/>
      <c r="E26" s="75"/>
      <c r="F26" s="75"/>
      <c r="G26" s="75"/>
      <c r="H26" s="75"/>
      <c r="I26" s="75"/>
      <c r="J26" s="75"/>
      <c r="K26" s="75"/>
      <c r="L26" s="75"/>
      <c r="M26" s="75"/>
      <c r="N26" s="75"/>
      <c r="O26" s="75"/>
      <c r="P26" s="75"/>
      <c r="Q26" s="75"/>
      <c r="R26" s="76"/>
      <c r="S26" s="76"/>
      <c r="T26" s="76"/>
      <c r="U26" s="76"/>
      <c r="V26" s="76"/>
      <c r="W26" s="76"/>
      <c r="X26" s="76"/>
      <c r="Y26" s="76"/>
      <c r="Z26" s="76"/>
      <c r="AA26" s="76"/>
      <c r="AB26" s="77"/>
      <c r="AC26" s="77"/>
      <c r="AD26" s="77"/>
      <c r="AE26" s="77"/>
      <c r="AF26" s="59"/>
      <c r="AG26" s="59"/>
    </row>
    <row r="27" spans="1:33" hidden="1" x14ac:dyDescent="0.2">
      <c r="A27" s="74" t="s">
        <v>8</v>
      </c>
      <c r="B27" s="75"/>
      <c r="C27" s="75"/>
      <c r="D27" s="75"/>
      <c r="E27" s="75"/>
      <c r="F27" s="75"/>
      <c r="G27" s="75"/>
      <c r="H27" s="75"/>
      <c r="I27" s="75"/>
      <c r="J27" s="75"/>
      <c r="K27" s="75"/>
      <c r="L27" s="75"/>
      <c r="M27" s="75"/>
      <c r="N27" s="75"/>
      <c r="O27" s="75"/>
      <c r="P27" s="75"/>
      <c r="Q27" s="75"/>
      <c r="R27" s="76"/>
      <c r="S27" s="76"/>
      <c r="T27" s="76"/>
      <c r="U27" s="76"/>
      <c r="V27" s="76"/>
      <c r="W27" s="76"/>
      <c r="X27" s="76"/>
      <c r="Y27" s="76"/>
      <c r="Z27" s="76"/>
      <c r="AA27" s="76"/>
      <c r="AB27" s="77"/>
      <c r="AC27" s="77"/>
      <c r="AD27" s="77"/>
      <c r="AE27" s="77"/>
      <c r="AF27" s="59"/>
      <c r="AG27" s="59"/>
    </row>
    <row r="28" spans="1:33" hidden="1" x14ac:dyDescent="0.2">
      <c r="C28" s="3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</row>
    <row r="29" spans="1:33" x14ac:dyDescent="0.2">
      <c r="A29" s="74" t="s">
        <v>214</v>
      </c>
      <c r="B29" s="75"/>
      <c r="C29" s="75"/>
      <c r="D29" s="75"/>
      <c r="E29" s="75"/>
      <c r="F29" s="75"/>
      <c r="G29" s="75"/>
      <c r="H29" s="75"/>
      <c r="I29" s="75"/>
      <c r="J29" s="75"/>
      <c r="K29" s="75"/>
      <c r="L29" s="75"/>
      <c r="M29" s="75"/>
      <c r="N29" s="75"/>
      <c r="O29" s="75"/>
      <c r="P29" s="75"/>
      <c r="Q29" s="75"/>
      <c r="R29" s="76"/>
      <c r="S29" s="76"/>
      <c r="T29" s="76"/>
      <c r="U29" s="76"/>
      <c r="V29" s="76"/>
      <c r="W29" s="76"/>
      <c r="X29" s="76"/>
      <c r="Y29" s="76"/>
      <c r="Z29" s="76"/>
      <c r="AA29" s="76"/>
      <c r="AB29" s="77"/>
      <c r="AC29" s="77"/>
      <c r="AD29" s="77"/>
      <c r="AE29" s="77"/>
      <c r="AF29" s="77"/>
      <c r="AG29" s="77"/>
    </row>
    <row r="30" spans="1:33" x14ac:dyDescent="0.2">
      <c r="A30" s="74" t="s">
        <v>1</v>
      </c>
      <c r="B30" s="75"/>
      <c r="C30" s="75"/>
      <c r="D30" s="75"/>
      <c r="E30" s="75"/>
      <c r="F30" s="75"/>
      <c r="G30" s="75"/>
      <c r="H30" s="75"/>
      <c r="I30" s="75"/>
      <c r="J30" s="75"/>
      <c r="K30" s="75"/>
      <c r="L30" s="75"/>
      <c r="M30" s="75"/>
      <c r="N30" s="75"/>
      <c r="O30" s="75"/>
      <c r="P30" s="75"/>
      <c r="Q30" s="75"/>
      <c r="R30" s="76"/>
      <c r="S30" s="76"/>
      <c r="T30" s="76"/>
      <c r="U30" s="76"/>
      <c r="V30" s="76"/>
      <c r="W30" s="76"/>
      <c r="X30" s="76"/>
      <c r="Y30" s="76"/>
      <c r="Z30" s="76"/>
      <c r="AA30" s="76"/>
      <c r="AB30" s="77"/>
      <c r="AC30" s="77"/>
      <c r="AD30" s="77"/>
      <c r="AE30" s="77"/>
      <c r="AF30" s="77"/>
      <c r="AG30" s="77"/>
    </row>
    <row r="31" spans="1:33" x14ac:dyDescent="0.2">
      <c r="A31" s="74" t="s">
        <v>215</v>
      </c>
      <c r="B31" s="75"/>
      <c r="C31" s="75"/>
      <c r="D31" s="75"/>
      <c r="E31" s="75"/>
      <c r="F31" s="75"/>
      <c r="G31" s="75"/>
      <c r="H31" s="75"/>
      <c r="I31" s="75"/>
      <c r="J31" s="75"/>
      <c r="K31" s="75"/>
      <c r="L31" s="75"/>
      <c r="M31" s="75"/>
      <c r="N31" s="75"/>
      <c r="O31" s="75"/>
      <c r="P31" s="75"/>
      <c r="Q31" s="75"/>
      <c r="R31" s="76"/>
      <c r="S31" s="76"/>
      <c r="T31" s="76"/>
      <c r="U31" s="76"/>
      <c r="V31" s="76"/>
      <c r="W31" s="76"/>
      <c r="X31" s="76"/>
      <c r="Y31" s="76"/>
      <c r="Z31" s="76"/>
      <c r="AA31" s="76"/>
      <c r="AB31" s="77"/>
      <c r="AC31" s="77"/>
      <c r="AD31" s="77"/>
      <c r="AE31" s="77"/>
      <c r="AF31" s="77"/>
      <c r="AG31" s="77"/>
    </row>
    <row r="32" spans="1:33" ht="7.5" customHeight="1" x14ac:dyDescent="0.2">
      <c r="A32" s="68"/>
      <c r="B32" s="72"/>
      <c r="C32" s="69"/>
      <c r="D32" s="69"/>
      <c r="E32" s="69"/>
      <c r="F32" s="69"/>
      <c r="G32" s="69"/>
      <c r="H32" s="69"/>
      <c r="I32" s="69"/>
      <c r="J32" s="69"/>
      <c r="K32" s="69"/>
      <c r="L32" s="69"/>
      <c r="M32" s="69"/>
      <c r="N32" s="69"/>
      <c r="O32" s="69"/>
      <c r="P32" s="69"/>
      <c r="Q32" s="69"/>
      <c r="R32" s="70"/>
      <c r="S32" s="70"/>
      <c r="T32" s="70"/>
      <c r="U32" s="70"/>
      <c r="V32" s="70"/>
      <c r="W32" s="70"/>
      <c r="X32" s="70"/>
      <c r="Y32" s="70"/>
      <c r="Z32" s="70"/>
      <c r="AA32" s="70"/>
      <c r="AB32" s="71"/>
      <c r="AC32" s="71"/>
      <c r="AD32" s="71"/>
      <c r="AE32" s="71"/>
      <c r="AF32" s="71"/>
      <c r="AG32" s="71"/>
    </row>
    <row r="33" spans="1:35" x14ac:dyDescent="0.2">
      <c r="A33" s="74" t="s">
        <v>0</v>
      </c>
      <c r="B33" s="74"/>
      <c r="C33" s="74"/>
      <c r="D33" s="74"/>
      <c r="E33" s="74"/>
      <c r="F33" s="74"/>
      <c r="G33" s="74"/>
      <c r="H33" s="74"/>
      <c r="I33" s="74"/>
      <c r="J33" s="74"/>
      <c r="K33" s="74"/>
      <c r="L33" s="74"/>
      <c r="M33" s="74"/>
      <c r="N33" s="74"/>
      <c r="O33" s="74"/>
      <c r="P33" s="74"/>
      <c r="Q33" s="74"/>
      <c r="R33" s="74"/>
      <c r="S33" s="74"/>
      <c r="T33" s="74"/>
      <c r="U33" s="74"/>
      <c r="V33" s="74"/>
      <c r="W33" s="74"/>
      <c r="X33" s="74"/>
      <c r="Y33" s="74"/>
      <c r="Z33" s="74"/>
      <c r="AA33" s="74"/>
      <c r="AB33" s="74"/>
      <c r="AC33" s="74"/>
      <c r="AD33" s="74"/>
      <c r="AE33" s="74"/>
      <c r="AF33" s="74"/>
      <c r="AG33" s="74"/>
    </row>
    <row r="34" spans="1:35" x14ac:dyDescent="0.2">
      <c r="A34" s="74" t="s">
        <v>1</v>
      </c>
      <c r="B34" s="74"/>
      <c r="C34" s="74"/>
      <c r="D34" s="74"/>
      <c r="E34" s="74"/>
      <c r="F34" s="74"/>
      <c r="G34" s="74"/>
      <c r="H34" s="74"/>
      <c r="I34" s="74"/>
      <c r="J34" s="74"/>
      <c r="K34" s="74"/>
      <c r="L34" s="74"/>
      <c r="M34" s="74"/>
      <c r="N34" s="74"/>
      <c r="O34" s="74"/>
      <c r="P34" s="74"/>
      <c r="Q34" s="74"/>
      <c r="R34" s="74"/>
      <c r="S34" s="74"/>
      <c r="T34" s="74"/>
      <c r="U34" s="74"/>
      <c r="V34" s="74"/>
      <c r="W34" s="74"/>
      <c r="X34" s="74"/>
      <c r="Y34" s="74"/>
      <c r="Z34" s="74"/>
      <c r="AA34" s="74"/>
      <c r="AB34" s="74"/>
      <c r="AC34" s="74"/>
      <c r="AD34" s="74"/>
      <c r="AE34" s="74"/>
      <c r="AF34" s="74"/>
      <c r="AG34" s="74"/>
    </row>
    <row r="35" spans="1:35" ht="18.75" customHeight="1" x14ac:dyDescent="0.2">
      <c r="A35" s="74" t="s">
        <v>216</v>
      </c>
      <c r="B35" s="74"/>
      <c r="C35" s="74"/>
      <c r="D35" s="74"/>
      <c r="E35" s="74"/>
      <c r="F35" s="74"/>
      <c r="G35" s="74"/>
      <c r="H35" s="74"/>
      <c r="I35" s="74"/>
      <c r="J35" s="74"/>
      <c r="K35" s="74"/>
      <c r="L35" s="74"/>
      <c r="M35" s="74"/>
      <c r="N35" s="74"/>
      <c r="O35" s="74"/>
      <c r="P35" s="74"/>
      <c r="Q35" s="74"/>
      <c r="R35" s="74"/>
      <c r="S35" s="74"/>
      <c r="T35" s="74"/>
      <c r="U35" s="74"/>
      <c r="V35" s="74"/>
      <c r="W35" s="74"/>
      <c r="X35" s="74"/>
      <c r="Y35" s="74"/>
      <c r="Z35" s="74"/>
      <c r="AA35" s="74"/>
      <c r="AB35" s="74"/>
      <c r="AC35" s="74"/>
      <c r="AD35" s="74"/>
      <c r="AE35" s="74"/>
      <c r="AF35" s="74"/>
      <c r="AG35" s="74"/>
    </row>
    <row r="36" spans="1:35" ht="3" customHeight="1" x14ac:dyDescent="0.2">
      <c r="A36" s="68"/>
      <c r="B36" s="72"/>
      <c r="C36" s="69"/>
      <c r="D36" s="69"/>
      <c r="E36" s="69"/>
      <c r="F36" s="69"/>
      <c r="G36" s="69"/>
      <c r="H36" s="69"/>
      <c r="I36" s="69"/>
      <c r="J36" s="69"/>
      <c r="K36" s="69"/>
      <c r="L36" s="69"/>
      <c r="M36" s="69"/>
      <c r="N36" s="69"/>
      <c r="O36" s="69"/>
      <c r="P36" s="69"/>
      <c r="Q36" s="69"/>
      <c r="R36" s="70"/>
      <c r="S36" s="70"/>
      <c r="T36" s="70"/>
      <c r="U36" s="70"/>
      <c r="V36" s="70"/>
      <c r="W36" s="70"/>
      <c r="X36" s="70"/>
      <c r="Y36" s="70"/>
      <c r="Z36" s="70"/>
      <c r="AA36" s="70"/>
      <c r="AB36" s="71"/>
      <c r="AC36" s="71"/>
      <c r="AD36" s="71"/>
      <c r="AE36" s="71"/>
      <c r="AF36" s="71"/>
      <c r="AG36" s="71"/>
    </row>
    <row r="37" spans="1:35" x14ac:dyDescent="0.2">
      <c r="A37" s="74" t="s">
        <v>217</v>
      </c>
      <c r="B37" s="75"/>
      <c r="C37" s="75"/>
      <c r="D37" s="75"/>
      <c r="E37" s="75"/>
      <c r="F37" s="75"/>
      <c r="G37" s="75"/>
      <c r="H37" s="75"/>
      <c r="I37" s="75"/>
      <c r="J37" s="75"/>
      <c r="K37" s="75"/>
      <c r="L37" s="75"/>
      <c r="M37" s="75"/>
      <c r="N37" s="75"/>
      <c r="O37" s="75"/>
      <c r="P37" s="75"/>
      <c r="Q37" s="75"/>
      <c r="R37" s="76"/>
      <c r="S37" s="76"/>
      <c r="T37" s="76"/>
      <c r="U37" s="76"/>
      <c r="V37" s="76"/>
      <c r="W37" s="76"/>
      <c r="X37" s="76"/>
      <c r="Y37" s="76"/>
      <c r="Z37" s="76"/>
      <c r="AA37" s="76"/>
      <c r="AB37" s="77"/>
      <c r="AC37" s="77"/>
      <c r="AD37" s="77"/>
      <c r="AE37" s="77"/>
      <c r="AF37" s="77"/>
      <c r="AG37" s="77"/>
    </row>
    <row r="38" spans="1:35" ht="12" customHeight="1" x14ac:dyDescent="0.2">
      <c r="A38" s="74" t="s">
        <v>1</v>
      </c>
      <c r="B38" s="75"/>
      <c r="C38" s="75"/>
      <c r="D38" s="75"/>
      <c r="E38" s="75"/>
      <c r="F38" s="75"/>
      <c r="G38" s="75"/>
      <c r="H38" s="75"/>
      <c r="I38" s="75"/>
      <c r="J38" s="75"/>
      <c r="K38" s="75"/>
      <c r="L38" s="75"/>
      <c r="M38" s="75"/>
      <c r="N38" s="75"/>
      <c r="O38" s="75"/>
      <c r="P38" s="75"/>
      <c r="Q38" s="75"/>
      <c r="R38" s="76"/>
      <c r="S38" s="76"/>
      <c r="T38" s="76"/>
      <c r="U38" s="76"/>
      <c r="V38" s="76"/>
      <c r="W38" s="76"/>
      <c r="X38" s="76"/>
      <c r="Y38" s="76"/>
      <c r="Z38" s="76"/>
      <c r="AA38" s="76"/>
      <c r="AB38" s="77"/>
      <c r="AC38" s="77"/>
      <c r="AD38" s="77"/>
      <c r="AE38" s="77"/>
      <c r="AF38" s="77"/>
      <c r="AG38" s="77"/>
    </row>
    <row r="39" spans="1:35" ht="10.5" customHeight="1" x14ac:dyDescent="0.2">
      <c r="A39" s="74" t="s">
        <v>218</v>
      </c>
      <c r="B39" s="75"/>
      <c r="C39" s="75"/>
      <c r="D39" s="75"/>
      <c r="E39" s="75"/>
      <c r="F39" s="75"/>
      <c r="G39" s="75"/>
      <c r="H39" s="75"/>
      <c r="I39" s="75"/>
      <c r="J39" s="75"/>
      <c r="K39" s="75"/>
      <c r="L39" s="75"/>
      <c r="M39" s="75"/>
      <c r="N39" s="75"/>
      <c r="O39" s="75"/>
      <c r="P39" s="75"/>
      <c r="Q39" s="75"/>
      <c r="R39" s="76"/>
      <c r="S39" s="76"/>
      <c r="T39" s="76"/>
      <c r="U39" s="76"/>
      <c r="V39" s="76"/>
      <c r="W39" s="76"/>
      <c r="X39" s="76"/>
      <c r="Y39" s="76"/>
      <c r="Z39" s="76"/>
      <c r="AA39" s="76"/>
      <c r="AB39" s="77"/>
      <c r="AC39" s="77"/>
      <c r="AD39" s="77"/>
      <c r="AE39" s="77"/>
      <c r="AF39" s="77"/>
      <c r="AG39" s="77"/>
    </row>
    <row r="40" spans="1:35" ht="3" customHeight="1" x14ac:dyDescent="0.2">
      <c r="A40" s="68"/>
      <c r="B40" s="72"/>
      <c r="C40" s="69"/>
      <c r="D40" s="69"/>
      <c r="E40" s="69"/>
      <c r="F40" s="69"/>
      <c r="G40" s="69"/>
      <c r="H40" s="69"/>
      <c r="I40" s="69"/>
      <c r="J40" s="69"/>
      <c r="K40" s="69"/>
      <c r="L40" s="69"/>
      <c r="M40" s="69"/>
      <c r="N40" s="69"/>
      <c r="O40" s="69"/>
      <c r="P40" s="69"/>
      <c r="Q40" s="69"/>
      <c r="R40" s="70"/>
      <c r="S40" s="70"/>
      <c r="T40" s="70"/>
      <c r="U40" s="70"/>
      <c r="V40" s="70"/>
      <c r="W40" s="70"/>
      <c r="X40" s="70"/>
      <c r="Y40" s="70"/>
      <c r="Z40" s="70"/>
      <c r="AA40" s="70"/>
      <c r="AB40" s="71"/>
      <c r="AC40" s="71"/>
      <c r="AD40" s="71"/>
      <c r="AE40" s="71"/>
      <c r="AF40" s="71"/>
      <c r="AG40" s="71"/>
    </row>
    <row r="41" spans="1:35" ht="13.5" customHeight="1" x14ac:dyDescent="0.2">
      <c r="A41" s="74" t="s">
        <v>219</v>
      </c>
      <c r="B41" s="75"/>
      <c r="C41" s="75"/>
      <c r="D41" s="75"/>
      <c r="E41" s="75"/>
      <c r="F41" s="75"/>
      <c r="G41" s="75"/>
      <c r="H41" s="75"/>
      <c r="I41" s="75"/>
      <c r="J41" s="75"/>
      <c r="K41" s="75"/>
      <c r="L41" s="75"/>
      <c r="M41" s="75"/>
      <c r="N41" s="75"/>
      <c r="O41" s="75"/>
      <c r="P41" s="75"/>
      <c r="Q41" s="75"/>
      <c r="R41" s="76"/>
      <c r="S41" s="76"/>
      <c r="T41" s="76"/>
      <c r="U41" s="76"/>
      <c r="V41" s="76"/>
      <c r="W41" s="76"/>
      <c r="X41" s="76"/>
      <c r="Y41" s="76"/>
      <c r="Z41" s="76"/>
      <c r="AA41" s="76"/>
      <c r="AB41" s="77"/>
      <c r="AC41" s="77"/>
      <c r="AD41" s="77"/>
      <c r="AE41" s="77"/>
      <c r="AF41" s="77"/>
      <c r="AG41" s="77"/>
      <c r="AI41" s="67"/>
    </row>
    <row r="42" spans="1:35" outlineLevel="1" x14ac:dyDescent="0.2">
      <c r="A42" s="74" t="s">
        <v>1</v>
      </c>
      <c r="B42" s="75"/>
      <c r="C42" s="75"/>
      <c r="D42" s="75"/>
      <c r="E42" s="75"/>
      <c r="F42" s="75"/>
      <c r="G42" s="75"/>
      <c r="H42" s="75"/>
      <c r="I42" s="75"/>
      <c r="J42" s="75"/>
      <c r="K42" s="75"/>
      <c r="L42" s="75"/>
      <c r="M42" s="75"/>
      <c r="N42" s="75"/>
      <c r="O42" s="75"/>
      <c r="P42" s="75"/>
      <c r="Q42" s="75"/>
      <c r="R42" s="76"/>
      <c r="S42" s="76"/>
      <c r="T42" s="76"/>
      <c r="U42" s="76"/>
      <c r="V42" s="76"/>
      <c r="W42" s="76"/>
      <c r="X42" s="76"/>
      <c r="Y42" s="76"/>
      <c r="Z42" s="76"/>
      <c r="AA42" s="76"/>
      <c r="AB42" s="77"/>
      <c r="AC42" s="77"/>
      <c r="AD42" s="77"/>
      <c r="AE42" s="77"/>
      <c r="AF42" s="77"/>
      <c r="AG42" s="77"/>
      <c r="AI42" s="67"/>
    </row>
    <row r="43" spans="1:35" outlineLevel="1" x14ac:dyDescent="0.2">
      <c r="A43" s="74" t="s">
        <v>220</v>
      </c>
      <c r="B43" s="75"/>
      <c r="C43" s="75"/>
      <c r="D43" s="75"/>
      <c r="E43" s="75"/>
      <c r="F43" s="75"/>
      <c r="G43" s="75"/>
      <c r="H43" s="75"/>
      <c r="I43" s="75"/>
      <c r="J43" s="75"/>
      <c r="K43" s="75"/>
      <c r="L43" s="75"/>
      <c r="M43" s="75"/>
      <c r="N43" s="75"/>
      <c r="O43" s="75"/>
      <c r="P43" s="75"/>
      <c r="Q43" s="75"/>
      <c r="R43" s="76"/>
      <c r="S43" s="76"/>
      <c r="T43" s="76"/>
      <c r="U43" s="76"/>
      <c r="V43" s="76"/>
      <c r="W43" s="76"/>
      <c r="X43" s="76"/>
      <c r="Y43" s="76"/>
      <c r="Z43" s="76"/>
      <c r="AA43" s="76"/>
      <c r="AB43" s="77"/>
      <c r="AC43" s="77"/>
      <c r="AD43" s="77"/>
      <c r="AE43" s="77"/>
      <c r="AF43" s="77"/>
      <c r="AG43" s="77"/>
      <c r="AI43" s="67"/>
    </row>
    <row r="44" spans="1:35" ht="7.5" customHeight="1" outlineLevel="1" x14ac:dyDescent="0.2">
      <c r="A44" s="68"/>
      <c r="B44" s="72"/>
      <c r="C44" s="69"/>
      <c r="D44" s="69"/>
      <c r="E44" s="69"/>
      <c r="F44" s="69"/>
      <c r="G44" s="69"/>
      <c r="H44" s="69"/>
      <c r="I44" s="69"/>
      <c r="J44" s="69"/>
      <c r="K44" s="69"/>
      <c r="L44" s="69"/>
      <c r="M44" s="69"/>
      <c r="N44" s="69"/>
      <c r="O44" s="69"/>
      <c r="P44" s="69"/>
      <c r="Q44" s="69"/>
      <c r="R44" s="70"/>
      <c r="S44" s="69"/>
      <c r="T44" s="70"/>
      <c r="U44" s="69"/>
      <c r="V44" s="70"/>
      <c r="W44" s="69"/>
      <c r="X44" s="70"/>
      <c r="Y44" s="70"/>
      <c r="Z44" s="70"/>
      <c r="AA44" s="70"/>
      <c r="AB44" s="71"/>
      <c r="AC44" s="71"/>
      <c r="AD44" s="70"/>
      <c r="AE44" s="71"/>
      <c r="AF44" s="70"/>
      <c r="AG44" s="71"/>
      <c r="AI44" s="67"/>
    </row>
    <row r="45" spans="1:35" outlineLevel="1" x14ac:dyDescent="0.2">
      <c r="A45" s="74" t="s">
        <v>221</v>
      </c>
      <c r="B45" s="75"/>
      <c r="C45" s="75"/>
      <c r="D45" s="75"/>
      <c r="E45" s="75"/>
      <c r="F45" s="75"/>
      <c r="G45" s="75"/>
      <c r="H45" s="75"/>
      <c r="I45" s="75"/>
      <c r="J45" s="75"/>
      <c r="K45" s="75"/>
      <c r="L45" s="75"/>
      <c r="M45" s="75"/>
      <c r="N45" s="75"/>
      <c r="O45" s="75"/>
      <c r="P45" s="75"/>
      <c r="Q45" s="75"/>
      <c r="R45" s="76"/>
      <c r="S45" s="76"/>
      <c r="T45" s="76"/>
      <c r="U45" s="76"/>
      <c r="V45" s="76"/>
      <c r="W45" s="76"/>
      <c r="X45" s="76"/>
      <c r="Y45" s="76"/>
      <c r="Z45" s="76"/>
      <c r="AA45" s="76"/>
      <c r="AB45" s="77"/>
      <c r="AC45" s="77"/>
      <c r="AD45" s="77"/>
      <c r="AE45" s="77"/>
      <c r="AF45" s="77"/>
      <c r="AG45" s="77"/>
      <c r="AI45" s="67"/>
    </row>
    <row r="46" spans="1:35" outlineLevel="1" x14ac:dyDescent="0.2">
      <c r="A46" s="74" t="s">
        <v>1</v>
      </c>
      <c r="B46" s="75"/>
      <c r="C46" s="75"/>
      <c r="D46" s="75"/>
      <c r="E46" s="75"/>
      <c r="F46" s="75"/>
      <c r="G46" s="75"/>
      <c r="H46" s="75"/>
      <c r="I46" s="75"/>
      <c r="J46" s="75"/>
      <c r="K46" s="75"/>
      <c r="L46" s="75"/>
      <c r="M46" s="75"/>
      <c r="N46" s="75"/>
      <c r="O46" s="75"/>
      <c r="P46" s="75"/>
      <c r="Q46" s="75"/>
      <c r="R46" s="76"/>
      <c r="S46" s="76"/>
      <c r="T46" s="76"/>
      <c r="U46" s="76"/>
      <c r="V46" s="76"/>
      <c r="W46" s="76"/>
      <c r="X46" s="76"/>
      <c r="Y46" s="76"/>
      <c r="Z46" s="76"/>
      <c r="AA46" s="76"/>
      <c r="AB46" s="77"/>
      <c r="AC46" s="77"/>
      <c r="AD46" s="77"/>
      <c r="AE46" s="77"/>
      <c r="AF46" s="77"/>
      <c r="AG46" s="77"/>
      <c r="AI46" s="67"/>
    </row>
    <row r="47" spans="1:35" outlineLevel="1" x14ac:dyDescent="0.2">
      <c r="A47" s="74" t="s">
        <v>222</v>
      </c>
      <c r="B47" s="75"/>
      <c r="C47" s="75"/>
      <c r="D47" s="75"/>
      <c r="E47" s="75"/>
      <c r="F47" s="75"/>
      <c r="G47" s="75"/>
      <c r="H47" s="75"/>
      <c r="I47" s="75"/>
      <c r="J47" s="75"/>
      <c r="K47" s="75"/>
      <c r="L47" s="75"/>
      <c r="M47" s="75"/>
      <c r="N47" s="75"/>
      <c r="O47" s="75"/>
      <c r="P47" s="75"/>
      <c r="Q47" s="75"/>
      <c r="R47" s="76"/>
      <c r="S47" s="76"/>
      <c r="T47" s="76"/>
      <c r="U47" s="76"/>
      <c r="V47" s="76"/>
      <c r="W47" s="76"/>
      <c r="X47" s="76"/>
      <c r="Y47" s="76"/>
      <c r="Z47" s="76"/>
      <c r="AA47" s="76"/>
      <c r="AB47" s="77"/>
      <c r="AC47" s="77"/>
      <c r="AD47" s="77"/>
      <c r="AE47" s="77"/>
      <c r="AF47" s="77"/>
      <c r="AG47" s="77"/>
      <c r="AI47" s="67"/>
    </row>
    <row r="48" spans="1:35" ht="4.5" customHeight="1" outlineLevel="1" x14ac:dyDescent="0.2">
      <c r="A48" s="68"/>
      <c r="B48" s="72"/>
      <c r="C48" s="69"/>
      <c r="D48" s="69"/>
      <c r="E48" s="69"/>
      <c r="F48" s="69"/>
      <c r="G48" s="69"/>
      <c r="H48" s="69"/>
      <c r="I48" s="69"/>
      <c r="J48" s="69"/>
      <c r="K48" s="69"/>
      <c r="L48" s="69"/>
      <c r="M48" s="69"/>
      <c r="N48" s="69"/>
      <c r="O48" s="69"/>
      <c r="P48" s="69"/>
      <c r="Q48" s="69"/>
      <c r="R48" s="70"/>
      <c r="S48" s="69"/>
      <c r="T48" s="70"/>
      <c r="U48" s="69"/>
      <c r="V48" s="70"/>
      <c r="W48" s="69"/>
      <c r="X48" s="70"/>
      <c r="Y48" s="70"/>
      <c r="Z48" s="70"/>
      <c r="AA48" s="70"/>
      <c r="AB48" s="70"/>
      <c r="AC48" s="70"/>
      <c r="AD48" s="70"/>
      <c r="AE48" s="70"/>
      <c r="AF48" s="70"/>
      <c r="AG48" s="70"/>
      <c r="AI48" s="67"/>
    </row>
    <row r="49" spans="1:35" outlineLevel="1" x14ac:dyDescent="0.2">
      <c r="A49" s="74" t="s">
        <v>223</v>
      </c>
      <c r="B49" s="74"/>
      <c r="C49" s="74"/>
      <c r="D49" s="74"/>
      <c r="E49" s="74"/>
      <c r="F49" s="74"/>
      <c r="G49" s="74"/>
      <c r="H49" s="74"/>
      <c r="I49" s="74"/>
      <c r="J49" s="74"/>
      <c r="K49" s="74"/>
      <c r="L49" s="74"/>
      <c r="M49" s="74"/>
      <c r="N49" s="74"/>
      <c r="O49" s="74"/>
      <c r="P49" s="74"/>
      <c r="Q49" s="74"/>
      <c r="R49" s="74"/>
      <c r="S49" s="74"/>
      <c r="T49" s="74"/>
      <c r="U49" s="74"/>
      <c r="V49" s="74"/>
      <c r="W49" s="74"/>
      <c r="X49" s="74"/>
      <c r="Y49" s="74"/>
      <c r="Z49" s="74"/>
      <c r="AA49" s="74"/>
      <c r="AB49" s="83"/>
      <c r="AC49" s="83"/>
      <c r="AD49" s="83"/>
      <c r="AE49" s="83"/>
      <c r="AF49" s="83"/>
      <c r="AG49" s="83"/>
      <c r="AI49" s="67"/>
    </row>
    <row r="50" spans="1:35" outlineLevel="1" x14ac:dyDescent="0.2">
      <c r="A50" s="74" t="s">
        <v>1</v>
      </c>
      <c r="B50" s="74"/>
      <c r="C50" s="74"/>
      <c r="D50" s="74"/>
      <c r="E50" s="74"/>
      <c r="F50" s="74"/>
      <c r="G50" s="74"/>
      <c r="H50" s="74"/>
      <c r="I50" s="74"/>
      <c r="J50" s="74"/>
      <c r="K50" s="74"/>
      <c r="L50" s="74"/>
      <c r="M50" s="74"/>
      <c r="N50" s="74"/>
      <c r="O50" s="74"/>
      <c r="P50" s="74"/>
      <c r="Q50" s="74"/>
      <c r="R50" s="74"/>
      <c r="S50" s="74"/>
      <c r="T50" s="74"/>
      <c r="U50" s="74"/>
      <c r="V50" s="74"/>
      <c r="W50" s="74"/>
      <c r="X50" s="74"/>
      <c r="Y50" s="74"/>
      <c r="Z50" s="74"/>
      <c r="AA50" s="74"/>
      <c r="AB50" s="83"/>
      <c r="AC50" s="83"/>
      <c r="AD50" s="83"/>
      <c r="AE50" s="83"/>
      <c r="AF50" s="83"/>
      <c r="AG50" s="83"/>
      <c r="AI50" s="67"/>
    </row>
    <row r="51" spans="1:35" outlineLevel="1" x14ac:dyDescent="0.2">
      <c r="A51" s="74" t="s">
        <v>224</v>
      </c>
      <c r="B51" s="74"/>
      <c r="C51" s="74"/>
      <c r="D51" s="74"/>
      <c r="E51" s="74"/>
      <c r="F51" s="74"/>
      <c r="G51" s="74"/>
      <c r="H51" s="74"/>
      <c r="I51" s="74"/>
      <c r="J51" s="74"/>
      <c r="K51" s="74"/>
      <c r="L51" s="74"/>
      <c r="M51" s="74"/>
      <c r="N51" s="74"/>
      <c r="O51" s="74"/>
      <c r="P51" s="74"/>
      <c r="Q51" s="74"/>
      <c r="R51" s="74"/>
      <c r="S51" s="74"/>
      <c r="T51" s="74"/>
      <c r="U51" s="74"/>
      <c r="V51" s="74"/>
      <c r="W51" s="74"/>
      <c r="X51" s="74"/>
      <c r="Y51" s="74"/>
      <c r="Z51" s="74"/>
      <c r="AA51" s="74"/>
      <c r="AB51" s="83"/>
      <c r="AC51" s="83"/>
      <c r="AD51" s="83"/>
      <c r="AE51" s="83"/>
      <c r="AF51" s="83"/>
      <c r="AG51" s="83"/>
      <c r="AI51" s="67"/>
    </row>
    <row r="52" spans="1:35" ht="7.5" customHeight="1" outlineLevel="1" x14ac:dyDescent="0.2">
      <c r="C52" s="3"/>
      <c r="R52" s="1"/>
      <c r="T52" s="1"/>
      <c r="V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I52" s="67"/>
    </row>
    <row r="53" spans="1:35" ht="13.5" customHeight="1" outlineLevel="1" x14ac:dyDescent="0.2">
      <c r="A53" s="74" t="s">
        <v>6</v>
      </c>
      <c r="B53" s="75"/>
      <c r="C53" s="75"/>
      <c r="D53" s="75"/>
      <c r="E53" s="75"/>
      <c r="F53" s="75"/>
      <c r="G53" s="75"/>
      <c r="H53" s="75"/>
      <c r="I53" s="75"/>
      <c r="J53" s="75"/>
      <c r="K53" s="75"/>
      <c r="L53" s="75"/>
      <c r="M53" s="75"/>
      <c r="N53" s="75"/>
      <c r="O53" s="75"/>
      <c r="P53" s="75"/>
      <c r="Q53" s="75"/>
      <c r="R53" s="76"/>
      <c r="S53" s="76"/>
      <c r="T53" s="76"/>
      <c r="U53" s="76"/>
      <c r="V53" s="76"/>
      <c r="W53" s="76"/>
      <c r="X53" s="76"/>
      <c r="Y53" s="76"/>
      <c r="Z53" s="76"/>
      <c r="AA53" s="76"/>
      <c r="AB53" s="77"/>
      <c r="AC53" s="77"/>
      <c r="AD53" s="77"/>
      <c r="AE53" s="77"/>
      <c r="AF53" s="77"/>
      <c r="AG53" s="77"/>
      <c r="AI53" s="67"/>
    </row>
    <row r="54" spans="1:35" outlineLevel="1" x14ac:dyDescent="0.2">
      <c r="A54" s="74" t="s">
        <v>7</v>
      </c>
      <c r="B54" s="75"/>
      <c r="C54" s="75"/>
      <c r="D54" s="75"/>
      <c r="E54" s="75"/>
      <c r="F54" s="75"/>
      <c r="G54" s="75"/>
      <c r="H54" s="75"/>
      <c r="I54" s="75"/>
      <c r="J54" s="75"/>
      <c r="K54" s="75"/>
      <c r="L54" s="75"/>
      <c r="M54" s="75"/>
      <c r="N54" s="75"/>
      <c r="O54" s="75"/>
      <c r="P54" s="75"/>
      <c r="Q54" s="75"/>
      <c r="R54" s="76"/>
      <c r="S54" s="76"/>
      <c r="T54" s="76"/>
      <c r="U54" s="76"/>
      <c r="V54" s="76"/>
      <c r="W54" s="76"/>
      <c r="X54" s="76"/>
      <c r="Y54" s="76"/>
      <c r="Z54" s="76"/>
      <c r="AA54" s="76"/>
      <c r="AB54" s="77"/>
      <c r="AC54" s="77"/>
      <c r="AD54" s="77"/>
      <c r="AE54" s="77"/>
      <c r="AF54" s="77"/>
      <c r="AG54" s="77"/>
      <c r="AI54" s="67"/>
    </row>
    <row r="55" spans="1:35" outlineLevel="1" x14ac:dyDescent="0.2">
      <c r="A55" s="74" t="s">
        <v>8</v>
      </c>
      <c r="B55" s="75"/>
      <c r="C55" s="75"/>
      <c r="D55" s="75"/>
      <c r="E55" s="75"/>
      <c r="F55" s="75"/>
      <c r="G55" s="75"/>
      <c r="H55" s="75"/>
      <c r="I55" s="75"/>
      <c r="J55" s="75"/>
      <c r="K55" s="75"/>
      <c r="L55" s="75"/>
      <c r="M55" s="75"/>
      <c r="N55" s="75"/>
      <c r="O55" s="75"/>
      <c r="P55" s="75"/>
      <c r="Q55" s="75"/>
      <c r="R55" s="76"/>
      <c r="S55" s="76"/>
      <c r="T55" s="76"/>
      <c r="U55" s="76"/>
      <c r="V55" s="76"/>
      <c r="W55" s="76"/>
      <c r="X55" s="76"/>
      <c r="Y55" s="76"/>
      <c r="Z55" s="76"/>
      <c r="AA55" s="76"/>
      <c r="AB55" s="77"/>
      <c r="AC55" s="77"/>
      <c r="AD55" s="77"/>
      <c r="AE55" s="77"/>
      <c r="AF55" s="77"/>
      <c r="AG55" s="77"/>
      <c r="AI55" s="67"/>
    </row>
    <row r="56" spans="1:35" outlineLevel="1" x14ac:dyDescent="0.2">
      <c r="C56" s="3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I56" s="67"/>
    </row>
    <row r="57" spans="1:35" outlineLevel="1" x14ac:dyDescent="0.2">
      <c r="C57" s="3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I57" s="67"/>
    </row>
    <row r="58" spans="1:35" outlineLevel="1" x14ac:dyDescent="0.2">
      <c r="A58" s="78" t="s">
        <v>9</v>
      </c>
      <c r="B58" s="78"/>
      <c r="C58" s="78"/>
      <c r="D58" s="78"/>
      <c r="E58" s="78"/>
      <c r="F58" s="78"/>
      <c r="G58" s="78"/>
      <c r="H58" s="78"/>
      <c r="I58" s="78"/>
      <c r="J58" s="78"/>
      <c r="K58" s="78"/>
      <c r="L58" s="78"/>
      <c r="M58" s="78"/>
      <c r="N58" s="78"/>
      <c r="O58" s="78"/>
      <c r="P58" s="78"/>
      <c r="Q58" s="78"/>
      <c r="R58" s="78"/>
      <c r="S58" s="78"/>
      <c r="T58" s="78"/>
      <c r="U58" s="78"/>
      <c r="V58" s="78"/>
      <c r="W58" s="78"/>
      <c r="X58" s="78"/>
      <c r="Y58" s="78"/>
      <c r="Z58" s="63"/>
      <c r="AA58" s="63"/>
      <c r="AB58" s="63"/>
      <c r="AC58" s="63"/>
      <c r="AD58" s="63"/>
      <c r="AE58" s="63"/>
      <c r="AF58" s="63"/>
      <c r="AG58" s="63"/>
      <c r="AI58" s="67"/>
    </row>
    <row r="59" spans="1:35" outlineLevel="1" x14ac:dyDescent="0.2">
      <c r="AI59" s="67"/>
    </row>
    <row r="60" spans="1:35" outlineLevel="1" x14ac:dyDescent="0.2">
      <c r="A60" s="79" t="s">
        <v>10</v>
      </c>
      <c r="B60" s="79" t="s">
        <v>11</v>
      </c>
      <c r="C60" s="80" t="s">
        <v>12</v>
      </c>
      <c r="D60" s="80"/>
      <c r="E60" s="80"/>
      <c r="F60" s="80"/>
      <c r="G60" s="80"/>
      <c r="H60" s="80"/>
      <c r="I60" s="80"/>
      <c r="J60" s="80"/>
      <c r="K60" s="80"/>
      <c r="L60" s="80"/>
      <c r="M60" s="80"/>
      <c r="N60" s="80"/>
      <c r="O60" s="80"/>
      <c r="P60" s="80"/>
      <c r="Q60" s="80"/>
      <c r="R60" s="80"/>
      <c r="S60" s="80"/>
      <c r="T60" s="80"/>
      <c r="U60" s="80"/>
      <c r="V60" s="80"/>
      <c r="W60" s="80"/>
      <c r="X60" s="80"/>
      <c r="Y60" s="80"/>
      <c r="Z60" s="81"/>
      <c r="AA60" s="81"/>
      <c r="AB60" s="81"/>
      <c r="AC60" s="81"/>
      <c r="AD60" s="82"/>
      <c r="AE60" s="82"/>
      <c r="AF60" s="82"/>
      <c r="AG60" s="82"/>
      <c r="AI60" s="67"/>
    </row>
    <row r="61" spans="1:35" ht="114.75" outlineLevel="1" x14ac:dyDescent="0.2">
      <c r="A61" s="79"/>
      <c r="B61" s="79"/>
      <c r="C61" s="6" t="s">
        <v>13</v>
      </c>
      <c r="D61" s="6" t="s">
        <v>14</v>
      </c>
      <c r="E61" s="6" t="s">
        <v>13</v>
      </c>
      <c r="F61" s="6" t="s">
        <v>14</v>
      </c>
      <c r="G61" s="6" t="s">
        <v>13</v>
      </c>
      <c r="H61" s="6" t="s">
        <v>14</v>
      </c>
      <c r="I61" s="60" t="s">
        <v>13</v>
      </c>
      <c r="J61" s="60" t="s">
        <v>13</v>
      </c>
      <c r="K61" s="60" t="s">
        <v>13</v>
      </c>
      <c r="L61" s="60" t="s">
        <v>13</v>
      </c>
      <c r="M61" s="60" t="s">
        <v>13</v>
      </c>
      <c r="N61" s="60" t="s">
        <v>13</v>
      </c>
      <c r="O61" s="60" t="s">
        <v>13</v>
      </c>
      <c r="P61" s="60" t="s">
        <v>15</v>
      </c>
      <c r="Q61" s="60" t="s">
        <v>14</v>
      </c>
      <c r="R61" s="60" t="s">
        <v>15</v>
      </c>
      <c r="S61" s="60" t="s">
        <v>14</v>
      </c>
      <c r="T61" s="60" t="s">
        <v>15</v>
      </c>
      <c r="U61" s="60" t="s">
        <v>14</v>
      </c>
      <c r="V61" s="60" t="s">
        <v>15</v>
      </c>
      <c r="W61" s="60" t="s">
        <v>14</v>
      </c>
      <c r="X61" s="60" t="s">
        <v>15</v>
      </c>
      <c r="Y61" s="60" t="s">
        <v>16</v>
      </c>
      <c r="Z61" s="60" t="s">
        <v>14</v>
      </c>
      <c r="AA61" s="60" t="s">
        <v>16</v>
      </c>
      <c r="AB61" s="60" t="s">
        <v>14</v>
      </c>
      <c r="AC61" s="60" t="s">
        <v>16</v>
      </c>
      <c r="AD61" s="60" t="s">
        <v>14</v>
      </c>
      <c r="AE61" s="60" t="s">
        <v>16</v>
      </c>
      <c r="AF61" s="60" t="s">
        <v>14</v>
      </c>
      <c r="AG61" s="60" t="s">
        <v>16</v>
      </c>
      <c r="AI61" s="67"/>
    </row>
    <row r="62" spans="1:35" outlineLevel="1" x14ac:dyDescent="0.2">
      <c r="A62" s="40">
        <v>1</v>
      </c>
      <c r="B62" s="64">
        <v>2</v>
      </c>
      <c r="C62" s="62">
        <v>3</v>
      </c>
      <c r="D62" s="62"/>
      <c r="E62" s="62">
        <v>3</v>
      </c>
      <c r="F62" s="62"/>
      <c r="G62" s="62">
        <v>3</v>
      </c>
      <c r="H62" s="62"/>
      <c r="I62" s="73">
        <v>3</v>
      </c>
      <c r="J62" s="73"/>
      <c r="K62" s="73"/>
      <c r="L62" s="62"/>
      <c r="M62" s="62"/>
      <c r="N62" s="62"/>
      <c r="O62" s="62"/>
      <c r="P62" s="62">
        <v>4</v>
      </c>
      <c r="Q62" s="62"/>
      <c r="R62" s="62">
        <v>4</v>
      </c>
      <c r="S62" s="62"/>
      <c r="T62" s="62">
        <v>4</v>
      </c>
      <c r="U62" s="62"/>
      <c r="V62" s="62">
        <v>4</v>
      </c>
      <c r="W62" s="62"/>
      <c r="X62" s="62">
        <v>4</v>
      </c>
      <c r="Y62" s="62">
        <v>5</v>
      </c>
      <c r="Z62" s="62"/>
      <c r="AA62" s="62">
        <v>5</v>
      </c>
      <c r="AB62" s="62"/>
      <c r="AC62" s="62">
        <v>5</v>
      </c>
      <c r="AD62" s="62"/>
      <c r="AE62" s="62">
        <v>5</v>
      </c>
      <c r="AF62" s="62"/>
      <c r="AG62" s="62">
        <v>5</v>
      </c>
      <c r="AI62" s="67"/>
    </row>
    <row r="63" spans="1:35" s="15" customFormat="1" ht="22.5" customHeight="1" x14ac:dyDescent="0.2">
      <c r="A63" s="39"/>
      <c r="B63" s="50"/>
      <c r="C63" s="51">
        <f>263050904-C64</f>
        <v>0</v>
      </c>
      <c r="D63" s="51"/>
      <c r="E63" s="51">
        <f>263050904-E64</f>
        <v>0</v>
      </c>
      <c r="F63" s="51"/>
      <c r="G63" s="51">
        <f>263050904-G64</f>
        <v>0</v>
      </c>
      <c r="H63" s="51"/>
      <c r="I63" s="51">
        <f>263050904-I64</f>
        <v>0</v>
      </c>
      <c r="J63" s="51"/>
      <c r="K63" s="51"/>
      <c r="L63" s="51"/>
      <c r="M63" s="51"/>
      <c r="N63" s="51"/>
      <c r="O63" s="51"/>
      <c r="P63" s="51"/>
      <c r="Q63" s="51"/>
      <c r="R63" s="51"/>
      <c r="S63" s="51"/>
      <c r="T63" s="51"/>
      <c r="U63" s="51"/>
      <c r="V63" s="51"/>
      <c r="W63" s="51"/>
      <c r="X63" s="51"/>
      <c r="Y63" s="51"/>
      <c r="Z63" s="51"/>
      <c r="AA63" s="51"/>
      <c r="AB63" s="51"/>
      <c r="AC63" s="51"/>
      <c r="AD63" s="51"/>
      <c r="AE63" s="51"/>
      <c r="AF63" s="51"/>
      <c r="AG63" s="51"/>
      <c r="AI63" s="67"/>
    </row>
    <row r="64" spans="1:35" x14ac:dyDescent="0.2">
      <c r="A64" s="7" t="s">
        <v>17</v>
      </c>
      <c r="B64" s="8" t="s">
        <v>18</v>
      </c>
      <c r="C64" s="9">
        <f>C65+C67+C68+C72+C75+C81+C83+C86+C89</f>
        <v>263050904</v>
      </c>
      <c r="D64" s="9">
        <f t="shared" ref="D64:O64" si="0">D65+D67+D68+D72+D75+D81+D83+D86+D89</f>
        <v>0</v>
      </c>
      <c r="E64" s="9">
        <f t="shared" si="0"/>
        <v>263050904</v>
      </c>
      <c r="F64" s="9">
        <f t="shared" si="0"/>
        <v>0</v>
      </c>
      <c r="G64" s="9">
        <f t="shared" si="0"/>
        <v>263050904</v>
      </c>
      <c r="H64" s="9">
        <f t="shared" si="0"/>
        <v>0</v>
      </c>
      <c r="I64" s="9">
        <f t="shared" si="0"/>
        <v>263050904</v>
      </c>
      <c r="J64" s="9">
        <f t="shared" si="0"/>
        <v>0</v>
      </c>
      <c r="K64" s="9">
        <f t="shared" si="0"/>
        <v>263050904</v>
      </c>
      <c r="L64" s="9">
        <f t="shared" si="0"/>
        <v>0</v>
      </c>
      <c r="M64" s="9">
        <f t="shared" si="0"/>
        <v>263050904</v>
      </c>
      <c r="N64" s="9">
        <f t="shared" si="0"/>
        <v>0</v>
      </c>
      <c r="O64" s="9">
        <f t="shared" si="0"/>
        <v>263050904</v>
      </c>
      <c r="P64" s="9">
        <f>P65+P67+P68+P72+P75+P81+P83+P86+P89</f>
        <v>207717807</v>
      </c>
      <c r="Q64" s="9"/>
      <c r="R64" s="9">
        <f>R65+R67+R68+R72+R75+R81+R83+R86+R89</f>
        <v>207717807</v>
      </c>
      <c r="S64" s="9"/>
      <c r="T64" s="9">
        <f>T65+T67+T68+T72+T75+T81+T83+T86+T89</f>
        <v>207717807</v>
      </c>
      <c r="U64" s="9"/>
      <c r="V64" s="9">
        <f>V65+V67+V68+V72+V75+V81+V83+V86+V89</f>
        <v>207717807</v>
      </c>
      <c r="W64" s="9"/>
      <c r="X64" s="9">
        <f>X65+X67+X68+X72+X75+X81+X83+X86+X89</f>
        <v>207717807</v>
      </c>
      <c r="Y64" s="9">
        <f>Y65+Y67+Y68+Y72+Y75+Y81+Y83+Y86+Y89</f>
        <v>205500771</v>
      </c>
      <c r="Z64" s="9"/>
      <c r="AA64" s="9">
        <f>AA65+AA67+AA68+AA72+AA75+AA81+AA83+AA86+AA89</f>
        <v>205500771</v>
      </c>
      <c r="AB64" s="9"/>
      <c r="AC64" s="9">
        <f>AC65+AC67+AC68+AC72+AC75+AC81+AC83+AC86+AC89</f>
        <v>205500771</v>
      </c>
      <c r="AD64" s="9"/>
      <c r="AE64" s="9">
        <f>AE65+AE67+AE68+AE72+AE75+AE81+AE83+AE86+AE89</f>
        <v>205500771</v>
      </c>
      <c r="AF64" s="9"/>
      <c r="AG64" s="9">
        <f>AG65+AG67+AG68+AG72+AG75+AG81+AG83+AG86+AG89</f>
        <v>205500771</v>
      </c>
      <c r="AI64" s="67"/>
    </row>
    <row r="65" spans="1:35" s="33" customFormat="1" x14ac:dyDescent="0.2">
      <c r="A65" s="10" t="s">
        <v>19</v>
      </c>
      <c r="B65" s="8" t="s">
        <v>20</v>
      </c>
      <c r="C65" s="11">
        <f>C66</f>
        <v>187071205</v>
      </c>
      <c r="D65" s="11">
        <f>D66</f>
        <v>0</v>
      </c>
      <c r="E65" s="11">
        <f t="shared" ref="E65:G192" si="1">SUM(C65:D65)</f>
        <v>187071205</v>
      </c>
      <c r="F65" s="11">
        <f>F66</f>
        <v>0</v>
      </c>
      <c r="G65" s="11">
        <f t="shared" si="1"/>
        <v>187071205</v>
      </c>
      <c r="H65" s="11">
        <f>H66</f>
        <v>0</v>
      </c>
      <c r="I65" s="11">
        <f t="shared" ref="I65:I89" si="2">SUM(G65:H65)</f>
        <v>187071205</v>
      </c>
      <c r="J65" s="11"/>
      <c r="K65" s="11">
        <f t="shared" ref="K65:K129" si="3">I65+J65</f>
        <v>187071205</v>
      </c>
      <c r="L65" s="11"/>
      <c r="M65" s="11">
        <f t="shared" ref="M65:M89" si="4">K65+L65</f>
        <v>187071205</v>
      </c>
      <c r="N65" s="11"/>
      <c r="O65" s="11">
        <f t="shared" ref="O65:O89" si="5">M65+N65</f>
        <v>187071205</v>
      </c>
      <c r="P65" s="11">
        <f>P66</f>
        <v>148547392</v>
      </c>
      <c r="Q65" s="11"/>
      <c r="R65" s="11">
        <f>R66</f>
        <v>148547392</v>
      </c>
      <c r="S65" s="11"/>
      <c r="T65" s="11">
        <f>T66</f>
        <v>148547392</v>
      </c>
      <c r="U65" s="11"/>
      <c r="V65" s="11">
        <f>V66</f>
        <v>148547392</v>
      </c>
      <c r="W65" s="11"/>
      <c r="X65" s="11">
        <f>X66</f>
        <v>148547392</v>
      </c>
      <c r="Y65" s="11">
        <f>Y66</f>
        <v>151136251</v>
      </c>
      <c r="Z65" s="11"/>
      <c r="AA65" s="11">
        <f>AA66</f>
        <v>151136251</v>
      </c>
      <c r="AB65" s="11"/>
      <c r="AC65" s="11">
        <f>AC66</f>
        <v>151136251</v>
      </c>
      <c r="AD65" s="11"/>
      <c r="AE65" s="11">
        <f>AE66</f>
        <v>151136251</v>
      </c>
      <c r="AF65" s="11"/>
      <c r="AG65" s="11">
        <f>AG66</f>
        <v>151136251</v>
      </c>
      <c r="AI65" s="67"/>
    </row>
    <row r="66" spans="1:35" x14ac:dyDescent="0.2">
      <c r="A66" s="12" t="s">
        <v>21</v>
      </c>
      <c r="B66" s="13" t="s">
        <v>22</v>
      </c>
      <c r="C66" s="11">
        <v>187071205</v>
      </c>
      <c r="D66" s="11"/>
      <c r="E66" s="11">
        <f t="shared" si="1"/>
        <v>187071205</v>
      </c>
      <c r="F66" s="11"/>
      <c r="G66" s="11">
        <f t="shared" si="1"/>
        <v>187071205</v>
      </c>
      <c r="H66" s="11"/>
      <c r="I66" s="11">
        <f t="shared" si="2"/>
        <v>187071205</v>
      </c>
      <c r="J66" s="11"/>
      <c r="K66" s="11">
        <f t="shared" si="3"/>
        <v>187071205</v>
      </c>
      <c r="L66" s="11"/>
      <c r="M66" s="11">
        <f t="shared" si="4"/>
        <v>187071205</v>
      </c>
      <c r="N66" s="11"/>
      <c r="O66" s="11">
        <f t="shared" si="5"/>
        <v>187071205</v>
      </c>
      <c r="P66" s="11">
        <v>148547392</v>
      </c>
      <c r="Q66" s="11"/>
      <c r="R66" s="11">
        <v>148547392</v>
      </c>
      <c r="S66" s="11"/>
      <c r="T66" s="11">
        <v>148547392</v>
      </c>
      <c r="U66" s="11"/>
      <c r="V66" s="11">
        <v>148547392</v>
      </c>
      <c r="W66" s="11"/>
      <c r="X66" s="11">
        <v>148547392</v>
      </c>
      <c r="Y66" s="11">
        <v>151136251</v>
      </c>
      <c r="Z66" s="11"/>
      <c r="AA66" s="11">
        <v>151136251</v>
      </c>
      <c r="AB66" s="11"/>
      <c r="AC66" s="11">
        <v>151136251</v>
      </c>
      <c r="AD66" s="11"/>
      <c r="AE66" s="11">
        <v>151136251</v>
      </c>
      <c r="AF66" s="11"/>
      <c r="AG66" s="11">
        <v>151136251</v>
      </c>
      <c r="AI66" s="67"/>
    </row>
    <row r="67" spans="1:35" ht="25.5" x14ac:dyDescent="0.2">
      <c r="A67" s="14" t="s">
        <v>23</v>
      </c>
      <c r="B67" s="13" t="s">
        <v>24</v>
      </c>
      <c r="C67" s="11">
        <v>26808448</v>
      </c>
      <c r="D67" s="11"/>
      <c r="E67" s="11">
        <f t="shared" si="1"/>
        <v>26808448</v>
      </c>
      <c r="F67" s="11"/>
      <c r="G67" s="11">
        <f t="shared" si="1"/>
        <v>26808448</v>
      </c>
      <c r="H67" s="11"/>
      <c r="I67" s="11">
        <f t="shared" si="2"/>
        <v>26808448</v>
      </c>
      <c r="J67" s="11"/>
      <c r="K67" s="11">
        <f t="shared" si="3"/>
        <v>26808448</v>
      </c>
      <c r="L67" s="11"/>
      <c r="M67" s="11">
        <f t="shared" si="4"/>
        <v>26808448</v>
      </c>
      <c r="N67" s="11"/>
      <c r="O67" s="11">
        <f t="shared" si="5"/>
        <v>26808448</v>
      </c>
      <c r="P67" s="11">
        <v>28355000</v>
      </c>
      <c r="Q67" s="11"/>
      <c r="R67" s="11">
        <v>28355000</v>
      </c>
      <c r="S67" s="11"/>
      <c r="T67" s="11">
        <v>28355000</v>
      </c>
      <c r="U67" s="11"/>
      <c r="V67" s="11">
        <v>28355000</v>
      </c>
      <c r="W67" s="11"/>
      <c r="X67" s="11">
        <v>28355000</v>
      </c>
      <c r="Y67" s="11">
        <v>30925000</v>
      </c>
      <c r="Z67" s="11"/>
      <c r="AA67" s="11">
        <v>30925000</v>
      </c>
      <c r="AB67" s="11"/>
      <c r="AC67" s="11">
        <v>30925000</v>
      </c>
      <c r="AD67" s="11"/>
      <c r="AE67" s="11">
        <v>30925000</v>
      </c>
      <c r="AF67" s="11"/>
      <c r="AG67" s="11">
        <v>30925000</v>
      </c>
      <c r="AI67" s="67"/>
    </row>
    <row r="68" spans="1:35" s="33" customFormat="1" x14ac:dyDescent="0.2">
      <c r="A68" s="14" t="s">
        <v>25</v>
      </c>
      <c r="B68" s="13" t="s">
        <v>26</v>
      </c>
      <c r="C68" s="11">
        <f>SUM(C69:C71)</f>
        <v>24377936</v>
      </c>
      <c r="D68" s="11">
        <f>SUM(D69:D71)</f>
        <v>0</v>
      </c>
      <c r="E68" s="11">
        <f t="shared" si="1"/>
        <v>24377936</v>
      </c>
      <c r="F68" s="11">
        <f>SUM(F69:F71)</f>
        <v>0</v>
      </c>
      <c r="G68" s="11">
        <f t="shared" si="1"/>
        <v>24377936</v>
      </c>
      <c r="H68" s="11">
        <f>SUM(H69:H71)</f>
        <v>0</v>
      </c>
      <c r="I68" s="11">
        <f t="shared" si="2"/>
        <v>24377936</v>
      </c>
      <c r="J68" s="11"/>
      <c r="K68" s="11">
        <f t="shared" si="3"/>
        <v>24377936</v>
      </c>
      <c r="L68" s="11"/>
      <c r="M68" s="11">
        <f t="shared" si="4"/>
        <v>24377936</v>
      </c>
      <c r="N68" s="11"/>
      <c r="O68" s="11">
        <f t="shared" si="5"/>
        <v>24377936</v>
      </c>
      <c r="P68" s="11">
        <f>SUM(P69:P71)</f>
        <v>5894000</v>
      </c>
      <c r="Q68" s="11"/>
      <c r="R68" s="11">
        <f>SUM(R69:R71)</f>
        <v>5894000</v>
      </c>
      <c r="S68" s="11"/>
      <c r="T68" s="11">
        <f>SUM(T69:T71)</f>
        <v>5894000</v>
      </c>
      <c r="U68" s="11"/>
      <c r="V68" s="11">
        <f>SUM(V69:V71)</f>
        <v>5894000</v>
      </c>
      <c r="W68" s="11"/>
      <c r="X68" s="11">
        <f>SUM(X69:X71)</f>
        <v>5894000</v>
      </c>
      <c r="Y68" s="11">
        <f>SUM(Y69:Y71)</f>
        <v>94000</v>
      </c>
      <c r="Z68" s="11"/>
      <c r="AA68" s="11">
        <f>SUM(AA69:AA71)</f>
        <v>94000</v>
      </c>
      <c r="AB68" s="11"/>
      <c r="AC68" s="11">
        <f>SUM(AC69:AC71)</f>
        <v>94000</v>
      </c>
      <c r="AD68" s="11"/>
      <c r="AE68" s="11">
        <f>SUM(AE69:AE71)</f>
        <v>94000</v>
      </c>
      <c r="AF68" s="11"/>
      <c r="AG68" s="11">
        <f>SUM(AG69:AG71)</f>
        <v>94000</v>
      </c>
      <c r="AI68" s="67"/>
    </row>
    <row r="69" spans="1:35" ht="25.5" x14ac:dyDescent="0.2">
      <c r="A69" s="12" t="s">
        <v>27</v>
      </c>
      <c r="B69" s="13" t="s">
        <v>28</v>
      </c>
      <c r="C69" s="11">
        <v>24251000</v>
      </c>
      <c r="D69" s="11"/>
      <c r="E69" s="11">
        <f t="shared" si="1"/>
        <v>24251000</v>
      </c>
      <c r="F69" s="11"/>
      <c r="G69" s="11">
        <f t="shared" si="1"/>
        <v>24251000</v>
      </c>
      <c r="H69" s="11"/>
      <c r="I69" s="11">
        <f t="shared" si="2"/>
        <v>24251000</v>
      </c>
      <c r="J69" s="11"/>
      <c r="K69" s="11">
        <f t="shared" si="3"/>
        <v>24251000</v>
      </c>
      <c r="L69" s="11"/>
      <c r="M69" s="11">
        <f t="shared" si="4"/>
        <v>24251000</v>
      </c>
      <c r="N69" s="11"/>
      <c r="O69" s="11">
        <f t="shared" si="5"/>
        <v>24251000</v>
      </c>
      <c r="P69" s="11">
        <v>5800000</v>
      </c>
      <c r="Q69" s="11"/>
      <c r="R69" s="11">
        <v>5800000</v>
      </c>
      <c r="S69" s="11"/>
      <c r="T69" s="11">
        <v>5800000</v>
      </c>
      <c r="U69" s="11"/>
      <c r="V69" s="11">
        <v>5800000</v>
      </c>
      <c r="W69" s="11"/>
      <c r="X69" s="11">
        <v>5800000</v>
      </c>
      <c r="Y69" s="11">
        <v>0</v>
      </c>
      <c r="Z69" s="11"/>
      <c r="AA69" s="11">
        <v>0</v>
      </c>
      <c r="AB69" s="11"/>
      <c r="AC69" s="11">
        <v>0</v>
      </c>
      <c r="AD69" s="11"/>
      <c r="AE69" s="11">
        <v>0</v>
      </c>
      <c r="AF69" s="11"/>
      <c r="AG69" s="11">
        <v>0</v>
      </c>
      <c r="AI69" s="67"/>
    </row>
    <row r="70" spans="1:35" x14ac:dyDescent="0.2">
      <c r="A70" s="12" t="s">
        <v>29</v>
      </c>
      <c r="B70" s="13" t="s">
        <v>30</v>
      </c>
      <c r="C70" s="11">
        <v>4936</v>
      </c>
      <c r="D70" s="11"/>
      <c r="E70" s="11">
        <f t="shared" si="1"/>
        <v>4936</v>
      </c>
      <c r="F70" s="11"/>
      <c r="G70" s="11">
        <f t="shared" si="1"/>
        <v>4936</v>
      </c>
      <c r="H70" s="11"/>
      <c r="I70" s="11">
        <f t="shared" si="2"/>
        <v>4936</v>
      </c>
      <c r="J70" s="11"/>
      <c r="K70" s="11">
        <f t="shared" si="3"/>
        <v>4936</v>
      </c>
      <c r="L70" s="11"/>
      <c r="M70" s="11">
        <f t="shared" si="4"/>
        <v>4936</v>
      </c>
      <c r="N70" s="11"/>
      <c r="O70" s="11">
        <f t="shared" si="5"/>
        <v>4936</v>
      </c>
      <c r="P70" s="11">
        <v>5000</v>
      </c>
      <c r="Q70" s="11"/>
      <c r="R70" s="11">
        <v>5000</v>
      </c>
      <c r="S70" s="11"/>
      <c r="T70" s="11">
        <v>5000</v>
      </c>
      <c r="U70" s="11"/>
      <c r="V70" s="11">
        <v>5000</v>
      </c>
      <c r="W70" s="11"/>
      <c r="X70" s="11">
        <v>5000</v>
      </c>
      <c r="Y70" s="11">
        <v>5000</v>
      </c>
      <c r="Z70" s="11"/>
      <c r="AA70" s="11">
        <v>5000</v>
      </c>
      <c r="AB70" s="11"/>
      <c r="AC70" s="11">
        <v>5000</v>
      </c>
      <c r="AD70" s="11"/>
      <c r="AE70" s="11">
        <v>5000</v>
      </c>
      <c r="AF70" s="11"/>
      <c r="AG70" s="11">
        <v>5000</v>
      </c>
      <c r="AI70" s="67"/>
    </row>
    <row r="71" spans="1:35" ht="25.5" x14ac:dyDescent="0.2">
      <c r="A71" s="12" t="s">
        <v>31</v>
      </c>
      <c r="B71" s="13" t="s">
        <v>32</v>
      </c>
      <c r="C71" s="11">
        <v>122000</v>
      </c>
      <c r="D71" s="11"/>
      <c r="E71" s="11">
        <f t="shared" si="1"/>
        <v>122000</v>
      </c>
      <c r="F71" s="11"/>
      <c r="G71" s="11">
        <f t="shared" si="1"/>
        <v>122000</v>
      </c>
      <c r="H71" s="11"/>
      <c r="I71" s="11">
        <f t="shared" si="2"/>
        <v>122000</v>
      </c>
      <c r="J71" s="11"/>
      <c r="K71" s="11">
        <f t="shared" si="3"/>
        <v>122000</v>
      </c>
      <c r="L71" s="11"/>
      <c r="M71" s="11">
        <f t="shared" si="4"/>
        <v>122000</v>
      </c>
      <c r="N71" s="11"/>
      <c r="O71" s="11">
        <f t="shared" si="5"/>
        <v>122000</v>
      </c>
      <c r="P71" s="11">
        <v>89000</v>
      </c>
      <c r="Q71" s="11"/>
      <c r="R71" s="11">
        <v>89000</v>
      </c>
      <c r="S71" s="11"/>
      <c r="T71" s="11">
        <v>89000</v>
      </c>
      <c r="U71" s="11"/>
      <c r="V71" s="11">
        <v>89000</v>
      </c>
      <c r="W71" s="11"/>
      <c r="X71" s="11">
        <v>89000</v>
      </c>
      <c r="Y71" s="11">
        <v>89000</v>
      </c>
      <c r="Z71" s="11"/>
      <c r="AA71" s="11">
        <v>89000</v>
      </c>
      <c r="AB71" s="11"/>
      <c r="AC71" s="11">
        <v>89000</v>
      </c>
      <c r="AD71" s="11"/>
      <c r="AE71" s="11">
        <v>89000</v>
      </c>
      <c r="AF71" s="11"/>
      <c r="AG71" s="11">
        <v>89000</v>
      </c>
      <c r="AI71" s="67"/>
    </row>
    <row r="72" spans="1:35" x14ac:dyDescent="0.2">
      <c r="A72" s="14" t="s">
        <v>33</v>
      </c>
      <c r="B72" s="13" t="s">
        <v>34</v>
      </c>
      <c r="C72" s="11">
        <f>SUM(C73:C74)</f>
        <v>4447815</v>
      </c>
      <c r="D72" s="11">
        <f>SUM(D73:D74)</f>
        <v>0</v>
      </c>
      <c r="E72" s="11">
        <f t="shared" si="1"/>
        <v>4447815</v>
      </c>
      <c r="F72" s="11">
        <f>SUM(F73:F74)</f>
        <v>0</v>
      </c>
      <c r="G72" s="11">
        <f t="shared" si="1"/>
        <v>4447815</v>
      </c>
      <c r="H72" s="11">
        <f>SUM(H73:H74)</f>
        <v>0</v>
      </c>
      <c r="I72" s="11">
        <f t="shared" si="2"/>
        <v>4447815</v>
      </c>
      <c r="J72" s="11"/>
      <c r="K72" s="11">
        <f t="shared" si="3"/>
        <v>4447815</v>
      </c>
      <c r="L72" s="11"/>
      <c r="M72" s="11">
        <f t="shared" si="4"/>
        <v>4447815</v>
      </c>
      <c r="N72" s="11"/>
      <c r="O72" s="11">
        <f t="shared" si="5"/>
        <v>4447815</v>
      </c>
      <c r="P72" s="11">
        <f>SUM(P73:P74)</f>
        <v>4447815</v>
      </c>
      <c r="Q72" s="11"/>
      <c r="R72" s="11">
        <f>SUM(R73:R74)</f>
        <v>4447815</v>
      </c>
      <c r="S72" s="11"/>
      <c r="T72" s="11">
        <f>SUM(T73:T74)</f>
        <v>4447815</v>
      </c>
      <c r="U72" s="11"/>
      <c r="V72" s="11">
        <f>SUM(V73:V74)</f>
        <v>4447815</v>
      </c>
      <c r="W72" s="11"/>
      <c r="X72" s="11">
        <f>SUM(X73:X74)</f>
        <v>4447815</v>
      </c>
      <c r="Y72" s="11">
        <f>SUM(Y73:Y74)</f>
        <v>4447815</v>
      </c>
      <c r="Z72" s="11"/>
      <c r="AA72" s="11">
        <f>SUM(AA73:AA74)</f>
        <v>4447815</v>
      </c>
      <c r="AB72" s="11"/>
      <c r="AC72" s="11">
        <f>SUM(AC73:AC74)</f>
        <v>4447815</v>
      </c>
      <c r="AD72" s="11"/>
      <c r="AE72" s="11">
        <f>SUM(AE73:AE74)</f>
        <v>4447815</v>
      </c>
      <c r="AF72" s="11"/>
      <c r="AG72" s="11">
        <f>SUM(AG73:AG74)</f>
        <v>4447815</v>
      </c>
      <c r="AI72" s="67"/>
    </row>
    <row r="73" spans="1:35" ht="25.5" x14ac:dyDescent="0.2">
      <c r="A73" s="12" t="s">
        <v>35</v>
      </c>
      <c r="B73" s="13" t="s">
        <v>36</v>
      </c>
      <c r="C73" s="11">
        <v>3261000</v>
      </c>
      <c r="D73" s="11"/>
      <c r="E73" s="11">
        <f t="shared" si="1"/>
        <v>3261000</v>
      </c>
      <c r="F73" s="11"/>
      <c r="G73" s="11">
        <f t="shared" si="1"/>
        <v>3261000</v>
      </c>
      <c r="H73" s="11"/>
      <c r="I73" s="11">
        <f t="shared" si="2"/>
        <v>3261000</v>
      </c>
      <c r="J73" s="11"/>
      <c r="K73" s="11">
        <f t="shared" si="3"/>
        <v>3261000</v>
      </c>
      <c r="L73" s="11"/>
      <c r="M73" s="11">
        <f t="shared" si="4"/>
        <v>3261000</v>
      </c>
      <c r="N73" s="11"/>
      <c r="O73" s="11">
        <f t="shared" si="5"/>
        <v>3261000</v>
      </c>
      <c r="P73" s="11">
        <v>3261001</v>
      </c>
      <c r="Q73" s="11"/>
      <c r="R73" s="11">
        <v>3261001</v>
      </c>
      <c r="S73" s="11"/>
      <c r="T73" s="11">
        <v>3261001</v>
      </c>
      <c r="U73" s="11"/>
      <c r="V73" s="11">
        <v>3261001</v>
      </c>
      <c r="W73" s="11"/>
      <c r="X73" s="11">
        <v>3261001</v>
      </c>
      <c r="Y73" s="11">
        <v>3261002</v>
      </c>
      <c r="Z73" s="11"/>
      <c r="AA73" s="11">
        <v>3261002</v>
      </c>
      <c r="AB73" s="11"/>
      <c r="AC73" s="11">
        <v>3261002</v>
      </c>
      <c r="AD73" s="11"/>
      <c r="AE73" s="11">
        <v>3261002</v>
      </c>
      <c r="AF73" s="11"/>
      <c r="AG73" s="11">
        <v>3261002</v>
      </c>
      <c r="AI73" s="67"/>
    </row>
    <row r="74" spans="1:35" ht="25.5" x14ac:dyDescent="0.2">
      <c r="A74" s="12" t="s">
        <v>37</v>
      </c>
      <c r="B74" s="13" t="s">
        <v>38</v>
      </c>
      <c r="C74" s="11">
        <v>1186815</v>
      </c>
      <c r="D74" s="11"/>
      <c r="E74" s="11">
        <f t="shared" si="1"/>
        <v>1186815</v>
      </c>
      <c r="F74" s="11"/>
      <c r="G74" s="11">
        <f t="shared" si="1"/>
        <v>1186815</v>
      </c>
      <c r="H74" s="11"/>
      <c r="I74" s="11">
        <f t="shared" si="2"/>
        <v>1186815</v>
      </c>
      <c r="J74" s="11"/>
      <c r="K74" s="11">
        <f t="shared" si="3"/>
        <v>1186815</v>
      </c>
      <c r="L74" s="11"/>
      <c r="M74" s="11">
        <f t="shared" si="4"/>
        <v>1186815</v>
      </c>
      <c r="N74" s="11"/>
      <c r="O74" s="11">
        <f t="shared" si="5"/>
        <v>1186815</v>
      </c>
      <c r="P74" s="11">
        <v>1186814</v>
      </c>
      <c r="Q74" s="11"/>
      <c r="R74" s="11">
        <v>1186814</v>
      </c>
      <c r="S74" s="11"/>
      <c r="T74" s="11">
        <v>1186814</v>
      </c>
      <c r="U74" s="11"/>
      <c r="V74" s="11">
        <v>1186814</v>
      </c>
      <c r="W74" s="11"/>
      <c r="X74" s="11">
        <v>1186814</v>
      </c>
      <c r="Y74" s="11">
        <v>1186813</v>
      </c>
      <c r="Z74" s="11"/>
      <c r="AA74" s="11">
        <v>1186813</v>
      </c>
      <c r="AB74" s="11"/>
      <c r="AC74" s="11">
        <v>1186813</v>
      </c>
      <c r="AD74" s="11"/>
      <c r="AE74" s="11">
        <v>1186813</v>
      </c>
      <c r="AF74" s="11"/>
      <c r="AG74" s="11">
        <v>1186813</v>
      </c>
      <c r="AI74" s="67"/>
    </row>
    <row r="75" spans="1:35" ht="38.25" x14ac:dyDescent="0.2">
      <c r="A75" s="14" t="s">
        <v>39</v>
      </c>
      <c r="B75" s="13" t="s">
        <v>40</v>
      </c>
      <c r="C75" s="11">
        <f>SUM(C76:C80)</f>
        <v>16696000</v>
      </c>
      <c r="D75" s="11">
        <f>SUM(D76:D80)</f>
        <v>0</v>
      </c>
      <c r="E75" s="11">
        <f t="shared" si="1"/>
        <v>16696000</v>
      </c>
      <c r="F75" s="11">
        <f>SUM(F76:F80)</f>
        <v>0</v>
      </c>
      <c r="G75" s="11">
        <f t="shared" si="1"/>
        <v>16696000</v>
      </c>
      <c r="H75" s="11">
        <f>SUM(H76:H80)</f>
        <v>0</v>
      </c>
      <c r="I75" s="11">
        <f t="shared" si="2"/>
        <v>16696000</v>
      </c>
      <c r="J75" s="11"/>
      <c r="K75" s="11">
        <f t="shared" si="3"/>
        <v>16696000</v>
      </c>
      <c r="L75" s="11"/>
      <c r="M75" s="11">
        <f t="shared" si="4"/>
        <v>16696000</v>
      </c>
      <c r="N75" s="11"/>
      <c r="O75" s="11">
        <f t="shared" si="5"/>
        <v>16696000</v>
      </c>
      <c r="P75" s="11">
        <f>SUM(P76:P80)</f>
        <v>17138800</v>
      </c>
      <c r="Q75" s="11"/>
      <c r="R75" s="11">
        <f>SUM(R76:R80)</f>
        <v>17138800</v>
      </c>
      <c r="S75" s="11"/>
      <c r="T75" s="11">
        <f>SUM(T76:T80)</f>
        <v>17138800</v>
      </c>
      <c r="U75" s="11"/>
      <c r="V75" s="11">
        <f>SUM(V76:V80)</f>
        <v>17138800</v>
      </c>
      <c r="W75" s="11"/>
      <c r="X75" s="11">
        <f>SUM(X76:X80)</f>
        <v>17138800</v>
      </c>
      <c r="Y75" s="11">
        <f>SUM(Y76:Y80)</f>
        <v>17138800</v>
      </c>
      <c r="Z75" s="11"/>
      <c r="AA75" s="11">
        <f>SUM(AA76:AA80)</f>
        <v>17138800</v>
      </c>
      <c r="AB75" s="11"/>
      <c r="AC75" s="11">
        <f>SUM(AC76:AC80)</f>
        <v>17138800</v>
      </c>
      <c r="AD75" s="11"/>
      <c r="AE75" s="11">
        <f>SUM(AE76:AE80)</f>
        <v>17138800</v>
      </c>
      <c r="AF75" s="11"/>
      <c r="AG75" s="11">
        <f>SUM(AG76:AG80)</f>
        <v>17138800</v>
      </c>
      <c r="AI75" s="67"/>
    </row>
    <row r="76" spans="1:35" ht="25.5" x14ac:dyDescent="0.2">
      <c r="A76" s="12" t="s">
        <v>41</v>
      </c>
      <c r="B76" s="13" t="s">
        <v>42</v>
      </c>
      <c r="C76" s="11">
        <v>11400000</v>
      </c>
      <c r="D76" s="11"/>
      <c r="E76" s="11">
        <f t="shared" si="1"/>
        <v>11400000</v>
      </c>
      <c r="F76" s="11"/>
      <c r="G76" s="11">
        <f t="shared" si="1"/>
        <v>11400000</v>
      </c>
      <c r="H76" s="11"/>
      <c r="I76" s="11">
        <f t="shared" si="2"/>
        <v>11400000</v>
      </c>
      <c r="J76" s="11"/>
      <c r="K76" s="11">
        <f t="shared" si="3"/>
        <v>11400000</v>
      </c>
      <c r="L76" s="11"/>
      <c r="M76" s="11">
        <f t="shared" si="4"/>
        <v>11400000</v>
      </c>
      <c r="N76" s="11"/>
      <c r="O76" s="11">
        <f t="shared" si="5"/>
        <v>11400000</v>
      </c>
      <c r="P76" s="11">
        <v>12000000</v>
      </c>
      <c r="Q76" s="11"/>
      <c r="R76" s="11">
        <v>12000000</v>
      </c>
      <c r="S76" s="11"/>
      <c r="T76" s="11">
        <v>12000000</v>
      </c>
      <c r="U76" s="11"/>
      <c r="V76" s="11">
        <v>12000000</v>
      </c>
      <c r="W76" s="11"/>
      <c r="X76" s="11">
        <v>12000000</v>
      </c>
      <c r="Y76" s="11">
        <v>12000000</v>
      </c>
      <c r="Z76" s="11"/>
      <c r="AA76" s="11">
        <v>12000000</v>
      </c>
      <c r="AB76" s="11"/>
      <c r="AC76" s="11">
        <v>12000000</v>
      </c>
      <c r="AD76" s="11"/>
      <c r="AE76" s="11">
        <v>12000000</v>
      </c>
      <c r="AF76" s="11"/>
      <c r="AG76" s="11">
        <v>12000000</v>
      </c>
      <c r="AI76" s="67"/>
    </row>
    <row r="77" spans="1:35" ht="51" x14ac:dyDescent="0.2">
      <c r="A77" s="12" t="s">
        <v>43</v>
      </c>
      <c r="B77" s="13" t="s">
        <v>44</v>
      </c>
      <c r="C77" s="11">
        <f>347000</f>
        <v>347000</v>
      </c>
      <c r="D77" s="11"/>
      <c r="E77" s="11">
        <f t="shared" si="1"/>
        <v>347000</v>
      </c>
      <c r="F77" s="11"/>
      <c r="G77" s="11">
        <f t="shared" si="1"/>
        <v>347000</v>
      </c>
      <c r="H77" s="11"/>
      <c r="I77" s="11">
        <f t="shared" si="2"/>
        <v>347000</v>
      </c>
      <c r="J77" s="11"/>
      <c r="K77" s="11">
        <f t="shared" si="3"/>
        <v>347000</v>
      </c>
      <c r="L77" s="11"/>
      <c r="M77" s="11">
        <f t="shared" si="4"/>
        <v>347000</v>
      </c>
      <c r="N77" s="11"/>
      <c r="O77" s="11">
        <f t="shared" si="5"/>
        <v>347000</v>
      </c>
      <c r="P77" s="11">
        <v>800</v>
      </c>
      <c r="Q77" s="11"/>
      <c r="R77" s="11">
        <v>800</v>
      </c>
      <c r="S77" s="11"/>
      <c r="T77" s="11">
        <v>800</v>
      </c>
      <c r="U77" s="11"/>
      <c r="V77" s="11">
        <v>800</v>
      </c>
      <c r="W77" s="11"/>
      <c r="X77" s="11">
        <v>800</v>
      </c>
      <c r="Y77" s="11">
        <v>800</v>
      </c>
      <c r="Z77" s="11"/>
      <c r="AA77" s="11">
        <v>800</v>
      </c>
      <c r="AB77" s="11"/>
      <c r="AC77" s="11">
        <v>800</v>
      </c>
      <c r="AD77" s="11"/>
      <c r="AE77" s="11">
        <v>800</v>
      </c>
      <c r="AF77" s="11"/>
      <c r="AG77" s="11">
        <v>800</v>
      </c>
      <c r="AI77" s="67"/>
    </row>
    <row r="78" spans="1:35" ht="25.5" x14ac:dyDescent="0.2">
      <c r="A78" s="12" t="s">
        <v>45</v>
      </c>
      <c r="B78" s="13" t="s">
        <v>46</v>
      </c>
      <c r="C78" s="11">
        <v>480000</v>
      </c>
      <c r="D78" s="11"/>
      <c r="E78" s="11">
        <f t="shared" si="1"/>
        <v>480000</v>
      </c>
      <c r="F78" s="11"/>
      <c r="G78" s="11">
        <f t="shared" si="1"/>
        <v>480000</v>
      </c>
      <c r="H78" s="11"/>
      <c r="I78" s="11">
        <f t="shared" si="2"/>
        <v>480000</v>
      </c>
      <c r="J78" s="11"/>
      <c r="K78" s="11">
        <f t="shared" si="3"/>
        <v>480000</v>
      </c>
      <c r="L78" s="11"/>
      <c r="M78" s="11">
        <f t="shared" si="4"/>
        <v>480000</v>
      </c>
      <c r="N78" s="11"/>
      <c r="O78" s="11">
        <f t="shared" si="5"/>
        <v>480000</v>
      </c>
      <c r="P78" s="11">
        <v>519000</v>
      </c>
      <c r="Q78" s="11"/>
      <c r="R78" s="11">
        <v>519000</v>
      </c>
      <c r="S78" s="11"/>
      <c r="T78" s="11">
        <v>519000</v>
      </c>
      <c r="U78" s="11"/>
      <c r="V78" s="11">
        <v>519000</v>
      </c>
      <c r="W78" s="11"/>
      <c r="X78" s="11">
        <v>519000</v>
      </c>
      <c r="Y78" s="11">
        <v>519000</v>
      </c>
      <c r="Z78" s="11"/>
      <c r="AA78" s="11">
        <v>519000</v>
      </c>
      <c r="AB78" s="11"/>
      <c r="AC78" s="11">
        <v>519000</v>
      </c>
      <c r="AD78" s="11"/>
      <c r="AE78" s="11">
        <v>519000</v>
      </c>
      <c r="AF78" s="11"/>
      <c r="AG78" s="11">
        <v>519000</v>
      </c>
      <c r="AI78" s="67"/>
    </row>
    <row r="79" spans="1:35" ht="25.5" x14ac:dyDescent="0.2">
      <c r="A79" s="12" t="s">
        <v>47</v>
      </c>
      <c r="B79" s="13" t="s">
        <v>48</v>
      </c>
      <c r="C79" s="11">
        <v>50000</v>
      </c>
      <c r="D79" s="11"/>
      <c r="E79" s="11">
        <f t="shared" si="1"/>
        <v>50000</v>
      </c>
      <c r="F79" s="11"/>
      <c r="G79" s="11">
        <f t="shared" si="1"/>
        <v>50000</v>
      </c>
      <c r="H79" s="11"/>
      <c r="I79" s="11">
        <f t="shared" si="2"/>
        <v>50000</v>
      </c>
      <c r="J79" s="11"/>
      <c r="K79" s="11">
        <f t="shared" si="3"/>
        <v>50000</v>
      </c>
      <c r="L79" s="11"/>
      <c r="M79" s="11">
        <f t="shared" si="4"/>
        <v>50000</v>
      </c>
      <c r="N79" s="11"/>
      <c r="O79" s="11">
        <f t="shared" si="5"/>
        <v>50000</v>
      </c>
      <c r="P79" s="11">
        <v>0</v>
      </c>
      <c r="Q79" s="11"/>
      <c r="R79" s="11">
        <v>0</v>
      </c>
      <c r="S79" s="11"/>
      <c r="T79" s="11">
        <v>0</v>
      </c>
      <c r="U79" s="11"/>
      <c r="V79" s="11">
        <v>0</v>
      </c>
      <c r="W79" s="11"/>
      <c r="X79" s="11">
        <v>0</v>
      </c>
      <c r="Y79" s="11">
        <v>0</v>
      </c>
      <c r="Z79" s="11"/>
      <c r="AA79" s="11">
        <v>0</v>
      </c>
      <c r="AB79" s="11"/>
      <c r="AC79" s="11">
        <v>0</v>
      </c>
      <c r="AD79" s="11"/>
      <c r="AE79" s="11">
        <v>0</v>
      </c>
      <c r="AF79" s="11"/>
      <c r="AG79" s="11">
        <v>0</v>
      </c>
      <c r="AI79" s="67"/>
    </row>
    <row r="80" spans="1:35" ht="63.75" x14ac:dyDescent="0.2">
      <c r="A80" s="12" t="s">
        <v>49</v>
      </c>
      <c r="B80" s="13" t="s">
        <v>50</v>
      </c>
      <c r="C80" s="11">
        <f>4300000+119000</f>
        <v>4419000</v>
      </c>
      <c r="D80" s="11"/>
      <c r="E80" s="11">
        <f t="shared" si="1"/>
        <v>4419000</v>
      </c>
      <c r="F80" s="11"/>
      <c r="G80" s="11">
        <f t="shared" si="1"/>
        <v>4419000</v>
      </c>
      <c r="H80" s="11"/>
      <c r="I80" s="11">
        <f t="shared" si="2"/>
        <v>4419000</v>
      </c>
      <c r="J80" s="11"/>
      <c r="K80" s="11">
        <f t="shared" si="3"/>
        <v>4419000</v>
      </c>
      <c r="L80" s="11"/>
      <c r="M80" s="11">
        <f t="shared" si="4"/>
        <v>4419000</v>
      </c>
      <c r="N80" s="11"/>
      <c r="O80" s="11">
        <f t="shared" si="5"/>
        <v>4419000</v>
      </c>
      <c r="P80" s="11">
        <f>119000+4500000</f>
        <v>4619000</v>
      </c>
      <c r="Q80" s="11"/>
      <c r="R80" s="11">
        <f>119000+4500000</f>
        <v>4619000</v>
      </c>
      <c r="S80" s="11"/>
      <c r="T80" s="11">
        <f>119000+4500000</f>
        <v>4619000</v>
      </c>
      <c r="U80" s="11"/>
      <c r="V80" s="11">
        <f>119000+4500000</f>
        <v>4619000</v>
      </c>
      <c r="W80" s="11"/>
      <c r="X80" s="11">
        <f>119000+4500000</f>
        <v>4619000</v>
      </c>
      <c r="Y80" s="11">
        <f>119000+4500000</f>
        <v>4619000</v>
      </c>
      <c r="Z80" s="11"/>
      <c r="AA80" s="11">
        <f>119000+4500000</f>
        <v>4619000</v>
      </c>
      <c r="AB80" s="11"/>
      <c r="AC80" s="11">
        <f>119000+4500000</f>
        <v>4619000</v>
      </c>
      <c r="AD80" s="11"/>
      <c r="AE80" s="11">
        <f>119000+4500000</f>
        <v>4619000</v>
      </c>
      <c r="AF80" s="11"/>
      <c r="AG80" s="11">
        <f>119000+4500000</f>
        <v>4619000</v>
      </c>
      <c r="AI80" s="67"/>
    </row>
    <row r="81" spans="1:35" x14ac:dyDescent="0.2">
      <c r="A81" s="14" t="s">
        <v>51</v>
      </c>
      <c r="B81" s="13" t="s">
        <v>52</v>
      </c>
      <c r="C81" s="11">
        <f>C82</f>
        <v>430800</v>
      </c>
      <c r="D81" s="11">
        <f>D82</f>
        <v>0</v>
      </c>
      <c r="E81" s="11">
        <f t="shared" si="1"/>
        <v>430800</v>
      </c>
      <c r="F81" s="11">
        <f>F82</f>
        <v>0</v>
      </c>
      <c r="G81" s="11">
        <f t="shared" si="1"/>
        <v>430800</v>
      </c>
      <c r="H81" s="11">
        <f>H82</f>
        <v>0</v>
      </c>
      <c r="I81" s="11">
        <f t="shared" si="2"/>
        <v>430800</v>
      </c>
      <c r="J81" s="11"/>
      <c r="K81" s="11">
        <f t="shared" si="3"/>
        <v>430800</v>
      </c>
      <c r="L81" s="11"/>
      <c r="M81" s="11">
        <f t="shared" si="4"/>
        <v>430800</v>
      </c>
      <c r="N81" s="11"/>
      <c r="O81" s="11">
        <f t="shared" si="5"/>
        <v>430800</v>
      </c>
      <c r="P81" s="11">
        <f>P82</f>
        <v>430800</v>
      </c>
      <c r="Q81" s="11"/>
      <c r="R81" s="11">
        <f>R82</f>
        <v>430800</v>
      </c>
      <c r="S81" s="11"/>
      <c r="T81" s="11">
        <f>T82</f>
        <v>430800</v>
      </c>
      <c r="U81" s="11"/>
      <c r="V81" s="11">
        <f>V82</f>
        <v>430800</v>
      </c>
      <c r="W81" s="11"/>
      <c r="X81" s="11">
        <f>X82</f>
        <v>430800</v>
      </c>
      <c r="Y81" s="11">
        <f>Y82</f>
        <v>430800</v>
      </c>
      <c r="Z81" s="11"/>
      <c r="AA81" s="11">
        <f>AA82</f>
        <v>430800</v>
      </c>
      <c r="AB81" s="11"/>
      <c r="AC81" s="11">
        <f>AC82</f>
        <v>430800</v>
      </c>
      <c r="AD81" s="11"/>
      <c r="AE81" s="11">
        <f>AE82</f>
        <v>430800</v>
      </c>
      <c r="AF81" s="11"/>
      <c r="AG81" s="11">
        <f>AG82</f>
        <v>430800</v>
      </c>
      <c r="AI81" s="67"/>
    </row>
    <row r="82" spans="1:35" x14ac:dyDescent="0.2">
      <c r="A82" s="12" t="s">
        <v>53</v>
      </c>
      <c r="B82" s="13" t="s">
        <v>54</v>
      </c>
      <c r="C82" s="11">
        <v>430800</v>
      </c>
      <c r="D82" s="11"/>
      <c r="E82" s="11">
        <f t="shared" si="1"/>
        <v>430800</v>
      </c>
      <c r="F82" s="11"/>
      <c r="G82" s="11">
        <f t="shared" si="1"/>
        <v>430800</v>
      </c>
      <c r="H82" s="11"/>
      <c r="I82" s="11">
        <f t="shared" si="2"/>
        <v>430800</v>
      </c>
      <c r="J82" s="11"/>
      <c r="K82" s="11">
        <f t="shared" si="3"/>
        <v>430800</v>
      </c>
      <c r="L82" s="11"/>
      <c r="M82" s="11">
        <f t="shared" si="4"/>
        <v>430800</v>
      </c>
      <c r="N82" s="11"/>
      <c r="O82" s="11">
        <f t="shared" si="5"/>
        <v>430800</v>
      </c>
      <c r="P82" s="11">
        <v>430800</v>
      </c>
      <c r="Q82" s="11"/>
      <c r="R82" s="11">
        <v>430800</v>
      </c>
      <c r="S82" s="11"/>
      <c r="T82" s="11">
        <v>430800</v>
      </c>
      <c r="U82" s="11"/>
      <c r="V82" s="11">
        <v>430800</v>
      </c>
      <c r="W82" s="11"/>
      <c r="X82" s="11">
        <v>430800</v>
      </c>
      <c r="Y82" s="11">
        <v>430800</v>
      </c>
      <c r="Z82" s="11"/>
      <c r="AA82" s="11">
        <v>430800</v>
      </c>
      <c r="AB82" s="11"/>
      <c r="AC82" s="11">
        <v>430800</v>
      </c>
      <c r="AD82" s="11"/>
      <c r="AE82" s="11">
        <v>430800</v>
      </c>
      <c r="AF82" s="11"/>
      <c r="AG82" s="11">
        <v>430800</v>
      </c>
      <c r="AI82" s="67"/>
    </row>
    <row r="83" spans="1:35" ht="25.5" x14ac:dyDescent="0.2">
      <c r="A83" s="14" t="s">
        <v>55</v>
      </c>
      <c r="B83" s="13" t="s">
        <v>56</v>
      </c>
      <c r="C83" s="11">
        <f>SUM(C84:C85)</f>
        <v>273000</v>
      </c>
      <c r="D83" s="11">
        <f>SUM(D84:D85)</f>
        <v>0</v>
      </c>
      <c r="E83" s="11">
        <f t="shared" si="1"/>
        <v>273000</v>
      </c>
      <c r="F83" s="11">
        <f>SUM(F84:F85)</f>
        <v>0</v>
      </c>
      <c r="G83" s="11">
        <f t="shared" si="1"/>
        <v>273000</v>
      </c>
      <c r="H83" s="11">
        <f>SUM(H84:H85)</f>
        <v>0</v>
      </c>
      <c r="I83" s="11">
        <f t="shared" si="2"/>
        <v>273000</v>
      </c>
      <c r="J83" s="11"/>
      <c r="K83" s="11">
        <f t="shared" si="3"/>
        <v>273000</v>
      </c>
      <c r="L83" s="11"/>
      <c r="M83" s="11">
        <f t="shared" si="4"/>
        <v>273000</v>
      </c>
      <c r="N83" s="11"/>
      <c r="O83" s="11">
        <f t="shared" si="5"/>
        <v>273000</v>
      </c>
      <c r="P83" s="11">
        <f>SUM(P84:P85)</f>
        <v>73000</v>
      </c>
      <c r="Q83" s="11"/>
      <c r="R83" s="11">
        <f>SUM(R84:R85)</f>
        <v>73000</v>
      </c>
      <c r="S83" s="11"/>
      <c r="T83" s="11">
        <f>SUM(T84:T85)</f>
        <v>73000</v>
      </c>
      <c r="U83" s="11"/>
      <c r="V83" s="11">
        <f>SUM(V84:V85)</f>
        <v>73000</v>
      </c>
      <c r="W83" s="11"/>
      <c r="X83" s="11">
        <f>SUM(X84:X85)</f>
        <v>73000</v>
      </c>
      <c r="Y83" s="11">
        <f>SUM(Y84:Y85)</f>
        <v>73000</v>
      </c>
      <c r="Z83" s="11"/>
      <c r="AA83" s="11">
        <f>SUM(AA84:AA85)</f>
        <v>73000</v>
      </c>
      <c r="AB83" s="11"/>
      <c r="AC83" s="11">
        <f>SUM(AC84:AC85)</f>
        <v>73000</v>
      </c>
      <c r="AD83" s="11"/>
      <c r="AE83" s="11">
        <f>SUM(AE84:AE85)</f>
        <v>73000</v>
      </c>
      <c r="AF83" s="11"/>
      <c r="AG83" s="11">
        <f>SUM(AG84:AG85)</f>
        <v>73000</v>
      </c>
      <c r="AI83" s="67"/>
    </row>
    <row r="84" spans="1:35" x14ac:dyDescent="0.2">
      <c r="A84" s="12" t="s">
        <v>57</v>
      </c>
      <c r="B84" s="13" t="s">
        <v>58</v>
      </c>
      <c r="C84" s="11">
        <v>273000</v>
      </c>
      <c r="D84" s="11"/>
      <c r="E84" s="11">
        <f t="shared" si="1"/>
        <v>273000</v>
      </c>
      <c r="F84" s="11"/>
      <c r="G84" s="11">
        <f t="shared" si="1"/>
        <v>273000</v>
      </c>
      <c r="H84" s="11"/>
      <c r="I84" s="11">
        <f t="shared" si="2"/>
        <v>273000</v>
      </c>
      <c r="J84" s="11"/>
      <c r="K84" s="11">
        <f t="shared" si="3"/>
        <v>273000</v>
      </c>
      <c r="L84" s="11"/>
      <c r="M84" s="11">
        <f t="shared" si="4"/>
        <v>273000</v>
      </c>
      <c r="N84" s="11"/>
      <c r="O84" s="11">
        <f t="shared" si="5"/>
        <v>273000</v>
      </c>
      <c r="P84" s="11">
        <v>73000</v>
      </c>
      <c r="Q84" s="11"/>
      <c r="R84" s="11">
        <v>73000</v>
      </c>
      <c r="S84" s="11"/>
      <c r="T84" s="11">
        <v>73000</v>
      </c>
      <c r="U84" s="11"/>
      <c r="V84" s="11">
        <v>73000</v>
      </c>
      <c r="W84" s="11"/>
      <c r="X84" s="11">
        <v>73000</v>
      </c>
      <c r="Y84" s="11">
        <v>73000</v>
      </c>
      <c r="Z84" s="11"/>
      <c r="AA84" s="11">
        <v>73000</v>
      </c>
      <c r="AB84" s="11"/>
      <c r="AC84" s="11">
        <v>73000</v>
      </c>
      <c r="AD84" s="11"/>
      <c r="AE84" s="11">
        <v>73000</v>
      </c>
      <c r="AF84" s="11"/>
      <c r="AG84" s="11">
        <v>73000</v>
      </c>
      <c r="AI84" s="67"/>
    </row>
    <row r="85" spans="1:35" x14ac:dyDescent="0.2">
      <c r="A85" s="12" t="s">
        <v>59</v>
      </c>
      <c r="B85" s="13" t="s">
        <v>60</v>
      </c>
      <c r="C85" s="11">
        <v>0</v>
      </c>
      <c r="D85" s="11"/>
      <c r="E85" s="11">
        <f t="shared" si="1"/>
        <v>0</v>
      </c>
      <c r="F85" s="11"/>
      <c r="G85" s="11">
        <f t="shared" si="1"/>
        <v>0</v>
      </c>
      <c r="H85" s="11"/>
      <c r="I85" s="11">
        <f t="shared" si="2"/>
        <v>0</v>
      </c>
      <c r="J85" s="11"/>
      <c r="K85" s="11">
        <f t="shared" si="3"/>
        <v>0</v>
      </c>
      <c r="L85" s="11"/>
      <c r="M85" s="11">
        <f t="shared" si="4"/>
        <v>0</v>
      </c>
      <c r="N85" s="11"/>
      <c r="O85" s="11">
        <f t="shared" si="5"/>
        <v>0</v>
      </c>
      <c r="P85" s="11">
        <v>0</v>
      </c>
      <c r="Q85" s="11"/>
      <c r="R85" s="11">
        <v>0</v>
      </c>
      <c r="S85" s="11"/>
      <c r="T85" s="11">
        <v>0</v>
      </c>
      <c r="U85" s="11"/>
      <c r="V85" s="11">
        <v>0</v>
      </c>
      <c r="W85" s="11"/>
      <c r="X85" s="11">
        <v>0</v>
      </c>
      <c r="Y85" s="11">
        <v>0</v>
      </c>
      <c r="Z85" s="11"/>
      <c r="AA85" s="11">
        <v>0</v>
      </c>
      <c r="AB85" s="11"/>
      <c r="AC85" s="11">
        <v>0</v>
      </c>
      <c r="AD85" s="11"/>
      <c r="AE85" s="11">
        <v>0</v>
      </c>
      <c r="AF85" s="11"/>
      <c r="AG85" s="11">
        <v>0</v>
      </c>
      <c r="AI85" s="67"/>
    </row>
    <row r="86" spans="1:35" ht="25.5" x14ac:dyDescent="0.2">
      <c r="A86" s="14" t="s">
        <v>61</v>
      </c>
      <c r="B86" s="13" t="s">
        <v>62</v>
      </c>
      <c r="C86" s="11">
        <f>SUM(C87:C88)</f>
        <v>1691700</v>
      </c>
      <c r="D86" s="11">
        <f>SUM(D87:D88)</f>
        <v>0</v>
      </c>
      <c r="E86" s="11">
        <f t="shared" si="1"/>
        <v>1691700</v>
      </c>
      <c r="F86" s="11">
        <f>SUM(F87:F88)</f>
        <v>0</v>
      </c>
      <c r="G86" s="11">
        <f t="shared" si="1"/>
        <v>1691700</v>
      </c>
      <c r="H86" s="11">
        <f>SUM(H87:H88)</f>
        <v>0</v>
      </c>
      <c r="I86" s="11">
        <f t="shared" si="2"/>
        <v>1691700</v>
      </c>
      <c r="J86" s="11"/>
      <c r="K86" s="11">
        <f t="shared" si="3"/>
        <v>1691700</v>
      </c>
      <c r="L86" s="11"/>
      <c r="M86" s="11">
        <f t="shared" si="4"/>
        <v>1691700</v>
      </c>
      <c r="N86" s="11"/>
      <c r="O86" s="11">
        <f t="shared" si="5"/>
        <v>1691700</v>
      </c>
      <c r="P86" s="11">
        <f t="shared" ref="P86:Y86" si="6">SUM(P87:P88)</f>
        <v>1577000</v>
      </c>
      <c r="Q86" s="11"/>
      <c r="R86" s="11">
        <f t="shared" ref="R86:T86" si="7">SUM(R87:R88)</f>
        <v>1577000</v>
      </c>
      <c r="S86" s="11"/>
      <c r="T86" s="11">
        <f t="shared" si="7"/>
        <v>1577000</v>
      </c>
      <c r="U86" s="11"/>
      <c r="V86" s="11">
        <f t="shared" ref="V86:X86" si="8">SUM(V87:V88)</f>
        <v>1577000</v>
      </c>
      <c r="W86" s="11"/>
      <c r="X86" s="11">
        <f t="shared" si="8"/>
        <v>1577000</v>
      </c>
      <c r="Y86" s="11">
        <f t="shared" si="6"/>
        <v>1105</v>
      </c>
      <c r="Z86" s="11"/>
      <c r="AA86" s="11">
        <f t="shared" ref="AA86:AC86" si="9">SUM(AA87:AA88)</f>
        <v>1105</v>
      </c>
      <c r="AB86" s="11"/>
      <c r="AC86" s="11">
        <f t="shared" si="9"/>
        <v>1105</v>
      </c>
      <c r="AD86" s="11"/>
      <c r="AE86" s="11">
        <f t="shared" ref="AE86:AG86" si="10">SUM(AE87:AE88)</f>
        <v>1105</v>
      </c>
      <c r="AF86" s="11"/>
      <c r="AG86" s="11">
        <f t="shared" si="10"/>
        <v>1105</v>
      </c>
      <c r="AI86" s="67"/>
    </row>
    <row r="87" spans="1:35" ht="72" customHeight="1" x14ac:dyDescent="0.2">
      <c r="A87" s="12" t="s">
        <v>63</v>
      </c>
      <c r="B87" s="13" t="s">
        <v>64</v>
      </c>
      <c r="C87" s="11">
        <v>1619000</v>
      </c>
      <c r="D87" s="11"/>
      <c r="E87" s="11">
        <f t="shared" si="1"/>
        <v>1619000</v>
      </c>
      <c r="F87" s="11"/>
      <c r="G87" s="11">
        <f t="shared" si="1"/>
        <v>1619000</v>
      </c>
      <c r="H87" s="11"/>
      <c r="I87" s="11">
        <f t="shared" si="2"/>
        <v>1619000</v>
      </c>
      <c r="J87" s="11"/>
      <c r="K87" s="11">
        <f t="shared" si="3"/>
        <v>1619000</v>
      </c>
      <c r="L87" s="11"/>
      <c r="M87" s="11">
        <f t="shared" si="4"/>
        <v>1619000</v>
      </c>
      <c r="N87" s="11"/>
      <c r="O87" s="11">
        <f t="shared" si="5"/>
        <v>1619000</v>
      </c>
      <c r="P87" s="11">
        <v>1577000</v>
      </c>
      <c r="Q87" s="11"/>
      <c r="R87" s="11">
        <v>1577000</v>
      </c>
      <c r="S87" s="11"/>
      <c r="T87" s="11">
        <v>1577000</v>
      </c>
      <c r="U87" s="11"/>
      <c r="V87" s="11">
        <v>1577000</v>
      </c>
      <c r="W87" s="11"/>
      <c r="X87" s="11">
        <v>1577000</v>
      </c>
      <c r="Y87" s="11">
        <v>1105</v>
      </c>
      <c r="Z87" s="11"/>
      <c r="AA87" s="11">
        <v>1105</v>
      </c>
      <c r="AB87" s="11"/>
      <c r="AC87" s="11">
        <v>1105</v>
      </c>
      <c r="AD87" s="11"/>
      <c r="AE87" s="11">
        <v>1105</v>
      </c>
      <c r="AF87" s="11"/>
      <c r="AG87" s="11">
        <v>1105</v>
      </c>
      <c r="AI87" s="67"/>
    </row>
    <row r="88" spans="1:35" ht="39" customHeight="1" x14ac:dyDescent="0.2">
      <c r="A88" s="12" t="s">
        <v>65</v>
      </c>
      <c r="B88" s="13" t="s">
        <v>66</v>
      </c>
      <c r="C88" s="11">
        <v>72700</v>
      </c>
      <c r="D88" s="11"/>
      <c r="E88" s="11">
        <f t="shared" si="1"/>
        <v>72700</v>
      </c>
      <c r="F88" s="11"/>
      <c r="G88" s="11">
        <f t="shared" si="1"/>
        <v>72700</v>
      </c>
      <c r="H88" s="11"/>
      <c r="I88" s="11">
        <f t="shared" si="2"/>
        <v>72700</v>
      </c>
      <c r="J88" s="11"/>
      <c r="K88" s="11">
        <f t="shared" si="3"/>
        <v>72700</v>
      </c>
      <c r="L88" s="11"/>
      <c r="M88" s="11">
        <f t="shared" si="4"/>
        <v>72700</v>
      </c>
      <c r="N88" s="11"/>
      <c r="O88" s="11">
        <f t="shared" si="5"/>
        <v>72700</v>
      </c>
      <c r="P88" s="11">
        <v>0</v>
      </c>
      <c r="Q88" s="11"/>
      <c r="R88" s="11">
        <v>0</v>
      </c>
      <c r="S88" s="11"/>
      <c r="T88" s="11">
        <v>0</v>
      </c>
      <c r="U88" s="11"/>
      <c r="V88" s="11">
        <v>0</v>
      </c>
      <c r="W88" s="11"/>
      <c r="X88" s="11">
        <v>0</v>
      </c>
      <c r="Y88" s="11">
        <v>0</v>
      </c>
      <c r="Z88" s="11"/>
      <c r="AA88" s="11">
        <v>0</v>
      </c>
      <c r="AB88" s="11"/>
      <c r="AC88" s="11">
        <v>0</v>
      </c>
      <c r="AD88" s="11"/>
      <c r="AE88" s="11">
        <v>0</v>
      </c>
      <c r="AF88" s="11"/>
      <c r="AG88" s="11">
        <v>0</v>
      </c>
      <c r="AI88" s="67"/>
    </row>
    <row r="89" spans="1:35" x14ac:dyDescent="0.2">
      <c r="A89" s="12" t="s">
        <v>67</v>
      </c>
      <c r="B89" s="13" t="s">
        <v>68</v>
      </c>
      <c r="C89" s="11">
        <v>1254000</v>
      </c>
      <c r="D89" s="11"/>
      <c r="E89" s="11">
        <f t="shared" si="1"/>
        <v>1254000</v>
      </c>
      <c r="F89" s="11"/>
      <c r="G89" s="11">
        <f t="shared" si="1"/>
        <v>1254000</v>
      </c>
      <c r="H89" s="11"/>
      <c r="I89" s="11">
        <f t="shared" si="2"/>
        <v>1254000</v>
      </c>
      <c r="J89" s="11"/>
      <c r="K89" s="11">
        <f t="shared" si="3"/>
        <v>1254000</v>
      </c>
      <c r="L89" s="11"/>
      <c r="M89" s="11">
        <f t="shared" si="4"/>
        <v>1254000</v>
      </c>
      <c r="N89" s="11"/>
      <c r="O89" s="11">
        <f t="shared" si="5"/>
        <v>1254000</v>
      </c>
      <c r="P89" s="11">
        <v>1254000</v>
      </c>
      <c r="Q89" s="11"/>
      <c r="R89" s="11">
        <v>1254000</v>
      </c>
      <c r="S89" s="11"/>
      <c r="T89" s="11">
        <v>1254000</v>
      </c>
      <c r="U89" s="11"/>
      <c r="V89" s="11">
        <v>1254000</v>
      </c>
      <c r="W89" s="11"/>
      <c r="X89" s="11">
        <v>1254000</v>
      </c>
      <c r="Y89" s="11">
        <v>1254000</v>
      </c>
      <c r="Z89" s="11"/>
      <c r="AA89" s="11">
        <v>1254000</v>
      </c>
      <c r="AB89" s="11"/>
      <c r="AC89" s="11">
        <v>1254000</v>
      </c>
      <c r="AD89" s="11"/>
      <c r="AE89" s="11">
        <v>1254000</v>
      </c>
      <c r="AF89" s="11"/>
      <c r="AG89" s="11">
        <v>1254000</v>
      </c>
      <c r="AI89" s="67"/>
    </row>
    <row r="90" spans="1:35" x14ac:dyDescent="0.2">
      <c r="A90" s="7" t="s">
        <v>69</v>
      </c>
      <c r="B90" s="8" t="s">
        <v>70</v>
      </c>
      <c r="C90" s="9">
        <f>C91+C192</f>
        <v>978714234.49000001</v>
      </c>
      <c r="D90" s="9">
        <f>D91+D192</f>
        <v>333421814.31999999</v>
      </c>
      <c r="E90" s="9">
        <f>E91+E192</f>
        <v>1312136048.8099999</v>
      </c>
      <c r="F90" s="9">
        <f t="shared" ref="F90:O90" si="11">F91+F192+F193+F194</f>
        <v>63834721.149999999</v>
      </c>
      <c r="G90" s="9">
        <f t="shared" si="11"/>
        <v>1376970769.96</v>
      </c>
      <c r="H90" s="9">
        <f t="shared" si="11"/>
        <v>34926579.140000001</v>
      </c>
      <c r="I90" s="9">
        <f t="shared" si="11"/>
        <v>1411897349.0999999</v>
      </c>
      <c r="J90" s="9">
        <f t="shared" si="11"/>
        <v>10174000</v>
      </c>
      <c r="K90" s="9">
        <f t="shared" si="11"/>
        <v>1422071349.0999999</v>
      </c>
      <c r="L90" s="9">
        <f t="shared" si="11"/>
        <v>21553471.609999999</v>
      </c>
      <c r="M90" s="9">
        <f t="shared" si="11"/>
        <v>1443624820.7099998</v>
      </c>
      <c r="N90" s="9">
        <f t="shared" si="11"/>
        <v>1945153.1400000001</v>
      </c>
      <c r="O90" s="9">
        <f t="shared" si="11"/>
        <v>1445569973.8499997</v>
      </c>
      <c r="P90" s="9">
        <f t="shared" ref="P90:AG90" si="12">P91+P192</f>
        <v>1197636742.73</v>
      </c>
      <c r="Q90" s="9">
        <f t="shared" si="12"/>
        <v>295895335.54000002</v>
      </c>
      <c r="R90" s="9">
        <f t="shared" si="12"/>
        <v>1493532078.27</v>
      </c>
      <c r="S90" s="9">
        <f t="shared" si="12"/>
        <v>-70531955.180000007</v>
      </c>
      <c r="T90" s="9">
        <f t="shared" si="12"/>
        <v>1423000123.0899999</v>
      </c>
      <c r="U90" s="9">
        <f t="shared" si="12"/>
        <v>30677700</v>
      </c>
      <c r="V90" s="9">
        <f t="shared" si="12"/>
        <v>1453677823.0899999</v>
      </c>
      <c r="W90" s="9">
        <f t="shared" si="12"/>
        <v>0</v>
      </c>
      <c r="X90" s="9">
        <f t="shared" si="12"/>
        <v>1453677823.0899999</v>
      </c>
      <c r="Y90" s="9">
        <f t="shared" si="12"/>
        <v>1749222671.52</v>
      </c>
      <c r="Z90" s="9">
        <f t="shared" si="12"/>
        <v>17521548.330000002</v>
      </c>
      <c r="AA90" s="9">
        <f t="shared" si="12"/>
        <v>1766744219.8499999</v>
      </c>
      <c r="AB90" s="9">
        <f t="shared" si="12"/>
        <v>222222222.22</v>
      </c>
      <c r="AC90" s="9">
        <f t="shared" si="12"/>
        <v>1988966442.0699999</v>
      </c>
      <c r="AD90" s="9">
        <f t="shared" si="12"/>
        <v>-141299182.34999999</v>
      </c>
      <c r="AE90" s="9">
        <f t="shared" si="12"/>
        <v>1847667259.72</v>
      </c>
      <c r="AF90" s="9">
        <f t="shared" si="12"/>
        <v>-56460527.820000008</v>
      </c>
      <c r="AG90" s="9">
        <f t="shared" si="12"/>
        <v>1791206731.9000001</v>
      </c>
      <c r="AI90" s="67"/>
    </row>
    <row r="91" spans="1:35" ht="38.25" x14ac:dyDescent="0.2">
      <c r="A91" s="12" t="s">
        <v>71</v>
      </c>
      <c r="B91" s="13" t="s">
        <v>72</v>
      </c>
      <c r="C91" s="11">
        <f t="shared" ref="C91:Q91" si="13">C92+C95+C160+C177</f>
        <v>973182922.49000001</v>
      </c>
      <c r="D91" s="11">
        <f t="shared" si="13"/>
        <v>333421814.31999999</v>
      </c>
      <c r="E91" s="11">
        <f t="shared" si="13"/>
        <v>1306604736.8099999</v>
      </c>
      <c r="F91" s="11">
        <f t="shared" si="13"/>
        <v>59276717.75</v>
      </c>
      <c r="G91" s="11">
        <f t="shared" si="13"/>
        <v>1366881454.5599999</v>
      </c>
      <c r="H91" s="11">
        <f t="shared" si="13"/>
        <v>34926579.140000001</v>
      </c>
      <c r="I91" s="11">
        <f t="shared" si="13"/>
        <v>1401808033.6999998</v>
      </c>
      <c r="J91" s="11">
        <f t="shared" si="13"/>
        <v>10174000</v>
      </c>
      <c r="K91" s="11">
        <f t="shared" si="3"/>
        <v>1411982033.6999998</v>
      </c>
      <c r="L91" s="11">
        <f t="shared" ref="L91:N91" si="14">L92+L95+L160+L177</f>
        <v>21553471.609999999</v>
      </c>
      <c r="M91" s="11">
        <f t="shared" ref="M91" si="15">K91+L91</f>
        <v>1433535505.3099997</v>
      </c>
      <c r="N91" s="11">
        <f t="shared" si="14"/>
        <v>1962780.08</v>
      </c>
      <c r="O91" s="11">
        <f t="shared" ref="O91" si="16">M91+N91</f>
        <v>1435498285.3899996</v>
      </c>
      <c r="P91" s="11">
        <f t="shared" si="13"/>
        <v>1197636742.73</v>
      </c>
      <c r="Q91" s="11">
        <f t="shared" si="13"/>
        <v>295895335.54000002</v>
      </c>
      <c r="R91" s="11">
        <f t="shared" ref="R91:R192" si="17">SUM(P91:Q91)</f>
        <v>1493532078.27</v>
      </c>
      <c r="S91" s="11">
        <f>S92+S95+S160+S177</f>
        <v>-70531955.180000007</v>
      </c>
      <c r="T91" s="11">
        <f t="shared" ref="T91" si="18">SUM(R91:S91)</f>
        <v>1423000123.0899999</v>
      </c>
      <c r="U91" s="11">
        <f>U92+U95+U160+U177</f>
        <v>30677700</v>
      </c>
      <c r="V91" s="11">
        <f t="shared" ref="V91" si="19">SUM(T91:U91)</f>
        <v>1453677823.0899999</v>
      </c>
      <c r="W91" s="11">
        <f>W92+W95+W160+W177</f>
        <v>0</v>
      </c>
      <c r="X91" s="11">
        <f t="shared" ref="X91" si="20">SUM(V91:W91)</f>
        <v>1453677823.0899999</v>
      </c>
      <c r="Y91" s="11">
        <f t="shared" ref="Y91:AG91" si="21">Y92+Y95+Y160+Y177</f>
        <v>1749222671.52</v>
      </c>
      <c r="Z91" s="11">
        <f t="shared" si="21"/>
        <v>17521548.330000002</v>
      </c>
      <c r="AA91" s="11">
        <f t="shared" si="21"/>
        <v>1766744219.8499999</v>
      </c>
      <c r="AB91" s="11">
        <f t="shared" si="21"/>
        <v>222222222.22</v>
      </c>
      <c r="AC91" s="11">
        <f t="shared" si="21"/>
        <v>1988966442.0699999</v>
      </c>
      <c r="AD91" s="11">
        <f t="shared" si="21"/>
        <v>-141299182.34999999</v>
      </c>
      <c r="AE91" s="11">
        <f t="shared" si="21"/>
        <v>1847667259.72</v>
      </c>
      <c r="AF91" s="11">
        <f t="shared" si="21"/>
        <v>-56460527.820000008</v>
      </c>
      <c r="AG91" s="11">
        <f t="shared" si="21"/>
        <v>1791206731.9000001</v>
      </c>
      <c r="AI91" s="67"/>
    </row>
    <row r="92" spans="1:35" x14ac:dyDescent="0.2">
      <c r="A92" s="7" t="s">
        <v>73</v>
      </c>
      <c r="B92" s="8" t="s">
        <v>74</v>
      </c>
      <c r="C92" s="9">
        <f>C93</f>
        <v>48709400</v>
      </c>
      <c r="D92" s="9"/>
      <c r="E92" s="9">
        <f t="shared" si="1"/>
        <v>48709400</v>
      </c>
      <c r="F92" s="9"/>
      <c r="G92" s="9">
        <f>E92</f>
        <v>48709400</v>
      </c>
      <c r="H92" s="9"/>
      <c r="I92" s="9">
        <f>G92</f>
        <v>48709400</v>
      </c>
      <c r="J92" s="9">
        <f t="shared" ref="J92:O92" si="22">SUM(J93:J94)</f>
        <v>3100000</v>
      </c>
      <c r="K92" s="9">
        <f t="shared" si="22"/>
        <v>51809400</v>
      </c>
      <c r="L92" s="9">
        <f t="shared" si="22"/>
        <v>0</v>
      </c>
      <c r="M92" s="9">
        <f t="shared" si="22"/>
        <v>51809400</v>
      </c>
      <c r="N92" s="9">
        <f t="shared" si="22"/>
        <v>0</v>
      </c>
      <c r="O92" s="9">
        <f t="shared" si="22"/>
        <v>51809400</v>
      </c>
      <c r="P92" s="9">
        <f>P93</f>
        <v>38977200</v>
      </c>
      <c r="Q92" s="9">
        <f t="shared" ref="Q92:X92" si="23">Q93</f>
        <v>0</v>
      </c>
      <c r="R92" s="9">
        <f t="shared" si="23"/>
        <v>38977200</v>
      </c>
      <c r="S92" s="9">
        <f t="shared" si="23"/>
        <v>0</v>
      </c>
      <c r="T92" s="9">
        <f t="shared" si="23"/>
        <v>38977200</v>
      </c>
      <c r="U92" s="9">
        <f t="shared" si="23"/>
        <v>0</v>
      </c>
      <c r="V92" s="9">
        <f t="shared" si="23"/>
        <v>38977200</v>
      </c>
      <c r="W92" s="9">
        <f t="shared" si="23"/>
        <v>0</v>
      </c>
      <c r="X92" s="9">
        <f t="shared" si="23"/>
        <v>38977200</v>
      </c>
      <c r="Y92" s="9">
        <f>Y93</f>
        <v>10600</v>
      </c>
      <c r="Z92" s="9"/>
      <c r="AA92" s="9">
        <f t="shared" ref="AA92:AA192" si="24">SUM(Y92:Z92)</f>
        <v>10600</v>
      </c>
      <c r="AB92" s="9"/>
      <c r="AC92" s="9">
        <f t="shared" ref="AC92:AC93" si="25">SUM(AA92:AB92)</f>
        <v>10600</v>
      </c>
      <c r="AD92" s="9"/>
      <c r="AE92" s="9">
        <f t="shared" ref="AE92:AE93" si="26">SUM(AC92:AD92)</f>
        <v>10600</v>
      </c>
      <c r="AF92" s="9"/>
      <c r="AG92" s="9">
        <f t="shared" ref="AG92:AG93" si="27">SUM(AE92:AF92)</f>
        <v>10600</v>
      </c>
      <c r="AI92" s="67"/>
    </row>
    <row r="93" spans="1:35" ht="26.25" customHeight="1" x14ac:dyDescent="0.2">
      <c r="A93" s="12" t="s">
        <v>75</v>
      </c>
      <c r="B93" s="13" t="s">
        <v>76</v>
      </c>
      <c r="C93" s="11">
        <v>48709400</v>
      </c>
      <c r="D93" s="11"/>
      <c r="E93" s="11">
        <f t="shared" si="1"/>
        <v>48709400</v>
      </c>
      <c r="F93" s="11"/>
      <c r="G93" s="11">
        <f t="shared" ref="G93:G96" si="28">E93</f>
        <v>48709400</v>
      </c>
      <c r="H93" s="11"/>
      <c r="I93" s="11">
        <f t="shared" ref="I93" si="29">G93</f>
        <v>48709400</v>
      </c>
      <c r="J93" s="11"/>
      <c r="K93" s="11">
        <f t="shared" si="3"/>
        <v>48709400</v>
      </c>
      <c r="L93" s="11"/>
      <c r="M93" s="11">
        <f t="shared" ref="M93" si="30">K93+L93</f>
        <v>48709400</v>
      </c>
      <c r="N93" s="11"/>
      <c r="O93" s="11">
        <f t="shared" ref="O93" si="31">M93+N93</f>
        <v>48709400</v>
      </c>
      <c r="P93" s="11">
        <v>38977200</v>
      </c>
      <c r="Q93" s="11"/>
      <c r="R93" s="11">
        <f t="shared" si="17"/>
        <v>38977200</v>
      </c>
      <c r="S93" s="11"/>
      <c r="T93" s="11">
        <f t="shared" ref="T93" si="32">SUM(R93:S93)</f>
        <v>38977200</v>
      </c>
      <c r="U93" s="11"/>
      <c r="V93" s="11">
        <f t="shared" ref="V93" si="33">SUM(T93:U93)</f>
        <v>38977200</v>
      </c>
      <c r="W93" s="11"/>
      <c r="X93" s="11">
        <f t="shared" ref="X93" si="34">SUM(V93:W93)</f>
        <v>38977200</v>
      </c>
      <c r="Y93" s="11">
        <v>10600</v>
      </c>
      <c r="Z93" s="11"/>
      <c r="AA93" s="11">
        <f t="shared" si="24"/>
        <v>10600</v>
      </c>
      <c r="AB93" s="11"/>
      <c r="AC93" s="11">
        <f t="shared" si="25"/>
        <v>10600</v>
      </c>
      <c r="AD93" s="11"/>
      <c r="AE93" s="11">
        <f t="shared" si="26"/>
        <v>10600</v>
      </c>
      <c r="AF93" s="11"/>
      <c r="AG93" s="11">
        <f t="shared" si="27"/>
        <v>10600</v>
      </c>
      <c r="AI93" s="67"/>
    </row>
    <row r="94" spans="1:35" ht="32.25" customHeight="1" x14ac:dyDescent="0.2">
      <c r="A94" s="12" t="s">
        <v>195</v>
      </c>
      <c r="B94" s="13" t="s">
        <v>196</v>
      </c>
      <c r="C94" s="11"/>
      <c r="D94" s="11"/>
      <c r="E94" s="11"/>
      <c r="F94" s="11"/>
      <c r="G94" s="11"/>
      <c r="H94" s="11"/>
      <c r="I94" s="11"/>
      <c r="J94" s="11">
        <v>3100000</v>
      </c>
      <c r="K94" s="11">
        <f>J94</f>
        <v>3100000</v>
      </c>
      <c r="L94" s="11"/>
      <c r="M94" s="11">
        <v>3100000</v>
      </c>
      <c r="N94" s="11"/>
      <c r="O94" s="11">
        <v>3100000</v>
      </c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  <c r="AB94" s="11"/>
      <c r="AC94" s="11"/>
      <c r="AD94" s="11"/>
      <c r="AE94" s="11"/>
      <c r="AF94" s="11"/>
      <c r="AG94" s="11"/>
      <c r="AI94" s="67"/>
    </row>
    <row r="95" spans="1:35" ht="25.5" x14ac:dyDescent="0.2">
      <c r="A95" s="7" t="s">
        <v>77</v>
      </c>
      <c r="B95" s="8" t="s">
        <v>78</v>
      </c>
      <c r="C95" s="9">
        <f>SUM(C96:C125)</f>
        <v>258895922.49000001</v>
      </c>
      <c r="D95" s="9">
        <f t="shared" ref="D95" si="35">SUM(D96:D125)</f>
        <v>332754147.98000002</v>
      </c>
      <c r="E95" s="9">
        <f>SUM(E96:E142)</f>
        <v>591650070.47000003</v>
      </c>
      <c r="F95" s="9">
        <f>SUM(F96:F148)</f>
        <v>41769999.57</v>
      </c>
      <c r="G95" s="9">
        <f>SUM(G96:G156)</f>
        <v>634420070.03999996</v>
      </c>
      <c r="H95" s="9">
        <f>SUM(H96:H156)</f>
        <v>34370236.369999997</v>
      </c>
      <c r="I95" s="9">
        <f>SUM(I96:I156)</f>
        <v>668790306.40999997</v>
      </c>
      <c r="J95" s="9">
        <f t="shared" ref="J95:AG95" si="36">SUM(J96:J156)</f>
        <v>0</v>
      </c>
      <c r="K95" s="9">
        <f t="shared" si="3"/>
        <v>668790306.40999997</v>
      </c>
      <c r="L95" s="9">
        <f>SUM(L96:L158)</f>
        <v>6854896.6100000003</v>
      </c>
      <c r="M95" s="9">
        <f>SUM(M96:M159)</f>
        <v>675645203.01999998</v>
      </c>
      <c r="N95" s="9">
        <f t="shared" ref="N95:O95" si="37">SUM(N96:N159)</f>
        <v>-2776887.84</v>
      </c>
      <c r="O95" s="9">
        <f t="shared" si="37"/>
        <v>672868315.17999995</v>
      </c>
      <c r="P95" s="9">
        <f t="shared" si="36"/>
        <v>455259342.73000002</v>
      </c>
      <c r="Q95" s="9">
        <f t="shared" si="36"/>
        <v>295402637.16000003</v>
      </c>
      <c r="R95" s="9">
        <f t="shared" si="36"/>
        <v>750661979.88999999</v>
      </c>
      <c r="S95" s="9">
        <f t="shared" si="36"/>
        <v>-70531955.180000007</v>
      </c>
      <c r="T95" s="9">
        <f t="shared" si="36"/>
        <v>680130024.71000004</v>
      </c>
      <c r="U95" s="9">
        <f t="shared" si="36"/>
        <v>0</v>
      </c>
      <c r="V95" s="9">
        <f t="shared" si="36"/>
        <v>680130024.71000004</v>
      </c>
      <c r="W95" s="9">
        <f t="shared" si="36"/>
        <v>0</v>
      </c>
      <c r="X95" s="9">
        <f t="shared" si="36"/>
        <v>680130024.71000004</v>
      </c>
      <c r="Y95" s="9">
        <f t="shared" si="36"/>
        <v>1014107471.52</v>
      </c>
      <c r="Z95" s="9">
        <f t="shared" si="36"/>
        <v>17019282.07</v>
      </c>
      <c r="AA95" s="9">
        <f t="shared" si="36"/>
        <v>1031126753.59</v>
      </c>
      <c r="AB95" s="9">
        <f t="shared" si="36"/>
        <v>222222222.22</v>
      </c>
      <c r="AC95" s="9">
        <f t="shared" si="36"/>
        <v>1253348975.8099999</v>
      </c>
      <c r="AD95" s="9">
        <f t="shared" si="36"/>
        <v>-141299182.34999999</v>
      </c>
      <c r="AE95" s="9">
        <f t="shared" si="36"/>
        <v>1112049793.46</v>
      </c>
      <c r="AF95" s="9">
        <f t="shared" si="36"/>
        <v>-87005427.820000008</v>
      </c>
      <c r="AG95" s="9">
        <f t="shared" si="36"/>
        <v>1025044365.6400001</v>
      </c>
      <c r="AI95" s="67"/>
    </row>
    <row r="96" spans="1:35" s="26" customFormat="1" ht="76.5" customHeight="1" x14ac:dyDescent="0.2">
      <c r="A96" s="12" t="s">
        <v>79</v>
      </c>
      <c r="B96" s="13" t="s">
        <v>80</v>
      </c>
      <c r="C96" s="11">
        <v>5365800</v>
      </c>
      <c r="D96" s="11">
        <v>-50</v>
      </c>
      <c r="E96" s="11">
        <f t="shared" si="1"/>
        <v>5365750</v>
      </c>
      <c r="F96" s="11"/>
      <c r="G96" s="11">
        <f t="shared" si="28"/>
        <v>5365750</v>
      </c>
      <c r="H96" s="11"/>
      <c r="I96" s="11">
        <f t="shared" ref="I96" si="38">G96</f>
        <v>5365750</v>
      </c>
      <c r="J96" s="11"/>
      <c r="K96" s="11">
        <f t="shared" si="3"/>
        <v>5365750</v>
      </c>
      <c r="L96" s="11"/>
      <c r="M96" s="11">
        <f t="shared" ref="M96:M166" si="39">K96+L96</f>
        <v>5365750</v>
      </c>
      <c r="N96" s="11"/>
      <c r="O96" s="11">
        <f t="shared" ref="O96:O159" si="40">M96+N96</f>
        <v>5365750</v>
      </c>
      <c r="P96" s="11">
        <v>5548000</v>
      </c>
      <c r="Q96" s="11"/>
      <c r="R96" s="11">
        <f t="shared" si="17"/>
        <v>5548000</v>
      </c>
      <c r="S96" s="11"/>
      <c r="T96" s="11">
        <f t="shared" ref="T96:T98" si="41">SUM(R96:S96)</f>
        <v>5548000</v>
      </c>
      <c r="U96" s="11"/>
      <c r="V96" s="11">
        <f t="shared" ref="V96" si="42">SUM(T96:U96)</f>
        <v>5548000</v>
      </c>
      <c r="W96" s="11"/>
      <c r="X96" s="11">
        <f t="shared" ref="X96" si="43">SUM(V96:W96)</f>
        <v>5548000</v>
      </c>
      <c r="Y96" s="11">
        <v>5769500</v>
      </c>
      <c r="Z96" s="11"/>
      <c r="AA96" s="11">
        <f t="shared" si="24"/>
        <v>5769500</v>
      </c>
      <c r="AB96" s="11"/>
      <c r="AC96" s="11">
        <f t="shared" ref="AC96:AC98" si="44">SUM(AA96:AB96)</f>
        <v>5769500</v>
      </c>
      <c r="AD96" s="11"/>
      <c r="AE96" s="11">
        <f t="shared" ref="AE96:AE98" si="45">SUM(AC96:AD96)</f>
        <v>5769500</v>
      </c>
      <c r="AF96" s="11"/>
      <c r="AG96" s="11">
        <f t="shared" ref="AG96" si="46">SUM(AE96:AF96)</f>
        <v>5769500</v>
      </c>
      <c r="AI96" s="67"/>
    </row>
    <row r="97" spans="1:35" s="26" customFormat="1" ht="95.25" customHeight="1" x14ac:dyDescent="0.2">
      <c r="A97" s="16" t="s">
        <v>81</v>
      </c>
      <c r="B97" s="13" t="s">
        <v>82</v>
      </c>
      <c r="C97" s="11">
        <v>0</v>
      </c>
      <c r="D97" s="11"/>
      <c r="E97" s="11">
        <f t="shared" si="1"/>
        <v>0</v>
      </c>
      <c r="F97" s="11"/>
      <c r="G97" s="11">
        <f>E97</f>
        <v>0</v>
      </c>
      <c r="H97" s="11"/>
      <c r="I97" s="11">
        <f>G97</f>
        <v>0</v>
      </c>
      <c r="J97" s="11"/>
      <c r="K97" s="11">
        <f t="shared" si="3"/>
        <v>0</v>
      </c>
      <c r="L97" s="11"/>
      <c r="M97" s="11">
        <f t="shared" si="39"/>
        <v>0</v>
      </c>
      <c r="N97" s="11"/>
      <c r="O97" s="11">
        <f t="shared" si="40"/>
        <v>0</v>
      </c>
      <c r="P97" s="11">
        <v>97644600</v>
      </c>
      <c r="Q97" s="11">
        <v>-4.33</v>
      </c>
      <c r="R97" s="11">
        <f t="shared" si="17"/>
        <v>97644595.670000002</v>
      </c>
      <c r="S97" s="11">
        <v>-69189560.670000002</v>
      </c>
      <c r="T97" s="11">
        <f t="shared" si="41"/>
        <v>28455035</v>
      </c>
      <c r="U97" s="11"/>
      <c r="V97" s="11">
        <f>T97</f>
        <v>28455035</v>
      </c>
      <c r="W97" s="11"/>
      <c r="X97" s="11">
        <f>V97</f>
        <v>28455035</v>
      </c>
      <c r="Y97" s="11">
        <v>593818200</v>
      </c>
      <c r="Z97" s="11">
        <v>-62.26</v>
      </c>
      <c r="AA97" s="11">
        <f t="shared" si="24"/>
        <v>593818137.74000001</v>
      </c>
      <c r="AB97" s="11"/>
      <c r="AC97" s="11">
        <f t="shared" si="44"/>
        <v>593818137.74000001</v>
      </c>
      <c r="AD97" s="11">
        <v>-504673172.74000001</v>
      </c>
      <c r="AE97" s="11">
        <f t="shared" si="45"/>
        <v>89144965</v>
      </c>
      <c r="AF97" s="11"/>
      <c r="AG97" s="11">
        <f>AE97</f>
        <v>89144965</v>
      </c>
      <c r="AI97" s="67"/>
    </row>
    <row r="98" spans="1:35" s="26" customFormat="1" ht="76.5" customHeight="1" x14ac:dyDescent="0.2">
      <c r="A98" s="16" t="s">
        <v>83</v>
      </c>
      <c r="B98" s="13" t="s">
        <v>84</v>
      </c>
      <c r="C98" s="11"/>
      <c r="D98" s="11"/>
      <c r="E98" s="11"/>
      <c r="F98" s="11"/>
      <c r="G98" s="11"/>
      <c r="H98" s="11"/>
      <c r="I98" s="11"/>
      <c r="J98" s="11"/>
      <c r="K98" s="11">
        <f t="shared" si="3"/>
        <v>0</v>
      </c>
      <c r="L98" s="11"/>
      <c r="M98" s="11">
        <f t="shared" si="39"/>
        <v>0</v>
      </c>
      <c r="N98" s="11"/>
      <c r="O98" s="11">
        <f t="shared" si="40"/>
        <v>0</v>
      </c>
      <c r="P98" s="11">
        <v>1893100</v>
      </c>
      <c r="Q98" s="11">
        <v>9.51</v>
      </c>
      <c r="R98" s="11">
        <f t="shared" si="17"/>
        <v>1893109.51</v>
      </c>
      <c r="S98" s="11">
        <v>-1342394.51</v>
      </c>
      <c r="T98" s="11">
        <f t="shared" si="41"/>
        <v>550715</v>
      </c>
      <c r="U98" s="11"/>
      <c r="V98" s="11">
        <f>T98</f>
        <v>550715</v>
      </c>
      <c r="W98" s="11"/>
      <c r="X98" s="11">
        <f>V98</f>
        <v>550715</v>
      </c>
      <c r="Y98" s="11">
        <v>11512800</v>
      </c>
      <c r="Z98" s="11">
        <v>0.63</v>
      </c>
      <c r="AA98" s="11">
        <f t="shared" si="24"/>
        <v>11512800.630000001</v>
      </c>
      <c r="AB98" s="11"/>
      <c r="AC98" s="11">
        <f t="shared" si="44"/>
        <v>11512800.630000001</v>
      </c>
      <c r="AD98" s="11">
        <v>-9783515.6300000008</v>
      </c>
      <c r="AE98" s="11">
        <f t="shared" si="45"/>
        <v>1729285</v>
      </c>
      <c r="AF98" s="11"/>
      <c r="AG98" s="11">
        <f t="shared" ref="AG98" si="47">AE98</f>
        <v>1729285</v>
      </c>
      <c r="AI98" s="67"/>
    </row>
    <row r="99" spans="1:35" s="26" customFormat="1" ht="90.75" customHeight="1" x14ac:dyDescent="0.2">
      <c r="A99" s="16" t="s">
        <v>85</v>
      </c>
      <c r="B99" s="13" t="s">
        <v>82</v>
      </c>
      <c r="C99" s="11"/>
      <c r="D99" s="11"/>
      <c r="E99" s="11"/>
      <c r="F99" s="11"/>
      <c r="G99" s="11"/>
      <c r="H99" s="11"/>
      <c r="I99" s="11"/>
      <c r="J99" s="11"/>
      <c r="K99" s="11">
        <f t="shared" si="3"/>
        <v>0</v>
      </c>
      <c r="L99" s="11"/>
      <c r="M99" s="11">
        <f t="shared" si="39"/>
        <v>0</v>
      </c>
      <c r="N99" s="11"/>
      <c r="O99" s="11">
        <f t="shared" si="40"/>
        <v>0</v>
      </c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7"/>
      <c r="AA99" s="11"/>
      <c r="AB99" s="11"/>
      <c r="AC99" s="11"/>
      <c r="AD99" s="11">
        <v>361229801.24000001</v>
      </c>
      <c r="AE99" s="11">
        <f>AD99</f>
        <v>361229801.24000001</v>
      </c>
      <c r="AF99" s="11">
        <v>-85518975.780000001</v>
      </c>
      <c r="AG99" s="11">
        <f>AE99+AF99</f>
        <v>275710825.46000004</v>
      </c>
      <c r="AI99" s="67"/>
    </row>
    <row r="100" spans="1:35" s="26" customFormat="1" ht="75.75" customHeight="1" x14ac:dyDescent="0.2">
      <c r="A100" s="16" t="s">
        <v>86</v>
      </c>
      <c r="B100" s="13" t="s">
        <v>84</v>
      </c>
      <c r="C100" s="18"/>
      <c r="D100" s="18"/>
      <c r="E100" s="18"/>
      <c r="F100" s="19"/>
      <c r="G100" s="19"/>
      <c r="H100" s="19"/>
      <c r="I100" s="19"/>
      <c r="J100" s="19"/>
      <c r="K100" s="11">
        <f t="shared" si="3"/>
        <v>0</v>
      </c>
      <c r="L100" s="39"/>
      <c r="M100" s="11">
        <f t="shared" si="39"/>
        <v>0</v>
      </c>
      <c r="N100" s="39"/>
      <c r="O100" s="11">
        <f t="shared" si="40"/>
        <v>0</v>
      </c>
      <c r="P100" s="20"/>
      <c r="Q100" s="20"/>
      <c r="R100" s="11"/>
      <c r="S100" s="21"/>
      <c r="T100" s="11"/>
      <c r="U100" s="11"/>
      <c r="V100" s="11"/>
      <c r="W100" s="11"/>
      <c r="X100" s="11"/>
      <c r="Y100" s="21"/>
      <c r="Z100" s="22"/>
      <c r="AA100" s="11"/>
      <c r="AB100" s="20"/>
      <c r="AC100" s="11"/>
      <c r="AD100" s="21">
        <v>7003434.9199999999</v>
      </c>
      <c r="AE100" s="11">
        <f>AD100</f>
        <v>7003434.9199999999</v>
      </c>
      <c r="AF100" s="21">
        <v>-1486452.04</v>
      </c>
      <c r="AG100" s="11">
        <f>AE100+AF100</f>
        <v>5516982.8799999999</v>
      </c>
      <c r="AI100" s="67"/>
    </row>
    <row r="101" spans="1:35" s="26" customFormat="1" ht="51" customHeight="1" x14ac:dyDescent="0.2">
      <c r="A101" s="16" t="s">
        <v>87</v>
      </c>
      <c r="B101" s="13" t="s">
        <v>88</v>
      </c>
      <c r="C101" s="11"/>
      <c r="D101" s="11"/>
      <c r="E101" s="52"/>
      <c r="F101" s="11"/>
      <c r="G101" s="11"/>
      <c r="H101" s="11">
        <v>1465524</v>
      </c>
      <c r="I101" s="11">
        <f>H101</f>
        <v>1465524</v>
      </c>
      <c r="J101" s="11"/>
      <c r="K101" s="11">
        <f t="shared" si="3"/>
        <v>1465524</v>
      </c>
      <c r="L101" s="11"/>
      <c r="M101" s="11">
        <f t="shared" si="39"/>
        <v>1465524</v>
      </c>
      <c r="N101" s="11"/>
      <c r="O101" s="11">
        <f t="shared" si="40"/>
        <v>1465524</v>
      </c>
      <c r="P101" s="11"/>
      <c r="Q101" s="11"/>
      <c r="R101" s="52"/>
      <c r="S101" s="11"/>
      <c r="T101" s="52"/>
      <c r="U101" s="11"/>
      <c r="V101" s="52"/>
      <c r="W101" s="11"/>
      <c r="X101" s="52"/>
      <c r="Y101" s="11"/>
      <c r="Z101" s="11"/>
      <c r="AA101" s="52"/>
      <c r="AB101" s="11"/>
      <c r="AC101" s="52"/>
      <c r="AD101" s="11"/>
      <c r="AE101" s="52"/>
      <c r="AF101" s="11"/>
      <c r="AG101" s="52"/>
      <c r="AI101" s="67"/>
    </row>
    <row r="102" spans="1:35" s="26" customFormat="1" ht="42" customHeight="1" x14ac:dyDescent="0.2">
      <c r="A102" s="16" t="s">
        <v>89</v>
      </c>
      <c r="B102" s="13" t="s">
        <v>90</v>
      </c>
      <c r="C102" s="11"/>
      <c r="D102" s="11">
        <v>11127171</v>
      </c>
      <c r="E102" s="11">
        <f t="shared" si="1"/>
        <v>11127171</v>
      </c>
      <c r="F102" s="11"/>
      <c r="G102" s="11">
        <f t="shared" ref="G102:G179" si="48">E102</f>
        <v>11127171</v>
      </c>
      <c r="H102" s="11"/>
      <c r="I102" s="11">
        <f t="shared" ref="I102:I116" si="49">G102</f>
        <v>11127171</v>
      </c>
      <c r="J102" s="11"/>
      <c r="K102" s="11">
        <f t="shared" si="3"/>
        <v>11127171</v>
      </c>
      <c r="L102" s="11"/>
      <c r="M102" s="11">
        <f t="shared" si="39"/>
        <v>11127171</v>
      </c>
      <c r="N102" s="11"/>
      <c r="O102" s="11">
        <f t="shared" si="40"/>
        <v>11127171</v>
      </c>
      <c r="P102" s="11"/>
      <c r="Q102" s="11"/>
      <c r="R102" s="11">
        <f t="shared" si="17"/>
        <v>0</v>
      </c>
      <c r="S102" s="11"/>
      <c r="T102" s="11">
        <f t="shared" ref="T102:T116" si="50">SUM(R102:S102)</f>
        <v>0</v>
      </c>
      <c r="U102" s="11"/>
      <c r="V102" s="11">
        <f t="shared" ref="V102" si="51">SUM(T102:U102)</f>
        <v>0</v>
      </c>
      <c r="W102" s="11"/>
      <c r="X102" s="11">
        <f t="shared" ref="X102" si="52">SUM(V102:W102)</f>
        <v>0</v>
      </c>
      <c r="Y102" s="11"/>
      <c r="Z102" s="11"/>
      <c r="AA102" s="11">
        <f t="shared" si="24"/>
        <v>0</v>
      </c>
      <c r="AB102" s="11"/>
      <c r="AC102" s="11">
        <f t="shared" ref="AC102:AC116" si="53">SUM(AA102:AB102)</f>
        <v>0</v>
      </c>
      <c r="AD102" s="11"/>
      <c r="AE102" s="11">
        <f t="shared" ref="AE102:AE116" si="54">SUM(AC102:AD102)</f>
        <v>0</v>
      </c>
      <c r="AF102" s="11"/>
      <c r="AG102" s="11">
        <f t="shared" ref="AG102:AG103" si="55">SUM(AE102:AF102)</f>
        <v>0</v>
      </c>
      <c r="AI102" s="67"/>
    </row>
    <row r="103" spans="1:35" s="26" customFormat="1" ht="45" customHeight="1" x14ac:dyDescent="0.2">
      <c r="A103" s="16" t="s">
        <v>91</v>
      </c>
      <c r="B103" s="13" t="s">
        <v>92</v>
      </c>
      <c r="C103" s="11"/>
      <c r="D103" s="11"/>
      <c r="E103" s="11"/>
      <c r="F103" s="11"/>
      <c r="G103" s="11"/>
      <c r="H103" s="11">
        <v>13397959.199999999</v>
      </c>
      <c r="I103" s="11">
        <f>H103</f>
        <v>13397959.199999999</v>
      </c>
      <c r="J103" s="11"/>
      <c r="K103" s="11">
        <f t="shared" si="3"/>
        <v>13397959.199999999</v>
      </c>
      <c r="L103" s="11"/>
      <c r="M103" s="11">
        <f t="shared" si="39"/>
        <v>13397959.199999999</v>
      </c>
      <c r="N103" s="11"/>
      <c r="O103" s="11">
        <f t="shared" si="40"/>
        <v>13397959.199999999</v>
      </c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  <c r="AB103" s="11"/>
      <c r="AC103" s="11"/>
      <c r="AD103" s="11"/>
      <c r="AE103" s="11">
        <f t="shared" si="54"/>
        <v>0</v>
      </c>
      <c r="AF103" s="11"/>
      <c r="AG103" s="11">
        <f t="shared" si="55"/>
        <v>0</v>
      </c>
      <c r="AI103" s="67"/>
    </row>
    <row r="104" spans="1:35" s="26" customFormat="1" ht="24" x14ac:dyDescent="0.2">
      <c r="A104" s="53" t="s">
        <v>203</v>
      </c>
      <c r="B104" s="64" t="s">
        <v>204</v>
      </c>
      <c r="C104" s="11"/>
      <c r="D104" s="11"/>
      <c r="E104" s="11"/>
      <c r="F104" s="11"/>
      <c r="G104" s="11"/>
      <c r="H104" s="11"/>
      <c r="I104" s="11"/>
      <c r="J104" s="11"/>
      <c r="K104" s="11"/>
      <c r="L104" s="11">
        <v>8273007.6100000003</v>
      </c>
      <c r="M104" s="11">
        <f t="shared" si="39"/>
        <v>8273007.6100000003</v>
      </c>
      <c r="N104" s="11"/>
      <c r="O104" s="11">
        <f t="shared" si="40"/>
        <v>8273007.6100000003</v>
      </c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  <c r="AB104" s="11"/>
      <c r="AC104" s="11"/>
      <c r="AD104" s="11"/>
      <c r="AE104" s="11"/>
      <c r="AF104" s="11"/>
      <c r="AG104" s="11"/>
      <c r="AI104" s="67"/>
    </row>
    <row r="105" spans="1:35" s="26" customFormat="1" ht="43.5" customHeight="1" x14ac:dyDescent="0.2">
      <c r="A105" s="16" t="s">
        <v>93</v>
      </c>
      <c r="B105" s="13" t="s">
        <v>94</v>
      </c>
      <c r="C105" s="11"/>
      <c r="D105" s="11"/>
      <c r="E105" s="11"/>
      <c r="F105" s="11"/>
      <c r="G105" s="11"/>
      <c r="H105" s="11"/>
      <c r="I105" s="11"/>
      <c r="J105" s="11"/>
      <c r="K105" s="11">
        <f t="shared" si="3"/>
        <v>0</v>
      </c>
      <c r="L105" s="11"/>
      <c r="M105" s="11">
        <f t="shared" si="39"/>
        <v>0</v>
      </c>
      <c r="N105" s="11"/>
      <c r="O105" s="11">
        <f t="shared" si="40"/>
        <v>0</v>
      </c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1"/>
      <c r="AB105" s="11"/>
      <c r="AC105" s="11"/>
      <c r="AD105" s="11">
        <v>4924269.8600000003</v>
      </c>
      <c r="AE105" s="11">
        <f t="shared" si="54"/>
        <v>4924269.8600000003</v>
      </c>
      <c r="AF105" s="11"/>
      <c r="AG105" s="11">
        <f>AE105</f>
        <v>4924269.8600000003</v>
      </c>
      <c r="AI105" s="67"/>
    </row>
    <row r="106" spans="1:35" s="26" customFormat="1" ht="48" customHeight="1" x14ac:dyDescent="0.2">
      <c r="A106" s="16" t="s">
        <v>95</v>
      </c>
      <c r="B106" s="13" t="s">
        <v>96</v>
      </c>
      <c r="C106" s="11"/>
      <c r="D106" s="11"/>
      <c r="E106" s="11">
        <f t="shared" si="1"/>
        <v>0</v>
      </c>
      <c r="F106" s="11"/>
      <c r="G106" s="11">
        <f t="shared" si="48"/>
        <v>0</v>
      </c>
      <c r="H106" s="11"/>
      <c r="I106" s="11">
        <f t="shared" si="49"/>
        <v>0</v>
      </c>
      <c r="J106" s="11"/>
      <c r="K106" s="11">
        <f t="shared" si="3"/>
        <v>0</v>
      </c>
      <c r="L106" s="11"/>
      <c r="M106" s="11">
        <f t="shared" si="39"/>
        <v>0</v>
      </c>
      <c r="N106" s="11"/>
      <c r="O106" s="11">
        <f t="shared" si="40"/>
        <v>0</v>
      </c>
      <c r="P106" s="11"/>
      <c r="Q106" s="11">
        <v>1250000</v>
      </c>
      <c r="R106" s="11">
        <f t="shared" si="17"/>
        <v>1250000</v>
      </c>
      <c r="S106" s="11"/>
      <c r="T106" s="11">
        <f t="shared" si="50"/>
        <v>1250000</v>
      </c>
      <c r="U106" s="11"/>
      <c r="V106" s="11">
        <f t="shared" ref="V106:V116" si="56">SUM(T106:U106)</f>
        <v>1250000</v>
      </c>
      <c r="W106" s="11"/>
      <c r="X106" s="11">
        <f t="shared" ref="X106:X116" si="57">SUM(V106:W106)</f>
        <v>1250000</v>
      </c>
      <c r="Y106" s="11"/>
      <c r="Z106" s="11"/>
      <c r="AA106" s="11">
        <f t="shared" si="24"/>
        <v>0</v>
      </c>
      <c r="AB106" s="11"/>
      <c r="AC106" s="11">
        <f t="shared" si="53"/>
        <v>0</v>
      </c>
      <c r="AD106" s="11"/>
      <c r="AE106" s="11">
        <f t="shared" si="54"/>
        <v>0</v>
      </c>
      <c r="AF106" s="11"/>
      <c r="AG106" s="11">
        <f t="shared" ref="AG106:AG116" si="58">SUM(AE106:AF106)</f>
        <v>0</v>
      </c>
      <c r="AI106" s="67"/>
    </row>
    <row r="107" spans="1:35" s="26" customFormat="1" ht="27.75" customHeight="1" x14ac:dyDescent="0.2">
      <c r="A107" s="16" t="s">
        <v>97</v>
      </c>
      <c r="B107" s="13" t="s">
        <v>98</v>
      </c>
      <c r="C107" s="11"/>
      <c r="D107" s="11">
        <v>8806635.0099999998</v>
      </c>
      <c r="E107" s="11">
        <f t="shared" si="1"/>
        <v>8806635.0099999998</v>
      </c>
      <c r="F107" s="11"/>
      <c r="G107" s="11">
        <f t="shared" si="48"/>
        <v>8806635.0099999998</v>
      </c>
      <c r="H107" s="11">
        <v>178814.93</v>
      </c>
      <c r="I107" s="11">
        <f>G107+H107</f>
        <v>8985449.9399999995</v>
      </c>
      <c r="J107" s="11"/>
      <c r="K107" s="11">
        <f t="shared" si="3"/>
        <v>8985449.9399999995</v>
      </c>
      <c r="L107" s="11"/>
      <c r="M107" s="11">
        <f t="shared" si="39"/>
        <v>8985449.9399999995</v>
      </c>
      <c r="N107" s="11"/>
      <c r="O107" s="11">
        <f t="shared" si="40"/>
        <v>8985449.9399999995</v>
      </c>
      <c r="P107" s="11"/>
      <c r="Q107" s="11"/>
      <c r="R107" s="11">
        <f t="shared" si="17"/>
        <v>0</v>
      </c>
      <c r="S107" s="11"/>
      <c r="T107" s="11">
        <f t="shared" si="50"/>
        <v>0</v>
      </c>
      <c r="U107" s="11"/>
      <c r="V107" s="11">
        <f t="shared" si="56"/>
        <v>0</v>
      </c>
      <c r="W107" s="11"/>
      <c r="X107" s="11">
        <f t="shared" si="57"/>
        <v>0</v>
      </c>
      <c r="Y107" s="11"/>
      <c r="Z107" s="11"/>
      <c r="AA107" s="11">
        <f t="shared" si="24"/>
        <v>0</v>
      </c>
      <c r="AB107" s="11"/>
      <c r="AC107" s="11">
        <f t="shared" si="53"/>
        <v>0</v>
      </c>
      <c r="AD107" s="11"/>
      <c r="AE107" s="11">
        <f t="shared" si="54"/>
        <v>0</v>
      </c>
      <c r="AF107" s="11"/>
      <c r="AG107" s="11">
        <f t="shared" si="58"/>
        <v>0</v>
      </c>
      <c r="AI107" s="67"/>
    </row>
    <row r="108" spans="1:35" s="26" customFormat="1" ht="31.5" customHeight="1" x14ac:dyDescent="0.2">
      <c r="A108" s="12" t="s">
        <v>99</v>
      </c>
      <c r="B108" s="13" t="s">
        <v>100</v>
      </c>
      <c r="C108" s="11"/>
      <c r="D108" s="11">
        <v>222222.22</v>
      </c>
      <c r="E108" s="11">
        <f t="shared" si="1"/>
        <v>222222.22</v>
      </c>
      <c r="F108" s="11"/>
      <c r="G108" s="11">
        <f t="shared" si="48"/>
        <v>222222.22</v>
      </c>
      <c r="H108" s="11"/>
      <c r="I108" s="11">
        <f t="shared" si="49"/>
        <v>222222.22</v>
      </c>
      <c r="J108" s="11"/>
      <c r="K108" s="11">
        <f t="shared" si="3"/>
        <v>222222.22</v>
      </c>
      <c r="L108" s="11"/>
      <c r="M108" s="11">
        <f t="shared" si="39"/>
        <v>222222.22</v>
      </c>
      <c r="N108" s="11"/>
      <c r="O108" s="11">
        <f t="shared" si="40"/>
        <v>222222.22</v>
      </c>
      <c r="P108" s="11"/>
      <c r="Q108" s="11"/>
      <c r="R108" s="11">
        <f t="shared" si="17"/>
        <v>0</v>
      </c>
      <c r="S108" s="11"/>
      <c r="T108" s="11">
        <f t="shared" si="50"/>
        <v>0</v>
      </c>
      <c r="U108" s="11"/>
      <c r="V108" s="11">
        <f t="shared" si="56"/>
        <v>0</v>
      </c>
      <c r="W108" s="11"/>
      <c r="X108" s="11">
        <f t="shared" si="57"/>
        <v>0</v>
      </c>
      <c r="Y108" s="11"/>
      <c r="Z108" s="11"/>
      <c r="AA108" s="11">
        <f t="shared" si="24"/>
        <v>0</v>
      </c>
      <c r="AB108" s="11"/>
      <c r="AC108" s="11">
        <f t="shared" si="53"/>
        <v>0</v>
      </c>
      <c r="AD108" s="11"/>
      <c r="AE108" s="11">
        <f t="shared" si="54"/>
        <v>0</v>
      </c>
      <c r="AF108" s="11"/>
      <c r="AG108" s="11">
        <f t="shared" si="58"/>
        <v>0</v>
      </c>
      <c r="AI108" s="67"/>
    </row>
    <row r="109" spans="1:35" s="26" customFormat="1" ht="43.5" customHeight="1" x14ac:dyDescent="0.2">
      <c r="A109" s="12" t="s">
        <v>101</v>
      </c>
      <c r="B109" s="13" t="s">
        <v>100</v>
      </c>
      <c r="C109" s="11"/>
      <c r="D109" s="11"/>
      <c r="E109" s="11">
        <f t="shared" si="1"/>
        <v>0</v>
      </c>
      <c r="F109" s="11"/>
      <c r="G109" s="11">
        <f t="shared" si="48"/>
        <v>0</v>
      </c>
      <c r="H109" s="11"/>
      <c r="I109" s="11">
        <f t="shared" si="49"/>
        <v>0</v>
      </c>
      <c r="J109" s="11"/>
      <c r="K109" s="11">
        <f t="shared" si="3"/>
        <v>0</v>
      </c>
      <c r="L109" s="11"/>
      <c r="M109" s="11">
        <f t="shared" si="39"/>
        <v>0</v>
      </c>
      <c r="N109" s="11"/>
      <c r="O109" s="11">
        <f t="shared" si="40"/>
        <v>0</v>
      </c>
      <c r="P109" s="11"/>
      <c r="Q109" s="11">
        <v>2540624.5</v>
      </c>
      <c r="R109" s="11">
        <f t="shared" si="17"/>
        <v>2540624.5</v>
      </c>
      <c r="S109" s="11"/>
      <c r="T109" s="11">
        <f t="shared" si="50"/>
        <v>2540624.5</v>
      </c>
      <c r="U109" s="11"/>
      <c r="V109" s="11">
        <f t="shared" si="56"/>
        <v>2540624.5</v>
      </c>
      <c r="W109" s="11"/>
      <c r="X109" s="11">
        <f t="shared" si="57"/>
        <v>2540624.5</v>
      </c>
      <c r="Y109" s="11"/>
      <c r="Z109" s="11">
        <v>11415200</v>
      </c>
      <c r="AA109" s="11">
        <f t="shared" si="24"/>
        <v>11415200</v>
      </c>
      <c r="AB109" s="11"/>
      <c r="AC109" s="11">
        <f t="shared" si="53"/>
        <v>11415200</v>
      </c>
      <c r="AD109" s="11"/>
      <c r="AE109" s="11">
        <f t="shared" si="54"/>
        <v>11415200</v>
      </c>
      <c r="AF109" s="11"/>
      <c r="AG109" s="11">
        <f t="shared" si="58"/>
        <v>11415200</v>
      </c>
      <c r="AI109" s="67"/>
    </row>
    <row r="110" spans="1:35" s="26" customFormat="1" ht="51.75" customHeight="1" x14ac:dyDescent="0.2">
      <c r="A110" s="12" t="s">
        <v>102</v>
      </c>
      <c r="B110" s="13" t="s">
        <v>100</v>
      </c>
      <c r="C110" s="11"/>
      <c r="D110" s="11"/>
      <c r="E110" s="11">
        <f t="shared" ref="E110" si="59">SUM(C110:D110)</f>
        <v>0</v>
      </c>
      <c r="F110" s="11"/>
      <c r="G110" s="11">
        <f t="shared" si="48"/>
        <v>0</v>
      </c>
      <c r="H110" s="11"/>
      <c r="I110" s="11">
        <f t="shared" si="49"/>
        <v>0</v>
      </c>
      <c r="J110" s="11"/>
      <c r="K110" s="11">
        <f t="shared" si="3"/>
        <v>0</v>
      </c>
      <c r="L110" s="11"/>
      <c r="M110" s="11">
        <f t="shared" si="39"/>
        <v>0</v>
      </c>
      <c r="N110" s="11"/>
      <c r="O110" s="11">
        <f t="shared" si="40"/>
        <v>0</v>
      </c>
      <c r="P110" s="11"/>
      <c r="Q110" s="11">
        <v>3499139.47</v>
      </c>
      <c r="R110" s="11">
        <f t="shared" si="17"/>
        <v>3499139.47</v>
      </c>
      <c r="S110" s="11"/>
      <c r="T110" s="11">
        <f t="shared" si="50"/>
        <v>3499139.47</v>
      </c>
      <c r="U110" s="11"/>
      <c r="V110" s="11">
        <f t="shared" si="56"/>
        <v>3499139.47</v>
      </c>
      <c r="W110" s="11"/>
      <c r="X110" s="11">
        <f t="shared" si="57"/>
        <v>3499139.47</v>
      </c>
      <c r="Y110" s="11"/>
      <c r="Z110" s="11"/>
      <c r="AA110" s="11">
        <f t="shared" si="24"/>
        <v>0</v>
      </c>
      <c r="AB110" s="11"/>
      <c r="AC110" s="11">
        <f t="shared" si="53"/>
        <v>0</v>
      </c>
      <c r="AD110" s="11"/>
      <c r="AE110" s="11">
        <f t="shared" si="54"/>
        <v>0</v>
      </c>
      <c r="AF110" s="11"/>
      <c r="AG110" s="11">
        <f t="shared" si="58"/>
        <v>0</v>
      </c>
      <c r="AI110" s="67"/>
    </row>
    <row r="111" spans="1:35" s="26" customFormat="1" ht="44.25" customHeight="1" x14ac:dyDescent="0.2">
      <c r="A111" s="12" t="s">
        <v>103</v>
      </c>
      <c r="B111" s="11" t="s">
        <v>104</v>
      </c>
      <c r="C111" s="11">
        <v>6932622.4900000002</v>
      </c>
      <c r="D111" s="11"/>
      <c r="E111" s="11">
        <f t="shared" si="1"/>
        <v>6932622.4900000002</v>
      </c>
      <c r="F111" s="11"/>
      <c r="G111" s="11">
        <f t="shared" si="48"/>
        <v>6932622.4900000002</v>
      </c>
      <c r="H111" s="11"/>
      <c r="I111" s="11">
        <f t="shared" si="49"/>
        <v>6932622.4900000002</v>
      </c>
      <c r="J111" s="11"/>
      <c r="K111" s="11">
        <f t="shared" si="3"/>
        <v>6932622.4900000002</v>
      </c>
      <c r="L111" s="11"/>
      <c r="M111" s="11">
        <f t="shared" si="39"/>
        <v>6932622.4900000002</v>
      </c>
      <c r="N111" s="11">
        <v>-2240507.84</v>
      </c>
      <c r="O111" s="11">
        <f t="shared" si="40"/>
        <v>4692114.6500000004</v>
      </c>
      <c r="P111" s="11">
        <v>7003943.7300000004</v>
      </c>
      <c r="Q111" s="11"/>
      <c r="R111" s="11">
        <f t="shared" si="17"/>
        <v>7003943.7300000004</v>
      </c>
      <c r="S111" s="11"/>
      <c r="T111" s="11">
        <f t="shared" si="50"/>
        <v>7003943.7300000004</v>
      </c>
      <c r="U111" s="11"/>
      <c r="V111" s="11">
        <f t="shared" si="56"/>
        <v>7003943.7300000004</v>
      </c>
      <c r="W111" s="11"/>
      <c r="X111" s="11">
        <f t="shared" si="57"/>
        <v>7003943.7300000004</v>
      </c>
      <c r="Y111" s="11">
        <v>7302292.5199999996</v>
      </c>
      <c r="Z111" s="11"/>
      <c r="AA111" s="11">
        <f t="shared" si="24"/>
        <v>7302292.5199999996</v>
      </c>
      <c r="AB111" s="11"/>
      <c r="AC111" s="11">
        <f t="shared" si="53"/>
        <v>7302292.5199999996</v>
      </c>
      <c r="AD111" s="11"/>
      <c r="AE111" s="11">
        <f t="shared" si="54"/>
        <v>7302292.5199999996</v>
      </c>
      <c r="AF111" s="11"/>
      <c r="AG111" s="11">
        <f t="shared" si="58"/>
        <v>7302292.5199999996</v>
      </c>
      <c r="AI111" s="67"/>
    </row>
    <row r="112" spans="1:35" s="26" customFormat="1" ht="38.25" customHeight="1" x14ac:dyDescent="0.2">
      <c r="A112" s="12" t="s">
        <v>105</v>
      </c>
      <c r="B112" s="11" t="s">
        <v>106</v>
      </c>
      <c r="C112" s="11"/>
      <c r="D112" s="11">
        <v>19834808.890000001</v>
      </c>
      <c r="E112" s="11">
        <f t="shared" si="1"/>
        <v>19834808.890000001</v>
      </c>
      <c r="F112" s="11"/>
      <c r="G112" s="11">
        <f t="shared" si="48"/>
        <v>19834808.890000001</v>
      </c>
      <c r="H112" s="11"/>
      <c r="I112" s="11">
        <f t="shared" si="49"/>
        <v>19834808.890000001</v>
      </c>
      <c r="J112" s="11"/>
      <c r="K112" s="11">
        <f t="shared" si="3"/>
        <v>19834808.890000001</v>
      </c>
      <c r="L112" s="11"/>
      <c r="M112" s="11">
        <f t="shared" si="39"/>
        <v>19834808.890000001</v>
      </c>
      <c r="N112" s="11"/>
      <c r="O112" s="11">
        <f t="shared" si="40"/>
        <v>19834808.890000001</v>
      </c>
      <c r="P112" s="11"/>
      <c r="Q112" s="11"/>
      <c r="R112" s="11">
        <f t="shared" si="17"/>
        <v>0</v>
      </c>
      <c r="S112" s="11"/>
      <c r="T112" s="11">
        <f t="shared" si="50"/>
        <v>0</v>
      </c>
      <c r="U112" s="11"/>
      <c r="V112" s="11">
        <f t="shared" si="56"/>
        <v>0</v>
      </c>
      <c r="W112" s="11"/>
      <c r="X112" s="11">
        <f t="shared" si="57"/>
        <v>0</v>
      </c>
      <c r="Y112" s="11"/>
      <c r="Z112" s="11"/>
      <c r="AA112" s="11">
        <f t="shared" si="24"/>
        <v>0</v>
      </c>
      <c r="AB112" s="11"/>
      <c r="AC112" s="11">
        <f t="shared" si="53"/>
        <v>0</v>
      </c>
      <c r="AD112" s="11"/>
      <c r="AE112" s="11">
        <f t="shared" si="54"/>
        <v>0</v>
      </c>
      <c r="AF112" s="11"/>
      <c r="AG112" s="11">
        <f t="shared" si="58"/>
        <v>0</v>
      </c>
      <c r="AI112" s="67"/>
    </row>
    <row r="113" spans="1:35" ht="37.5" customHeight="1" x14ac:dyDescent="0.2">
      <c r="A113" s="12" t="s">
        <v>107</v>
      </c>
      <c r="B113" s="11" t="s">
        <v>106</v>
      </c>
      <c r="C113" s="11"/>
      <c r="D113" s="11">
        <v>650300</v>
      </c>
      <c r="E113" s="11">
        <f t="shared" si="1"/>
        <v>650300</v>
      </c>
      <c r="F113" s="11"/>
      <c r="G113" s="11">
        <f t="shared" si="48"/>
        <v>650300</v>
      </c>
      <c r="H113" s="11"/>
      <c r="I113" s="11">
        <f t="shared" si="49"/>
        <v>650300</v>
      </c>
      <c r="J113" s="11"/>
      <c r="K113" s="11">
        <f t="shared" si="3"/>
        <v>650300</v>
      </c>
      <c r="L113" s="11"/>
      <c r="M113" s="11">
        <f t="shared" si="39"/>
        <v>650300</v>
      </c>
      <c r="N113" s="11"/>
      <c r="O113" s="11">
        <f t="shared" si="40"/>
        <v>650300</v>
      </c>
      <c r="P113" s="11"/>
      <c r="Q113" s="11"/>
      <c r="R113" s="11">
        <f t="shared" si="17"/>
        <v>0</v>
      </c>
      <c r="S113" s="11"/>
      <c r="T113" s="11">
        <f t="shared" si="50"/>
        <v>0</v>
      </c>
      <c r="U113" s="11"/>
      <c r="V113" s="11">
        <f t="shared" si="56"/>
        <v>0</v>
      </c>
      <c r="W113" s="11"/>
      <c r="X113" s="11">
        <f t="shared" si="57"/>
        <v>0</v>
      </c>
      <c r="Y113" s="11"/>
      <c r="Z113" s="11"/>
      <c r="AA113" s="11">
        <f t="shared" si="24"/>
        <v>0</v>
      </c>
      <c r="AB113" s="11"/>
      <c r="AC113" s="11">
        <f t="shared" si="53"/>
        <v>0</v>
      </c>
      <c r="AD113" s="11"/>
      <c r="AE113" s="11">
        <f t="shared" si="54"/>
        <v>0</v>
      </c>
      <c r="AF113" s="11"/>
      <c r="AG113" s="11">
        <f t="shared" si="58"/>
        <v>0</v>
      </c>
      <c r="AI113" s="67"/>
    </row>
    <row r="114" spans="1:35" ht="30" customHeight="1" x14ac:dyDescent="0.2">
      <c r="A114" s="12" t="s">
        <v>108</v>
      </c>
      <c r="B114" s="11" t="s">
        <v>106</v>
      </c>
      <c r="C114" s="11"/>
      <c r="D114" s="11">
        <v>1140266.05</v>
      </c>
      <c r="E114" s="11">
        <f t="shared" si="1"/>
        <v>1140266.05</v>
      </c>
      <c r="F114" s="11"/>
      <c r="G114" s="11">
        <f t="shared" si="48"/>
        <v>1140266.05</v>
      </c>
      <c r="H114" s="11"/>
      <c r="I114" s="11">
        <f t="shared" si="49"/>
        <v>1140266.05</v>
      </c>
      <c r="J114" s="11"/>
      <c r="K114" s="11">
        <f t="shared" si="3"/>
        <v>1140266.05</v>
      </c>
      <c r="L114" s="11"/>
      <c r="M114" s="11">
        <f t="shared" si="39"/>
        <v>1140266.05</v>
      </c>
      <c r="N114" s="11"/>
      <c r="O114" s="11">
        <f t="shared" si="40"/>
        <v>1140266.05</v>
      </c>
      <c r="P114" s="11"/>
      <c r="Q114" s="11">
        <v>826973.96</v>
      </c>
      <c r="R114" s="11">
        <f t="shared" si="17"/>
        <v>826973.96</v>
      </c>
      <c r="S114" s="11"/>
      <c r="T114" s="11">
        <f t="shared" si="50"/>
        <v>826973.96</v>
      </c>
      <c r="U114" s="11"/>
      <c r="V114" s="11">
        <f t="shared" si="56"/>
        <v>826973.96</v>
      </c>
      <c r="W114" s="11"/>
      <c r="X114" s="11">
        <f t="shared" si="57"/>
        <v>826973.96</v>
      </c>
      <c r="Y114" s="11"/>
      <c r="Z114" s="11">
        <v>3730212.26</v>
      </c>
      <c r="AA114" s="11">
        <f t="shared" si="24"/>
        <v>3730212.26</v>
      </c>
      <c r="AB114" s="11"/>
      <c r="AC114" s="11">
        <f t="shared" si="53"/>
        <v>3730212.26</v>
      </c>
      <c r="AD114" s="11"/>
      <c r="AE114" s="11">
        <f t="shared" si="54"/>
        <v>3730212.26</v>
      </c>
      <c r="AF114" s="11"/>
      <c r="AG114" s="11">
        <f t="shared" si="58"/>
        <v>3730212.26</v>
      </c>
      <c r="AI114" s="67"/>
    </row>
    <row r="115" spans="1:35" s="26" customFormat="1" ht="42.75" customHeight="1" x14ac:dyDescent="0.2">
      <c r="A115" s="12" t="s">
        <v>109</v>
      </c>
      <c r="B115" s="11" t="s">
        <v>106</v>
      </c>
      <c r="C115" s="11"/>
      <c r="D115" s="11">
        <v>3685977.6</v>
      </c>
      <c r="E115" s="11">
        <f t="shared" si="1"/>
        <v>3685977.6</v>
      </c>
      <c r="F115" s="11"/>
      <c r="G115" s="11">
        <f t="shared" si="48"/>
        <v>3685977.6</v>
      </c>
      <c r="H115" s="11"/>
      <c r="I115" s="11">
        <f t="shared" si="49"/>
        <v>3685977.6</v>
      </c>
      <c r="J115" s="11"/>
      <c r="K115" s="11">
        <f t="shared" si="3"/>
        <v>3685977.6</v>
      </c>
      <c r="L115" s="11"/>
      <c r="M115" s="11">
        <f t="shared" si="39"/>
        <v>3685977.6</v>
      </c>
      <c r="N115" s="11"/>
      <c r="O115" s="11">
        <f t="shared" si="40"/>
        <v>3685977.6</v>
      </c>
      <c r="P115" s="11"/>
      <c r="Q115" s="11"/>
      <c r="R115" s="11">
        <f t="shared" si="17"/>
        <v>0</v>
      </c>
      <c r="S115" s="11"/>
      <c r="T115" s="11">
        <f t="shared" si="50"/>
        <v>0</v>
      </c>
      <c r="U115" s="11"/>
      <c r="V115" s="11">
        <f t="shared" si="56"/>
        <v>0</v>
      </c>
      <c r="W115" s="11"/>
      <c r="X115" s="11">
        <f t="shared" si="57"/>
        <v>0</v>
      </c>
      <c r="Y115" s="11"/>
      <c r="Z115" s="11"/>
      <c r="AA115" s="11">
        <f t="shared" si="24"/>
        <v>0</v>
      </c>
      <c r="AB115" s="11"/>
      <c r="AC115" s="11">
        <f t="shared" si="53"/>
        <v>0</v>
      </c>
      <c r="AD115" s="11"/>
      <c r="AE115" s="11">
        <f t="shared" si="54"/>
        <v>0</v>
      </c>
      <c r="AF115" s="11"/>
      <c r="AG115" s="11">
        <f t="shared" si="58"/>
        <v>0</v>
      </c>
      <c r="AI115" s="67"/>
    </row>
    <row r="116" spans="1:35" s="26" customFormat="1" ht="34.5" customHeight="1" x14ac:dyDescent="0.2">
      <c r="A116" s="12" t="s">
        <v>110</v>
      </c>
      <c r="B116" s="46" t="s">
        <v>210</v>
      </c>
      <c r="C116" s="11"/>
      <c r="D116" s="11">
        <v>285121249.99000001</v>
      </c>
      <c r="E116" s="11">
        <f t="shared" ref="E116" si="60">SUM(C116:D116)</f>
        <v>285121249.99000001</v>
      </c>
      <c r="F116" s="11"/>
      <c r="G116" s="11">
        <f t="shared" si="48"/>
        <v>285121249.99000001</v>
      </c>
      <c r="H116" s="11"/>
      <c r="I116" s="11">
        <f t="shared" si="49"/>
        <v>285121249.99000001</v>
      </c>
      <c r="J116" s="11"/>
      <c r="K116" s="11">
        <f t="shared" si="3"/>
        <v>285121249.99000001</v>
      </c>
      <c r="L116" s="11"/>
      <c r="M116" s="11">
        <f t="shared" si="39"/>
        <v>285121249.99000001</v>
      </c>
      <c r="N116" s="11"/>
      <c r="O116" s="11">
        <f t="shared" si="40"/>
        <v>285121249.99000001</v>
      </c>
      <c r="P116" s="11"/>
      <c r="Q116" s="11">
        <v>285121670</v>
      </c>
      <c r="R116" s="11">
        <f t="shared" ref="R116" si="61">SUM(P116:Q116)</f>
        <v>285121670</v>
      </c>
      <c r="S116" s="11"/>
      <c r="T116" s="11">
        <f t="shared" si="50"/>
        <v>285121670</v>
      </c>
      <c r="U116" s="11"/>
      <c r="V116" s="11">
        <f t="shared" si="56"/>
        <v>285121670</v>
      </c>
      <c r="W116" s="11"/>
      <c r="X116" s="11">
        <f t="shared" si="57"/>
        <v>285121670</v>
      </c>
      <c r="Y116" s="11"/>
      <c r="Z116" s="11"/>
      <c r="AA116" s="11">
        <f t="shared" si="24"/>
        <v>0</v>
      </c>
      <c r="AB116" s="11"/>
      <c r="AC116" s="11">
        <f t="shared" si="53"/>
        <v>0</v>
      </c>
      <c r="AD116" s="11"/>
      <c r="AE116" s="11">
        <f t="shared" si="54"/>
        <v>0</v>
      </c>
      <c r="AF116" s="11"/>
      <c r="AG116" s="11">
        <f t="shared" si="58"/>
        <v>0</v>
      </c>
      <c r="AI116" s="67"/>
    </row>
    <row r="117" spans="1:35" s="26" customFormat="1" ht="54" customHeight="1" x14ac:dyDescent="0.2">
      <c r="A117" s="23" t="s">
        <v>111</v>
      </c>
      <c r="B117" s="17" t="s">
        <v>112</v>
      </c>
      <c r="C117" s="11"/>
      <c r="D117" s="11"/>
      <c r="E117" s="11"/>
      <c r="F117" s="11"/>
      <c r="G117" s="11"/>
      <c r="H117" s="11"/>
      <c r="I117" s="11"/>
      <c r="J117" s="11"/>
      <c r="K117" s="11">
        <f t="shared" si="3"/>
        <v>0</v>
      </c>
      <c r="L117" s="11"/>
      <c r="M117" s="11">
        <f t="shared" si="39"/>
        <v>0</v>
      </c>
      <c r="N117" s="11"/>
      <c r="O117" s="11">
        <f t="shared" si="40"/>
        <v>0</v>
      </c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  <c r="AA117" s="11"/>
      <c r="AB117" s="11">
        <v>222222222.22</v>
      </c>
      <c r="AC117" s="11">
        <f>AB117</f>
        <v>222222222.22</v>
      </c>
      <c r="AD117" s="11"/>
      <c r="AE117" s="11">
        <f>AC117</f>
        <v>222222222.22</v>
      </c>
      <c r="AF117" s="11"/>
      <c r="AG117" s="11">
        <f>AE117</f>
        <v>222222222.22</v>
      </c>
      <c r="AI117" s="67"/>
    </row>
    <row r="118" spans="1:35" s="26" customFormat="1" ht="50.25" customHeight="1" x14ac:dyDescent="0.2">
      <c r="A118" s="12" t="s">
        <v>113</v>
      </c>
      <c r="B118" s="13" t="s">
        <v>114</v>
      </c>
      <c r="C118" s="11">
        <v>534400</v>
      </c>
      <c r="D118" s="11"/>
      <c r="E118" s="11">
        <f t="shared" si="1"/>
        <v>534400</v>
      </c>
      <c r="F118" s="11"/>
      <c r="G118" s="11">
        <f t="shared" si="48"/>
        <v>534400</v>
      </c>
      <c r="H118" s="11"/>
      <c r="I118" s="11">
        <f t="shared" ref="I118:I125" si="62">G118</f>
        <v>534400</v>
      </c>
      <c r="J118" s="11"/>
      <c r="K118" s="11">
        <f t="shared" si="3"/>
        <v>534400</v>
      </c>
      <c r="L118" s="11"/>
      <c r="M118" s="11">
        <f t="shared" si="39"/>
        <v>534400</v>
      </c>
      <c r="N118" s="11"/>
      <c r="O118" s="11">
        <f t="shared" si="40"/>
        <v>534400</v>
      </c>
      <c r="P118" s="11">
        <v>0</v>
      </c>
      <c r="Q118" s="11"/>
      <c r="R118" s="11">
        <f t="shared" si="17"/>
        <v>0</v>
      </c>
      <c r="S118" s="11"/>
      <c r="T118" s="11">
        <f t="shared" ref="T118:T125" si="63">SUM(R118:S118)</f>
        <v>0</v>
      </c>
      <c r="U118" s="11"/>
      <c r="V118" s="11">
        <f t="shared" ref="V118:V125" si="64">SUM(T118:U118)</f>
        <v>0</v>
      </c>
      <c r="W118" s="11"/>
      <c r="X118" s="11">
        <f t="shared" ref="X118:X125" si="65">SUM(V118:W118)</f>
        <v>0</v>
      </c>
      <c r="Y118" s="11">
        <v>0</v>
      </c>
      <c r="Z118" s="11"/>
      <c r="AA118" s="11">
        <f t="shared" si="24"/>
        <v>0</v>
      </c>
      <c r="AB118" s="11"/>
      <c r="AC118" s="11">
        <f t="shared" ref="AC118:AC125" si="66">SUM(AA118:AB118)</f>
        <v>0</v>
      </c>
      <c r="AD118" s="11"/>
      <c r="AE118" s="11">
        <f t="shared" ref="AE118:AE125" si="67">SUM(AC118:AD118)</f>
        <v>0</v>
      </c>
      <c r="AF118" s="11"/>
      <c r="AG118" s="11">
        <f t="shared" ref="AG118:AG125" si="68">SUM(AE118:AF118)</f>
        <v>0</v>
      </c>
      <c r="AI118" s="67"/>
    </row>
    <row r="119" spans="1:35" s="26" customFormat="1" ht="76.5" customHeight="1" x14ac:dyDescent="0.2">
      <c r="A119" s="12" t="s">
        <v>115</v>
      </c>
      <c r="B119" s="13" t="s">
        <v>114</v>
      </c>
      <c r="C119" s="11">
        <v>208700</v>
      </c>
      <c r="D119" s="11"/>
      <c r="E119" s="11">
        <f t="shared" si="1"/>
        <v>208700</v>
      </c>
      <c r="F119" s="11"/>
      <c r="G119" s="11">
        <f t="shared" si="48"/>
        <v>208700</v>
      </c>
      <c r="H119" s="11"/>
      <c r="I119" s="11">
        <f t="shared" si="62"/>
        <v>208700</v>
      </c>
      <c r="J119" s="11"/>
      <c r="K119" s="11">
        <f t="shared" si="3"/>
        <v>208700</v>
      </c>
      <c r="L119" s="11"/>
      <c r="M119" s="11">
        <f t="shared" si="39"/>
        <v>208700</v>
      </c>
      <c r="N119" s="11"/>
      <c r="O119" s="11">
        <f t="shared" si="40"/>
        <v>208700</v>
      </c>
      <c r="P119" s="11">
        <v>241200</v>
      </c>
      <c r="Q119" s="11"/>
      <c r="R119" s="11">
        <f t="shared" si="17"/>
        <v>241200</v>
      </c>
      <c r="S119" s="11"/>
      <c r="T119" s="11">
        <f t="shared" si="63"/>
        <v>241200</v>
      </c>
      <c r="U119" s="11"/>
      <c r="V119" s="11">
        <f t="shared" si="64"/>
        <v>241200</v>
      </c>
      <c r="W119" s="11"/>
      <c r="X119" s="11">
        <f t="shared" si="65"/>
        <v>241200</v>
      </c>
      <c r="Y119" s="11">
        <v>250900</v>
      </c>
      <c r="Z119" s="11"/>
      <c r="AA119" s="11">
        <f t="shared" si="24"/>
        <v>250900</v>
      </c>
      <c r="AB119" s="11"/>
      <c r="AC119" s="11">
        <f t="shared" si="66"/>
        <v>250900</v>
      </c>
      <c r="AD119" s="11"/>
      <c r="AE119" s="11">
        <f t="shared" si="67"/>
        <v>250900</v>
      </c>
      <c r="AF119" s="11"/>
      <c r="AG119" s="11">
        <f t="shared" si="68"/>
        <v>250900</v>
      </c>
      <c r="AI119" s="67"/>
    </row>
    <row r="120" spans="1:35" s="26" customFormat="1" ht="59.25" customHeight="1" x14ac:dyDescent="0.2">
      <c r="A120" s="12" t="s">
        <v>116</v>
      </c>
      <c r="B120" s="13" t="s">
        <v>114</v>
      </c>
      <c r="C120" s="11">
        <v>188300</v>
      </c>
      <c r="D120" s="11"/>
      <c r="E120" s="11">
        <f t="shared" si="1"/>
        <v>188300</v>
      </c>
      <c r="F120" s="11"/>
      <c r="G120" s="11">
        <f t="shared" si="48"/>
        <v>188300</v>
      </c>
      <c r="H120" s="11"/>
      <c r="I120" s="11">
        <f t="shared" si="62"/>
        <v>188300</v>
      </c>
      <c r="J120" s="11"/>
      <c r="K120" s="11">
        <f t="shared" si="3"/>
        <v>188300</v>
      </c>
      <c r="L120" s="11"/>
      <c r="M120" s="11">
        <f t="shared" si="39"/>
        <v>188300</v>
      </c>
      <c r="N120" s="11"/>
      <c r="O120" s="11">
        <f t="shared" si="40"/>
        <v>188300</v>
      </c>
      <c r="P120" s="11">
        <v>190700</v>
      </c>
      <c r="Q120" s="11"/>
      <c r="R120" s="11">
        <f t="shared" si="17"/>
        <v>190700</v>
      </c>
      <c r="S120" s="11"/>
      <c r="T120" s="11">
        <f t="shared" si="63"/>
        <v>190700</v>
      </c>
      <c r="U120" s="11"/>
      <c r="V120" s="11">
        <f t="shared" si="64"/>
        <v>190700</v>
      </c>
      <c r="W120" s="11"/>
      <c r="X120" s="11">
        <f t="shared" si="65"/>
        <v>190700</v>
      </c>
      <c r="Y120" s="11">
        <v>190300</v>
      </c>
      <c r="Z120" s="11"/>
      <c r="AA120" s="11">
        <f t="shared" si="24"/>
        <v>190300</v>
      </c>
      <c r="AB120" s="11"/>
      <c r="AC120" s="11">
        <f t="shared" si="66"/>
        <v>190300</v>
      </c>
      <c r="AD120" s="11"/>
      <c r="AE120" s="11">
        <f t="shared" si="67"/>
        <v>190300</v>
      </c>
      <c r="AF120" s="11"/>
      <c r="AG120" s="11">
        <f t="shared" si="68"/>
        <v>190300</v>
      </c>
      <c r="AI120" s="67"/>
    </row>
    <row r="121" spans="1:35" s="26" customFormat="1" ht="51.75" customHeight="1" x14ac:dyDescent="0.2">
      <c r="A121" s="12" t="s">
        <v>117</v>
      </c>
      <c r="B121" s="13" t="s">
        <v>114</v>
      </c>
      <c r="C121" s="11">
        <v>1361500</v>
      </c>
      <c r="D121" s="11"/>
      <c r="E121" s="11">
        <f t="shared" si="1"/>
        <v>1361500</v>
      </c>
      <c r="F121" s="11"/>
      <c r="G121" s="11">
        <f t="shared" si="48"/>
        <v>1361500</v>
      </c>
      <c r="H121" s="11"/>
      <c r="I121" s="11">
        <f t="shared" si="62"/>
        <v>1361500</v>
      </c>
      <c r="J121" s="11"/>
      <c r="K121" s="11">
        <f t="shared" si="3"/>
        <v>1361500</v>
      </c>
      <c r="L121" s="11"/>
      <c r="M121" s="11">
        <f t="shared" si="39"/>
        <v>1361500</v>
      </c>
      <c r="N121" s="11"/>
      <c r="O121" s="11">
        <f t="shared" si="40"/>
        <v>1361500</v>
      </c>
      <c r="P121" s="11">
        <v>11300</v>
      </c>
      <c r="Q121" s="11"/>
      <c r="R121" s="11">
        <f t="shared" si="17"/>
        <v>11300</v>
      </c>
      <c r="S121" s="11"/>
      <c r="T121" s="11">
        <f t="shared" si="63"/>
        <v>11300</v>
      </c>
      <c r="U121" s="11"/>
      <c r="V121" s="11">
        <f t="shared" si="64"/>
        <v>11300</v>
      </c>
      <c r="W121" s="11"/>
      <c r="X121" s="11">
        <f t="shared" si="65"/>
        <v>11300</v>
      </c>
      <c r="Y121" s="11">
        <v>0</v>
      </c>
      <c r="Z121" s="11"/>
      <c r="AA121" s="11">
        <f t="shared" si="24"/>
        <v>0</v>
      </c>
      <c r="AB121" s="11"/>
      <c r="AC121" s="11">
        <f t="shared" si="66"/>
        <v>0</v>
      </c>
      <c r="AD121" s="11"/>
      <c r="AE121" s="11">
        <f t="shared" si="67"/>
        <v>0</v>
      </c>
      <c r="AF121" s="11"/>
      <c r="AG121" s="11">
        <f t="shared" si="68"/>
        <v>0</v>
      </c>
      <c r="AI121" s="67"/>
    </row>
    <row r="122" spans="1:35" s="26" customFormat="1" ht="101.25" customHeight="1" x14ac:dyDescent="0.2">
      <c r="A122" s="12" t="s">
        <v>118</v>
      </c>
      <c r="B122" s="13" t="s">
        <v>114</v>
      </c>
      <c r="C122" s="11">
        <v>25700</v>
      </c>
      <c r="D122" s="11"/>
      <c r="E122" s="11">
        <f t="shared" si="1"/>
        <v>25700</v>
      </c>
      <c r="F122" s="11"/>
      <c r="G122" s="11">
        <f t="shared" si="48"/>
        <v>25700</v>
      </c>
      <c r="H122" s="11"/>
      <c r="I122" s="11">
        <f t="shared" si="62"/>
        <v>25700</v>
      </c>
      <c r="J122" s="11"/>
      <c r="K122" s="11">
        <f t="shared" si="3"/>
        <v>25700</v>
      </c>
      <c r="L122" s="11"/>
      <c r="M122" s="11">
        <f t="shared" si="39"/>
        <v>25700</v>
      </c>
      <c r="N122" s="11"/>
      <c r="O122" s="11">
        <f t="shared" si="40"/>
        <v>25700</v>
      </c>
      <c r="P122" s="11">
        <v>25800</v>
      </c>
      <c r="Q122" s="11"/>
      <c r="R122" s="11">
        <f t="shared" si="17"/>
        <v>25800</v>
      </c>
      <c r="S122" s="11"/>
      <c r="T122" s="11">
        <f t="shared" si="63"/>
        <v>25800</v>
      </c>
      <c r="U122" s="11"/>
      <c r="V122" s="11">
        <f t="shared" si="64"/>
        <v>25800</v>
      </c>
      <c r="W122" s="11"/>
      <c r="X122" s="11">
        <f t="shared" si="65"/>
        <v>25800</v>
      </c>
      <c r="Y122" s="11">
        <v>28300</v>
      </c>
      <c r="Z122" s="11"/>
      <c r="AA122" s="11">
        <f t="shared" si="24"/>
        <v>28300</v>
      </c>
      <c r="AB122" s="11"/>
      <c r="AC122" s="11">
        <f t="shared" si="66"/>
        <v>28300</v>
      </c>
      <c r="AD122" s="11"/>
      <c r="AE122" s="11">
        <f t="shared" si="67"/>
        <v>28300</v>
      </c>
      <c r="AF122" s="11"/>
      <c r="AG122" s="11">
        <f t="shared" si="68"/>
        <v>28300</v>
      </c>
      <c r="AI122" s="67"/>
    </row>
    <row r="123" spans="1:35" s="26" customFormat="1" ht="15.75" customHeight="1" x14ac:dyDescent="0.2">
      <c r="A123" s="24" t="s">
        <v>119</v>
      </c>
      <c r="B123" s="25" t="s">
        <v>120</v>
      </c>
      <c r="C123" s="11">
        <v>244278900</v>
      </c>
      <c r="D123" s="11"/>
      <c r="E123" s="11">
        <f t="shared" si="1"/>
        <v>244278900</v>
      </c>
      <c r="F123" s="11"/>
      <c r="G123" s="11">
        <f t="shared" si="48"/>
        <v>244278900</v>
      </c>
      <c r="H123" s="11"/>
      <c r="I123" s="11">
        <f t="shared" si="62"/>
        <v>244278900</v>
      </c>
      <c r="J123" s="11"/>
      <c r="K123" s="11">
        <f t="shared" si="3"/>
        <v>244278900</v>
      </c>
      <c r="L123" s="11"/>
      <c r="M123" s="11">
        <f t="shared" si="39"/>
        <v>244278900</v>
      </c>
      <c r="N123" s="11"/>
      <c r="O123" s="11">
        <f t="shared" si="40"/>
        <v>244278900</v>
      </c>
      <c r="P123" s="11">
        <v>342700699</v>
      </c>
      <c r="Q123" s="11"/>
      <c r="R123" s="11">
        <f t="shared" si="17"/>
        <v>342700699</v>
      </c>
      <c r="S123" s="11"/>
      <c r="T123" s="11">
        <f t="shared" si="63"/>
        <v>342700699</v>
      </c>
      <c r="U123" s="11"/>
      <c r="V123" s="11">
        <f t="shared" si="64"/>
        <v>342700699</v>
      </c>
      <c r="W123" s="11"/>
      <c r="X123" s="11">
        <f t="shared" si="65"/>
        <v>342700699</v>
      </c>
      <c r="Y123" s="11">
        <v>395235179</v>
      </c>
      <c r="Z123" s="11"/>
      <c r="AA123" s="11">
        <f t="shared" si="24"/>
        <v>395235179</v>
      </c>
      <c r="AB123" s="11"/>
      <c r="AC123" s="11">
        <f t="shared" si="66"/>
        <v>395235179</v>
      </c>
      <c r="AD123" s="11"/>
      <c r="AE123" s="11">
        <f t="shared" si="67"/>
        <v>395235179</v>
      </c>
      <c r="AF123" s="11"/>
      <c r="AG123" s="11">
        <f t="shared" si="68"/>
        <v>395235179</v>
      </c>
      <c r="AI123" s="67"/>
    </row>
    <row r="124" spans="1:35" s="26" customFormat="1" ht="44.25" customHeight="1" x14ac:dyDescent="0.2">
      <c r="A124" s="24" t="s">
        <v>121</v>
      </c>
      <c r="B124" s="25" t="s">
        <v>120</v>
      </c>
      <c r="C124" s="11"/>
      <c r="D124" s="11">
        <v>2119194.7200000002</v>
      </c>
      <c r="E124" s="11">
        <f t="shared" si="1"/>
        <v>2119194.7200000002</v>
      </c>
      <c r="F124" s="11"/>
      <c r="G124" s="11">
        <f t="shared" si="48"/>
        <v>2119194.7200000002</v>
      </c>
      <c r="H124" s="11"/>
      <c r="I124" s="11">
        <f t="shared" si="62"/>
        <v>2119194.7200000002</v>
      </c>
      <c r="J124" s="11"/>
      <c r="K124" s="11">
        <f t="shared" si="3"/>
        <v>2119194.7200000002</v>
      </c>
      <c r="L124" s="11"/>
      <c r="M124" s="11">
        <f t="shared" si="39"/>
        <v>2119194.7200000002</v>
      </c>
      <c r="N124" s="11"/>
      <c r="O124" s="11">
        <f t="shared" si="40"/>
        <v>2119194.7200000002</v>
      </c>
      <c r="P124" s="11"/>
      <c r="Q124" s="11">
        <v>2164224.0499999998</v>
      </c>
      <c r="R124" s="11">
        <f t="shared" si="17"/>
        <v>2164224.0499999998</v>
      </c>
      <c r="S124" s="11"/>
      <c r="T124" s="11">
        <f t="shared" si="63"/>
        <v>2164224.0499999998</v>
      </c>
      <c r="U124" s="11"/>
      <c r="V124" s="11">
        <f t="shared" si="64"/>
        <v>2164224.0499999998</v>
      </c>
      <c r="W124" s="11"/>
      <c r="X124" s="11">
        <f t="shared" si="65"/>
        <v>2164224.0499999998</v>
      </c>
      <c r="Y124" s="11"/>
      <c r="Z124" s="11">
        <v>1873931.44</v>
      </c>
      <c r="AA124" s="11">
        <f t="shared" si="24"/>
        <v>1873931.44</v>
      </c>
      <c r="AB124" s="11"/>
      <c r="AC124" s="11">
        <f t="shared" si="66"/>
        <v>1873931.44</v>
      </c>
      <c r="AD124" s="11"/>
      <c r="AE124" s="11">
        <f t="shared" si="67"/>
        <v>1873931.44</v>
      </c>
      <c r="AF124" s="11"/>
      <c r="AG124" s="11">
        <f t="shared" si="68"/>
        <v>1873931.44</v>
      </c>
      <c r="AI124" s="67"/>
    </row>
    <row r="125" spans="1:35" s="26" customFormat="1" ht="26.25" customHeight="1" x14ac:dyDescent="0.2">
      <c r="A125" s="27" t="s">
        <v>122</v>
      </c>
      <c r="B125" s="25" t="s">
        <v>120</v>
      </c>
      <c r="C125" s="11"/>
      <c r="D125" s="11">
        <v>46372.5</v>
      </c>
      <c r="E125" s="11">
        <f t="shared" si="1"/>
        <v>46372.5</v>
      </c>
      <c r="F125" s="11"/>
      <c r="G125" s="11">
        <f t="shared" si="48"/>
        <v>46372.5</v>
      </c>
      <c r="H125" s="11"/>
      <c r="I125" s="11">
        <f t="shared" si="62"/>
        <v>46372.5</v>
      </c>
      <c r="J125" s="11"/>
      <c r="K125" s="11">
        <f t="shared" si="3"/>
        <v>46372.5</v>
      </c>
      <c r="L125" s="11"/>
      <c r="M125" s="11">
        <f t="shared" si="39"/>
        <v>46372.5</v>
      </c>
      <c r="N125" s="11"/>
      <c r="O125" s="11">
        <f t="shared" si="40"/>
        <v>46372.5</v>
      </c>
      <c r="P125" s="11"/>
      <c r="Q125" s="11"/>
      <c r="R125" s="11">
        <f t="shared" si="17"/>
        <v>0</v>
      </c>
      <c r="S125" s="11"/>
      <c r="T125" s="11">
        <f t="shared" si="63"/>
        <v>0</v>
      </c>
      <c r="U125" s="11"/>
      <c r="V125" s="11">
        <f t="shared" si="64"/>
        <v>0</v>
      </c>
      <c r="W125" s="11"/>
      <c r="X125" s="11">
        <f t="shared" si="65"/>
        <v>0</v>
      </c>
      <c r="Y125" s="11"/>
      <c r="Z125" s="11"/>
      <c r="AA125" s="11">
        <f t="shared" si="24"/>
        <v>0</v>
      </c>
      <c r="AB125" s="11"/>
      <c r="AC125" s="11">
        <f t="shared" si="66"/>
        <v>0</v>
      </c>
      <c r="AD125" s="11"/>
      <c r="AE125" s="11">
        <f t="shared" si="67"/>
        <v>0</v>
      </c>
      <c r="AF125" s="11"/>
      <c r="AG125" s="11">
        <f t="shared" si="68"/>
        <v>0</v>
      </c>
      <c r="AI125" s="67"/>
    </row>
    <row r="126" spans="1:35" s="26" customFormat="1" ht="54" customHeight="1" x14ac:dyDescent="0.2">
      <c r="A126" s="24" t="s">
        <v>123</v>
      </c>
      <c r="B126" s="25" t="s">
        <v>120</v>
      </c>
      <c r="C126" s="11"/>
      <c r="D126" s="11"/>
      <c r="E126" s="11"/>
      <c r="F126" s="11">
        <v>350000</v>
      </c>
      <c r="G126" s="11">
        <f>E126+F126</f>
        <v>350000</v>
      </c>
      <c r="H126" s="11"/>
      <c r="I126" s="11">
        <f>G126+H126</f>
        <v>350000</v>
      </c>
      <c r="J126" s="11"/>
      <c r="K126" s="11">
        <f t="shared" si="3"/>
        <v>350000</v>
      </c>
      <c r="L126" s="11"/>
      <c r="M126" s="11">
        <f t="shared" si="39"/>
        <v>350000</v>
      </c>
      <c r="N126" s="11"/>
      <c r="O126" s="11">
        <f t="shared" si="40"/>
        <v>350000</v>
      </c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  <c r="AA126" s="11"/>
      <c r="AB126" s="11"/>
      <c r="AC126" s="11"/>
      <c r="AD126" s="11"/>
      <c r="AE126" s="11"/>
      <c r="AF126" s="11"/>
      <c r="AG126" s="11"/>
      <c r="AI126" s="67"/>
    </row>
    <row r="127" spans="1:35" s="26" customFormat="1" ht="34.5" customHeight="1" x14ac:dyDescent="0.2">
      <c r="A127" s="24" t="s">
        <v>124</v>
      </c>
      <c r="B127" s="25" t="s">
        <v>120</v>
      </c>
      <c r="C127" s="11"/>
      <c r="D127" s="11"/>
      <c r="E127" s="11"/>
      <c r="F127" s="11">
        <v>3714220.8</v>
      </c>
      <c r="G127" s="11">
        <f t="shared" ref="G127:G139" si="69">E127+F127</f>
        <v>3714220.8</v>
      </c>
      <c r="H127" s="11"/>
      <c r="I127" s="11">
        <f t="shared" ref="I127:I139" si="70">G127+H127</f>
        <v>3714220.8</v>
      </c>
      <c r="J127" s="11"/>
      <c r="K127" s="11">
        <f t="shared" si="3"/>
        <v>3714220.8</v>
      </c>
      <c r="L127" s="11"/>
      <c r="M127" s="11">
        <f t="shared" si="39"/>
        <v>3714220.8</v>
      </c>
      <c r="N127" s="11"/>
      <c r="O127" s="11">
        <f t="shared" si="40"/>
        <v>3714220.8</v>
      </c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  <c r="AA127" s="11"/>
      <c r="AB127" s="11"/>
      <c r="AC127" s="11"/>
      <c r="AD127" s="11"/>
      <c r="AE127" s="11"/>
      <c r="AF127" s="11"/>
      <c r="AG127" s="11"/>
      <c r="AI127" s="67"/>
    </row>
    <row r="128" spans="1:35" s="26" customFormat="1" ht="33" customHeight="1" x14ac:dyDescent="0.2">
      <c r="A128" s="24" t="s">
        <v>125</v>
      </c>
      <c r="B128" s="25" t="s">
        <v>120</v>
      </c>
      <c r="C128" s="11"/>
      <c r="D128" s="11"/>
      <c r="E128" s="11"/>
      <c r="F128" s="11">
        <v>2714600</v>
      </c>
      <c r="G128" s="11">
        <f t="shared" si="69"/>
        <v>2714600</v>
      </c>
      <c r="H128" s="11"/>
      <c r="I128" s="11">
        <f t="shared" si="70"/>
        <v>2714600</v>
      </c>
      <c r="J128" s="11"/>
      <c r="K128" s="11">
        <f t="shared" si="3"/>
        <v>2714600</v>
      </c>
      <c r="L128" s="11"/>
      <c r="M128" s="11">
        <f t="shared" si="39"/>
        <v>2714600</v>
      </c>
      <c r="N128" s="11"/>
      <c r="O128" s="11">
        <f t="shared" si="40"/>
        <v>2714600</v>
      </c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  <c r="AA128" s="11"/>
      <c r="AB128" s="11"/>
      <c r="AC128" s="11"/>
      <c r="AD128" s="11"/>
      <c r="AE128" s="11"/>
      <c r="AF128" s="11"/>
      <c r="AG128" s="11"/>
      <c r="AI128" s="67"/>
    </row>
    <row r="129" spans="1:35" s="26" customFormat="1" ht="75" customHeight="1" x14ac:dyDescent="0.2">
      <c r="A129" s="28" t="s">
        <v>126</v>
      </c>
      <c r="B129" s="25" t="s">
        <v>120</v>
      </c>
      <c r="C129" s="11"/>
      <c r="D129" s="11"/>
      <c r="E129" s="11"/>
      <c r="F129" s="11">
        <v>1737171.13</v>
      </c>
      <c r="G129" s="11">
        <f t="shared" si="69"/>
        <v>1737171.13</v>
      </c>
      <c r="H129" s="11"/>
      <c r="I129" s="11">
        <f t="shared" si="70"/>
        <v>1737171.13</v>
      </c>
      <c r="J129" s="11"/>
      <c r="K129" s="11">
        <f t="shared" si="3"/>
        <v>1737171.13</v>
      </c>
      <c r="L129" s="11"/>
      <c r="M129" s="11">
        <f t="shared" si="39"/>
        <v>1737171.13</v>
      </c>
      <c r="N129" s="11"/>
      <c r="O129" s="11">
        <f t="shared" si="40"/>
        <v>1737171.13</v>
      </c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  <c r="AA129" s="11"/>
      <c r="AB129" s="11"/>
      <c r="AC129" s="11"/>
      <c r="AD129" s="11"/>
      <c r="AE129" s="11"/>
      <c r="AF129" s="11"/>
      <c r="AG129" s="11"/>
      <c r="AI129" s="67"/>
    </row>
    <row r="130" spans="1:35" s="26" customFormat="1" ht="68.25" customHeight="1" x14ac:dyDescent="0.2">
      <c r="A130" s="28" t="s">
        <v>127</v>
      </c>
      <c r="B130" s="25" t="s">
        <v>120</v>
      </c>
      <c r="C130" s="11"/>
      <c r="D130" s="11"/>
      <c r="E130" s="11"/>
      <c r="F130" s="11">
        <v>575046</v>
      </c>
      <c r="G130" s="11">
        <f t="shared" si="69"/>
        <v>575046</v>
      </c>
      <c r="H130" s="11"/>
      <c r="I130" s="11">
        <f t="shared" si="70"/>
        <v>575046</v>
      </c>
      <c r="J130" s="11"/>
      <c r="K130" s="11">
        <f t="shared" ref="K130:K193" si="71">I130+J130</f>
        <v>575046</v>
      </c>
      <c r="L130" s="11"/>
      <c r="M130" s="11">
        <f t="shared" si="39"/>
        <v>575046</v>
      </c>
      <c r="N130" s="11"/>
      <c r="O130" s="11">
        <f t="shared" si="40"/>
        <v>575046</v>
      </c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  <c r="AA130" s="11"/>
      <c r="AB130" s="11"/>
      <c r="AC130" s="11"/>
      <c r="AD130" s="11"/>
      <c r="AE130" s="11"/>
      <c r="AF130" s="11"/>
      <c r="AG130" s="11"/>
      <c r="AI130" s="67"/>
    </row>
    <row r="131" spans="1:35" s="26" customFormat="1" ht="78.75" customHeight="1" x14ac:dyDescent="0.2">
      <c r="A131" s="28" t="s">
        <v>128</v>
      </c>
      <c r="B131" s="25" t="s">
        <v>120</v>
      </c>
      <c r="C131" s="11"/>
      <c r="D131" s="11"/>
      <c r="E131" s="11"/>
      <c r="F131" s="11">
        <v>835634.86</v>
      </c>
      <c r="G131" s="11">
        <f t="shared" si="69"/>
        <v>835634.86</v>
      </c>
      <c r="H131" s="11"/>
      <c r="I131" s="11">
        <f t="shared" si="70"/>
        <v>835634.86</v>
      </c>
      <c r="J131" s="11"/>
      <c r="K131" s="11">
        <f t="shared" si="71"/>
        <v>835634.86</v>
      </c>
      <c r="L131" s="11"/>
      <c r="M131" s="11">
        <f t="shared" si="39"/>
        <v>835634.86</v>
      </c>
      <c r="N131" s="11"/>
      <c r="O131" s="11">
        <f t="shared" si="40"/>
        <v>835634.86</v>
      </c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  <c r="AA131" s="11"/>
      <c r="AB131" s="11"/>
      <c r="AC131" s="11"/>
      <c r="AD131" s="11"/>
      <c r="AE131" s="11"/>
      <c r="AF131" s="11"/>
      <c r="AG131" s="11"/>
      <c r="AI131" s="67"/>
    </row>
    <row r="132" spans="1:35" s="26" customFormat="1" ht="74.25" customHeight="1" x14ac:dyDescent="0.2">
      <c r="A132" s="28" t="s">
        <v>129</v>
      </c>
      <c r="B132" s="25" t="s">
        <v>120</v>
      </c>
      <c r="C132" s="11"/>
      <c r="D132" s="11"/>
      <c r="E132" s="11"/>
      <c r="F132" s="11">
        <v>1880864</v>
      </c>
      <c r="G132" s="11">
        <f t="shared" si="69"/>
        <v>1880864</v>
      </c>
      <c r="H132" s="11"/>
      <c r="I132" s="11">
        <f t="shared" si="70"/>
        <v>1880864</v>
      </c>
      <c r="J132" s="11"/>
      <c r="K132" s="11">
        <f t="shared" si="71"/>
        <v>1880864</v>
      </c>
      <c r="L132" s="11"/>
      <c r="M132" s="11">
        <f t="shared" si="39"/>
        <v>1880864</v>
      </c>
      <c r="N132" s="11"/>
      <c r="O132" s="11">
        <f t="shared" si="40"/>
        <v>1880864</v>
      </c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  <c r="AA132" s="11"/>
      <c r="AB132" s="11"/>
      <c r="AC132" s="11"/>
      <c r="AD132" s="11"/>
      <c r="AE132" s="11"/>
      <c r="AF132" s="11"/>
      <c r="AG132" s="11"/>
      <c r="AI132" s="67"/>
    </row>
    <row r="133" spans="1:35" s="33" customFormat="1" ht="61.5" customHeight="1" x14ac:dyDescent="0.2">
      <c r="A133" s="28" t="s">
        <v>130</v>
      </c>
      <c r="B133" s="25" t="s">
        <v>120</v>
      </c>
      <c r="C133" s="11"/>
      <c r="D133" s="11"/>
      <c r="E133" s="11"/>
      <c r="F133" s="11">
        <v>2299290</v>
      </c>
      <c r="G133" s="11">
        <f t="shared" si="69"/>
        <v>2299290</v>
      </c>
      <c r="H133" s="11"/>
      <c r="I133" s="11">
        <f t="shared" si="70"/>
        <v>2299290</v>
      </c>
      <c r="J133" s="11"/>
      <c r="K133" s="11">
        <f t="shared" si="71"/>
        <v>2299290</v>
      </c>
      <c r="L133" s="11"/>
      <c r="M133" s="11">
        <f t="shared" si="39"/>
        <v>2299290</v>
      </c>
      <c r="N133" s="11"/>
      <c r="O133" s="11">
        <f t="shared" si="40"/>
        <v>2299290</v>
      </c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  <c r="AA133" s="11"/>
      <c r="AB133" s="11"/>
      <c r="AC133" s="11"/>
      <c r="AD133" s="11"/>
      <c r="AE133" s="11"/>
      <c r="AF133" s="11"/>
      <c r="AG133" s="11"/>
      <c r="AI133" s="65"/>
    </row>
    <row r="134" spans="1:35" ht="45" customHeight="1" x14ac:dyDescent="0.2">
      <c r="A134" s="28" t="s">
        <v>131</v>
      </c>
      <c r="B134" s="25" t="s">
        <v>120</v>
      </c>
      <c r="C134" s="11"/>
      <c r="D134" s="11"/>
      <c r="E134" s="11"/>
      <c r="F134" s="11">
        <v>472500</v>
      </c>
      <c r="G134" s="11">
        <f t="shared" si="69"/>
        <v>472500</v>
      </c>
      <c r="H134" s="11"/>
      <c r="I134" s="11">
        <f t="shared" si="70"/>
        <v>472500</v>
      </c>
      <c r="J134" s="11"/>
      <c r="K134" s="11">
        <f t="shared" si="71"/>
        <v>472500</v>
      </c>
      <c r="L134" s="11"/>
      <c r="M134" s="11">
        <f t="shared" si="39"/>
        <v>472500</v>
      </c>
      <c r="N134" s="11"/>
      <c r="O134" s="11">
        <f t="shared" si="40"/>
        <v>472500</v>
      </c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  <c r="AA134" s="11"/>
      <c r="AB134" s="11"/>
      <c r="AC134" s="11"/>
      <c r="AD134" s="11"/>
      <c r="AE134" s="11"/>
      <c r="AF134" s="11"/>
      <c r="AG134" s="11"/>
      <c r="AI134" s="65"/>
    </row>
    <row r="135" spans="1:35" ht="43.5" customHeight="1" x14ac:dyDescent="0.2">
      <c r="A135" s="28" t="s">
        <v>132</v>
      </c>
      <c r="B135" s="25" t="s">
        <v>120</v>
      </c>
      <c r="C135" s="11"/>
      <c r="D135" s="11"/>
      <c r="E135" s="11"/>
      <c r="F135" s="11">
        <v>2064100</v>
      </c>
      <c r="G135" s="11">
        <f t="shared" si="69"/>
        <v>2064100</v>
      </c>
      <c r="H135" s="11"/>
      <c r="I135" s="11">
        <f t="shared" si="70"/>
        <v>2064100</v>
      </c>
      <c r="J135" s="11"/>
      <c r="K135" s="11">
        <f t="shared" si="71"/>
        <v>2064100</v>
      </c>
      <c r="L135" s="11">
        <v>-2064100</v>
      </c>
      <c r="M135" s="11">
        <f t="shared" si="39"/>
        <v>0</v>
      </c>
      <c r="N135" s="11"/>
      <c r="O135" s="11">
        <f t="shared" si="40"/>
        <v>0</v>
      </c>
      <c r="P135" s="11"/>
      <c r="Q135" s="11"/>
      <c r="R135" s="11"/>
      <c r="S135" s="11"/>
      <c r="T135" s="11"/>
      <c r="U135" s="11"/>
      <c r="V135" s="11"/>
      <c r="W135" s="11"/>
      <c r="X135" s="11"/>
      <c r="Y135" s="11"/>
      <c r="Z135" s="11"/>
      <c r="AA135" s="11"/>
      <c r="AB135" s="11"/>
      <c r="AC135" s="11"/>
      <c r="AD135" s="11"/>
      <c r="AE135" s="11"/>
      <c r="AF135" s="11"/>
      <c r="AG135" s="11"/>
      <c r="AI135" s="65"/>
    </row>
    <row r="136" spans="1:35" ht="45.75" customHeight="1" x14ac:dyDescent="0.2">
      <c r="A136" s="28" t="s">
        <v>133</v>
      </c>
      <c r="B136" s="25" t="s">
        <v>120</v>
      </c>
      <c r="C136" s="11"/>
      <c r="D136" s="11"/>
      <c r="E136" s="11"/>
      <c r="F136" s="11"/>
      <c r="G136" s="11">
        <f t="shared" si="69"/>
        <v>0</v>
      </c>
      <c r="H136" s="11">
        <v>1000000</v>
      </c>
      <c r="I136" s="11">
        <f t="shared" si="70"/>
        <v>1000000</v>
      </c>
      <c r="J136" s="11"/>
      <c r="K136" s="11">
        <f t="shared" si="71"/>
        <v>1000000</v>
      </c>
      <c r="L136" s="11"/>
      <c r="M136" s="11">
        <f t="shared" si="39"/>
        <v>1000000</v>
      </c>
      <c r="N136" s="11"/>
      <c r="O136" s="11">
        <f t="shared" si="40"/>
        <v>1000000</v>
      </c>
      <c r="P136" s="11"/>
      <c r="Q136" s="11"/>
      <c r="R136" s="11"/>
      <c r="S136" s="11"/>
      <c r="T136" s="11"/>
      <c r="U136" s="11"/>
      <c r="V136" s="11"/>
      <c r="W136" s="11"/>
      <c r="X136" s="11"/>
      <c r="Y136" s="11"/>
      <c r="Z136" s="11"/>
      <c r="AA136" s="11"/>
      <c r="AB136" s="11"/>
      <c r="AC136" s="11"/>
      <c r="AD136" s="11"/>
      <c r="AE136" s="11"/>
      <c r="AF136" s="11"/>
      <c r="AG136" s="11"/>
      <c r="AI136" s="65"/>
    </row>
    <row r="137" spans="1:35" ht="73.5" customHeight="1" x14ac:dyDescent="0.2">
      <c r="A137" s="28" t="s">
        <v>134</v>
      </c>
      <c r="B137" s="25" t="s">
        <v>120</v>
      </c>
      <c r="C137" s="11"/>
      <c r="D137" s="11"/>
      <c r="E137" s="11"/>
      <c r="F137" s="11">
        <v>472000</v>
      </c>
      <c r="G137" s="11">
        <f t="shared" si="69"/>
        <v>472000</v>
      </c>
      <c r="H137" s="11">
        <v>601200</v>
      </c>
      <c r="I137" s="11">
        <f t="shared" si="70"/>
        <v>1073200</v>
      </c>
      <c r="J137" s="11"/>
      <c r="K137" s="11">
        <f t="shared" si="71"/>
        <v>1073200</v>
      </c>
      <c r="L137" s="11"/>
      <c r="M137" s="11">
        <f t="shared" si="39"/>
        <v>1073200</v>
      </c>
      <c r="N137" s="11"/>
      <c r="O137" s="11">
        <f t="shared" si="40"/>
        <v>1073200</v>
      </c>
      <c r="P137" s="11"/>
      <c r="Q137" s="11"/>
      <c r="R137" s="11"/>
      <c r="S137" s="11"/>
      <c r="T137" s="11"/>
      <c r="U137" s="11"/>
      <c r="V137" s="11"/>
      <c r="W137" s="11"/>
      <c r="X137" s="11"/>
      <c r="Y137" s="11"/>
      <c r="Z137" s="11"/>
      <c r="AA137" s="11"/>
      <c r="AB137" s="11"/>
      <c r="AC137" s="11"/>
      <c r="AD137" s="11"/>
      <c r="AE137" s="11"/>
      <c r="AF137" s="11"/>
      <c r="AG137" s="11"/>
      <c r="AI137" s="65"/>
    </row>
    <row r="138" spans="1:35" ht="72.75" customHeight="1" x14ac:dyDescent="0.2">
      <c r="A138" s="28" t="s">
        <v>135</v>
      </c>
      <c r="B138" s="25" t="s">
        <v>120</v>
      </c>
      <c r="C138" s="11"/>
      <c r="D138" s="11"/>
      <c r="E138" s="11"/>
      <c r="F138" s="11">
        <v>5185100</v>
      </c>
      <c r="G138" s="11">
        <f t="shared" si="69"/>
        <v>5185100</v>
      </c>
      <c r="H138" s="11"/>
      <c r="I138" s="11">
        <f t="shared" si="70"/>
        <v>5185100</v>
      </c>
      <c r="J138" s="11"/>
      <c r="K138" s="11">
        <f t="shared" si="71"/>
        <v>5185100</v>
      </c>
      <c r="L138" s="11"/>
      <c r="M138" s="11">
        <f t="shared" si="39"/>
        <v>5185100</v>
      </c>
      <c r="N138" s="11"/>
      <c r="O138" s="11">
        <f t="shared" si="40"/>
        <v>5185100</v>
      </c>
      <c r="P138" s="11"/>
      <c r="Q138" s="11"/>
      <c r="R138" s="11"/>
      <c r="S138" s="11"/>
      <c r="T138" s="11"/>
      <c r="U138" s="11"/>
      <c r="V138" s="11"/>
      <c r="W138" s="11"/>
      <c r="X138" s="11"/>
      <c r="Y138" s="11"/>
      <c r="Z138" s="11"/>
      <c r="AA138" s="11"/>
      <c r="AB138" s="11"/>
      <c r="AC138" s="11"/>
      <c r="AD138" s="11"/>
      <c r="AE138" s="11"/>
      <c r="AF138" s="11"/>
      <c r="AG138" s="11"/>
      <c r="AI138" s="65"/>
    </row>
    <row r="139" spans="1:35" ht="42" customHeight="1" x14ac:dyDescent="0.2">
      <c r="A139" s="28" t="s">
        <v>136</v>
      </c>
      <c r="B139" s="25" t="s">
        <v>120</v>
      </c>
      <c r="C139" s="11"/>
      <c r="D139" s="11"/>
      <c r="E139" s="11"/>
      <c r="F139" s="11">
        <v>200000</v>
      </c>
      <c r="G139" s="11">
        <f t="shared" si="69"/>
        <v>200000</v>
      </c>
      <c r="H139" s="11"/>
      <c r="I139" s="11">
        <f t="shared" si="70"/>
        <v>200000</v>
      </c>
      <c r="J139" s="11"/>
      <c r="K139" s="11">
        <f t="shared" si="71"/>
        <v>200000</v>
      </c>
      <c r="L139" s="11"/>
      <c r="M139" s="11">
        <f t="shared" si="39"/>
        <v>200000</v>
      </c>
      <c r="N139" s="11"/>
      <c r="O139" s="11">
        <f t="shared" si="40"/>
        <v>200000</v>
      </c>
      <c r="P139" s="11"/>
      <c r="Q139" s="11"/>
      <c r="R139" s="11"/>
      <c r="S139" s="11"/>
      <c r="T139" s="11"/>
      <c r="U139" s="11"/>
      <c r="V139" s="11"/>
      <c r="W139" s="11"/>
      <c r="X139" s="11"/>
      <c r="Y139" s="11"/>
      <c r="Z139" s="11"/>
      <c r="AA139" s="11"/>
      <c r="AB139" s="11"/>
      <c r="AC139" s="11"/>
      <c r="AD139" s="11"/>
      <c r="AE139" s="11"/>
      <c r="AF139" s="11"/>
      <c r="AG139" s="11"/>
      <c r="AI139" s="65"/>
    </row>
    <row r="140" spans="1:35" ht="38.25" customHeight="1" x14ac:dyDescent="0.2">
      <c r="A140" s="24" t="s">
        <v>137</v>
      </c>
      <c r="B140" s="25" t="s">
        <v>120</v>
      </c>
      <c r="C140" s="11"/>
      <c r="D140" s="11"/>
      <c r="E140" s="11">
        <f t="shared" ref="E140" si="72">D140</f>
        <v>0</v>
      </c>
      <c r="F140" s="11">
        <v>306000</v>
      </c>
      <c r="G140" s="11">
        <f>E140+F140</f>
        <v>306000</v>
      </c>
      <c r="H140" s="11">
        <v>-306000</v>
      </c>
      <c r="I140" s="11">
        <f>G140+H140</f>
        <v>0</v>
      </c>
      <c r="J140" s="11"/>
      <c r="K140" s="11">
        <f t="shared" si="71"/>
        <v>0</v>
      </c>
      <c r="L140" s="11"/>
      <c r="M140" s="11">
        <f t="shared" si="39"/>
        <v>0</v>
      </c>
      <c r="N140" s="11"/>
      <c r="O140" s="11">
        <f t="shared" si="40"/>
        <v>0</v>
      </c>
      <c r="P140" s="11"/>
      <c r="Q140" s="11"/>
      <c r="R140" s="11"/>
      <c r="S140" s="11"/>
      <c r="T140" s="11"/>
      <c r="U140" s="11"/>
      <c r="V140" s="11"/>
      <c r="W140" s="11"/>
      <c r="X140" s="11"/>
      <c r="Y140" s="11"/>
      <c r="Z140" s="11"/>
      <c r="AA140" s="11"/>
      <c r="AB140" s="11"/>
      <c r="AC140" s="11"/>
      <c r="AD140" s="11"/>
      <c r="AE140" s="11"/>
      <c r="AF140" s="11"/>
      <c r="AG140" s="11"/>
      <c r="AI140" s="65"/>
    </row>
    <row r="141" spans="1:35" ht="51.75" customHeight="1" x14ac:dyDescent="0.2">
      <c r="A141" s="24" t="s">
        <v>138</v>
      </c>
      <c r="B141" s="25" t="s">
        <v>120</v>
      </c>
      <c r="C141" s="11"/>
      <c r="D141" s="11"/>
      <c r="E141" s="11">
        <f>D141</f>
        <v>0</v>
      </c>
      <c r="F141" s="11">
        <v>258354</v>
      </c>
      <c r="G141" s="11">
        <f>E141+F141</f>
        <v>258354</v>
      </c>
      <c r="H141" s="11"/>
      <c r="I141" s="11">
        <f>G141+H141</f>
        <v>258354</v>
      </c>
      <c r="J141" s="11"/>
      <c r="K141" s="11">
        <f t="shared" si="71"/>
        <v>258354</v>
      </c>
      <c r="L141" s="11"/>
      <c r="M141" s="11">
        <f t="shared" si="39"/>
        <v>258354</v>
      </c>
      <c r="N141" s="11"/>
      <c r="O141" s="11">
        <f t="shared" si="40"/>
        <v>258354</v>
      </c>
      <c r="P141" s="11"/>
      <c r="Q141" s="11"/>
      <c r="R141" s="11"/>
      <c r="S141" s="11"/>
      <c r="T141" s="11"/>
      <c r="U141" s="11"/>
      <c r="V141" s="11"/>
      <c r="W141" s="11"/>
      <c r="X141" s="11"/>
      <c r="Y141" s="11"/>
      <c r="Z141" s="11"/>
      <c r="AA141" s="11"/>
      <c r="AB141" s="11"/>
      <c r="AC141" s="11"/>
      <c r="AD141" s="11"/>
      <c r="AE141" s="11"/>
      <c r="AF141" s="11"/>
      <c r="AG141" s="11"/>
      <c r="AI141" s="65"/>
    </row>
    <row r="142" spans="1:35" ht="42.75" customHeight="1" x14ac:dyDescent="0.2">
      <c r="A142" s="29" t="s">
        <v>139</v>
      </c>
      <c r="B142" s="25" t="s">
        <v>120</v>
      </c>
      <c r="C142" s="11"/>
      <c r="D142" s="11"/>
      <c r="E142" s="11"/>
      <c r="F142" s="11">
        <v>434292.78</v>
      </c>
      <c r="G142" s="11">
        <f>E142+F142</f>
        <v>434292.78</v>
      </c>
      <c r="H142" s="11"/>
      <c r="I142" s="11">
        <f>G142+H142</f>
        <v>434292.78</v>
      </c>
      <c r="J142" s="11"/>
      <c r="K142" s="11">
        <f t="shared" si="71"/>
        <v>434292.78</v>
      </c>
      <c r="L142" s="11"/>
      <c r="M142" s="11">
        <f t="shared" si="39"/>
        <v>434292.78</v>
      </c>
      <c r="N142" s="11"/>
      <c r="O142" s="11">
        <f t="shared" si="40"/>
        <v>434292.78</v>
      </c>
      <c r="P142" s="11"/>
      <c r="Q142" s="11"/>
      <c r="R142" s="11"/>
      <c r="S142" s="11"/>
      <c r="T142" s="11"/>
      <c r="U142" s="11"/>
      <c r="V142" s="11"/>
      <c r="W142" s="11"/>
      <c r="X142" s="11"/>
      <c r="Y142" s="11"/>
      <c r="Z142" s="11"/>
      <c r="AA142" s="11"/>
      <c r="AB142" s="11"/>
      <c r="AC142" s="11"/>
      <c r="AD142" s="11"/>
      <c r="AE142" s="11"/>
      <c r="AF142" s="11"/>
      <c r="AG142" s="11"/>
      <c r="AI142" s="65"/>
    </row>
    <row r="143" spans="1:35" ht="41.25" customHeight="1" x14ac:dyDescent="0.2">
      <c r="A143" s="29" t="s">
        <v>140</v>
      </c>
      <c r="B143" s="25" t="s">
        <v>120</v>
      </c>
      <c r="C143" s="11"/>
      <c r="D143" s="11"/>
      <c r="E143" s="11"/>
      <c r="F143" s="11"/>
      <c r="G143" s="11"/>
      <c r="H143" s="11">
        <v>3610000</v>
      </c>
      <c r="I143" s="11">
        <f>H143</f>
        <v>3610000</v>
      </c>
      <c r="J143" s="11"/>
      <c r="K143" s="11">
        <f t="shared" si="71"/>
        <v>3610000</v>
      </c>
      <c r="L143" s="11"/>
      <c r="M143" s="11">
        <f t="shared" si="39"/>
        <v>3610000</v>
      </c>
      <c r="N143" s="11"/>
      <c r="O143" s="11">
        <f t="shared" si="40"/>
        <v>3610000</v>
      </c>
      <c r="P143" s="11"/>
      <c r="Q143" s="11"/>
      <c r="R143" s="11"/>
      <c r="S143" s="11"/>
      <c r="T143" s="11"/>
      <c r="U143" s="11"/>
      <c r="V143" s="11"/>
      <c r="W143" s="11"/>
      <c r="X143" s="11"/>
      <c r="Y143" s="11"/>
      <c r="Z143" s="11"/>
      <c r="AA143" s="11"/>
      <c r="AB143" s="11"/>
      <c r="AC143" s="11"/>
      <c r="AD143" s="11"/>
      <c r="AE143" s="11"/>
      <c r="AF143" s="11"/>
      <c r="AG143" s="11"/>
      <c r="AI143" s="65"/>
    </row>
    <row r="144" spans="1:35" ht="30" customHeight="1" x14ac:dyDescent="0.2">
      <c r="A144" s="29" t="s">
        <v>141</v>
      </c>
      <c r="B144" s="25" t="s">
        <v>120</v>
      </c>
      <c r="C144" s="11"/>
      <c r="D144" s="11"/>
      <c r="E144" s="11"/>
      <c r="F144" s="11"/>
      <c r="G144" s="11"/>
      <c r="H144" s="11">
        <v>580000</v>
      </c>
      <c r="I144" s="11">
        <f>H144</f>
        <v>580000</v>
      </c>
      <c r="J144" s="11"/>
      <c r="K144" s="11">
        <f t="shared" si="71"/>
        <v>580000</v>
      </c>
      <c r="L144" s="11"/>
      <c r="M144" s="11">
        <f t="shared" si="39"/>
        <v>580000</v>
      </c>
      <c r="N144" s="11"/>
      <c r="O144" s="11">
        <f t="shared" si="40"/>
        <v>580000</v>
      </c>
      <c r="P144" s="11"/>
      <c r="Q144" s="11"/>
      <c r="R144" s="11"/>
      <c r="S144" s="11"/>
      <c r="T144" s="11"/>
      <c r="U144" s="11"/>
      <c r="V144" s="11"/>
      <c r="W144" s="11"/>
      <c r="X144" s="11"/>
      <c r="Y144" s="11"/>
      <c r="Z144" s="11"/>
      <c r="AA144" s="11"/>
      <c r="AB144" s="11"/>
      <c r="AC144" s="11"/>
      <c r="AD144" s="11"/>
      <c r="AE144" s="11"/>
      <c r="AF144" s="11"/>
      <c r="AG144" s="11"/>
      <c r="AI144" s="65"/>
    </row>
    <row r="145" spans="1:35" ht="24" customHeight="1" x14ac:dyDescent="0.2">
      <c r="A145" s="47" t="s">
        <v>198</v>
      </c>
      <c r="B145" s="25" t="s">
        <v>120</v>
      </c>
      <c r="C145" s="11"/>
      <c r="D145" s="11"/>
      <c r="E145" s="11"/>
      <c r="F145" s="11"/>
      <c r="G145" s="11"/>
      <c r="H145" s="11"/>
      <c r="I145" s="11"/>
      <c r="J145" s="11"/>
      <c r="K145" s="11"/>
      <c r="L145" s="11">
        <v>85179</v>
      </c>
      <c r="M145" s="11">
        <f>L145</f>
        <v>85179</v>
      </c>
      <c r="N145" s="11"/>
      <c r="O145" s="11">
        <f t="shared" si="40"/>
        <v>85179</v>
      </c>
      <c r="P145" s="11"/>
      <c r="Q145" s="11"/>
      <c r="R145" s="11"/>
      <c r="S145" s="11"/>
      <c r="T145" s="11"/>
      <c r="U145" s="11"/>
      <c r="V145" s="11"/>
      <c r="W145" s="11"/>
      <c r="X145" s="11"/>
      <c r="Y145" s="11"/>
      <c r="Z145" s="11"/>
      <c r="AA145" s="11"/>
      <c r="AB145" s="11"/>
      <c r="AC145" s="11"/>
      <c r="AD145" s="11"/>
      <c r="AE145" s="11"/>
      <c r="AF145" s="11"/>
      <c r="AG145" s="11"/>
      <c r="AI145" s="65"/>
    </row>
    <row r="146" spans="1:35" ht="24" x14ac:dyDescent="0.2">
      <c r="A146" s="47" t="s">
        <v>199</v>
      </c>
      <c r="B146" s="25" t="s">
        <v>120</v>
      </c>
      <c r="C146" s="11"/>
      <c r="D146" s="11"/>
      <c r="E146" s="11"/>
      <c r="F146" s="11"/>
      <c r="G146" s="11"/>
      <c r="H146" s="11"/>
      <c r="I146" s="11"/>
      <c r="J146" s="11"/>
      <c r="K146" s="11"/>
      <c r="L146" s="11">
        <v>129829</v>
      </c>
      <c r="M146" s="11">
        <f t="shared" ref="M146:M147" si="73">L146</f>
        <v>129829</v>
      </c>
      <c r="N146" s="11"/>
      <c r="O146" s="11">
        <f t="shared" si="40"/>
        <v>129829</v>
      </c>
      <c r="P146" s="11"/>
      <c r="Q146" s="11"/>
      <c r="R146" s="11"/>
      <c r="S146" s="11"/>
      <c r="T146" s="11"/>
      <c r="U146" s="11"/>
      <c r="V146" s="11"/>
      <c r="W146" s="11"/>
      <c r="X146" s="11"/>
      <c r="Y146" s="11"/>
      <c r="Z146" s="11"/>
      <c r="AA146" s="11"/>
      <c r="AB146" s="11"/>
      <c r="AC146" s="11"/>
      <c r="AD146" s="11"/>
      <c r="AE146" s="11"/>
      <c r="AF146" s="11"/>
      <c r="AG146" s="11"/>
      <c r="AI146" s="65"/>
    </row>
    <row r="147" spans="1:35" ht="22.5" customHeight="1" x14ac:dyDescent="0.2">
      <c r="A147" s="47" t="s">
        <v>200</v>
      </c>
      <c r="B147" s="25" t="s">
        <v>120</v>
      </c>
      <c r="C147" s="11"/>
      <c r="D147" s="11"/>
      <c r="E147" s="11"/>
      <c r="F147" s="11"/>
      <c r="G147" s="11"/>
      <c r="H147" s="11"/>
      <c r="I147" s="11"/>
      <c r="J147" s="11"/>
      <c r="K147" s="11"/>
      <c r="L147" s="11">
        <v>157992</v>
      </c>
      <c r="M147" s="11">
        <f t="shared" si="73"/>
        <v>157992</v>
      </c>
      <c r="N147" s="11"/>
      <c r="O147" s="11">
        <f t="shared" si="40"/>
        <v>157992</v>
      </c>
      <c r="P147" s="11"/>
      <c r="Q147" s="11"/>
      <c r="R147" s="11"/>
      <c r="S147" s="11"/>
      <c r="T147" s="11"/>
      <c r="U147" s="11"/>
      <c r="V147" s="11"/>
      <c r="W147" s="11"/>
      <c r="X147" s="11"/>
      <c r="Y147" s="11"/>
      <c r="Z147" s="11"/>
      <c r="AA147" s="11"/>
      <c r="AB147" s="11"/>
      <c r="AC147" s="11"/>
      <c r="AD147" s="11"/>
      <c r="AE147" s="11"/>
      <c r="AF147" s="11"/>
      <c r="AG147" s="11"/>
      <c r="AI147" s="65"/>
    </row>
    <row r="148" spans="1:35" ht="40.5" customHeight="1" x14ac:dyDescent="0.2">
      <c r="A148" s="29" t="s">
        <v>142</v>
      </c>
      <c r="B148" s="25" t="s">
        <v>120</v>
      </c>
      <c r="C148" s="11"/>
      <c r="D148" s="11"/>
      <c r="E148" s="11"/>
      <c r="F148" s="11">
        <v>18270826</v>
      </c>
      <c r="G148" s="11">
        <f>E148+F148</f>
        <v>18270826</v>
      </c>
      <c r="H148" s="11"/>
      <c r="I148" s="11">
        <f>G148+H148</f>
        <v>18270826</v>
      </c>
      <c r="J148" s="11"/>
      <c r="K148" s="11">
        <f t="shared" si="71"/>
        <v>18270826</v>
      </c>
      <c r="L148" s="11"/>
      <c r="M148" s="11">
        <f t="shared" si="39"/>
        <v>18270826</v>
      </c>
      <c r="N148" s="11"/>
      <c r="O148" s="11">
        <f t="shared" si="40"/>
        <v>18270826</v>
      </c>
      <c r="P148" s="11"/>
      <c r="Q148" s="11"/>
      <c r="R148" s="11"/>
      <c r="S148" s="11"/>
      <c r="T148" s="11"/>
      <c r="U148" s="11"/>
      <c r="V148" s="11"/>
      <c r="W148" s="11"/>
      <c r="X148" s="11"/>
      <c r="Y148" s="11"/>
      <c r="Z148" s="11"/>
      <c r="AA148" s="11"/>
      <c r="AB148" s="11"/>
      <c r="AC148" s="11"/>
      <c r="AD148" s="11"/>
      <c r="AE148" s="11"/>
      <c r="AF148" s="11"/>
      <c r="AG148" s="11"/>
      <c r="AI148" s="65"/>
    </row>
    <row r="149" spans="1:35" ht="38.25" customHeight="1" x14ac:dyDescent="0.2">
      <c r="A149" s="29" t="s">
        <v>143</v>
      </c>
      <c r="B149" s="25" t="s">
        <v>120</v>
      </c>
      <c r="C149" s="11"/>
      <c r="D149" s="11"/>
      <c r="E149" s="11"/>
      <c r="F149" s="11">
        <v>1000000</v>
      </c>
      <c r="G149" s="11">
        <f>E149+F149</f>
        <v>1000000</v>
      </c>
      <c r="H149" s="11">
        <v>2083330</v>
      </c>
      <c r="I149" s="11">
        <f>G149+H149</f>
        <v>3083330</v>
      </c>
      <c r="J149" s="11"/>
      <c r="K149" s="11">
        <f t="shared" si="71"/>
        <v>3083330</v>
      </c>
      <c r="L149" s="11"/>
      <c r="M149" s="11">
        <f t="shared" si="39"/>
        <v>3083330</v>
      </c>
      <c r="N149" s="11">
        <v>-1000000</v>
      </c>
      <c r="O149" s="11">
        <f t="shared" si="40"/>
        <v>2083330</v>
      </c>
      <c r="P149" s="11"/>
      <c r="Q149" s="11"/>
      <c r="R149" s="11"/>
      <c r="S149" s="11"/>
      <c r="T149" s="11"/>
      <c r="U149" s="11"/>
      <c r="V149" s="11"/>
      <c r="W149" s="11"/>
      <c r="X149" s="11"/>
      <c r="Y149" s="11"/>
      <c r="Z149" s="11"/>
      <c r="AA149" s="11"/>
      <c r="AB149" s="11"/>
      <c r="AC149" s="11"/>
      <c r="AD149" s="11"/>
      <c r="AE149" s="11"/>
      <c r="AF149" s="11"/>
      <c r="AG149" s="11"/>
      <c r="AI149" s="65"/>
    </row>
    <row r="150" spans="1:35" s="33" customFormat="1" ht="29.25" customHeight="1" x14ac:dyDescent="0.2">
      <c r="A150" s="29" t="s">
        <v>144</v>
      </c>
      <c r="B150" s="25" t="s">
        <v>120</v>
      </c>
      <c r="C150" s="11"/>
      <c r="D150" s="11"/>
      <c r="E150" s="11"/>
      <c r="F150" s="11"/>
      <c r="G150" s="11"/>
      <c r="H150" s="11">
        <v>620000</v>
      </c>
      <c r="I150" s="11">
        <f t="shared" ref="I150:I156" si="74">H150</f>
        <v>620000</v>
      </c>
      <c r="J150" s="11"/>
      <c r="K150" s="11">
        <f t="shared" si="71"/>
        <v>620000</v>
      </c>
      <c r="L150" s="11"/>
      <c r="M150" s="11">
        <f t="shared" si="39"/>
        <v>620000</v>
      </c>
      <c r="N150" s="11"/>
      <c r="O150" s="11">
        <f t="shared" si="40"/>
        <v>620000</v>
      </c>
      <c r="P150" s="11"/>
      <c r="Q150" s="11"/>
      <c r="R150" s="11"/>
      <c r="S150" s="11"/>
      <c r="T150" s="11"/>
      <c r="U150" s="11"/>
      <c r="V150" s="11"/>
      <c r="W150" s="11"/>
      <c r="X150" s="11"/>
      <c r="Y150" s="11"/>
      <c r="Z150" s="11"/>
      <c r="AA150" s="11"/>
      <c r="AB150" s="11"/>
      <c r="AC150" s="11"/>
      <c r="AD150" s="11"/>
      <c r="AE150" s="11"/>
      <c r="AF150" s="11"/>
      <c r="AG150" s="11"/>
      <c r="AI150" s="65"/>
    </row>
    <row r="151" spans="1:35" ht="24.75" customHeight="1" x14ac:dyDescent="0.2">
      <c r="A151" s="29" t="s">
        <v>145</v>
      </c>
      <c r="B151" s="25" t="s">
        <v>120</v>
      </c>
      <c r="C151" s="11"/>
      <c r="D151" s="11"/>
      <c r="E151" s="11"/>
      <c r="F151" s="11"/>
      <c r="G151" s="11"/>
      <c r="H151" s="11">
        <v>2715000</v>
      </c>
      <c r="I151" s="11">
        <f t="shared" si="74"/>
        <v>2715000</v>
      </c>
      <c r="J151" s="11"/>
      <c r="K151" s="11">
        <f t="shared" si="71"/>
        <v>2715000</v>
      </c>
      <c r="L151" s="11"/>
      <c r="M151" s="11">
        <f t="shared" si="39"/>
        <v>2715000</v>
      </c>
      <c r="N151" s="11"/>
      <c r="O151" s="11">
        <f t="shared" si="40"/>
        <v>2715000</v>
      </c>
      <c r="P151" s="11"/>
      <c r="Q151" s="11"/>
      <c r="R151" s="11"/>
      <c r="S151" s="11"/>
      <c r="T151" s="11"/>
      <c r="U151" s="11"/>
      <c r="V151" s="11"/>
      <c r="W151" s="11"/>
      <c r="X151" s="11"/>
      <c r="Y151" s="11"/>
      <c r="Z151" s="11"/>
      <c r="AA151" s="11"/>
      <c r="AB151" s="11"/>
      <c r="AC151" s="11"/>
      <c r="AD151" s="11"/>
      <c r="AE151" s="11"/>
      <c r="AF151" s="11"/>
      <c r="AG151" s="11"/>
      <c r="AI151" s="65"/>
    </row>
    <row r="152" spans="1:35" ht="40.5" customHeight="1" x14ac:dyDescent="0.2">
      <c r="A152" s="29" t="s">
        <v>146</v>
      </c>
      <c r="B152" s="25" t="s">
        <v>120</v>
      </c>
      <c r="C152" s="11"/>
      <c r="D152" s="11"/>
      <c r="E152" s="11"/>
      <c r="F152" s="11"/>
      <c r="G152" s="11"/>
      <c r="H152" s="11">
        <v>1798269.9</v>
      </c>
      <c r="I152" s="11">
        <f t="shared" si="74"/>
        <v>1798269.9</v>
      </c>
      <c r="J152" s="11"/>
      <c r="K152" s="11">
        <f t="shared" si="71"/>
        <v>1798269.9</v>
      </c>
      <c r="L152" s="11"/>
      <c r="M152" s="11">
        <f t="shared" si="39"/>
        <v>1798269.9</v>
      </c>
      <c r="N152" s="11"/>
      <c r="O152" s="11">
        <f t="shared" si="40"/>
        <v>1798269.9</v>
      </c>
      <c r="P152" s="11"/>
      <c r="Q152" s="11"/>
      <c r="R152" s="11"/>
      <c r="S152" s="11"/>
      <c r="T152" s="11"/>
      <c r="U152" s="11"/>
      <c r="V152" s="11"/>
      <c r="W152" s="11"/>
      <c r="X152" s="11"/>
      <c r="Y152" s="11"/>
      <c r="Z152" s="11"/>
      <c r="AA152" s="11"/>
      <c r="AB152" s="11"/>
      <c r="AC152" s="11"/>
      <c r="AD152" s="11"/>
      <c r="AE152" s="11"/>
      <c r="AF152" s="11"/>
      <c r="AG152" s="11"/>
      <c r="AI152" s="65"/>
    </row>
    <row r="153" spans="1:35" ht="54" customHeight="1" x14ac:dyDescent="0.2">
      <c r="A153" s="29" t="s">
        <v>147</v>
      </c>
      <c r="B153" s="25" t="s">
        <v>120</v>
      </c>
      <c r="C153" s="11"/>
      <c r="D153" s="11"/>
      <c r="E153" s="11"/>
      <c r="F153" s="11"/>
      <c r="G153" s="11"/>
      <c r="H153" s="11">
        <v>138075</v>
      </c>
      <c r="I153" s="11">
        <f t="shared" si="74"/>
        <v>138075</v>
      </c>
      <c r="J153" s="11"/>
      <c r="K153" s="11">
        <f t="shared" si="71"/>
        <v>138075</v>
      </c>
      <c r="L153" s="11"/>
      <c r="M153" s="11">
        <f t="shared" si="39"/>
        <v>138075</v>
      </c>
      <c r="N153" s="11"/>
      <c r="O153" s="11">
        <f t="shared" si="40"/>
        <v>138075</v>
      </c>
      <c r="P153" s="11"/>
      <c r="Q153" s="11"/>
      <c r="R153" s="11"/>
      <c r="S153" s="11"/>
      <c r="T153" s="11"/>
      <c r="U153" s="11"/>
      <c r="V153" s="11"/>
      <c r="W153" s="11"/>
      <c r="X153" s="11"/>
      <c r="Y153" s="11"/>
      <c r="Z153" s="11"/>
      <c r="AA153" s="11"/>
      <c r="AB153" s="11"/>
      <c r="AC153" s="11"/>
      <c r="AD153" s="11"/>
      <c r="AE153" s="11"/>
      <c r="AF153" s="11"/>
      <c r="AG153" s="11"/>
      <c r="AI153" s="65"/>
    </row>
    <row r="154" spans="1:35" ht="36" customHeight="1" x14ac:dyDescent="0.2">
      <c r="A154" s="28" t="s">
        <v>148</v>
      </c>
      <c r="B154" s="25" t="s">
        <v>120</v>
      </c>
      <c r="C154" s="11"/>
      <c r="D154" s="11"/>
      <c r="E154" s="11"/>
      <c r="F154" s="11"/>
      <c r="G154" s="11"/>
      <c r="H154" s="11">
        <v>271012</v>
      </c>
      <c r="I154" s="11">
        <f t="shared" si="74"/>
        <v>271012</v>
      </c>
      <c r="J154" s="11"/>
      <c r="K154" s="11">
        <f t="shared" si="71"/>
        <v>271012</v>
      </c>
      <c r="L154" s="11"/>
      <c r="M154" s="11">
        <f t="shared" si="39"/>
        <v>271012</v>
      </c>
      <c r="N154" s="11"/>
      <c r="O154" s="11">
        <f t="shared" si="40"/>
        <v>271012</v>
      </c>
      <c r="P154" s="11"/>
      <c r="Q154" s="11"/>
      <c r="R154" s="11"/>
      <c r="S154" s="11"/>
      <c r="T154" s="11"/>
      <c r="U154" s="11"/>
      <c r="V154" s="11"/>
      <c r="W154" s="11"/>
      <c r="X154" s="11"/>
      <c r="Y154" s="11"/>
      <c r="Z154" s="11"/>
      <c r="AA154" s="11"/>
      <c r="AB154" s="11"/>
      <c r="AC154" s="11"/>
      <c r="AD154" s="11"/>
      <c r="AE154" s="11"/>
      <c r="AF154" s="11"/>
      <c r="AG154" s="11"/>
      <c r="AI154" s="65"/>
    </row>
    <row r="155" spans="1:35" ht="30.75" customHeight="1" x14ac:dyDescent="0.2">
      <c r="A155" s="28" t="s">
        <v>149</v>
      </c>
      <c r="B155" s="25" t="s">
        <v>120</v>
      </c>
      <c r="C155" s="11"/>
      <c r="D155" s="11"/>
      <c r="E155" s="11"/>
      <c r="F155" s="11"/>
      <c r="G155" s="11"/>
      <c r="H155" s="11">
        <v>5356572.34</v>
      </c>
      <c r="I155" s="11">
        <f t="shared" si="74"/>
        <v>5356572.34</v>
      </c>
      <c r="J155" s="11"/>
      <c r="K155" s="11">
        <f t="shared" si="71"/>
        <v>5356572.34</v>
      </c>
      <c r="L155" s="11"/>
      <c r="M155" s="11">
        <f t="shared" si="39"/>
        <v>5356572.34</v>
      </c>
      <c r="N155" s="11"/>
      <c r="O155" s="11">
        <f t="shared" si="40"/>
        <v>5356572.34</v>
      </c>
      <c r="P155" s="11"/>
      <c r="Q155" s="11"/>
      <c r="R155" s="11"/>
      <c r="S155" s="11"/>
      <c r="T155" s="11"/>
      <c r="U155" s="11"/>
      <c r="V155" s="11"/>
      <c r="W155" s="11"/>
      <c r="X155" s="11"/>
      <c r="Y155" s="11"/>
      <c r="Z155" s="11"/>
      <c r="AA155" s="11"/>
      <c r="AB155" s="11"/>
      <c r="AC155" s="11"/>
      <c r="AD155" s="11"/>
      <c r="AE155" s="11"/>
      <c r="AF155" s="11"/>
      <c r="AG155" s="11"/>
      <c r="AI155" s="65"/>
    </row>
    <row r="156" spans="1:35" ht="36" customHeight="1" x14ac:dyDescent="0.2">
      <c r="A156" s="28" t="s">
        <v>150</v>
      </c>
      <c r="B156" s="25" t="s">
        <v>120</v>
      </c>
      <c r="C156" s="11"/>
      <c r="D156" s="11"/>
      <c r="E156" s="11"/>
      <c r="F156" s="11"/>
      <c r="G156" s="11"/>
      <c r="H156" s="11">
        <v>860479</v>
      </c>
      <c r="I156" s="11">
        <f t="shared" si="74"/>
        <v>860479</v>
      </c>
      <c r="J156" s="11"/>
      <c r="K156" s="11">
        <f t="shared" si="71"/>
        <v>860479</v>
      </c>
      <c r="L156" s="11"/>
      <c r="M156" s="11">
        <f t="shared" si="39"/>
        <v>860479</v>
      </c>
      <c r="N156" s="11"/>
      <c r="O156" s="11">
        <f t="shared" si="40"/>
        <v>860479</v>
      </c>
      <c r="P156" s="11"/>
      <c r="Q156" s="11"/>
      <c r="R156" s="11"/>
      <c r="S156" s="11"/>
      <c r="T156" s="11"/>
      <c r="U156" s="11"/>
      <c r="V156" s="11"/>
      <c r="W156" s="11"/>
      <c r="X156" s="11"/>
      <c r="Y156" s="11"/>
      <c r="Z156" s="11"/>
      <c r="AA156" s="11"/>
      <c r="AB156" s="11"/>
      <c r="AC156" s="11"/>
      <c r="AD156" s="11"/>
      <c r="AE156" s="11"/>
      <c r="AF156" s="11"/>
      <c r="AG156" s="11"/>
      <c r="AI156" s="65"/>
    </row>
    <row r="157" spans="1:35" ht="25.5" customHeight="1" x14ac:dyDescent="0.2">
      <c r="A157" s="49" t="s">
        <v>201</v>
      </c>
      <c r="B157" s="25" t="s">
        <v>120</v>
      </c>
      <c r="C157" s="11"/>
      <c r="D157" s="11"/>
      <c r="E157" s="11"/>
      <c r="F157" s="11"/>
      <c r="G157" s="11"/>
      <c r="H157" s="11"/>
      <c r="I157" s="11"/>
      <c r="J157" s="11"/>
      <c r="K157" s="11"/>
      <c r="L157" s="11">
        <v>205489</v>
      </c>
      <c r="M157" s="11">
        <f>L157</f>
        <v>205489</v>
      </c>
      <c r="N157" s="11"/>
      <c r="O157" s="11">
        <f t="shared" si="40"/>
        <v>205489</v>
      </c>
      <c r="P157" s="11"/>
      <c r="Q157" s="11"/>
      <c r="R157" s="11"/>
      <c r="S157" s="11"/>
      <c r="T157" s="11"/>
      <c r="U157" s="11"/>
      <c r="V157" s="11"/>
      <c r="W157" s="11"/>
      <c r="X157" s="11"/>
      <c r="Y157" s="11"/>
      <c r="Z157" s="11"/>
      <c r="AA157" s="11"/>
      <c r="AB157" s="11"/>
      <c r="AC157" s="11"/>
      <c r="AD157" s="11"/>
      <c r="AE157" s="11"/>
      <c r="AF157" s="11"/>
      <c r="AG157" s="11"/>
      <c r="AI157" s="65"/>
    </row>
    <row r="158" spans="1:35" ht="29.25" customHeight="1" x14ac:dyDescent="0.2">
      <c r="A158" s="49" t="s">
        <v>202</v>
      </c>
      <c r="B158" s="25" t="s">
        <v>120</v>
      </c>
      <c r="C158" s="11"/>
      <c r="D158" s="11"/>
      <c r="E158" s="11"/>
      <c r="F158" s="11"/>
      <c r="G158" s="11"/>
      <c r="H158" s="11"/>
      <c r="I158" s="11"/>
      <c r="J158" s="11"/>
      <c r="K158" s="11"/>
      <c r="L158" s="11">
        <v>67500</v>
      </c>
      <c r="M158" s="11">
        <f>L158</f>
        <v>67500</v>
      </c>
      <c r="N158" s="11"/>
      <c r="O158" s="11">
        <f t="shared" si="40"/>
        <v>67500</v>
      </c>
      <c r="P158" s="11"/>
      <c r="Q158" s="11"/>
      <c r="R158" s="11"/>
      <c r="S158" s="11"/>
      <c r="T158" s="11"/>
      <c r="U158" s="11"/>
      <c r="V158" s="11"/>
      <c r="W158" s="11"/>
      <c r="X158" s="11"/>
      <c r="Y158" s="11"/>
      <c r="Z158" s="11"/>
      <c r="AA158" s="11"/>
      <c r="AB158" s="11"/>
      <c r="AC158" s="11"/>
      <c r="AD158" s="11"/>
      <c r="AE158" s="11"/>
      <c r="AF158" s="11"/>
      <c r="AG158" s="11"/>
      <c r="AI158" s="65"/>
    </row>
    <row r="159" spans="1:35" ht="51.75" customHeight="1" x14ac:dyDescent="0.2">
      <c r="A159" s="28" t="s">
        <v>209</v>
      </c>
      <c r="B159" s="25" t="s">
        <v>120</v>
      </c>
      <c r="C159" s="11"/>
      <c r="D159" s="11"/>
      <c r="E159" s="11"/>
      <c r="F159" s="11"/>
      <c r="G159" s="11"/>
      <c r="H159" s="11"/>
      <c r="I159" s="11"/>
      <c r="J159" s="11"/>
      <c r="K159" s="11"/>
      <c r="L159" s="11"/>
      <c r="M159" s="11">
        <v>0</v>
      </c>
      <c r="N159" s="11">
        <v>463620</v>
      </c>
      <c r="O159" s="11">
        <f t="shared" si="40"/>
        <v>463620</v>
      </c>
      <c r="P159" s="11"/>
      <c r="Q159" s="11"/>
      <c r="R159" s="11"/>
      <c r="S159" s="11"/>
      <c r="T159" s="11"/>
      <c r="U159" s="11"/>
      <c r="V159" s="11"/>
      <c r="W159" s="11"/>
      <c r="X159" s="11"/>
      <c r="Y159" s="11"/>
      <c r="Z159" s="11"/>
      <c r="AA159" s="11"/>
      <c r="AB159" s="11"/>
      <c r="AC159" s="11"/>
      <c r="AD159" s="11"/>
      <c r="AE159" s="11"/>
      <c r="AF159" s="11"/>
      <c r="AG159" s="11"/>
      <c r="AI159" s="65"/>
    </row>
    <row r="160" spans="1:35" x14ac:dyDescent="0.2">
      <c r="A160" s="7" t="s">
        <v>151</v>
      </c>
      <c r="B160" s="8" t="s">
        <v>152</v>
      </c>
      <c r="C160" s="9">
        <f>SUM(C161:C175)</f>
        <v>665388400</v>
      </c>
      <c r="D160" s="9">
        <f t="shared" ref="D160:AE160" si="75">SUM(D161:D175)</f>
        <v>-119.65999999999985</v>
      </c>
      <c r="E160" s="9">
        <f t="shared" si="75"/>
        <v>665388280.34000003</v>
      </c>
      <c r="F160" s="9">
        <f t="shared" si="75"/>
        <v>18071072.18</v>
      </c>
      <c r="G160" s="9">
        <f t="shared" si="75"/>
        <v>683459352.51999998</v>
      </c>
      <c r="H160" s="9">
        <f t="shared" si="75"/>
        <v>-397700</v>
      </c>
      <c r="I160" s="9">
        <f t="shared" si="75"/>
        <v>683061652.51999998</v>
      </c>
      <c r="J160" s="9">
        <f t="shared" si="75"/>
        <v>0</v>
      </c>
      <c r="K160" s="9">
        <f t="shared" si="71"/>
        <v>683061652.51999998</v>
      </c>
      <c r="L160" s="9">
        <f>SUM(L161:L176)</f>
        <v>10474200</v>
      </c>
      <c r="M160" s="9">
        <f>SUM(M161:M176)</f>
        <v>693535852.51999998</v>
      </c>
      <c r="N160" s="9">
        <f t="shared" ref="N160" si="76">SUM(N161:N176)</f>
        <v>4122053.73</v>
      </c>
      <c r="O160" s="9">
        <f>SUM(O161:O176)</f>
        <v>697657906.25</v>
      </c>
      <c r="P160" s="9">
        <f t="shared" si="75"/>
        <v>703211000</v>
      </c>
      <c r="Q160" s="9">
        <f t="shared" si="75"/>
        <v>492698.38</v>
      </c>
      <c r="R160" s="9">
        <f t="shared" si="75"/>
        <v>703703698.38</v>
      </c>
      <c r="S160" s="9">
        <f t="shared" si="75"/>
        <v>0</v>
      </c>
      <c r="T160" s="9">
        <f t="shared" si="75"/>
        <v>703703698.38</v>
      </c>
      <c r="U160" s="9">
        <f>SUM(U161:U176)</f>
        <v>30677700</v>
      </c>
      <c r="V160" s="9">
        <f>SUM(V161:V176)</f>
        <v>734381398.38</v>
      </c>
      <c r="W160" s="9">
        <f>SUM(W161:W176)</f>
        <v>0</v>
      </c>
      <c r="X160" s="9">
        <f>SUM(X161:X176)</f>
        <v>734381398.38</v>
      </c>
      <c r="Y160" s="9">
        <f t="shared" si="75"/>
        <v>734915400</v>
      </c>
      <c r="Z160" s="9">
        <f t="shared" si="75"/>
        <v>502266.25999999995</v>
      </c>
      <c r="AA160" s="9">
        <f t="shared" si="75"/>
        <v>735417666.25999999</v>
      </c>
      <c r="AB160" s="9">
        <f t="shared" si="75"/>
        <v>0</v>
      </c>
      <c r="AC160" s="9">
        <f t="shared" si="75"/>
        <v>735417666.25999999</v>
      </c>
      <c r="AD160" s="9">
        <f t="shared" si="75"/>
        <v>0</v>
      </c>
      <c r="AE160" s="9">
        <f t="shared" si="75"/>
        <v>735417666.25999999</v>
      </c>
      <c r="AF160" s="9">
        <f>SUM(AF161:AF176)</f>
        <v>30544900</v>
      </c>
      <c r="AG160" s="9">
        <f>SUM(AG161:AG176)</f>
        <v>765962566.25999999</v>
      </c>
      <c r="AI160" s="65"/>
    </row>
    <row r="161" spans="1:36" ht="63.75" x14ac:dyDescent="0.2">
      <c r="A161" s="12" t="s">
        <v>153</v>
      </c>
      <c r="B161" s="13" t="s">
        <v>154</v>
      </c>
      <c r="C161" s="11">
        <v>5980600</v>
      </c>
      <c r="D161" s="11"/>
      <c r="E161" s="11">
        <f t="shared" si="1"/>
        <v>5980600</v>
      </c>
      <c r="F161" s="11"/>
      <c r="G161" s="11">
        <f t="shared" si="48"/>
        <v>5980600</v>
      </c>
      <c r="H161" s="11"/>
      <c r="I161" s="11">
        <f t="shared" ref="I161:I171" si="77">G161</f>
        <v>5980600</v>
      </c>
      <c r="J161" s="11"/>
      <c r="K161" s="11">
        <f t="shared" si="71"/>
        <v>5980600</v>
      </c>
      <c r="L161" s="11"/>
      <c r="M161" s="11">
        <f t="shared" si="39"/>
        <v>5980600</v>
      </c>
      <c r="N161" s="11"/>
      <c r="O161" s="11">
        <f t="shared" ref="O161:O176" si="78">M161+N161</f>
        <v>5980600</v>
      </c>
      <c r="P161" s="11">
        <v>4802400</v>
      </c>
      <c r="Q161" s="11"/>
      <c r="R161" s="11">
        <f t="shared" si="17"/>
        <v>4802400</v>
      </c>
      <c r="S161" s="11"/>
      <c r="T161" s="11">
        <f t="shared" ref="T161:T171" si="79">SUM(R161:S161)</f>
        <v>4802400</v>
      </c>
      <c r="U161" s="11"/>
      <c r="V161" s="11">
        <f t="shared" ref="V161:V171" si="80">SUM(T161:U161)</f>
        <v>4802400</v>
      </c>
      <c r="W161" s="11"/>
      <c r="X161" s="11">
        <f t="shared" ref="X161:X171" si="81">SUM(V161:W161)</f>
        <v>4802400</v>
      </c>
      <c r="Y161" s="11">
        <v>4784500</v>
      </c>
      <c r="Z161" s="11"/>
      <c r="AA161" s="11">
        <f t="shared" si="24"/>
        <v>4784500</v>
      </c>
      <c r="AB161" s="11"/>
      <c r="AC161" s="11">
        <f t="shared" ref="AC161:AC171" si="82">SUM(AA161:AB161)</f>
        <v>4784500</v>
      </c>
      <c r="AD161" s="11"/>
      <c r="AE161" s="11">
        <f t="shared" ref="AE161:AE171" si="83">SUM(AC161:AD161)</f>
        <v>4784500</v>
      </c>
      <c r="AF161" s="11"/>
      <c r="AG161" s="11">
        <f t="shared" ref="AG161:AG171" si="84">SUM(AE161:AF161)</f>
        <v>4784500</v>
      </c>
      <c r="AI161" s="65"/>
    </row>
    <row r="162" spans="1:36" ht="49.5" customHeight="1" x14ac:dyDescent="0.2">
      <c r="A162" s="12" t="s">
        <v>155</v>
      </c>
      <c r="B162" s="13" t="s">
        <v>154</v>
      </c>
      <c r="C162" s="11">
        <v>291300</v>
      </c>
      <c r="D162" s="11"/>
      <c r="E162" s="11">
        <f t="shared" si="1"/>
        <v>291300</v>
      </c>
      <c r="F162" s="11"/>
      <c r="G162" s="11">
        <f t="shared" si="48"/>
        <v>291300</v>
      </c>
      <c r="H162" s="11"/>
      <c r="I162" s="11">
        <f t="shared" si="77"/>
        <v>291300</v>
      </c>
      <c r="J162" s="11"/>
      <c r="K162" s="11">
        <f t="shared" si="71"/>
        <v>291300</v>
      </c>
      <c r="L162" s="11"/>
      <c r="M162" s="11">
        <f t="shared" si="39"/>
        <v>291300</v>
      </c>
      <c r="N162" s="11"/>
      <c r="O162" s="11">
        <f t="shared" si="78"/>
        <v>291300</v>
      </c>
      <c r="P162" s="11">
        <v>299800</v>
      </c>
      <c r="Q162" s="11"/>
      <c r="R162" s="11">
        <f t="shared" si="17"/>
        <v>299800</v>
      </c>
      <c r="S162" s="11"/>
      <c r="T162" s="11">
        <f t="shared" si="79"/>
        <v>299800</v>
      </c>
      <c r="U162" s="11"/>
      <c r="V162" s="11">
        <f t="shared" si="80"/>
        <v>299800</v>
      </c>
      <c r="W162" s="11"/>
      <c r="X162" s="11">
        <f t="shared" si="81"/>
        <v>299800</v>
      </c>
      <c r="Y162" s="11">
        <v>310400</v>
      </c>
      <c r="Z162" s="11"/>
      <c r="AA162" s="11">
        <f t="shared" si="24"/>
        <v>310400</v>
      </c>
      <c r="AB162" s="11"/>
      <c r="AC162" s="11">
        <f t="shared" si="82"/>
        <v>310400</v>
      </c>
      <c r="AD162" s="11"/>
      <c r="AE162" s="11">
        <f t="shared" si="83"/>
        <v>310400</v>
      </c>
      <c r="AF162" s="11"/>
      <c r="AG162" s="11">
        <f t="shared" si="84"/>
        <v>310400</v>
      </c>
      <c r="AI162" s="65"/>
    </row>
    <row r="163" spans="1:36" ht="57.75" customHeight="1" x14ac:dyDescent="0.2">
      <c r="A163" s="12" t="s">
        <v>156</v>
      </c>
      <c r="B163" s="13" t="s">
        <v>154</v>
      </c>
      <c r="C163" s="11">
        <v>5480300</v>
      </c>
      <c r="D163" s="11"/>
      <c r="E163" s="11">
        <f t="shared" si="1"/>
        <v>5480300</v>
      </c>
      <c r="F163" s="11"/>
      <c r="G163" s="11">
        <f t="shared" si="48"/>
        <v>5480300</v>
      </c>
      <c r="H163" s="11"/>
      <c r="I163" s="11">
        <f t="shared" si="77"/>
        <v>5480300</v>
      </c>
      <c r="J163" s="11"/>
      <c r="K163" s="11">
        <f t="shared" si="71"/>
        <v>5480300</v>
      </c>
      <c r="L163" s="11"/>
      <c r="M163" s="11">
        <f t="shared" si="39"/>
        <v>5480300</v>
      </c>
      <c r="N163" s="11"/>
      <c r="O163" s="11">
        <f t="shared" si="78"/>
        <v>5480300</v>
      </c>
      <c r="P163" s="11">
        <v>5480300</v>
      </c>
      <c r="Q163" s="11"/>
      <c r="R163" s="11">
        <f t="shared" si="17"/>
        <v>5480300</v>
      </c>
      <c r="S163" s="11"/>
      <c r="T163" s="11">
        <f t="shared" si="79"/>
        <v>5480300</v>
      </c>
      <c r="U163" s="11"/>
      <c r="V163" s="11">
        <f t="shared" si="80"/>
        <v>5480300</v>
      </c>
      <c r="W163" s="11"/>
      <c r="X163" s="11">
        <f t="shared" si="81"/>
        <v>5480300</v>
      </c>
      <c r="Y163" s="11">
        <v>5480300</v>
      </c>
      <c r="Z163" s="11"/>
      <c r="AA163" s="11">
        <f t="shared" si="24"/>
        <v>5480300</v>
      </c>
      <c r="AB163" s="11"/>
      <c r="AC163" s="11">
        <f t="shared" si="82"/>
        <v>5480300</v>
      </c>
      <c r="AD163" s="11"/>
      <c r="AE163" s="11">
        <f t="shared" si="83"/>
        <v>5480300</v>
      </c>
      <c r="AF163" s="11"/>
      <c r="AG163" s="11">
        <f t="shared" si="84"/>
        <v>5480300</v>
      </c>
      <c r="AI163" s="65"/>
    </row>
    <row r="164" spans="1:36" ht="52.5" customHeight="1" x14ac:dyDescent="0.2">
      <c r="A164" s="12" t="s">
        <v>157</v>
      </c>
      <c r="B164" s="13" t="s">
        <v>154</v>
      </c>
      <c r="C164" s="11">
        <v>1012500</v>
      </c>
      <c r="D164" s="11"/>
      <c r="E164" s="11">
        <f t="shared" si="1"/>
        <v>1012500</v>
      </c>
      <c r="F164" s="11"/>
      <c r="G164" s="11">
        <f t="shared" si="48"/>
        <v>1012500</v>
      </c>
      <c r="H164" s="11"/>
      <c r="I164" s="11">
        <f t="shared" si="77"/>
        <v>1012500</v>
      </c>
      <c r="J164" s="11"/>
      <c r="K164" s="11">
        <f t="shared" si="71"/>
        <v>1012500</v>
      </c>
      <c r="L164" s="11"/>
      <c r="M164" s="11">
        <f t="shared" si="39"/>
        <v>1012500</v>
      </c>
      <c r="N164" s="11"/>
      <c r="O164" s="11">
        <f t="shared" si="78"/>
        <v>1012500</v>
      </c>
      <c r="P164" s="11">
        <v>1012500</v>
      </c>
      <c r="Q164" s="11"/>
      <c r="R164" s="11">
        <f t="shared" si="17"/>
        <v>1012500</v>
      </c>
      <c r="S164" s="11"/>
      <c r="T164" s="11">
        <f t="shared" si="79"/>
        <v>1012500</v>
      </c>
      <c r="U164" s="11"/>
      <c r="V164" s="11">
        <f t="shared" si="80"/>
        <v>1012500</v>
      </c>
      <c r="W164" s="11"/>
      <c r="X164" s="11">
        <f t="shared" si="81"/>
        <v>1012500</v>
      </c>
      <c r="Y164" s="11">
        <v>1012500</v>
      </c>
      <c r="Z164" s="11"/>
      <c r="AA164" s="11">
        <f t="shared" si="24"/>
        <v>1012500</v>
      </c>
      <c r="AB164" s="11"/>
      <c r="AC164" s="11">
        <f t="shared" si="82"/>
        <v>1012500</v>
      </c>
      <c r="AD164" s="11"/>
      <c r="AE164" s="11">
        <f t="shared" si="83"/>
        <v>1012500</v>
      </c>
      <c r="AF164" s="11"/>
      <c r="AG164" s="11">
        <f t="shared" si="84"/>
        <v>1012500</v>
      </c>
      <c r="AI164" s="65"/>
    </row>
    <row r="165" spans="1:36" s="33" customFormat="1" ht="81.75" customHeight="1" x14ac:dyDescent="0.2">
      <c r="A165" s="12" t="s">
        <v>158</v>
      </c>
      <c r="B165" s="13" t="s">
        <v>154</v>
      </c>
      <c r="C165" s="11">
        <v>10000</v>
      </c>
      <c r="D165" s="11"/>
      <c r="E165" s="11">
        <f t="shared" si="1"/>
        <v>10000</v>
      </c>
      <c r="F165" s="11"/>
      <c r="G165" s="11">
        <f t="shared" si="48"/>
        <v>10000</v>
      </c>
      <c r="H165" s="11"/>
      <c r="I165" s="11">
        <f t="shared" si="77"/>
        <v>10000</v>
      </c>
      <c r="J165" s="11"/>
      <c r="K165" s="11">
        <f t="shared" si="71"/>
        <v>10000</v>
      </c>
      <c r="L165" s="11"/>
      <c r="M165" s="11">
        <f t="shared" si="39"/>
        <v>10000</v>
      </c>
      <c r="N165" s="11"/>
      <c r="O165" s="11">
        <f t="shared" si="78"/>
        <v>10000</v>
      </c>
      <c r="P165" s="11">
        <v>10000</v>
      </c>
      <c r="Q165" s="11"/>
      <c r="R165" s="11">
        <f t="shared" si="17"/>
        <v>10000</v>
      </c>
      <c r="S165" s="11"/>
      <c r="T165" s="11">
        <f t="shared" si="79"/>
        <v>10000</v>
      </c>
      <c r="U165" s="11"/>
      <c r="V165" s="11">
        <f t="shared" si="80"/>
        <v>10000</v>
      </c>
      <c r="W165" s="11"/>
      <c r="X165" s="11">
        <f t="shared" si="81"/>
        <v>10000</v>
      </c>
      <c r="Y165" s="11">
        <v>10000</v>
      </c>
      <c r="Z165" s="11"/>
      <c r="AA165" s="11">
        <f t="shared" si="24"/>
        <v>10000</v>
      </c>
      <c r="AB165" s="11"/>
      <c r="AC165" s="11">
        <f t="shared" si="82"/>
        <v>10000</v>
      </c>
      <c r="AD165" s="11"/>
      <c r="AE165" s="11">
        <f t="shared" si="83"/>
        <v>10000</v>
      </c>
      <c r="AF165" s="11"/>
      <c r="AG165" s="11">
        <f t="shared" si="84"/>
        <v>10000</v>
      </c>
      <c r="AI165" s="65"/>
      <c r="AJ165" s="66"/>
    </row>
    <row r="166" spans="1:36" s="45" customFormat="1" ht="54" customHeight="1" x14ac:dyDescent="0.2">
      <c r="A166" s="12" t="s">
        <v>159</v>
      </c>
      <c r="B166" s="13" t="s">
        <v>154</v>
      </c>
      <c r="C166" s="11">
        <v>25000</v>
      </c>
      <c r="D166" s="11"/>
      <c r="E166" s="11">
        <f t="shared" si="1"/>
        <v>25000</v>
      </c>
      <c r="F166" s="11"/>
      <c r="G166" s="11">
        <f t="shared" si="48"/>
        <v>25000</v>
      </c>
      <c r="H166" s="11"/>
      <c r="I166" s="11">
        <f t="shared" si="77"/>
        <v>25000</v>
      </c>
      <c r="J166" s="11"/>
      <c r="K166" s="11">
        <f t="shared" si="71"/>
        <v>25000</v>
      </c>
      <c r="L166" s="11"/>
      <c r="M166" s="11">
        <f t="shared" si="39"/>
        <v>25000</v>
      </c>
      <c r="N166" s="11"/>
      <c r="O166" s="11">
        <f t="shared" si="78"/>
        <v>25000</v>
      </c>
      <c r="P166" s="11">
        <v>25000</v>
      </c>
      <c r="Q166" s="11"/>
      <c r="R166" s="11">
        <f t="shared" si="17"/>
        <v>25000</v>
      </c>
      <c r="S166" s="11"/>
      <c r="T166" s="11">
        <f t="shared" si="79"/>
        <v>25000</v>
      </c>
      <c r="U166" s="11"/>
      <c r="V166" s="11">
        <f t="shared" si="80"/>
        <v>25000</v>
      </c>
      <c r="W166" s="11"/>
      <c r="X166" s="11">
        <f t="shared" si="81"/>
        <v>25000</v>
      </c>
      <c r="Y166" s="11">
        <v>25000</v>
      </c>
      <c r="Z166" s="11"/>
      <c r="AA166" s="11">
        <f t="shared" si="24"/>
        <v>25000</v>
      </c>
      <c r="AB166" s="11"/>
      <c r="AC166" s="11">
        <f t="shared" si="82"/>
        <v>25000</v>
      </c>
      <c r="AD166" s="11"/>
      <c r="AE166" s="11">
        <f t="shared" si="83"/>
        <v>25000</v>
      </c>
      <c r="AF166" s="11"/>
      <c r="AG166" s="11">
        <f t="shared" si="84"/>
        <v>25000</v>
      </c>
      <c r="AI166" s="65"/>
    </row>
    <row r="167" spans="1:36" s="45" customFormat="1" ht="89.25" customHeight="1" x14ac:dyDescent="0.2">
      <c r="A167" s="12" t="s">
        <v>160</v>
      </c>
      <c r="B167" s="13" t="s">
        <v>154</v>
      </c>
      <c r="C167" s="11">
        <v>49372000</v>
      </c>
      <c r="D167" s="11"/>
      <c r="E167" s="11">
        <f t="shared" si="1"/>
        <v>49372000</v>
      </c>
      <c r="F167" s="11"/>
      <c r="G167" s="11">
        <f t="shared" si="48"/>
        <v>49372000</v>
      </c>
      <c r="H167" s="11"/>
      <c r="I167" s="11">
        <f t="shared" si="77"/>
        <v>49372000</v>
      </c>
      <c r="J167" s="11"/>
      <c r="K167" s="11">
        <f t="shared" si="71"/>
        <v>49372000</v>
      </c>
      <c r="L167" s="11"/>
      <c r="M167" s="11">
        <f t="shared" ref="M167:M193" si="85">K167+L167</f>
        <v>49372000</v>
      </c>
      <c r="N167" s="11">
        <v>2730300</v>
      </c>
      <c r="O167" s="11">
        <f t="shared" si="78"/>
        <v>52102300</v>
      </c>
      <c r="P167" s="11">
        <v>51346800</v>
      </c>
      <c r="Q167" s="11"/>
      <c r="R167" s="11">
        <f t="shared" si="17"/>
        <v>51346800</v>
      </c>
      <c r="S167" s="11"/>
      <c r="T167" s="11">
        <f t="shared" si="79"/>
        <v>51346800</v>
      </c>
      <c r="U167" s="11"/>
      <c r="V167" s="11">
        <f t="shared" si="80"/>
        <v>51346800</v>
      </c>
      <c r="W167" s="11"/>
      <c r="X167" s="11">
        <f t="shared" si="81"/>
        <v>51346800</v>
      </c>
      <c r="Y167" s="11">
        <v>53400700</v>
      </c>
      <c r="Z167" s="11"/>
      <c r="AA167" s="11">
        <f t="shared" si="24"/>
        <v>53400700</v>
      </c>
      <c r="AB167" s="11"/>
      <c r="AC167" s="11">
        <f t="shared" si="82"/>
        <v>53400700</v>
      </c>
      <c r="AD167" s="11"/>
      <c r="AE167" s="11">
        <f t="shared" si="83"/>
        <v>53400700</v>
      </c>
      <c r="AF167" s="11"/>
      <c r="AG167" s="11">
        <f t="shared" si="84"/>
        <v>53400700</v>
      </c>
      <c r="AI167" s="65"/>
    </row>
    <row r="168" spans="1:36" s="33" customFormat="1" ht="67.5" customHeight="1" x14ac:dyDescent="0.2">
      <c r="A168" s="12" t="s">
        <v>161</v>
      </c>
      <c r="B168" s="13" t="s">
        <v>162</v>
      </c>
      <c r="C168" s="11">
        <v>9166200</v>
      </c>
      <c r="D168" s="11"/>
      <c r="E168" s="11">
        <f t="shared" si="1"/>
        <v>9166200</v>
      </c>
      <c r="F168" s="11"/>
      <c r="G168" s="11">
        <f t="shared" si="48"/>
        <v>9166200</v>
      </c>
      <c r="H168" s="11"/>
      <c r="I168" s="11">
        <f t="shared" si="77"/>
        <v>9166200</v>
      </c>
      <c r="J168" s="11"/>
      <c r="K168" s="11">
        <f t="shared" si="71"/>
        <v>9166200</v>
      </c>
      <c r="L168" s="11"/>
      <c r="M168" s="11">
        <f t="shared" si="85"/>
        <v>9166200</v>
      </c>
      <c r="N168" s="11">
        <v>284200</v>
      </c>
      <c r="O168" s="11">
        <f t="shared" si="78"/>
        <v>9450400</v>
      </c>
      <c r="P168" s="11">
        <v>9188400</v>
      </c>
      <c r="Q168" s="11"/>
      <c r="R168" s="11">
        <f t="shared" si="17"/>
        <v>9188400</v>
      </c>
      <c r="S168" s="11"/>
      <c r="T168" s="11">
        <f t="shared" si="79"/>
        <v>9188400</v>
      </c>
      <c r="U168" s="11"/>
      <c r="V168" s="11">
        <f t="shared" si="80"/>
        <v>9188400</v>
      </c>
      <c r="W168" s="11"/>
      <c r="X168" s="11">
        <f t="shared" si="81"/>
        <v>9188400</v>
      </c>
      <c r="Y168" s="11">
        <v>9188400</v>
      </c>
      <c r="Z168" s="11"/>
      <c r="AA168" s="11">
        <f t="shared" si="24"/>
        <v>9188400</v>
      </c>
      <c r="AB168" s="11"/>
      <c r="AC168" s="11">
        <f t="shared" si="82"/>
        <v>9188400</v>
      </c>
      <c r="AD168" s="11"/>
      <c r="AE168" s="11">
        <f t="shared" si="83"/>
        <v>9188400</v>
      </c>
      <c r="AF168" s="11"/>
      <c r="AG168" s="11">
        <f t="shared" si="84"/>
        <v>9188400</v>
      </c>
      <c r="AI168" s="65"/>
    </row>
    <row r="169" spans="1:36" ht="104.25" customHeight="1" x14ac:dyDescent="0.2">
      <c r="A169" s="12" t="s">
        <v>163</v>
      </c>
      <c r="B169" s="13" t="s">
        <v>164</v>
      </c>
      <c r="C169" s="11">
        <v>4377500</v>
      </c>
      <c r="D169" s="11">
        <v>-24633.45</v>
      </c>
      <c r="E169" s="11">
        <f t="shared" si="1"/>
        <v>4352866.55</v>
      </c>
      <c r="F169" s="11"/>
      <c r="G169" s="11">
        <f t="shared" si="48"/>
        <v>4352866.55</v>
      </c>
      <c r="H169" s="11"/>
      <c r="I169" s="11">
        <f t="shared" si="77"/>
        <v>4352866.55</v>
      </c>
      <c r="J169" s="11"/>
      <c r="K169" s="11">
        <f t="shared" si="71"/>
        <v>4352866.55</v>
      </c>
      <c r="L169" s="11"/>
      <c r="M169" s="11">
        <f t="shared" si="85"/>
        <v>4352866.55</v>
      </c>
      <c r="N169" s="11"/>
      <c r="O169" s="11">
        <f t="shared" si="78"/>
        <v>4352866.55</v>
      </c>
      <c r="P169" s="11">
        <v>4607800</v>
      </c>
      <c r="Q169" s="11">
        <v>547409.86</v>
      </c>
      <c r="R169" s="11">
        <f t="shared" si="17"/>
        <v>5155209.8600000003</v>
      </c>
      <c r="S169" s="11"/>
      <c r="T169" s="11">
        <f t="shared" si="79"/>
        <v>5155209.8600000003</v>
      </c>
      <c r="U169" s="11"/>
      <c r="V169" s="11">
        <f t="shared" si="80"/>
        <v>5155209.8600000003</v>
      </c>
      <c r="W169" s="11"/>
      <c r="X169" s="11">
        <f t="shared" si="81"/>
        <v>5155209.8600000003</v>
      </c>
      <c r="Y169" s="11">
        <v>4631400</v>
      </c>
      <c r="Z169" s="11">
        <v>558032.97</v>
      </c>
      <c r="AA169" s="11">
        <f t="shared" si="24"/>
        <v>5189432.97</v>
      </c>
      <c r="AB169" s="11"/>
      <c r="AC169" s="11">
        <f t="shared" si="82"/>
        <v>5189432.97</v>
      </c>
      <c r="AD169" s="11"/>
      <c r="AE169" s="11">
        <f t="shared" si="83"/>
        <v>5189432.97</v>
      </c>
      <c r="AF169" s="11"/>
      <c r="AG169" s="11">
        <f t="shared" si="84"/>
        <v>5189432.97</v>
      </c>
    </row>
    <row r="170" spans="1:36" ht="36.75" customHeight="1" x14ac:dyDescent="0.2">
      <c r="A170" s="12" t="s">
        <v>165</v>
      </c>
      <c r="B170" s="13" t="s">
        <v>166</v>
      </c>
      <c r="C170" s="11">
        <v>3023200</v>
      </c>
      <c r="D170" s="11"/>
      <c r="E170" s="11">
        <f t="shared" si="1"/>
        <v>3023200</v>
      </c>
      <c r="F170" s="11"/>
      <c r="G170" s="11">
        <f t="shared" si="48"/>
        <v>3023200</v>
      </c>
      <c r="H170" s="11"/>
      <c r="I170" s="11">
        <f t="shared" si="77"/>
        <v>3023200</v>
      </c>
      <c r="J170" s="11"/>
      <c r="K170" s="11">
        <f t="shared" si="71"/>
        <v>3023200</v>
      </c>
      <c r="L170" s="11">
        <v>204000</v>
      </c>
      <c r="M170" s="11">
        <f t="shared" si="85"/>
        <v>3227200</v>
      </c>
      <c r="N170" s="11"/>
      <c r="O170" s="11">
        <f t="shared" si="78"/>
        <v>3227200</v>
      </c>
      <c r="P170" s="11">
        <v>3043600</v>
      </c>
      <c r="Q170" s="11"/>
      <c r="R170" s="11">
        <f t="shared" si="17"/>
        <v>3043600</v>
      </c>
      <c r="S170" s="11"/>
      <c r="T170" s="11">
        <f t="shared" si="79"/>
        <v>3043600</v>
      </c>
      <c r="U170" s="11"/>
      <c r="V170" s="11">
        <f t="shared" si="80"/>
        <v>3043600</v>
      </c>
      <c r="W170" s="11"/>
      <c r="X170" s="11">
        <f t="shared" si="81"/>
        <v>3043600</v>
      </c>
      <c r="Y170" s="11">
        <v>3122600</v>
      </c>
      <c r="Z170" s="11"/>
      <c r="AA170" s="11">
        <f t="shared" si="24"/>
        <v>3122600</v>
      </c>
      <c r="AB170" s="11"/>
      <c r="AC170" s="11">
        <f t="shared" si="82"/>
        <v>3122600</v>
      </c>
      <c r="AD170" s="11"/>
      <c r="AE170" s="11">
        <f t="shared" si="83"/>
        <v>3122600</v>
      </c>
      <c r="AF170" s="11"/>
      <c r="AG170" s="11">
        <f t="shared" si="84"/>
        <v>3122600</v>
      </c>
    </row>
    <row r="171" spans="1:36" ht="54" customHeight="1" x14ac:dyDescent="0.2">
      <c r="A171" s="12" t="s">
        <v>167</v>
      </c>
      <c r="B171" s="30" t="s">
        <v>168</v>
      </c>
      <c r="C171" s="11">
        <v>10400</v>
      </c>
      <c r="D171" s="11"/>
      <c r="E171" s="11">
        <f t="shared" si="1"/>
        <v>10400</v>
      </c>
      <c r="F171" s="11"/>
      <c r="G171" s="11">
        <f t="shared" si="48"/>
        <v>10400</v>
      </c>
      <c r="H171" s="11"/>
      <c r="I171" s="11">
        <f t="shared" si="77"/>
        <v>10400</v>
      </c>
      <c r="J171" s="11"/>
      <c r="K171" s="11">
        <f t="shared" si="71"/>
        <v>10400</v>
      </c>
      <c r="L171" s="11"/>
      <c r="M171" s="11">
        <f t="shared" si="85"/>
        <v>10400</v>
      </c>
      <c r="N171" s="11"/>
      <c r="O171" s="11">
        <f t="shared" si="78"/>
        <v>10400</v>
      </c>
      <c r="P171" s="11">
        <v>11200</v>
      </c>
      <c r="Q171" s="11"/>
      <c r="R171" s="11">
        <f t="shared" si="17"/>
        <v>11200</v>
      </c>
      <c r="S171" s="11"/>
      <c r="T171" s="11">
        <f t="shared" si="79"/>
        <v>11200</v>
      </c>
      <c r="U171" s="11"/>
      <c r="V171" s="11">
        <f t="shared" si="80"/>
        <v>11200</v>
      </c>
      <c r="W171" s="11"/>
      <c r="X171" s="11">
        <f t="shared" si="81"/>
        <v>11200</v>
      </c>
      <c r="Y171" s="11">
        <v>116800</v>
      </c>
      <c r="Z171" s="11"/>
      <c r="AA171" s="11">
        <f t="shared" si="24"/>
        <v>116800</v>
      </c>
      <c r="AB171" s="11"/>
      <c r="AC171" s="11">
        <f t="shared" si="82"/>
        <v>116800</v>
      </c>
      <c r="AD171" s="11"/>
      <c r="AE171" s="11">
        <f t="shared" si="83"/>
        <v>116800</v>
      </c>
      <c r="AF171" s="11"/>
      <c r="AG171" s="11">
        <f t="shared" si="84"/>
        <v>116800</v>
      </c>
    </row>
    <row r="172" spans="1:36" ht="14.25" customHeight="1" x14ac:dyDescent="0.2">
      <c r="A172" s="12" t="s">
        <v>169</v>
      </c>
      <c r="B172" s="13" t="s">
        <v>170</v>
      </c>
      <c r="C172" s="11"/>
      <c r="D172" s="11"/>
      <c r="E172" s="11"/>
      <c r="F172" s="11">
        <v>397700</v>
      </c>
      <c r="G172" s="11">
        <f>E172+F172</f>
        <v>397700</v>
      </c>
      <c r="H172" s="11">
        <v>-397700</v>
      </c>
      <c r="I172" s="11">
        <f>G172+H172</f>
        <v>0</v>
      </c>
      <c r="J172" s="11"/>
      <c r="K172" s="11">
        <f t="shared" si="71"/>
        <v>0</v>
      </c>
      <c r="L172" s="11"/>
      <c r="M172" s="11">
        <f t="shared" si="85"/>
        <v>0</v>
      </c>
      <c r="N172" s="11"/>
      <c r="O172" s="11">
        <f t="shared" si="78"/>
        <v>0</v>
      </c>
      <c r="P172" s="11"/>
      <c r="Q172" s="11"/>
      <c r="R172" s="11"/>
      <c r="S172" s="11"/>
      <c r="T172" s="11"/>
      <c r="U172" s="11"/>
      <c r="V172" s="11"/>
      <c r="W172" s="11"/>
      <c r="X172" s="11"/>
      <c r="Y172" s="11"/>
      <c r="Z172" s="11"/>
      <c r="AA172" s="11"/>
      <c r="AB172" s="11"/>
      <c r="AC172" s="11"/>
      <c r="AD172" s="11"/>
      <c r="AE172" s="11"/>
      <c r="AF172" s="11"/>
      <c r="AG172" s="11"/>
    </row>
    <row r="173" spans="1:36" s="37" customFormat="1" ht="39" customHeight="1" x14ac:dyDescent="0.2">
      <c r="A173" s="12" t="s">
        <v>171</v>
      </c>
      <c r="B173" s="13" t="s">
        <v>172</v>
      </c>
      <c r="C173" s="11">
        <v>4953600</v>
      </c>
      <c r="D173" s="11"/>
      <c r="E173" s="11">
        <f t="shared" si="1"/>
        <v>4953600</v>
      </c>
      <c r="F173" s="11"/>
      <c r="G173" s="11">
        <f t="shared" si="48"/>
        <v>4953600</v>
      </c>
      <c r="H173" s="11"/>
      <c r="I173" s="11">
        <f t="shared" ref="I173" si="86">G173</f>
        <v>4953600</v>
      </c>
      <c r="J173" s="11"/>
      <c r="K173" s="11">
        <f t="shared" si="71"/>
        <v>4953600</v>
      </c>
      <c r="L173" s="11"/>
      <c r="M173" s="11">
        <f t="shared" si="85"/>
        <v>4953600</v>
      </c>
      <c r="N173" s="11"/>
      <c r="O173" s="11">
        <f t="shared" si="78"/>
        <v>4953600</v>
      </c>
      <c r="P173" s="11">
        <v>5097300</v>
      </c>
      <c r="Q173" s="11"/>
      <c r="R173" s="11">
        <f t="shared" si="17"/>
        <v>5097300</v>
      </c>
      <c r="S173" s="11"/>
      <c r="T173" s="11">
        <f t="shared" ref="T173:T175" si="87">SUM(R173:S173)</f>
        <v>5097300</v>
      </c>
      <c r="U173" s="11"/>
      <c r="V173" s="11">
        <f t="shared" ref="V173:V175" si="88">SUM(T173:U173)</f>
        <v>5097300</v>
      </c>
      <c r="W173" s="11"/>
      <c r="X173" s="11">
        <f t="shared" ref="X173:X176" si="89">SUM(V173:W173)</f>
        <v>5097300</v>
      </c>
      <c r="Y173" s="11">
        <v>5277400</v>
      </c>
      <c r="Z173" s="11"/>
      <c r="AA173" s="11">
        <f t="shared" si="24"/>
        <v>5277400</v>
      </c>
      <c r="AB173" s="11"/>
      <c r="AC173" s="11">
        <f t="shared" ref="AC173:AC175" si="90">SUM(AA173:AB173)</f>
        <v>5277400</v>
      </c>
      <c r="AD173" s="11"/>
      <c r="AE173" s="11">
        <f t="shared" ref="AE173:AE175" si="91">SUM(AC173:AD173)</f>
        <v>5277400</v>
      </c>
      <c r="AF173" s="11"/>
      <c r="AG173" s="11">
        <f t="shared" ref="AG173:AG175" si="92">SUM(AE173:AF173)</f>
        <v>5277400</v>
      </c>
    </row>
    <row r="174" spans="1:36" ht="90.75" customHeight="1" x14ac:dyDescent="0.2">
      <c r="A174" s="12" t="s">
        <v>173</v>
      </c>
      <c r="B174" s="31" t="s">
        <v>174</v>
      </c>
      <c r="C174" s="11">
        <v>11180900</v>
      </c>
      <c r="D174" s="11">
        <v>24513.79</v>
      </c>
      <c r="E174" s="11">
        <f t="shared" si="1"/>
        <v>11205413.789999999</v>
      </c>
      <c r="F174" s="11">
        <v>1047672.18</v>
      </c>
      <c r="G174" s="11">
        <f>E174+F174</f>
        <v>12253085.969999999</v>
      </c>
      <c r="H174" s="11"/>
      <c r="I174" s="11">
        <f>G174+H174</f>
        <v>12253085.969999999</v>
      </c>
      <c r="J174" s="11"/>
      <c r="K174" s="11">
        <f t="shared" si="71"/>
        <v>12253085.969999999</v>
      </c>
      <c r="L174" s="11"/>
      <c r="M174" s="11">
        <f t="shared" si="85"/>
        <v>12253085.969999999</v>
      </c>
      <c r="N174" s="11">
        <v>796353.73</v>
      </c>
      <c r="O174" s="11">
        <f t="shared" si="78"/>
        <v>13049439.699999999</v>
      </c>
      <c r="P174" s="11">
        <v>10872600</v>
      </c>
      <c r="Q174" s="11">
        <v>-54711.48</v>
      </c>
      <c r="R174" s="11">
        <f t="shared" si="17"/>
        <v>10817888.52</v>
      </c>
      <c r="S174" s="11"/>
      <c r="T174" s="11">
        <f t="shared" si="87"/>
        <v>10817888.52</v>
      </c>
      <c r="U174" s="11"/>
      <c r="V174" s="11">
        <f t="shared" si="88"/>
        <v>10817888.52</v>
      </c>
      <c r="W174" s="11"/>
      <c r="X174" s="11">
        <f t="shared" si="89"/>
        <v>10817888.52</v>
      </c>
      <c r="Y174" s="11">
        <v>10872600</v>
      </c>
      <c r="Z174" s="11">
        <v>-55766.71</v>
      </c>
      <c r="AA174" s="11">
        <f t="shared" si="24"/>
        <v>10816833.289999999</v>
      </c>
      <c r="AB174" s="11"/>
      <c r="AC174" s="11">
        <f t="shared" si="90"/>
        <v>10816833.289999999</v>
      </c>
      <c r="AD174" s="11"/>
      <c r="AE174" s="11">
        <f t="shared" si="91"/>
        <v>10816833.289999999</v>
      </c>
      <c r="AF174" s="11"/>
      <c r="AG174" s="11">
        <f t="shared" si="92"/>
        <v>10816833.289999999</v>
      </c>
    </row>
    <row r="175" spans="1:36" ht="41.25" customHeight="1" x14ac:dyDescent="0.2">
      <c r="A175" s="12" t="s">
        <v>175</v>
      </c>
      <c r="B175" s="13" t="s">
        <v>174</v>
      </c>
      <c r="C175" s="11">
        <v>570504900</v>
      </c>
      <c r="D175" s="11"/>
      <c r="E175" s="11">
        <f t="shared" si="1"/>
        <v>570504900</v>
      </c>
      <c r="F175" s="11">
        <v>16625700</v>
      </c>
      <c r="G175" s="11">
        <f>E175+F175</f>
        <v>587130600</v>
      </c>
      <c r="H175" s="11"/>
      <c r="I175" s="11">
        <f>G175+H175</f>
        <v>587130600</v>
      </c>
      <c r="J175" s="11"/>
      <c r="K175" s="11">
        <f t="shared" si="71"/>
        <v>587130600</v>
      </c>
      <c r="L175" s="11"/>
      <c r="M175" s="11">
        <f t="shared" si="85"/>
        <v>587130600</v>
      </c>
      <c r="N175" s="11"/>
      <c r="O175" s="11">
        <f t="shared" si="78"/>
        <v>587130600</v>
      </c>
      <c r="P175" s="11">
        <v>607413300</v>
      </c>
      <c r="Q175" s="11"/>
      <c r="R175" s="11">
        <f t="shared" si="17"/>
        <v>607413300</v>
      </c>
      <c r="S175" s="11"/>
      <c r="T175" s="11">
        <f t="shared" si="87"/>
        <v>607413300</v>
      </c>
      <c r="U175" s="11"/>
      <c r="V175" s="11">
        <f t="shared" si="88"/>
        <v>607413300</v>
      </c>
      <c r="W175" s="11"/>
      <c r="X175" s="11">
        <f t="shared" si="89"/>
        <v>607413300</v>
      </c>
      <c r="Y175" s="11">
        <v>636682800</v>
      </c>
      <c r="Z175" s="11"/>
      <c r="AA175" s="11">
        <f t="shared" si="24"/>
        <v>636682800</v>
      </c>
      <c r="AB175" s="11"/>
      <c r="AC175" s="11">
        <f t="shared" si="90"/>
        <v>636682800</v>
      </c>
      <c r="AD175" s="11"/>
      <c r="AE175" s="11">
        <f t="shared" si="91"/>
        <v>636682800</v>
      </c>
      <c r="AF175" s="11"/>
      <c r="AG175" s="11">
        <f t="shared" si="92"/>
        <v>636682800</v>
      </c>
    </row>
    <row r="176" spans="1:36" ht="34.5" customHeight="1" x14ac:dyDescent="0.2">
      <c r="A176" s="48" t="s">
        <v>205</v>
      </c>
      <c r="B176" s="13" t="s">
        <v>174</v>
      </c>
      <c r="C176" s="11"/>
      <c r="D176" s="11"/>
      <c r="E176" s="11"/>
      <c r="F176" s="11"/>
      <c r="G176" s="11"/>
      <c r="H176" s="11"/>
      <c r="I176" s="11"/>
      <c r="J176" s="11"/>
      <c r="K176" s="11"/>
      <c r="L176" s="11">
        <v>10270200</v>
      </c>
      <c r="M176" s="11">
        <f>L176</f>
        <v>10270200</v>
      </c>
      <c r="N176" s="11">
        <v>311200</v>
      </c>
      <c r="O176" s="11">
        <f t="shared" si="78"/>
        <v>10581400</v>
      </c>
      <c r="P176" s="11"/>
      <c r="Q176" s="11"/>
      <c r="R176" s="11"/>
      <c r="S176" s="11"/>
      <c r="T176" s="11"/>
      <c r="U176" s="11">
        <v>30677700</v>
      </c>
      <c r="V176" s="11">
        <f>U176</f>
        <v>30677700</v>
      </c>
      <c r="W176" s="11"/>
      <c r="X176" s="11">
        <f t="shared" si="89"/>
        <v>30677700</v>
      </c>
      <c r="Y176" s="11"/>
      <c r="Z176" s="11"/>
      <c r="AA176" s="11"/>
      <c r="AB176" s="11"/>
      <c r="AC176" s="11"/>
      <c r="AD176" s="11"/>
      <c r="AE176" s="11"/>
      <c r="AF176" s="11">
        <v>30544900</v>
      </c>
      <c r="AG176" s="11">
        <f>AF176</f>
        <v>30544900</v>
      </c>
    </row>
    <row r="177" spans="1:33" x14ac:dyDescent="0.2">
      <c r="A177" s="7" t="s">
        <v>176</v>
      </c>
      <c r="B177" s="8" t="s">
        <v>177</v>
      </c>
      <c r="C177" s="9">
        <f>SUM(C178:C186)</f>
        <v>189200</v>
      </c>
      <c r="D177" s="9">
        <f>SUM(D178:D186)</f>
        <v>667786</v>
      </c>
      <c r="E177" s="9">
        <f>SUM(E178:E186)</f>
        <v>856986</v>
      </c>
      <c r="F177" s="9">
        <f>SUM(F178:F186)</f>
        <v>-564354</v>
      </c>
      <c r="G177" s="9">
        <f t="shared" ref="G177" si="93">SUM(G178:G184)</f>
        <v>292632</v>
      </c>
      <c r="H177" s="9">
        <f>SUM(H178:H186)</f>
        <v>954042.77</v>
      </c>
      <c r="I177" s="9">
        <f>SUM(I178:I186)</f>
        <v>1246674.77</v>
      </c>
      <c r="J177" s="9">
        <f t="shared" ref="J177:AG177" si="94">SUM(J178:J186)</f>
        <v>7074000</v>
      </c>
      <c r="K177" s="9">
        <f t="shared" si="71"/>
        <v>8320674.7699999996</v>
      </c>
      <c r="L177" s="9">
        <f>SUM(L178:L191)</f>
        <v>4224375</v>
      </c>
      <c r="M177" s="9">
        <f>SUM(M178:M191)</f>
        <v>12545049.77</v>
      </c>
      <c r="N177" s="9">
        <f>SUM(N178:N191)</f>
        <v>617614.18999999994</v>
      </c>
      <c r="O177" s="9">
        <f>SUM(O178:O191)</f>
        <v>13162663.960000001</v>
      </c>
      <c r="P177" s="9">
        <f t="shared" si="94"/>
        <v>189200</v>
      </c>
      <c r="Q177" s="9">
        <f t="shared" si="94"/>
        <v>0</v>
      </c>
      <c r="R177" s="9">
        <f t="shared" si="94"/>
        <v>189200</v>
      </c>
      <c r="S177" s="9">
        <f t="shared" si="94"/>
        <v>0</v>
      </c>
      <c r="T177" s="9">
        <f t="shared" si="94"/>
        <v>189200</v>
      </c>
      <c r="U177" s="9">
        <f t="shared" si="94"/>
        <v>0</v>
      </c>
      <c r="V177" s="9">
        <f t="shared" si="94"/>
        <v>189200</v>
      </c>
      <c r="W177" s="9">
        <f t="shared" si="94"/>
        <v>0</v>
      </c>
      <c r="X177" s="9">
        <f t="shared" si="94"/>
        <v>189200</v>
      </c>
      <c r="Y177" s="9">
        <f t="shared" si="94"/>
        <v>189200</v>
      </c>
      <c r="Z177" s="9">
        <f t="shared" si="94"/>
        <v>0</v>
      </c>
      <c r="AA177" s="9">
        <f t="shared" si="94"/>
        <v>189200</v>
      </c>
      <c r="AB177" s="9">
        <f t="shared" si="94"/>
        <v>0</v>
      </c>
      <c r="AC177" s="9">
        <f t="shared" si="94"/>
        <v>189200</v>
      </c>
      <c r="AD177" s="9">
        <f t="shared" si="94"/>
        <v>0</v>
      </c>
      <c r="AE177" s="9">
        <f t="shared" si="94"/>
        <v>189200</v>
      </c>
      <c r="AF177" s="9">
        <f t="shared" si="94"/>
        <v>0</v>
      </c>
      <c r="AG177" s="9">
        <f t="shared" si="94"/>
        <v>189200</v>
      </c>
    </row>
    <row r="178" spans="1:33" ht="65.25" customHeight="1" x14ac:dyDescent="0.2">
      <c r="A178" s="12" t="s">
        <v>178</v>
      </c>
      <c r="B178" s="13" t="s">
        <v>179</v>
      </c>
      <c r="C178" s="11"/>
      <c r="D178" s="11">
        <v>68432</v>
      </c>
      <c r="E178" s="11">
        <f t="shared" ref="E178:E180" si="95">D178</f>
        <v>68432</v>
      </c>
      <c r="F178" s="11"/>
      <c r="G178" s="11">
        <f t="shared" si="48"/>
        <v>68432</v>
      </c>
      <c r="H178" s="11"/>
      <c r="I178" s="11">
        <f t="shared" ref="I178:I179" si="96">G178</f>
        <v>68432</v>
      </c>
      <c r="J178" s="11"/>
      <c r="K178" s="11">
        <f t="shared" si="71"/>
        <v>68432</v>
      </c>
      <c r="L178" s="11"/>
      <c r="M178" s="11">
        <f t="shared" si="85"/>
        <v>68432</v>
      </c>
      <c r="N178" s="11"/>
      <c r="O178" s="11">
        <f t="shared" ref="O178:O194" si="97">M178+N178</f>
        <v>68432</v>
      </c>
      <c r="P178" s="11"/>
      <c r="Q178" s="11"/>
      <c r="R178" s="11"/>
      <c r="S178" s="11"/>
      <c r="T178" s="11"/>
      <c r="U178" s="11"/>
      <c r="V178" s="11"/>
      <c r="W178" s="11"/>
      <c r="X178" s="11"/>
      <c r="Y178" s="11"/>
      <c r="Z178" s="11"/>
      <c r="AA178" s="11"/>
      <c r="AB178" s="11"/>
      <c r="AC178" s="11"/>
      <c r="AD178" s="11"/>
      <c r="AE178" s="11"/>
      <c r="AF178" s="11"/>
      <c r="AG178" s="11"/>
    </row>
    <row r="179" spans="1:33" ht="66.75" customHeight="1" x14ac:dyDescent="0.2">
      <c r="A179" s="12" t="s">
        <v>180</v>
      </c>
      <c r="B179" s="13" t="s">
        <v>179</v>
      </c>
      <c r="C179" s="11"/>
      <c r="D179" s="11">
        <v>35000</v>
      </c>
      <c r="E179" s="11">
        <f t="shared" si="95"/>
        <v>35000</v>
      </c>
      <c r="F179" s="11"/>
      <c r="G179" s="11">
        <f t="shared" si="48"/>
        <v>35000</v>
      </c>
      <c r="H179" s="11"/>
      <c r="I179" s="11">
        <f t="shared" si="96"/>
        <v>35000</v>
      </c>
      <c r="J179" s="11"/>
      <c r="K179" s="11">
        <f t="shared" si="71"/>
        <v>35000</v>
      </c>
      <c r="L179" s="11"/>
      <c r="M179" s="11">
        <f t="shared" si="85"/>
        <v>35000</v>
      </c>
      <c r="N179" s="11"/>
      <c r="O179" s="11">
        <f t="shared" si="97"/>
        <v>35000</v>
      </c>
      <c r="P179" s="11"/>
      <c r="Q179" s="11"/>
      <c r="R179" s="11"/>
      <c r="S179" s="11"/>
      <c r="T179" s="11"/>
      <c r="U179" s="11"/>
      <c r="V179" s="11"/>
      <c r="W179" s="11"/>
      <c r="X179" s="11"/>
      <c r="Y179" s="11"/>
      <c r="Z179" s="11"/>
      <c r="AA179" s="11"/>
      <c r="AB179" s="11"/>
      <c r="AC179" s="11"/>
      <c r="AD179" s="11"/>
      <c r="AE179" s="11"/>
      <c r="AF179" s="11"/>
      <c r="AG179" s="11"/>
    </row>
    <row r="180" spans="1:33" ht="46.5" customHeight="1" x14ac:dyDescent="0.2">
      <c r="A180" s="24" t="s">
        <v>212</v>
      </c>
      <c r="B180" s="13" t="s">
        <v>181</v>
      </c>
      <c r="C180" s="11"/>
      <c r="D180" s="11">
        <v>306000</v>
      </c>
      <c r="E180" s="11">
        <f t="shared" si="95"/>
        <v>306000</v>
      </c>
      <c r="F180" s="11">
        <v>-306000</v>
      </c>
      <c r="G180" s="11">
        <f>E180+F180</f>
        <v>0</v>
      </c>
      <c r="H180" s="11"/>
      <c r="I180" s="11">
        <f>G180+H180</f>
        <v>0</v>
      </c>
      <c r="J180" s="11"/>
      <c r="K180" s="11">
        <f t="shared" si="71"/>
        <v>0</v>
      </c>
      <c r="L180" s="11"/>
      <c r="M180" s="11">
        <f t="shared" si="85"/>
        <v>0</v>
      </c>
      <c r="N180" s="11"/>
      <c r="O180" s="11">
        <f t="shared" si="97"/>
        <v>0</v>
      </c>
      <c r="P180" s="11"/>
      <c r="Q180" s="11"/>
      <c r="R180" s="11"/>
      <c r="S180" s="11"/>
      <c r="T180" s="11"/>
      <c r="U180" s="11"/>
      <c r="V180" s="11"/>
      <c r="W180" s="11"/>
      <c r="X180" s="11"/>
      <c r="Y180" s="11"/>
      <c r="Z180" s="11"/>
      <c r="AA180" s="11"/>
      <c r="AB180" s="11"/>
      <c r="AC180" s="11"/>
      <c r="AD180" s="11"/>
      <c r="AE180" s="11"/>
      <c r="AF180" s="11"/>
      <c r="AG180" s="11"/>
    </row>
    <row r="181" spans="1:33" ht="55.5" customHeight="1" x14ac:dyDescent="0.2">
      <c r="A181" s="24" t="s">
        <v>182</v>
      </c>
      <c r="B181" s="13" t="s">
        <v>181</v>
      </c>
      <c r="C181" s="11"/>
      <c r="D181" s="11">
        <v>258354</v>
      </c>
      <c r="E181" s="11">
        <f>D181</f>
        <v>258354</v>
      </c>
      <c r="F181" s="11">
        <v>-258354</v>
      </c>
      <c r="G181" s="11">
        <f>E181+F181</f>
        <v>0</v>
      </c>
      <c r="H181" s="11"/>
      <c r="I181" s="11">
        <f>G181+H181</f>
        <v>0</v>
      </c>
      <c r="J181" s="11"/>
      <c r="K181" s="11">
        <f t="shared" si="71"/>
        <v>0</v>
      </c>
      <c r="L181" s="11"/>
      <c r="M181" s="11">
        <f t="shared" si="85"/>
        <v>0</v>
      </c>
      <c r="N181" s="11"/>
      <c r="O181" s="11">
        <f t="shared" si="97"/>
        <v>0</v>
      </c>
      <c r="P181" s="11"/>
      <c r="Q181" s="11"/>
      <c r="R181" s="11"/>
      <c r="S181" s="11"/>
      <c r="T181" s="11"/>
      <c r="U181" s="11"/>
      <c r="V181" s="11"/>
      <c r="W181" s="11"/>
      <c r="X181" s="11"/>
      <c r="Y181" s="11"/>
      <c r="Z181" s="11"/>
      <c r="AA181" s="11"/>
      <c r="AB181" s="11"/>
      <c r="AC181" s="11"/>
      <c r="AD181" s="11"/>
      <c r="AE181" s="11"/>
      <c r="AF181" s="11"/>
      <c r="AG181" s="11"/>
    </row>
    <row r="182" spans="1:33" ht="49.5" customHeight="1" x14ac:dyDescent="0.2">
      <c r="A182" s="24" t="s">
        <v>183</v>
      </c>
      <c r="B182" s="13" t="s">
        <v>181</v>
      </c>
      <c r="C182" s="11"/>
      <c r="D182" s="11"/>
      <c r="E182" s="11"/>
      <c r="F182" s="11"/>
      <c r="G182" s="11"/>
      <c r="H182" s="11">
        <f>134042.77+100000</f>
        <v>234042.77</v>
      </c>
      <c r="I182" s="11">
        <f>G182+H182</f>
        <v>234042.77</v>
      </c>
      <c r="J182" s="11"/>
      <c r="K182" s="11">
        <f t="shared" si="71"/>
        <v>234042.77</v>
      </c>
      <c r="L182" s="11"/>
      <c r="M182" s="11">
        <f t="shared" si="85"/>
        <v>234042.77</v>
      </c>
      <c r="N182" s="11">
        <v>106681.19</v>
      </c>
      <c r="O182" s="11">
        <f t="shared" si="97"/>
        <v>340723.95999999996</v>
      </c>
      <c r="P182" s="11"/>
      <c r="Q182" s="11"/>
      <c r="R182" s="11"/>
      <c r="S182" s="11"/>
      <c r="T182" s="11"/>
      <c r="U182" s="11"/>
      <c r="V182" s="11"/>
      <c r="W182" s="11"/>
      <c r="X182" s="11"/>
      <c r="Y182" s="11"/>
      <c r="Z182" s="11"/>
      <c r="AA182" s="11"/>
      <c r="AB182" s="11"/>
      <c r="AC182" s="11"/>
      <c r="AD182" s="11"/>
      <c r="AE182" s="11"/>
      <c r="AF182" s="11"/>
      <c r="AG182" s="11"/>
    </row>
    <row r="183" spans="1:33" ht="42" customHeight="1" x14ac:dyDescent="0.2">
      <c r="A183" s="12" t="s">
        <v>184</v>
      </c>
      <c r="B183" s="13" t="s">
        <v>181</v>
      </c>
      <c r="C183" s="11"/>
      <c r="D183" s="11"/>
      <c r="E183" s="11"/>
      <c r="F183" s="11"/>
      <c r="G183" s="11"/>
      <c r="H183" s="11"/>
      <c r="I183" s="11"/>
      <c r="J183" s="11">
        <v>7074000</v>
      </c>
      <c r="K183" s="11">
        <f t="shared" si="71"/>
        <v>7074000</v>
      </c>
      <c r="L183" s="11"/>
      <c r="M183" s="11">
        <f t="shared" si="85"/>
        <v>7074000</v>
      </c>
      <c r="N183" s="11"/>
      <c r="O183" s="11">
        <f t="shared" si="97"/>
        <v>7074000</v>
      </c>
      <c r="P183" s="11"/>
      <c r="Q183" s="11"/>
      <c r="R183" s="11"/>
      <c r="S183" s="11"/>
      <c r="T183" s="11"/>
      <c r="U183" s="11"/>
      <c r="V183" s="11"/>
      <c r="W183" s="11"/>
      <c r="X183" s="11"/>
      <c r="Y183" s="11"/>
      <c r="Z183" s="11"/>
      <c r="AA183" s="11"/>
      <c r="AB183" s="11"/>
      <c r="AC183" s="11"/>
      <c r="AD183" s="11"/>
      <c r="AE183" s="11"/>
      <c r="AF183" s="11"/>
      <c r="AG183" s="11"/>
    </row>
    <row r="184" spans="1:33" ht="77.25" customHeight="1" x14ac:dyDescent="0.2">
      <c r="A184" s="12" t="s">
        <v>185</v>
      </c>
      <c r="B184" s="13" t="s">
        <v>181</v>
      </c>
      <c r="C184" s="11">
        <v>189200</v>
      </c>
      <c r="D184" s="11"/>
      <c r="E184" s="11">
        <f t="shared" si="1"/>
        <v>189200</v>
      </c>
      <c r="F184" s="11"/>
      <c r="G184" s="11">
        <f t="shared" si="1"/>
        <v>189200</v>
      </c>
      <c r="H184" s="11"/>
      <c r="I184" s="11">
        <f t="shared" ref="I184:I194" si="98">SUM(G184:H184)</f>
        <v>189200</v>
      </c>
      <c r="J184" s="11"/>
      <c r="K184" s="11">
        <f t="shared" si="71"/>
        <v>189200</v>
      </c>
      <c r="L184" s="11"/>
      <c r="M184" s="11">
        <f t="shared" si="85"/>
        <v>189200</v>
      </c>
      <c r="N184" s="11"/>
      <c r="O184" s="11">
        <f t="shared" si="97"/>
        <v>189200</v>
      </c>
      <c r="P184" s="11">
        <v>189200</v>
      </c>
      <c r="Q184" s="11"/>
      <c r="R184" s="11">
        <f t="shared" si="17"/>
        <v>189200</v>
      </c>
      <c r="S184" s="11"/>
      <c r="T184" s="11">
        <f t="shared" ref="T184:T192" si="99">SUM(R184:S184)</f>
        <v>189200</v>
      </c>
      <c r="U184" s="11"/>
      <c r="V184" s="11">
        <f t="shared" ref="V184" si="100">SUM(T184:U184)</f>
        <v>189200</v>
      </c>
      <c r="W184" s="11"/>
      <c r="X184" s="11">
        <f t="shared" ref="X184" si="101">SUM(V184:W184)</f>
        <v>189200</v>
      </c>
      <c r="Y184" s="11">
        <v>189200</v>
      </c>
      <c r="Z184" s="11"/>
      <c r="AA184" s="11">
        <f t="shared" si="24"/>
        <v>189200</v>
      </c>
      <c r="AB184" s="11"/>
      <c r="AC184" s="11">
        <f t="shared" ref="AC184:AC192" si="102">SUM(AA184:AB184)</f>
        <v>189200</v>
      </c>
      <c r="AD184" s="11"/>
      <c r="AE184" s="11">
        <f t="shared" ref="AE184:AE192" si="103">SUM(AC184:AD184)</f>
        <v>189200</v>
      </c>
      <c r="AF184" s="11"/>
      <c r="AG184" s="11">
        <f t="shared" ref="AG184" si="104">SUM(AE184:AF184)</f>
        <v>189200</v>
      </c>
    </row>
    <row r="185" spans="1:33" ht="56.25" customHeight="1" x14ac:dyDescent="0.2">
      <c r="A185" s="12" t="s">
        <v>186</v>
      </c>
      <c r="B185" s="13" t="s">
        <v>181</v>
      </c>
      <c r="C185" s="11"/>
      <c r="D185" s="11"/>
      <c r="E185" s="11"/>
      <c r="F185" s="11"/>
      <c r="G185" s="11"/>
      <c r="H185" s="11">
        <v>720000</v>
      </c>
      <c r="I185" s="11">
        <f>H185</f>
        <v>720000</v>
      </c>
      <c r="J185" s="11"/>
      <c r="K185" s="11">
        <f t="shared" si="71"/>
        <v>720000</v>
      </c>
      <c r="L185" s="11"/>
      <c r="M185" s="11">
        <f t="shared" si="85"/>
        <v>720000</v>
      </c>
      <c r="N185" s="11"/>
      <c r="O185" s="11">
        <f t="shared" si="97"/>
        <v>720000</v>
      </c>
      <c r="P185" s="11"/>
      <c r="Q185" s="11"/>
      <c r="R185" s="11"/>
      <c r="S185" s="11"/>
      <c r="T185" s="11"/>
      <c r="U185" s="11"/>
      <c r="V185" s="11"/>
      <c r="W185" s="11"/>
      <c r="X185" s="11"/>
      <c r="Y185" s="11"/>
      <c r="Z185" s="11"/>
      <c r="AA185" s="11"/>
      <c r="AB185" s="11"/>
      <c r="AC185" s="11"/>
      <c r="AD185" s="11"/>
      <c r="AE185" s="11"/>
      <c r="AF185" s="11"/>
      <c r="AG185" s="11"/>
    </row>
    <row r="186" spans="1:33" ht="24.75" customHeight="1" x14ac:dyDescent="0.2">
      <c r="A186" s="12" t="s">
        <v>187</v>
      </c>
      <c r="B186" s="13" t="s">
        <v>181</v>
      </c>
      <c r="C186" s="11"/>
      <c r="D186" s="11"/>
      <c r="E186" s="11">
        <f t="shared" si="1"/>
        <v>0</v>
      </c>
      <c r="F186" s="11"/>
      <c r="G186" s="11">
        <f t="shared" si="1"/>
        <v>0</v>
      </c>
      <c r="H186" s="11"/>
      <c r="I186" s="11">
        <f t="shared" si="98"/>
        <v>0</v>
      </c>
      <c r="J186" s="11"/>
      <c r="K186" s="11">
        <f t="shared" si="71"/>
        <v>0</v>
      </c>
      <c r="L186" s="11"/>
      <c r="M186" s="11">
        <f t="shared" si="85"/>
        <v>0</v>
      </c>
      <c r="N186" s="11"/>
      <c r="O186" s="11">
        <f t="shared" si="97"/>
        <v>0</v>
      </c>
      <c r="P186" s="11"/>
      <c r="Q186" s="11"/>
      <c r="R186" s="11">
        <f t="shared" si="17"/>
        <v>0</v>
      </c>
      <c r="S186" s="11"/>
      <c r="T186" s="11">
        <f t="shared" si="99"/>
        <v>0</v>
      </c>
      <c r="U186" s="11"/>
      <c r="V186" s="11">
        <f t="shared" ref="V186" si="105">SUM(T186:U186)</f>
        <v>0</v>
      </c>
      <c r="W186" s="11"/>
      <c r="X186" s="11">
        <f t="shared" ref="X186" si="106">SUM(V186:W186)</f>
        <v>0</v>
      </c>
      <c r="Y186" s="11"/>
      <c r="Z186" s="11"/>
      <c r="AA186" s="11">
        <f t="shared" si="24"/>
        <v>0</v>
      </c>
      <c r="AB186" s="11"/>
      <c r="AC186" s="11">
        <f t="shared" si="102"/>
        <v>0</v>
      </c>
      <c r="AD186" s="11"/>
      <c r="AE186" s="11">
        <f t="shared" si="103"/>
        <v>0</v>
      </c>
      <c r="AF186" s="11"/>
      <c r="AG186" s="11">
        <f t="shared" ref="AG186" si="107">SUM(AE186:AF186)</f>
        <v>0</v>
      </c>
    </row>
    <row r="187" spans="1:33" ht="34.5" customHeight="1" x14ac:dyDescent="0.2">
      <c r="A187" s="47" t="s">
        <v>206</v>
      </c>
      <c r="B187" s="13" t="s">
        <v>181</v>
      </c>
      <c r="C187" s="11"/>
      <c r="D187" s="11"/>
      <c r="E187" s="11"/>
      <c r="F187" s="11"/>
      <c r="G187" s="11"/>
      <c r="H187" s="11"/>
      <c r="I187" s="11"/>
      <c r="J187" s="11"/>
      <c r="K187" s="11"/>
      <c r="L187" s="11">
        <v>1901420</v>
      </c>
      <c r="M187" s="11">
        <f>L187</f>
        <v>1901420</v>
      </c>
      <c r="N187" s="11"/>
      <c r="O187" s="11">
        <f t="shared" si="97"/>
        <v>1901420</v>
      </c>
      <c r="P187" s="11"/>
      <c r="Q187" s="11"/>
      <c r="R187" s="11"/>
      <c r="S187" s="11"/>
      <c r="T187" s="11"/>
      <c r="U187" s="11"/>
      <c r="V187" s="11"/>
      <c r="W187" s="11"/>
      <c r="X187" s="11"/>
      <c r="Y187" s="11"/>
      <c r="Z187" s="11"/>
      <c r="AA187" s="11"/>
      <c r="AB187" s="11"/>
      <c r="AC187" s="11"/>
      <c r="AD187" s="11"/>
      <c r="AE187" s="11"/>
      <c r="AF187" s="11"/>
      <c r="AG187" s="11"/>
    </row>
    <row r="188" spans="1:33" ht="23.25" customHeight="1" x14ac:dyDescent="0.2">
      <c r="A188" s="47" t="s">
        <v>211</v>
      </c>
      <c r="B188" s="13" t="s">
        <v>181</v>
      </c>
      <c r="C188" s="11"/>
      <c r="D188" s="11"/>
      <c r="E188" s="11"/>
      <c r="F188" s="11"/>
      <c r="G188" s="11"/>
      <c r="H188" s="11"/>
      <c r="I188" s="11"/>
      <c r="J188" s="11"/>
      <c r="K188" s="11"/>
      <c r="L188" s="11">
        <v>170000</v>
      </c>
      <c r="M188" s="11">
        <f t="shared" ref="M188:M191" si="108">L188</f>
        <v>170000</v>
      </c>
      <c r="N188" s="11">
        <v>67000</v>
      </c>
      <c r="O188" s="11">
        <f t="shared" si="97"/>
        <v>237000</v>
      </c>
      <c r="P188" s="11"/>
      <c r="Q188" s="11"/>
      <c r="R188" s="11"/>
      <c r="S188" s="11"/>
      <c r="T188" s="11"/>
      <c r="U188" s="11"/>
      <c r="V188" s="11"/>
      <c r="W188" s="11"/>
      <c r="X188" s="11"/>
      <c r="Y188" s="11"/>
      <c r="Z188" s="11"/>
      <c r="AA188" s="11"/>
      <c r="AB188" s="11"/>
      <c r="AC188" s="11"/>
      <c r="AD188" s="11"/>
      <c r="AE188" s="11"/>
      <c r="AF188" s="11"/>
      <c r="AG188" s="11"/>
    </row>
    <row r="189" spans="1:33" ht="34.5" customHeight="1" x14ac:dyDescent="0.2">
      <c r="A189" s="47" t="s">
        <v>207</v>
      </c>
      <c r="B189" s="13" t="s">
        <v>181</v>
      </c>
      <c r="C189" s="11"/>
      <c r="D189" s="11"/>
      <c r="E189" s="11"/>
      <c r="F189" s="11"/>
      <c r="G189" s="11"/>
      <c r="H189" s="11"/>
      <c r="I189" s="11"/>
      <c r="J189" s="11"/>
      <c r="K189" s="11"/>
      <c r="L189" s="11">
        <v>1740000</v>
      </c>
      <c r="M189" s="11">
        <f t="shared" si="108"/>
        <v>1740000</v>
      </c>
      <c r="N189" s="11"/>
      <c r="O189" s="11">
        <f t="shared" si="97"/>
        <v>1740000</v>
      </c>
      <c r="P189" s="11"/>
      <c r="Q189" s="11"/>
      <c r="R189" s="11"/>
      <c r="S189" s="11"/>
      <c r="T189" s="11"/>
      <c r="U189" s="11"/>
      <c r="V189" s="11"/>
      <c r="W189" s="11"/>
      <c r="X189" s="11"/>
      <c r="Y189" s="11"/>
      <c r="Z189" s="11"/>
      <c r="AA189" s="11"/>
      <c r="AB189" s="11"/>
      <c r="AC189" s="11"/>
      <c r="AD189" s="11"/>
      <c r="AE189" s="11"/>
      <c r="AF189" s="11"/>
      <c r="AG189" s="11"/>
    </row>
    <row r="190" spans="1:33" ht="29.25" customHeight="1" x14ac:dyDescent="0.2">
      <c r="A190" s="47" t="s">
        <v>213</v>
      </c>
      <c r="B190" s="13" t="s">
        <v>181</v>
      </c>
      <c r="C190" s="11"/>
      <c r="D190" s="11"/>
      <c r="E190" s="11"/>
      <c r="F190" s="11"/>
      <c r="G190" s="11"/>
      <c r="H190" s="11"/>
      <c r="I190" s="11"/>
      <c r="J190" s="11"/>
      <c r="K190" s="11"/>
      <c r="L190" s="11"/>
      <c r="M190" s="11">
        <v>0</v>
      </c>
      <c r="N190" s="11">
        <v>443933</v>
      </c>
      <c r="O190" s="11">
        <f t="shared" si="97"/>
        <v>443933</v>
      </c>
      <c r="P190" s="11"/>
      <c r="Q190" s="11"/>
      <c r="R190" s="11"/>
      <c r="S190" s="11"/>
      <c r="T190" s="11"/>
      <c r="U190" s="11"/>
      <c r="V190" s="11"/>
      <c r="W190" s="11"/>
      <c r="X190" s="11"/>
      <c r="Y190" s="11"/>
      <c r="Z190" s="11"/>
      <c r="AA190" s="11"/>
      <c r="AB190" s="11"/>
      <c r="AC190" s="11"/>
      <c r="AD190" s="11"/>
      <c r="AE190" s="11"/>
      <c r="AF190" s="11"/>
      <c r="AG190" s="11"/>
    </row>
    <row r="191" spans="1:33" ht="36" customHeight="1" x14ac:dyDescent="0.2">
      <c r="A191" s="47" t="s">
        <v>208</v>
      </c>
      <c r="B191" s="13" t="s">
        <v>181</v>
      </c>
      <c r="C191" s="11"/>
      <c r="D191" s="11"/>
      <c r="E191" s="11"/>
      <c r="F191" s="11"/>
      <c r="G191" s="11"/>
      <c r="H191" s="11"/>
      <c r="I191" s="11"/>
      <c r="J191" s="11"/>
      <c r="K191" s="11"/>
      <c r="L191" s="11">
        <v>412955</v>
      </c>
      <c r="M191" s="11">
        <f t="shared" si="108"/>
        <v>412955</v>
      </c>
      <c r="N191" s="11"/>
      <c r="O191" s="11">
        <f t="shared" si="97"/>
        <v>412955</v>
      </c>
      <c r="P191" s="11"/>
      <c r="Q191" s="11"/>
      <c r="R191" s="11"/>
      <c r="S191" s="11"/>
      <c r="T191" s="11"/>
      <c r="U191" s="11"/>
      <c r="V191" s="11"/>
      <c r="W191" s="11"/>
      <c r="X191" s="11"/>
      <c r="Y191" s="11"/>
      <c r="Z191" s="11"/>
      <c r="AA191" s="11"/>
      <c r="AB191" s="11"/>
      <c r="AC191" s="11"/>
      <c r="AD191" s="11"/>
      <c r="AE191" s="11"/>
      <c r="AF191" s="11"/>
      <c r="AG191" s="11"/>
    </row>
    <row r="192" spans="1:33" x14ac:dyDescent="0.2">
      <c r="A192" s="7" t="s">
        <v>188</v>
      </c>
      <c r="B192" s="8" t="s">
        <v>189</v>
      </c>
      <c r="C192" s="9">
        <v>5531312</v>
      </c>
      <c r="D192" s="9"/>
      <c r="E192" s="9">
        <f t="shared" si="1"/>
        <v>5531312</v>
      </c>
      <c r="F192" s="9"/>
      <c r="G192" s="9">
        <f t="shared" si="1"/>
        <v>5531312</v>
      </c>
      <c r="H192" s="9"/>
      <c r="I192" s="9">
        <f t="shared" si="98"/>
        <v>5531312</v>
      </c>
      <c r="J192" s="9"/>
      <c r="K192" s="9">
        <f>I192+J192</f>
        <v>5531312</v>
      </c>
      <c r="L192" s="9"/>
      <c r="M192" s="9">
        <f>K192+L192</f>
        <v>5531312</v>
      </c>
      <c r="N192" s="9">
        <v>-17626.939999999999</v>
      </c>
      <c r="O192" s="9">
        <f>M192+N192</f>
        <v>5513685.0599999996</v>
      </c>
      <c r="P192" s="9">
        <v>0</v>
      </c>
      <c r="Q192" s="9"/>
      <c r="R192" s="9">
        <f t="shared" si="17"/>
        <v>0</v>
      </c>
      <c r="S192" s="9"/>
      <c r="T192" s="9">
        <f t="shared" si="99"/>
        <v>0</v>
      </c>
      <c r="U192" s="9"/>
      <c r="V192" s="9">
        <f t="shared" ref="V192" si="109">SUM(T192:U192)</f>
        <v>0</v>
      </c>
      <c r="W192" s="9"/>
      <c r="X192" s="9">
        <f t="shared" ref="X192" si="110">SUM(V192:W192)</f>
        <v>0</v>
      </c>
      <c r="Y192" s="9">
        <v>0</v>
      </c>
      <c r="Z192" s="9"/>
      <c r="AA192" s="9">
        <f t="shared" si="24"/>
        <v>0</v>
      </c>
      <c r="AB192" s="9"/>
      <c r="AC192" s="9">
        <f t="shared" si="102"/>
        <v>0</v>
      </c>
      <c r="AD192" s="9"/>
      <c r="AE192" s="9">
        <f t="shared" si="103"/>
        <v>0</v>
      </c>
      <c r="AF192" s="9"/>
      <c r="AG192" s="9">
        <f t="shared" ref="AG192" si="111">SUM(AE192:AF192)</f>
        <v>0</v>
      </c>
    </row>
    <row r="193" spans="1:33" ht="42.75" customHeight="1" x14ac:dyDescent="0.2">
      <c r="A193" s="41" t="s">
        <v>190</v>
      </c>
      <c r="B193" s="42" t="s">
        <v>191</v>
      </c>
      <c r="C193" s="43"/>
      <c r="D193" s="43"/>
      <c r="E193" s="43"/>
      <c r="F193" s="43">
        <v>5174552.41</v>
      </c>
      <c r="G193" s="43">
        <f>F193</f>
        <v>5174552.41</v>
      </c>
      <c r="H193" s="43"/>
      <c r="I193" s="9">
        <f t="shared" si="98"/>
        <v>5174552.41</v>
      </c>
      <c r="J193" s="9"/>
      <c r="K193" s="9">
        <f t="shared" si="71"/>
        <v>5174552.41</v>
      </c>
      <c r="L193" s="9"/>
      <c r="M193" s="9">
        <f t="shared" si="85"/>
        <v>5174552.41</v>
      </c>
      <c r="N193" s="9"/>
      <c r="O193" s="9">
        <f t="shared" si="97"/>
        <v>5174552.41</v>
      </c>
      <c r="P193" s="43"/>
      <c r="Q193" s="44"/>
      <c r="R193" s="44"/>
      <c r="S193" s="44"/>
      <c r="T193" s="44"/>
      <c r="U193" s="44"/>
      <c r="V193" s="44"/>
      <c r="W193" s="44"/>
      <c r="X193" s="44"/>
      <c r="Y193" s="44"/>
      <c r="Z193" s="44"/>
      <c r="AA193" s="44"/>
      <c r="AB193" s="44"/>
      <c r="AC193" s="44"/>
      <c r="AD193" s="44"/>
      <c r="AE193" s="44"/>
      <c r="AF193" s="44"/>
      <c r="AG193" s="44"/>
    </row>
    <row r="194" spans="1:33" ht="45.75" customHeight="1" x14ac:dyDescent="0.2">
      <c r="A194" s="41" t="s">
        <v>192</v>
      </c>
      <c r="B194" s="42" t="s">
        <v>193</v>
      </c>
      <c r="C194" s="43"/>
      <c r="D194" s="43"/>
      <c r="E194" s="43"/>
      <c r="F194" s="43">
        <v>-616549.01</v>
      </c>
      <c r="G194" s="43">
        <f>F194</f>
        <v>-616549.01</v>
      </c>
      <c r="H194" s="43"/>
      <c r="I194" s="9">
        <f t="shared" si="98"/>
        <v>-616549.01</v>
      </c>
      <c r="J194" s="9"/>
      <c r="K194" s="9">
        <f>I194+J194</f>
        <v>-616549.01</v>
      </c>
      <c r="L194" s="9"/>
      <c r="M194" s="9">
        <f>K194+L194</f>
        <v>-616549.01</v>
      </c>
      <c r="N194" s="9"/>
      <c r="O194" s="9">
        <f t="shared" si="97"/>
        <v>-616549.01</v>
      </c>
      <c r="P194" s="43"/>
      <c r="Q194" s="44"/>
      <c r="R194" s="44"/>
      <c r="S194" s="44"/>
      <c r="T194" s="44"/>
      <c r="U194" s="44"/>
      <c r="V194" s="44"/>
      <c r="W194" s="44"/>
      <c r="X194" s="44"/>
      <c r="Y194" s="44"/>
      <c r="Z194" s="44"/>
      <c r="AA194" s="44"/>
      <c r="AB194" s="44"/>
      <c r="AC194" s="44"/>
      <c r="AD194" s="44"/>
      <c r="AE194" s="44"/>
      <c r="AF194" s="44"/>
      <c r="AG194" s="44"/>
    </row>
    <row r="195" spans="1:33" x14ac:dyDescent="0.2">
      <c r="A195" s="32" t="s">
        <v>194</v>
      </c>
      <c r="B195" s="8"/>
      <c r="C195" s="9">
        <f t="shared" ref="C195:AG195" si="112">C64+C90</f>
        <v>1241765138.49</v>
      </c>
      <c r="D195" s="9">
        <f t="shared" si="112"/>
        <v>333421814.31999999</v>
      </c>
      <c r="E195" s="9">
        <f t="shared" si="112"/>
        <v>1575186952.8099999</v>
      </c>
      <c r="F195" s="9">
        <f t="shared" si="112"/>
        <v>63834721.149999999</v>
      </c>
      <c r="G195" s="9">
        <f t="shared" si="112"/>
        <v>1640021673.96</v>
      </c>
      <c r="H195" s="9">
        <f t="shared" si="112"/>
        <v>34926579.140000001</v>
      </c>
      <c r="I195" s="38">
        <f t="shared" si="112"/>
        <v>1674948253.0999999</v>
      </c>
      <c r="J195" s="38">
        <f t="shared" si="112"/>
        <v>10174000</v>
      </c>
      <c r="K195" s="38">
        <f t="shared" si="112"/>
        <v>1685122253.0999999</v>
      </c>
      <c r="L195" s="38">
        <f t="shared" si="112"/>
        <v>21553471.609999999</v>
      </c>
      <c r="M195" s="38">
        <f t="shared" si="112"/>
        <v>1706675724.7099998</v>
      </c>
      <c r="N195" s="38">
        <f t="shared" si="112"/>
        <v>1945153.1400000001</v>
      </c>
      <c r="O195" s="38">
        <f>O64+O90</f>
        <v>1708620877.8499997</v>
      </c>
      <c r="P195" s="38">
        <f t="shared" si="112"/>
        <v>1405354549.73</v>
      </c>
      <c r="Q195" s="38">
        <f t="shared" si="112"/>
        <v>295895335.54000002</v>
      </c>
      <c r="R195" s="38">
        <f t="shared" si="112"/>
        <v>1701249885.27</v>
      </c>
      <c r="S195" s="38">
        <f t="shared" si="112"/>
        <v>-70531955.180000007</v>
      </c>
      <c r="T195" s="38">
        <f t="shared" si="112"/>
        <v>1630717930.0899999</v>
      </c>
      <c r="U195" s="38">
        <f t="shared" si="112"/>
        <v>30677700</v>
      </c>
      <c r="V195" s="38">
        <f t="shared" si="112"/>
        <v>1661395630.0899999</v>
      </c>
      <c r="W195" s="38">
        <f t="shared" si="112"/>
        <v>0</v>
      </c>
      <c r="X195" s="38">
        <f t="shared" si="112"/>
        <v>1661395630.0899999</v>
      </c>
      <c r="Y195" s="38">
        <f t="shared" si="112"/>
        <v>1954723442.52</v>
      </c>
      <c r="Z195" s="38">
        <f t="shared" si="112"/>
        <v>17521548.330000002</v>
      </c>
      <c r="AA195" s="38">
        <f t="shared" si="112"/>
        <v>1972244990.8499999</v>
      </c>
      <c r="AB195" s="38">
        <f t="shared" si="112"/>
        <v>222222222.22</v>
      </c>
      <c r="AC195" s="38">
        <f t="shared" si="112"/>
        <v>2194467213.0699997</v>
      </c>
      <c r="AD195" s="38">
        <f t="shared" si="112"/>
        <v>-141299182.34999999</v>
      </c>
      <c r="AE195" s="38">
        <f t="shared" si="112"/>
        <v>2053168030.72</v>
      </c>
      <c r="AF195" s="38">
        <f t="shared" si="112"/>
        <v>-56460527.820000008</v>
      </c>
      <c r="AG195" s="38">
        <f t="shared" si="112"/>
        <v>1996707502.9000001</v>
      </c>
    </row>
    <row r="197" spans="1:33" x14ac:dyDescent="0.2">
      <c r="D197" s="34"/>
      <c r="F197" s="34"/>
      <c r="H197" s="34"/>
      <c r="O197" s="54">
        <v>1708620877.8499997</v>
      </c>
      <c r="P197" s="54">
        <v>1405354549.73</v>
      </c>
      <c r="Q197" s="54">
        <v>295895335.54000002</v>
      </c>
      <c r="R197" s="54">
        <v>1701249885.27</v>
      </c>
      <c r="S197" s="54">
        <v>-70531955.180000007</v>
      </c>
      <c r="T197" s="54">
        <v>1630717930.0899999</v>
      </c>
      <c r="U197" s="54">
        <v>30677700</v>
      </c>
      <c r="V197" s="55">
        <v>1661395630.0899999</v>
      </c>
      <c r="W197" s="54">
        <v>0</v>
      </c>
      <c r="X197" s="55">
        <v>1661395630.0899999</v>
      </c>
      <c r="Y197" s="54">
        <v>1954723442.52</v>
      </c>
      <c r="Z197" s="54">
        <v>17521548.330000002</v>
      </c>
      <c r="AA197" s="54">
        <v>1972244990.8499999</v>
      </c>
      <c r="AB197" s="54">
        <v>222222222.22</v>
      </c>
      <c r="AC197" s="54">
        <v>2194467213.0699997</v>
      </c>
      <c r="AD197" s="54">
        <v>-141299182.34999999</v>
      </c>
      <c r="AE197" s="54">
        <v>2053168030.72</v>
      </c>
      <c r="AF197" s="54">
        <v>-56460527.820000008</v>
      </c>
      <c r="AG197" s="55">
        <v>1996707502.9000001</v>
      </c>
    </row>
    <row r="200" spans="1:33" x14ac:dyDescent="0.2">
      <c r="A200" s="37"/>
      <c r="B200" s="35"/>
      <c r="C200" s="36"/>
      <c r="D200" s="36"/>
      <c r="E200" s="36"/>
      <c r="F200" s="36"/>
      <c r="G200" s="36"/>
      <c r="H200" s="36"/>
      <c r="I200" s="36"/>
      <c r="J200" s="36"/>
      <c r="K200" s="36"/>
      <c r="L200" s="36"/>
      <c r="M200" s="36"/>
      <c r="N200" s="36"/>
      <c r="O200" s="36"/>
      <c r="P200" s="36"/>
      <c r="Q200" s="36"/>
      <c r="R200" s="36"/>
      <c r="S200" s="36"/>
      <c r="T200" s="36"/>
      <c r="U200" s="36"/>
      <c r="V200" s="36"/>
      <c r="W200" s="36"/>
      <c r="X200" s="36"/>
      <c r="Y200" s="36"/>
      <c r="Z200" s="36"/>
      <c r="AA200" s="36"/>
      <c r="AB200" s="36"/>
      <c r="AC200" s="36"/>
      <c r="AD200" s="36"/>
      <c r="AE200" s="36"/>
      <c r="AF200" s="36"/>
      <c r="AG200" s="36"/>
    </row>
  </sheetData>
  <mergeCells count="47">
    <mergeCell ref="A53:AG53"/>
    <mergeCell ref="A54:AG54"/>
    <mergeCell ref="A55:AG55"/>
    <mergeCell ref="A46:AG46"/>
    <mergeCell ref="A47:AG47"/>
    <mergeCell ref="A49:AG49"/>
    <mergeCell ref="A50:AG50"/>
    <mergeCell ref="A51:AG51"/>
    <mergeCell ref="A39:AG39"/>
    <mergeCell ref="A41:AG41"/>
    <mergeCell ref="A42:AG42"/>
    <mergeCell ref="A43:AG43"/>
    <mergeCell ref="A45:AG45"/>
    <mergeCell ref="I62:K62"/>
    <mergeCell ref="A25:AE25"/>
    <mergeCell ref="A26:AE26"/>
    <mergeCell ref="A27:AE27"/>
    <mergeCell ref="A58:Y58"/>
    <mergeCell ref="A60:A61"/>
    <mergeCell ref="B60:B61"/>
    <mergeCell ref="C60:AG60"/>
    <mergeCell ref="A29:AG29"/>
    <mergeCell ref="A30:AG30"/>
    <mergeCell ref="A31:AG31"/>
    <mergeCell ref="A33:AG33"/>
    <mergeCell ref="A34:AG34"/>
    <mergeCell ref="A35:AG35"/>
    <mergeCell ref="A37:AG37"/>
    <mergeCell ref="A38:AG38"/>
    <mergeCell ref="A23:AE23"/>
    <mergeCell ref="A9:AE9"/>
    <mergeCell ref="A10:AE10"/>
    <mergeCell ref="A11:AE11"/>
    <mergeCell ref="A13:AE13"/>
    <mergeCell ref="A14:AE14"/>
    <mergeCell ref="A15:AE15"/>
    <mergeCell ref="A17:AE17"/>
    <mergeCell ref="A18:AE18"/>
    <mergeCell ref="A19:AE19"/>
    <mergeCell ref="A21:AE21"/>
    <mergeCell ref="A22:AE22"/>
    <mergeCell ref="A7:AE7"/>
    <mergeCell ref="A1:AE1"/>
    <mergeCell ref="A2:AE2"/>
    <mergeCell ref="A3:AE3"/>
    <mergeCell ref="A5:AE5"/>
    <mergeCell ref="A6:AE6"/>
  </mergeCells>
  <pageMargins left="0.51181102362204722" right="0.19685039370078741" top="0.24" bottom="0.24" header="0.19685039370078741" footer="0.15748031496062992"/>
  <pageSetup paperSize="9" scale="77" firstPageNumber="44" fitToHeight="7" orientation="portrait" r:id="rId1"/>
  <headerFooter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 ноябрь</vt:lpstr>
      <vt:lpstr>'Приложение  ноябрь'!Заголовки_для_печати</vt:lpstr>
      <vt:lpstr>'Приложение  ноябрь'!Область_печати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Zverdvd.org</dc:creator>
  <cp:lastModifiedBy>Bud-Tany</cp:lastModifiedBy>
  <cp:lastPrinted>2020-12-02T11:22:56Z</cp:lastPrinted>
  <dcterms:created xsi:type="dcterms:W3CDTF">2020-08-04T07:30:17Z</dcterms:created>
  <dcterms:modified xsi:type="dcterms:W3CDTF">2021-01-14T14:22:43Z</dcterms:modified>
</cp:coreProperties>
</file>