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320" windowHeight="12600" activeTab="1"/>
  </bookViews>
  <sheets>
    <sheet name="ПЗ ноябрь" sheetId="1" r:id="rId1"/>
    <sheet name="Приложение  ноябрь" sheetId="4" r:id="rId2"/>
    <sheet name="Лист1" sheetId="3" r:id="rId3"/>
  </sheets>
  <definedNames>
    <definedName name="_xlnm.Print_Titles" localSheetId="0">'ПЗ ноябрь'!$31:$33</definedName>
    <definedName name="_xlnm.Print_Titles" localSheetId="1">'Приложение  ноябрь'!$37:$39</definedName>
    <definedName name="_xlnm.Print_Area" localSheetId="0">'ПЗ ноябрь'!$A$5:$AG$166</definedName>
    <definedName name="_xlnm.Print_Area" localSheetId="1">'Приложение  ноябрь'!$A$5:$AG$195</definedName>
  </definedNames>
  <calcPr calcId="124519"/>
</workbook>
</file>

<file path=xl/calcChain.xml><?xml version="1.0" encoding="utf-8"?>
<calcChain xmlns="http://schemas.openxmlformats.org/spreadsheetml/2006/main">
  <c r="M62" i="1"/>
  <c r="O62"/>
  <c r="O61"/>
  <c r="N177" i="4" l="1"/>
  <c r="G194"/>
  <c r="I194" s="1"/>
  <c r="K194" s="1"/>
  <c r="M194" s="1"/>
  <c r="O194" s="1"/>
  <c r="G193"/>
  <c r="I193" s="1"/>
  <c r="K193" s="1"/>
  <c r="M193" s="1"/>
  <c r="O193" s="1"/>
  <c r="AA192"/>
  <c r="AC192" s="1"/>
  <c r="AE192" s="1"/>
  <c r="AG192" s="1"/>
  <c r="R192"/>
  <c r="T192" s="1"/>
  <c r="V192" s="1"/>
  <c r="X192" s="1"/>
  <c r="E192"/>
  <c r="G192" s="1"/>
  <c r="I192" s="1"/>
  <c r="K192" s="1"/>
  <c r="M192" s="1"/>
  <c r="O192" s="1"/>
  <c r="M191"/>
  <c r="O191" s="1"/>
  <c r="O190"/>
  <c r="M189"/>
  <c r="O189" s="1"/>
  <c r="M188"/>
  <c r="O188" s="1"/>
  <c r="M187"/>
  <c r="O187" s="1"/>
  <c r="AA186"/>
  <c r="AC186" s="1"/>
  <c r="AE186" s="1"/>
  <c r="AG186" s="1"/>
  <c r="R186"/>
  <c r="T186" s="1"/>
  <c r="V186" s="1"/>
  <c r="X186" s="1"/>
  <c r="E186"/>
  <c r="G186" s="1"/>
  <c r="I186" s="1"/>
  <c r="K186" s="1"/>
  <c r="M186" s="1"/>
  <c r="O186" s="1"/>
  <c r="I185"/>
  <c r="K185" s="1"/>
  <c r="M185" s="1"/>
  <c r="O185" s="1"/>
  <c r="AA184"/>
  <c r="AA177" s="1"/>
  <c r="R184"/>
  <c r="R177" s="1"/>
  <c r="E184"/>
  <c r="G184" s="1"/>
  <c r="I184" s="1"/>
  <c r="K184" s="1"/>
  <c r="M184" s="1"/>
  <c r="O184" s="1"/>
  <c r="K183"/>
  <c r="M183" s="1"/>
  <c r="O183" s="1"/>
  <c r="H182"/>
  <c r="I182" s="1"/>
  <c r="K182" s="1"/>
  <c r="M182" s="1"/>
  <c r="O182" s="1"/>
  <c r="E181"/>
  <c r="G181" s="1"/>
  <c r="I181" s="1"/>
  <c r="K181" s="1"/>
  <c r="M181" s="1"/>
  <c r="O181" s="1"/>
  <c r="E180"/>
  <c r="G180" s="1"/>
  <c r="I180" s="1"/>
  <c r="K180" s="1"/>
  <c r="M180" s="1"/>
  <c r="O180" s="1"/>
  <c r="E179"/>
  <c r="G179" s="1"/>
  <c r="I179" s="1"/>
  <c r="K179" s="1"/>
  <c r="M179" s="1"/>
  <c r="O179" s="1"/>
  <c r="E178"/>
  <c r="G178" s="1"/>
  <c r="AF177"/>
  <c r="AD177"/>
  <c r="AB177"/>
  <c r="Z177"/>
  <c r="Y177"/>
  <c r="W177"/>
  <c r="U177"/>
  <c r="S177"/>
  <c r="Q177"/>
  <c r="P177"/>
  <c r="L177"/>
  <c r="J177"/>
  <c r="H177"/>
  <c r="F177"/>
  <c r="D177"/>
  <c r="C177"/>
  <c r="AG176"/>
  <c r="V176"/>
  <c r="X176" s="1"/>
  <c r="M176"/>
  <c r="O176" s="1"/>
  <c r="AA175"/>
  <c r="AC175" s="1"/>
  <c r="AE175" s="1"/>
  <c r="AG175" s="1"/>
  <c r="R175"/>
  <c r="T175" s="1"/>
  <c r="V175" s="1"/>
  <c r="X175" s="1"/>
  <c r="E175"/>
  <c r="G175" s="1"/>
  <c r="I175" s="1"/>
  <c r="K175" s="1"/>
  <c r="M175" s="1"/>
  <c r="O175" s="1"/>
  <c r="AA174"/>
  <c r="R174"/>
  <c r="T174" s="1"/>
  <c r="V174" s="1"/>
  <c r="X174" s="1"/>
  <c r="E174"/>
  <c r="G174" s="1"/>
  <c r="I174" s="1"/>
  <c r="K174" s="1"/>
  <c r="M174" s="1"/>
  <c r="O174" s="1"/>
  <c r="AA173"/>
  <c r="AC173" s="1"/>
  <c r="R173"/>
  <c r="T173" s="1"/>
  <c r="V173" s="1"/>
  <c r="X173" s="1"/>
  <c r="E173"/>
  <c r="G173" s="1"/>
  <c r="I173" s="1"/>
  <c r="K173" s="1"/>
  <c r="M173" s="1"/>
  <c r="O173" s="1"/>
  <c r="G172"/>
  <c r="I172" s="1"/>
  <c r="K172" s="1"/>
  <c r="M172" s="1"/>
  <c r="O172" s="1"/>
  <c r="AA171"/>
  <c r="AC171" s="1"/>
  <c r="AE171" s="1"/>
  <c r="AG171" s="1"/>
  <c r="R171"/>
  <c r="T171" s="1"/>
  <c r="V171" s="1"/>
  <c r="X171" s="1"/>
  <c r="E171"/>
  <c r="G171" s="1"/>
  <c r="I171" s="1"/>
  <c r="K171" s="1"/>
  <c r="M171" s="1"/>
  <c r="O171" s="1"/>
  <c r="AA170"/>
  <c r="AC170" s="1"/>
  <c r="AE170" s="1"/>
  <c r="AG170" s="1"/>
  <c r="R170"/>
  <c r="T170" s="1"/>
  <c r="V170" s="1"/>
  <c r="X170" s="1"/>
  <c r="E170"/>
  <c r="G170" s="1"/>
  <c r="I170" s="1"/>
  <c r="K170" s="1"/>
  <c r="M170" s="1"/>
  <c r="O170" s="1"/>
  <c r="AA169"/>
  <c r="AC169" s="1"/>
  <c r="AE169" s="1"/>
  <c r="AG169" s="1"/>
  <c r="R169"/>
  <c r="T169" s="1"/>
  <c r="V169" s="1"/>
  <c r="X169" s="1"/>
  <c r="E169"/>
  <c r="G169" s="1"/>
  <c r="I169" s="1"/>
  <c r="K169" s="1"/>
  <c r="M169" s="1"/>
  <c r="O169" s="1"/>
  <c r="AA168"/>
  <c r="AC168" s="1"/>
  <c r="AE168" s="1"/>
  <c r="AG168" s="1"/>
  <c r="R168"/>
  <c r="T168" s="1"/>
  <c r="V168" s="1"/>
  <c r="X168" s="1"/>
  <c r="E168"/>
  <c r="G168" s="1"/>
  <c r="I168" s="1"/>
  <c r="K168" s="1"/>
  <c r="M168" s="1"/>
  <c r="O168" s="1"/>
  <c r="AA167"/>
  <c r="AC167" s="1"/>
  <c r="AE167" s="1"/>
  <c r="AG167" s="1"/>
  <c r="R167"/>
  <c r="T167" s="1"/>
  <c r="V167" s="1"/>
  <c r="X167" s="1"/>
  <c r="G167"/>
  <c r="I167" s="1"/>
  <c r="K167" s="1"/>
  <c r="M167" s="1"/>
  <c r="O167" s="1"/>
  <c r="E167"/>
  <c r="AC166"/>
  <c r="AE166" s="1"/>
  <c r="AG166" s="1"/>
  <c r="AA166"/>
  <c r="T166"/>
  <c r="V166" s="1"/>
  <c r="X166" s="1"/>
  <c r="R166"/>
  <c r="G166"/>
  <c r="I166" s="1"/>
  <c r="K166" s="1"/>
  <c r="M166" s="1"/>
  <c r="O166" s="1"/>
  <c r="E166"/>
  <c r="AC165"/>
  <c r="AE165" s="1"/>
  <c r="AG165" s="1"/>
  <c r="AA165"/>
  <c r="T165"/>
  <c r="V165" s="1"/>
  <c r="X165" s="1"/>
  <c r="R165"/>
  <c r="G165"/>
  <c r="I165" s="1"/>
  <c r="K165" s="1"/>
  <c r="M165" s="1"/>
  <c r="O165" s="1"/>
  <c r="E165"/>
  <c r="AC164"/>
  <c r="AE164" s="1"/>
  <c r="AG164" s="1"/>
  <c r="AA164"/>
  <c r="T164"/>
  <c r="V164" s="1"/>
  <c r="X164" s="1"/>
  <c r="R164"/>
  <c r="G164"/>
  <c r="I164" s="1"/>
  <c r="K164" s="1"/>
  <c r="M164" s="1"/>
  <c r="O164" s="1"/>
  <c r="E164"/>
  <c r="AC163"/>
  <c r="AE163" s="1"/>
  <c r="AG163" s="1"/>
  <c r="AA163"/>
  <c r="T163"/>
  <c r="V163" s="1"/>
  <c r="X163" s="1"/>
  <c r="R163"/>
  <c r="G163"/>
  <c r="I163" s="1"/>
  <c r="K163" s="1"/>
  <c r="M163" s="1"/>
  <c r="O163" s="1"/>
  <c r="E163"/>
  <c r="AC162"/>
  <c r="AE162" s="1"/>
  <c r="AG162" s="1"/>
  <c r="AA162"/>
  <c r="T162"/>
  <c r="V162" s="1"/>
  <c r="X162" s="1"/>
  <c r="R162"/>
  <c r="G162"/>
  <c r="E162"/>
  <c r="AC161"/>
  <c r="AE161" s="1"/>
  <c r="AA161"/>
  <c r="T161"/>
  <c r="R161"/>
  <c r="G161"/>
  <c r="I161" s="1"/>
  <c r="E161"/>
  <c r="AF160"/>
  <c r="AD160"/>
  <c r="AB160"/>
  <c r="Z160"/>
  <c r="Y160"/>
  <c r="W160"/>
  <c r="U160"/>
  <c r="S160"/>
  <c r="Q160"/>
  <c r="P160"/>
  <c r="N160"/>
  <c r="L160"/>
  <c r="J160"/>
  <c r="H160"/>
  <c r="F160"/>
  <c r="E160"/>
  <c r="D160"/>
  <c r="C160"/>
  <c r="O159"/>
  <c r="M158"/>
  <c r="O158" s="1"/>
  <c r="M157"/>
  <c r="O157" s="1"/>
  <c r="I156"/>
  <c r="K156" s="1"/>
  <c r="M156" s="1"/>
  <c r="O156" s="1"/>
  <c r="I155"/>
  <c r="K155" s="1"/>
  <c r="M155" s="1"/>
  <c r="O155" s="1"/>
  <c r="I154"/>
  <c r="K154" s="1"/>
  <c r="M154" s="1"/>
  <c r="O154" s="1"/>
  <c r="I153"/>
  <c r="K153" s="1"/>
  <c r="M153" s="1"/>
  <c r="O153" s="1"/>
  <c r="I152"/>
  <c r="K152" s="1"/>
  <c r="M152" s="1"/>
  <c r="O152" s="1"/>
  <c r="I151"/>
  <c r="K151" s="1"/>
  <c r="M151" s="1"/>
  <c r="O151" s="1"/>
  <c r="I150"/>
  <c r="K150" s="1"/>
  <c r="M150" s="1"/>
  <c r="O150" s="1"/>
  <c r="G149"/>
  <c r="I149" s="1"/>
  <c r="K149" s="1"/>
  <c r="M149" s="1"/>
  <c r="O149" s="1"/>
  <c r="G148"/>
  <c r="I148" s="1"/>
  <c r="K148" s="1"/>
  <c r="M148" s="1"/>
  <c r="O148" s="1"/>
  <c r="M147"/>
  <c r="O147" s="1"/>
  <c r="M146"/>
  <c r="O146" s="1"/>
  <c r="M145"/>
  <c r="O145" s="1"/>
  <c r="I144"/>
  <c r="K144" s="1"/>
  <c r="M144" s="1"/>
  <c r="O144" s="1"/>
  <c r="I143"/>
  <c r="K143" s="1"/>
  <c r="M143" s="1"/>
  <c r="O143" s="1"/>
  <c r="G142"/>
  <c r="I142" s="1"/>
  <c r="K142" s="1"/>
  <c r="M142" s="1"/>
  <c r="O142" s="1"/>
  <c r="E141"/>
  <c r="G141" s="1"/>
  <c r="I141" s="1"/>
  <c r="K141" s="1"/>
  <c r="M141" s="1"/>
  <c r="O141" s="1"/>
  <c r="E140"/>
  <c r="G140" s="1"/>
  <c r="I140" s="1"/>
  <c r="K140" s="1"/>
  <c r="M140" s="1"/>
  <c r="O140" s="1"/>
  <c r="G139"/>
  <c r="I139" s="1"/>
  <c r="K139" s="1"/>
  <c r="M139" s="1"/>
  <c r="O139" s="1"/>
  <c r="G138"/>
  <c r="I138" s="1"/>
  <c r="K138" s="1"/>
  <c r="M138" s="1"/>
  <c r="O138" s="1"/>
  <c r="I137"/>
  <c r="K137" s="1"/>
  <c r="M137" s="1"/>
  <c r="O137" s="1"/>
  <c r="G137"/>
  <c r="G136"/>
  <c r="I136" s="1"/>
  <c r="K136" s="1"/>
  <c r="M136" s="1"/>
  <c r="O136" s="1"/>
  <c r="G135"/>
  <c r="I135" s="1"/>
  <c r="K135" s="1"/>
  <c r="M135" s="1"/>
  <c r="O135" s="1"/>
  <c r="G134"/>
  <c r="I134" s="1"/>
  <c r="K134" s="1"/>
  <c r="M134" s="1"/>
  <c r="O134" s="1"/>
  <c r="G133"/>
  <c r="I133" s="1"/>
  <c r="K133" s="1"/>
  <c r="M133" s="1"/>
  <c r="O133" s="1"/>
  <c r="G132"/>
  <c r="I132" s="1"/>
  <c r="K132" s="1"/>
  <c r="M132" s="1"/>
  <c r="O132" s="1"/>
  <c r="G131"/>
  <c r="I131" s="1"/>
  <c r="K131" s="1"/>
  <c r="M131" s="1"/>
  <c r="O131" s="1"/>
  <c r="G130"/>
  <c r="I130" s="1"/>
  <c r="K130" s="1"/>
  <c r="M130" s="1"/>
  <c r="O130" s="1"/>
  <c r="G129"/>
  <c r="I129" s="1"/>
  <c r="K129" s="1"/>
  <c r="M129" s="1"/>
  <c r="O129" s="1"/>
  <c r="G128"/>
  <c r="I128" s="1"/>
  <c r="K128" s="1"/>
  <c r="M128" s="1"/>
  <c r="O128" s="1"/>
  <c r="G127"/>
  <c r="I127" s="1"/>
  <c r="K127" s="1"/>
  <c r="M127" s="1"/>
  <c r="O127" s="1"/>
  <c r="G126"/>
  <c r="I126" s="1"/>
  <c r="K126" s="1"/>
  <c r="M126" s="1"/>
  <c r="O126" s="1"/>
  <c r="AA125"/>
  <c r="AC125" s="1"/>
  <c r="AE125" s="1"/>
  <c r="AG125" s="1"/>
  <c r="R125"/>
  <c r="T125" s="1"/>
  <c r="V125" s="1"/>
  <c r="X125" s="1"/>
  <c r="E125"/>
  <c r="G125" s="1"/>
  <c r="I125" s="1"/>
  <c r="K125" s="1"/>
  <c r="M125" s="1"/>
  <c r="O125" s="1"/>
  <c r="AA124"/>
  <c r="AC124" s="1"/>
  <c r="AE124" s="1"/>
  <c r="AG124" s="1"/>
  <c r="R124"/>
  <c r="T124" s="1"/>
  <c r="V124" s="1"/>
  <c r="X124" s="1"/>
  <c r="E124"/>
  <c r="G124" s="1"/>
  <c r="I124" s="1"/>
  <c r="K124" s="1"/>
  <c r="M124" s="1"/>
  <c r="O124" s="1"/>
  <c r="AA123"/>
  <c r="AC123" s="1"/>
  <c r="AE123" s="1"/>
  <c r="AG123" s="1"/>
  <c r="R123"/>
  <c r="T123" s="1"/>
  <c r="V123" s="1"/>
  <c r="X123" s="1"/>
  <c r="E123"/>
  <c r="G123" s="1"/>
  <c r="I123" s="1"/>
  <c r="K123" s="1"/>
  <c r="M123" s="1"/>
  <c r="O123" s="1"/>
  <c r="AA122"/>
  <c r="AC122" s="1"/>
  <c r="AE122" s="1"/>
  <c r="AG122" s="1"/>
  <c r="R122"/>
  <c r="T122" s="1"/>
  <c r="V122" s="1"/>
  <c r="X122" s="1"/>
  <c r="E122"/>
  <c r="G122" s="1"/>
  <c r="I122" s="1"/>
  <c r="K122" s="1"/>
  <c r="M122" s="1"/>
  <c r="O122" s="1"/>
  <c r="AA121"/>
  <c r="AC121" s="1"/>
  <c r="AE121" s="1"/>
  <c r="AG121" s="1"/>
  <c r="R121"/>
  <c r="T121" s="1"/>
  <c r="V121" s="1"/>
  <c r="X121" s="1"/>
  <c r="E121"/>
  <c r="G121" s="1"/>
  <c r="I121" s="1"/>
  <c r="K121" s="1"/>
  <c r="M121" s="1"/>
  <c r="O121" s="1"/>
  <c r="AA120"/>
  <c r="AC120" s="1"/>
  <c r="AE120" s="1"/>
  <c r="AG120" s="1"/>
  <c r="R120"/>
  <c r="T120" s="1"/>
  <c r="V120" s="1"/>
  <c r="X120" s="1"/>
  <c r="E120"/>
  <c r="G120" s="1"/>
  <c r="I120" s="1"/>
  <c r="K120" s="1"/>
  <c r="M120" s="1"/>
  <c r="O120" s="1"/>
  <c r="AA119"/>
  <c r="AC119" s="1"/>
  <c r="AE119" s="1"/>
  <c r="AG119" s="1"/>
  <c r="R119"/>
  <c r="T119" s="1"/>
  <c r="V119" s="1"/>
  <c r="X119" s="1"/>
  <c r="E119"/>
  <c r="G119" s="1"/>
  <c r="I119" s="1"/>
  <c r="K119" s="1"/>
  <c r="M119" s="1"/>
  <c r="O119" s="1"/>
  <c r="AA118"/>
  <c r="AC118" s="1"/>
  <c r="AE118" s="1"/>
  <c r="AG118" s="1"/>
  <c r="R118"/>
  <c r="T118" s="1"/>
  <c r="V118" s="1"/>
  <c r="X118" s="1"/>
  <c r="E118"/>
  <c r="G118" s="1"/>
  <c r="I118" s="1"/>
  <c r="K118" s="1"/>
  <c r="M118" s="1"/>
  <c r="O118" s="1"/>
  <c r="AC117"/>
  <c r="AE117" s="1"/>
  <c r="AG117" s="1"/>
  <c r="K117"/>
  <c r="M117" s="1"/>
  <c r="O117" s="1"/>
  <c r="AA116"/>
  <c r="AC116" s="1"/>
  <c r="AE116" s="1"/>
  <c r="AG116" s="1"/>
  <c r="R116"/>
  <c r="T116" s="1"/>
  <c r="V116" s="1"/>
  <c r="X116" s="1"/>
  <c r="E116"/>
  <c r="G116" s="1"/>
  <c r="I116" s="1"/>
  <c r="K116" s="1"/>
  <c r="M116" s="1"/>
  <c r="O116" s="1"/>
  <c r="AA115"/>
  <c r="AC115" s="1"/>
  <c r="AE115" s="1"/>
  <c r="AG115" s="1"/>
  <c r="R115"/>
  <c r="T115" s="1"/>
  <c r="V115" s="1"/>
  <c r="X115" s="1"/>
  <c r="E115"/>
  <c r="G115" s="1"/>
  <c r="I115" s="1"/>
  <c r="K115" s="1"/>
  <c r="M115" s="1"/>
  <c r="O115" s="1"/>
  <c r="AA114"/>
  <c r="AC114" s="1"/>
  <c r="AE114" s="1"/>
  <c r="AG114" s="1"/>
  <c r="R114"/>
  <c r="T114" s="1"/>
  <c r="V114" s="1"/>
  <c r="X114" s="1"/>
  <c r="E114"/>
  <c r="G114" s="1"/>
  <c r="I114" s="1"/>
  <c r="K114" s="1"/>
  <c r="M114" s="1"/>
  <c r="O114" s="1"/>
  <c r="AA113"/>
  <c r="AC113" s="1"/>
  <c r="AE113" s="1"/>
  <c r="AG113" s="1"/>
  <c r="R113"/>
  <c r="T113" s="1"/>
  <c r="V113" s="1"/>
  <c r="X113" s="1"/>
  <c r="E113"/>
  <c r="G113" s="1"/>
  <c r="I113" s="1"/>
  <c r="K113" s="1"/>
  <c r="M113" s="1"/>
  <c r="O113" s="1"/>
  <c r="AA112"/>
  <c r="AC112" s="1"/>
  <c r="AE112" s="1"/>
  <c r="AG112" s="1"/>
  <c r="R112"/>
  <c r="T112" s="1"/>
  <c r="V112" s="1"/>
  <c r="X112" s="1"/>
  <c r="E112"/>
  <c r="G112" s="1"/>
  <c r="I112" s="1"/>
  <c r="K112" s="1"/>
  <c r="M112" s="1"/>
  <c r="O112" s="1"/>
  <c r="AA111"/>
  <c r="AC111" s="1"/>
  <c r="AE111" s="1"/>
  <c r="AG111" s="1"/>
  <c r="R111"/>
  <c r="T111" s="1"/>
  <c r="V111" s="1"/>
  <c r="X111" s="1"/>
  <c r="E111"/>
  <c r="G111" s="1"/>
  <c r="I111" s="1"/>
  <c r="K111" s="1"/>
  <c r="M111" s="1"/>
  <c r="O111" s="1"/>
  <c r="AA110"/>
  <c r="AC110" s="1"/>
  <c r="AE110" s="1"/>
  <c r="AG110" s="1"/>
  <c r="R110"/>
  <c r="T110" s="1"/>
  <c r="V110" s="1"/>
  <c r="X110" s="1"/>
  <c r="E110"/>
  <c r="G110" s="1"/>
  <c r="I110" s="1"/>
  <c r="K110" s="1"/>
  <c r="M110" s="1"/>
  <c r="O110" s="1"/>
  <c r="AA109"/>
  <c r="AC109" s="1"/>
  <c r="AE109" s="1"/>
  <c r="AG109" s="1"/>
  <c r="R109"/>
  <c r="T109" s="1"/>
  <c r="V109" s="1"/>
  <c r="X109" s="1"/>
  <c r="E109"/>
  <c r="G109" s="1"/>
  <c r="I109" s="1"/>
  <c r="K109" s="1"/>
  <c r="M109" s="1"/>
  <c r="O109" s="1"/>
  <c r="AA108"/>
  <c r="AC108" s="1"/>
  <c r="AE108" s="1"/>
  <c r="AG108" s="1"/>
  <c r="R108"/>
  <c r="T108" s="1"/>
  <c r="V108" s="1"/>
  <c r="X108" s="1"/>
  <c r="E108"/>
  <c r="G108" s="1"/>
  <c r="I108" s="1"/>
  <c r="K108" s="1"/>
  <c r="M108" s="1"/>
  <c r="O108" s="1"/>
  <c r="AA107"/>
  <c r="AC107" s="1"/>
  <c r="AE107" s="1"/>
  <c r="AG107" s="1"/>
  <c r="R107"/>
  <c r="T107" s="1"/>
  <c r="V107" s="1"/>
  <c r="X107" s="1"/>
  <c r="E107"/>
  <c r="G107" s="1"/>
  <c r="I107" s="1"/>
  <c r="K107" s="1"/>
  <c r="M107" s="1"/>
  <c r="O107" s="1"/>
  <c r="AA106"/>
  <c r="AC106" s="1"/>
  <c r="AE106" s="1"/>
  <c r="AG106" s="1"/>
  <c r="R106"/>
  <c r="T106" s="1"/>
  <c r="V106" s="1"/>
  <c r="X106" s="1"/>
  <c r="E106"/>
  <c r="G106" s="1"/>
  <c r="I106" s="1"/>
  <c r="K106" s="1"/>
  <c r="M106" s="1"/>
  <c r="O106" s="1"/>
  <c r="AE105"/>
  <c r="AG105" s="1"/>
  <c r="K105"/>
  <c r="M105" s="1"/>
  <c r="O105" s="1"/>
  <c r="M104"/>
  <c r="O104" s="1"/>
  <c r="AE103"/>
  <c r="AG103" s="1"/>
  <c r="I103"/>
  <c r="K103" s="1"/>
  <c r="M103" s="1"/>
  <c r="O103" s="1"/>
  <c r="AA102"/>
  <c r="AC102" s="1"/>
  <c r="AE102" s="1"/>
  <c r="AG102" s="1"/>
  <c r="R102"/>
  <c r="T102" s="1"/>
  <c r="V102" s="1"/>
  <c r="X102" s="1"/>
  <c r="E102"/>
  <c r="G102" s="1"/>
  <c r="I102" s="1"/>
  <c r="K102" s="1"/>
  <c r="M102" s="1"/>
  <c r="O102" s="1"/>
  <c r="I101"/>
  <c r="K101" s="1"/>
  <c r="M101" s="1"/>
  <c r="O101" s="1"/>
  <c r="AE100"/>
  <c r="AG100" s="1"/>
  <c r="K100"/>
  <c r="M100" s="1"/>
  <c r="O100" s="1"/>
  <c r="AE99"/>
  <c r="AG99" s="1"/>
  <c r="K99"/>
  <c r="M99" s="1"/>
  <c r="O99" s="1"/>
  <c r="AA98"/>
  <c r="AC98" s="1"/>
  <c r="AE98" s="1"/>
  <c r="AG98" s="1"/>
  <c r="R98"/>
  <c r="T98" s="1"/>
  <c r="V98" s="1"/>
  <c r="X98" s="1"/>
  <c r="K98"/>
  <c r="M98" s="1"/>
  <c r="O98" s="1"/>
  <c r="AA97"/>
  <c r="AC97" s="1"/>
  <c r="AE97" s="1"/>
  <c r="AG97" s="1"/>
  <c r="R97"/>
  <c r="T97" s="1"/>
  <c r="V97" s="1"/>
  <c r="X97" s="1"/>
  <c r="E97"/>
  <c r="G97" s="1"/>
  <c r="I97" s="1"/>
  <c r="K97" s="1"/>
  <c r="M97" s="1"/>
  <c r="O97" s="1"/>
  <c r="AA96"/>
  <c r="AA95" s="1"/>
  <c r="R96"/>
  <c r="E96"/>
  <c r="G96" s="1"/>
  <c r="AF95"/>
  <c r="AF91" s="1"/>
  <c r="AF90" s="1"/>
  <c r="AF195" s="1"/>
  <c r="AD95"/>
  <c r="AB95"/>
  <c r="AB91" s="1"/>
  <c r="AB90" s="1"/>
  <c r="AB195" s="1"/>
  <c r="Z95"/>
  <c r="Y95"/>
  <c r="W95"/>
  <c r="U95"/>
  <c r="S95"/>
  <c r="Q95"/>
  <c r="P95"/>
  <c r="N95"/>
  <c r="L95"/>
  <c r="J95"/>
  <c r="H95"/>
  <c r="H91" s="1"/>
  <c r="H90" s="1"/>
  <c r="F95"/>
  <c r="D95"/>
  <c r="D91" s="1"/>
  <c r="D90" s="1"/>
  <c r="C95"/>
  <c r="K94"/>
  <c r="AA93"/>
  <c r="AC93" s="1"/>
  <c r="AE93" s="1"/>
  <c r="AG93" s="1"/>
  <c r="R93"/>
  <c r="T93" s="1"/>
  <c r="E93"/>
  <c r="G93" s="1"/>
  <c r="I93" s="1"/>
  <c r="K93" s="1"/>
  <c r="Y92"/>
  <c r="AA92" s="1"/>
  <c r="AC92" s="1"/>
  <c r="W92"/>
  <c r="U92"/>
  <c r="U91" s="1"/>
  <c r="U90" s="1"/>
  <c r="U195" s="1"/>
  <c r="S92"/>
  <c r="R92"/>
  <c r="Q92"/>
  <c r="P92"/>
  <c r="N92"/>
  <c r="L92"/>
  <c r="J92"/>
  <c r="C92"/>
  <c r="E92" s="1"/>
  <c r="AD91"/>
  <c r="AD90" s="1"/>
  <c r="AD195" s="1"/>
  <c r="Z91"/>
  <c r="Z90" s="1"/>
  <c r="Z195" s="1"/>
  <c r="W91"/>
  <c r="S91"/>
  <c r="Q91"/>
  <c r="N91"/>
  <c r="N90" s="1"/>
  <c r="J91"/>
  <c r="J90" s="1"/>
  <c r="F91"/>
  <c r="F90" s="1"/>
  <c r="W90"/>
  <c r="W195" s="1"/>
  <c r="S90"/>
  <c r="S195" s="1"/>
  <c r="Q90"/>
  <c r="Q195" s="1"/>
  <c r="E89"/>
  <c r="G89" s="1"/>
  <c r="I89" s="1"/>
  <c r="K89" s="1"/>
  <c r="M89" s="1"/>
  <c r="O89" s="1"/>
  <c r="E88"/>
  <c r="G88" s="1"/>
  <c r="I88" s="1"/>
  <c r="K88" s="1"/>
  <c r="M88" s="1"/>
  <c r="O88" s="1"/>
  <c r="E87"/>
  <c r="G87" s="1"/>
  <c r="I87" s="1"/>
  <c r="K87" s="1"/>
  <c r="M87" s="1"/>
  <c r="O87" s="1"/>
  <c r="AG86"/>
  <c r="AE86"/>
  <c r="AC86"/>
  <c r="AA86"/>
  <c r="Y86"/>
  <c r="X86"/>
  <c r="V86"/>
  <c r="T86"/>
  <c r="R86"/>
  <c r="P86"/>
  <c r="H86"/>
  <c r="F86"/>
  <c r="D86"/>
  <c r="C86"/>
  <c r="E86" s="1"/>
  <c r="G86" s="1"/>
  <c r="I86" s="1"/>
  <c r="K86" s="1"/>
  <c r="M86" s="1"/>
  <c r="O86" s="1"/>
  <c r="E85"/>
  <c r="G85" s="1"/>
  <c r="I85" s="1"/>
  <c r="K85" s="1"/>
  <c r="M85" s="1"/>
  <c r="O85" s="1"/>
  <c r="E84"/>
  <c r="G84" s="1"/>
  <c r="I84" s="1"/>
  <c r="K84" s="1"/>
  <c r="M84" s="1"/>
  <c r="O84" s="1"/>
  <c r="AG83"/>
  <c r="AE83"/>
  <c r="AC83"/>
  <c r="AA83"/>
  <c r="Y83"/>
  <c r="X83"/>
  <c r="V83"/>
  <c r="T83"/>
  <c r="R83"/>
  <c r="P83"/>
  <c r="H83"/>
  <c r="F83"/>
  <c r="D83"/>
  <c r="C83"/>
  <c r="E83" s="1"/>
  <c r="G83" s="1"/>
  <c r="I83" s="1"/>
  <c r="K83" s="1"/>
  <c r="M83" s="1"/>
  <c r="O83" s="1"/>
  <c r="E82"/>
  <c r="G82" s="1"/>
  <c r="I82" s="1"/>
  <c r="K82" s="1"/>
  <c r="M82" s="1"/>
  <c r="O82" s="1"/>
  <c r="AG81"/>
  <c r="AE81"/>
  <c r="AC81"/>
  <c r="AA81"/>
  <c r="Y81"/>
  <c r="X81"/>
  <c r="V81"/>
  <c r="T81"/>
  <c r="R81"/>
  <c r="P81"/>
  <c r="H81"/>
  <c r="F81"/>
  <c r="D81"/>
  <c r="C81"/>
  <c r="AG80"/>
  <c r="AE80"/>
  <c r="AE75" s="1"/>
  <c r="AC80"/>
  <c r="AA80"/>
  <c r="AA75" s="1"/>
  <c r="Y80"/>
  <c r="X80"/>
  <c r="X75" s="1"/>
  <c r="V80"/>
  <c r="T80"/>
  <c r="R80"/>
  <c r="P80"/>
  <c r="P75" s="1"/>
  <c r="C80"/>
  <c r="E80" s="1"/>
  <c r="G80" s="1"/>
  <c r="I80" s="1"/>
  <c r="K80" s="1"/>
  <c r="M80" s="1"/>
  <c r="O80" s="1"/>
  <c r="E79"/>
  <c r="G79" s="1"/>
  <c r="I79" s="1"/>
  <c r="K79" s="1"/>
  <c r="M79" s="1"/>
  <c r="O79" s="1"/>
  <c r="E78"/>
  <c r="G78" s="1"/>
  <c r="I78" s="1"/>
  <c r="K78" s="1"/>
  <c r="M78" s="1"/>
  <c r="O78" s="1"/>
  <c r="C77"/>
  <c r="E77" s="1"/>
  <c r="G77" s="1"/>
  <c r="I77" s="1"/>
  <c r="K77" s="1"/>
  <c r="M77" s="1"/>
  <c r="O77" s="1"/>
  <c r="E76"/>
  <c r="G76" s="1"/>
  <c r="I76" s="1"/>
  <c r="K76" s="1"/>
  <c r="M76" s="1"/>
  <c r="O76" s="1"/>
  <c r="AG75"/>
  <c r="AC75"/>
  <c r="Y75"/>
  <c r="V75"/>
  <c r="T75"/>
  <c r="R75"/>
  <c r="H75"/>
  <c r="F75"/>
  <c r="D75"/>
  <c r="E74"/>
  <c r="G74" s="1"/>
  <c r="I74" s="1"/>
  <c r="K74" s="1"/>
  <c r="M74" s="1"/>
  <c r="O74" s="1"/>
  <c r="E73"/>
  <c r="G73" s="1"/>
  <c r="I73" s="1"/>
  <c r="K73" s="1"/>
  <c r="M73" s="1"/>
  <c r="O73" s="1"/>
  <c r="AG72"/>
  <c r="AE72"/>
  <c r="AC72"/>
  <c r="AA72"/>
  <c r="Y72"/>
  <c r="X72"/>
  <c r="V72"/>
  <c r="T72"/>
  <c r="R72"/>
  <c r="P72"/>
  <c r="H72"/>
  <c r="F72"/>
  <c r="D72"/>
  <c r="C72"/>
  <c r="E71"/>
  <c r="G71" s="1"/>
  <c r="I71" s="1"/>
  <c r="K71" s="1"/>
  <c r="M71" s="1"/>
  <c r="O71" s="1"/>
  <c r="E70"/>
  <c r="G70" s="1"/>
  <c r="I70" s="1"/>
  <c r="K70" s="1"/>
  <c r="M70" s="1"/>
  <c r="O70" s="1"/>
  <c r="E69"/>
  <c r="G69" s="1"/>
  <c r="I69" s="1"/>
  <c r="K69" s="1"/>
  <c r="M69" s="1"/>
  <c r="O69" s="1"/>
  <c r="AG68"/>
  <c r="AE68"/>
  <c r="AC68"/>
  <c r="AA68"/>
  <c r="Y68"/>
  <c r="X68"/>
  <c r="V68"/>
  <c r="T68"/>
  <c r="R68"/>
  <c r="P68"/>
  <c r="H68"/>
  <c r="F68"/>
  <c r="D68"/>
  <c r="C68"/>
  <c r="E68" s="1"/>
  <c r="G68" s="1"/>
  <c r="I68" s="1"/>
  <c r="K68" s="1"/>
  <c r="M68" s="1"/>
  <c r="O68" s="1"/>
  <c r="E67"/>
  <c r="G67" s="1"/>
  <c r="I67" s="1"/>
  <c r="K67" s="1"/>
  <c r="M67" s="1"/>
  <c r="O67" s="1"/>
  <c r="E66"/>
  <c r="G66" s="1"/>
  <c r="I66" s="1"/>
  <c r="K66" s="1"/>
  <c r="M66" s="1"/>
  <c r="O66" s="1"/>
  <c r="AG65"/>
  <c r="AG64" s="1"/>
  <c r="AE65"/>
  <c r="AC65"/>
  <c r="AA65"/>
  <c r="Y65"/>
  <c r="Y64" s="1"/>
  <c r="X65"/>
  <c r="V65"/>
  <c r="T65"/>
  <c r="R65"/>
  <c r="R64" s="1"/>
  <c r="P65"/>
  <c r="H65"/>
  <c r="F65"/>
  <c r="D65"/>
  <c r="C65"/>
  <c r="AC64"/>
  <c r="V64"/>
  <c r="N64"/>
  <c r="L64"/>
  <c r="J64"/>
  <c r="J195" s="1"/>
  <c r="H64"/>
  <c r="H195" s="1"/>
  <c r="F64"/>
  <c r="F195" s="1"/>
  <c r="D64"/>
  <c r="D195" s="1"/>
  <c r="O166" i="1"/>
  <c r="O161"/>
  <c r="Y91" i="4" l="1"/>
  <c r="Y90" s="1"/>
  <c r="Y195" s="1"/>
  <c r="R95"/>
  <c r="E81"/>
  <c r="G81" s="1"/>
  <c r="I81" s="1"/>
  <c r="K81" s="1"/>
  <c r="M81" s="1"/>
  <c r="O81" s="1"/>
  <c r="E65"/>
  <c r="P64"/>
  <c r="X64"/>
  <c r="AE64"/>
  <c r="AA160"/>
  <c r="E72"/>
  <c r="G72" s="1"/>
  <c r="I72" s="1"/>
  <c r="K72" s="1"/>
  <c r="M72" s="1"/>
  <c r="O72" s="1"/>
  <c r="T64"/>
  <c r="AA64"/>
  <c r="C75"/>
  <c r="E75" s="1"/>
  <c r="G75" s="1"/>
  <c r="I75" s="1"/>
  <c r="K75" s="1"/>
  <c r="M75" s="1"/>
  <c r="O75" s="1"/>
  <c r="L91"/>
  <c r="L90" s="1"/>
  <c r="L195" s="1"/>
  <c r="P91"/>
  <c r="G92"/>
  <c r="K161"/>
  <c r="M161" s="1"/>
  <c r="AG161"/>
  <c r="G177"/>
  <c r="I178"/>
  <c r="G160"/>
  <c r="N195"/>
  <c r="E64"/>
  <c r="T92"/>
  <c r="V93"/>
  <c r="G95"/>
  <c r="I96"/>
  <c r="M93"/>
  <c r="K92"/>
  <c r="AE92"/>
  <c r="P90"/>
  <c r="P195" s="1"/>
  <c r="R91"/>
  <c r="AE173"/>
  <c r="AG173" s="1"/>
  <c r="T160"/>
  <c r="G65"/>
  <c r="C91"/>
  <c r="C90" s="1"/>
  <c r="AA91"/>
  <c r="AA90" s="1"/>
  <c r="AA195" s="1"/>
  <c r="E95"/>
  <c r="T96"/>
  <c r="AC96"/>
  <c r="R160"/>
  <c r="V161"/>
  <c r="I162"/>
  <c r="K162" s="1"/>
  <c r="M162" s="1"/>
  <c r="O162" s="1"/>
  <c r="AC174"/>
  <c r="AE174" s="1"/>
  <c r="AG174" s="1"/>
  <c r="E177"/>
  <c r="T184"/>
  <c r="AC184"/>
  <c r="N35" i="1"/>
  <c r="L35"/>
  <c r="J35"/>
  <c r="N131"/>
  <c r="N148"/>
  <c r="N66"/>
  <c r="O130"/>
  <c r="E91" i="4" l="1"/>
  <c r="E90" s="1"/>
  <c r="AE160"/>
  <c r="C64"/>
  <c r="V184"/>
  <c r="T177"/>
  <c r="X161"/>
  <c r="X160" s="1"/>
  <c r="V160"/>
  <c r="T91"/>
  <c r="R90"/>
  <c r="R195" s="1"/>
  <c r="K96"/>
  <c r="M96" s="1"/>
  <c r="I95"/>
  <c r="K95" s="1"/>
  <c r="E195"/>
  <c r="E63"/>
  <c r="AE184"/>
  <c r="AC177"/>
  <c r="V96"/>
  <c r="T95"/>
  <c r="G64"/>
  <c r="I65"/>
  <c r="AG92"/>
  <c r="K178"/>
  <c r="M178" s="1"/>
  <c r="M177" s="1"/>
  <c r="I177"/>
  <c r="K177" s="1"/>
  <c r="AE96"/>
  <c r="AC95"/>
  <c r="V92"/>
  <c r="X93"/>
  <c r="X92" s="1"/>
  <c r="I92"/>
  <c r="G91"/>
  <c r="G90" s="1"/>
  <c r="I160"/>
  <c r="K160" s="1"/>
  <c r="AC160"/>
  <c r="AG160"/>
  <c r="M92"/>
  <c r="O93"/>
  <c r="O92" s="1"/>
  <c r="O161"/>
  <c r="O160" s="1"/>
  <c r="M160"/>
  <c r="W148" i="1"/>
  <c r="W131"/>
  <c r="W66"/>
  <c r="W63"/>
  <c r="W62" s="1"/>
  <c r="X57"/>
  <c r="X54"/>
  <c r="X52"/>
  <c r="X51"/>
  <c r="X46" s="1"/>
  <c r="X43"/>
  <c r="X39"/>
  <c r="X36"/>
  <c r="N63"/>
  <c r="N62" s="1"/>
  <c r="AF131"/>
  <c r="AG147"/>
  <c r="AF148"/>
  <c r="AF66"/>
  <c r="AG57"/>
  <c r="AG54"/>
  <c r="AG52"/>
  <c r="AG51"/>
  <c r="AG46" s="1"/>
  <c r="AG43"/>
  <c r="AG39"/>
  <c r="AG36"/>
  <c r="U131"/>
  <c r="V147"/>
  <c r="X147" s="1"/>
  <c r="U148"/>
  <c r="U66"/>
  <c r="U63"/>
  <c r="V57"/>
  <c r="V54"/>
  <c r="V52"/>
  <c r="V51"/>
  <c r="V46" s="1"/>
  <c r="V43"/>
  <c r="V39"/>
  <c r="V36"/>
  <c r="L131"/>
  <c r="M159"/>
  <c r="O159" s="1"/>
  <c r="M160"/>
  <c r="O160" s="1"/>
  <c r="M162"/>
  <c r="O162" s="1"/>
  <c r="M158"/>
  <c r="O158" s="1"/>
  <c r="M147"/>
  <c r="O147" s="1"/>
  <c r="C63" i="4" l="1"/>
  <c r="C195"/>
  <c r="K65"/>
  <c r="I64"/>
  <c r="AG96"/>
  <c r="AG95" s="1"/>
  <c r="AE95"/>
  <c r="V95"/>
  <c r="X96"/>
  <c r="X95" s="1"/>
  <c r="T90"/>
  <c r="T195" s="1"/>
  <c r="V91"/>
  <c r="V177"/>
  <c r="X184"/>
  <c r="X177" s="1"/>
  <c r="I91"/>
  <c r="O178"/>
  <c r="O177" s="1"/>
  <c r="G195"/>
  <c r="G63"/>
  <c r="AG184"/>
  <c r="AG177" s="1"/>
  <c r="AG91" s="1"/>
  <c r="AG90" s="1"/>
  <c r="AG195" s="1"/>
  <c r="AE177"/>
  <c r="O96"/>
  <c r="O95" s="1"/>
  <c r="M95"/>
  <c r="AC91"/>
  <c r="AC90" s="1"/>
  <c r="AC195" s="1"/>
  <c r="AF62" i="1"/>
  <c r="AF61" s="1"/>
  <c r="AF166" s="1"/>
  <c r="W61"/>
  <c r="W166" s="1"/>
  <c r="AG35"/>
  <c r="U62"/>
  <c r="U61" s="1"/>
  <c r="U166" s="1"/>
  <c r="X35"/>
  <c r="N61"/>
  <c r="N166" s="1"/>
  <c r="V35"/>
  <c r="M75"/>
  <c r="O75" s="1"/>
  <c r="M129"/>
  <c r="O129" s="1"/>
  <c r="M128"/>
  <c r="O128" s="1"/>
  <c r="M117"/>
  <c r="O117" s="1"/>
  <c r="M118"/>
  <c r="O118" s="1"/>
  <c r="M116"/>
  <c r="O116" s="1"/>
  <c r="AE91" i="4" l="1"/>
  <c r="AE90" s="1"/>
  <c r="AE195" s="1"/>
  <c r="X91"/>
  <c r="X90" s="1"/>
  <c r="X195" s="1"/>
  <c r="V90"/>
  <c r="V195" s="1"/>
  <c r="M65"/>
  <c r="K64"/>
  <c r="I63"/>
  <c r="I90"/>
  <c r="I195" s="1"/>
  <c r="K91"/>
  <c r="L63" i="1"/>
  <c r="J63"/>
  <c r="K65"/>
  <c r="K69"/>
  <c r="M69" s="1"/>
  <c r="O69" s="1"/>
  <c r="K70"/>
  <c r="M70" s="1"/>
  <c r="O70" s="1"/>
  <c r="K71"/>
  <c r="M71" s="1"/>
  <c r="O71" s="1"/>
  <c r="K76"/>
  <c r="M76" s="1"/>
  <c r="O76" s="1"/>
  <c r="K88"/>
  <c r="M88" s="1"/>
  <c r="O88" s="1"/>
  <c r="K154"/>
  <c r="M154" s="1"/>
  <c r="O154" s="1"/>
  <c r="G165"/>
  <c r="I165" s="1"/>
  <c r="K165" s="1"/>
  <c r="M165" s="1"/>
  <c r="O165" s="1"/>
  <c r="G164"/>
  <c r="I164" s="1"/>
  <c r="K164" s="1"/>
  <c r="M164" s="1"/>
  <c r="O164" s="1"/>
  <c r="AA163"/>
  <c r="AC163" s="1"/>
  <c r="AE163" s="1"/>
  <c r="AG163" s="1"/>
  <c r="R163"/>
  <c r="T163" s="1"/>
  <c r="V163" s="1"/>
  <c r="X163" s="1"/>
  <c r="E163"/>
  <c r="G163" s="1"/>
  <c r="I163" s="1"/>
  <c r="K163" s="1"/>
  <c r="M163" s="1"/>
  <c r="O163" s="1"/>
  <c r="AA157"/>
  <c r="AC157" s="1"/>
  <c r="AE157" s="1"/>
  <c r="AG157" s="1"/>
  <c r="R157"/>
  <c r="E157"/>
  <c r="G157" s="1"/>
  <c r="I157" s="1"/>
  <c r="K157" s="1"/>
  <c r="M157" s="1"/>
  <c r="O157" s="1"/>
  <c r="I156"/>
  <c r="K156" s="1"/>
  <c r="M156" s="1"/>
  <c r="O156" s="1"/>
  <c r="AA155"/>
  <c r="AC155" s="1"/>
  <c r="AE155" s="1"/>
  <c r="R155"/>
  <c r="T155" s="1"/>
  <c r="V155" s="1"/>
  <c r="E155"/>
  <c r="G155" s="1"/>
  <c r="I155" s="1"/>
  <c r="K155" s="1"/>
  <c r="M155" s="1"/>
  <c r="O155" s="1"/>
  <c r="H153"/>
  <c r="I153" s="1"/>
  <c r="K153" s="1"/>
  <c r="M153" s="1"/>
  <c r="O153" s="1"/>
  <c r="E152"/>
  <c r="G152" s="1"/>
  <c r="I152" s="1"/>
  <c r="K152" s="1"/>
  <c r="M152" s="1"/>
  <c r="O152" s="1"/>
  <c r="E151"/>
  <c r="G151" s="1"/>
  <c r="I151" s="1"/>
  <c r="K151" s="1"/>
  <c r="M151" s="1"/>
  <c r="O151" s="1"/>
  <c r="E150"/>
  <c r="G150" s="1"/>
  <c r="I150" s="1"/>
  <c r="K150" s="1"/>
  <c r="M150" s="1"/>
  <c r="O150" s="1"/>
  <c r="E149"/>
  <c r="G149" s="1"/>
  <c r="AD148"/>
  <c r="AB148"/>
  <c r="AA148"/>
  <c r="Z148"/>
  <c r="Z62" s="1"/>
  <c r="Z61" s="1"/>
  <c r="Z166" s="1"/>
  <c r="Y148"/>
  <c r="S148"/>
  <c r="Q148"/>
  <c r="P148"/>
  <c r="J148"/>
  <c r="H148"/>
  <c r="F148"/>
  <c r="D148"/>
  <c r="C148"/>
  <c r="AA146"/>
  <c r="AC146" s="1"/>
  <c r="AE146" s="1"/>
  <c r="AG146" s="1"/>
  <c r="R146"/>
  <c r="T146" s="1"/>
  <c r="V146" s="1"/>
  <c r="X146" s="1"/>
  <c r="E146"/>
  <c r="G146" s="1"/>
  <c r="I146" s="1"/>
  <c r="K146" s="1"/>
  <c r="M146" s="1"/>
  <c r="O146" s="1"/>
  <c r="AA145"/>
  <c r="AC145" s="1"/>
  <c r="AE145" s="1"/>
  <c r="AG145" s="1"/>
  <c r="R145"/>
  <c r="T145" s="1"/>
  <c r="V145" s="1"/>
  <c r="X145" s="1"/>
  <c r="E145"/>
  <c r="G145" s="1"/>
  <c r="I145" s="1"/>
  <c r="K145" s="1"/>
  <c r="M145" s="1"/>
  <c r="O145" s="1"/>
  <c r="AA144"/>
  <c r="AC144" s="1"/>
  <c r="AE144" s="1"/>
  <c r="AG144" s="1"/>
  <c r="R144"/>
  <c r="T144" s="1"/>
  <c r="V144" s="1"/>
  <c r="X144" s="1"/>
  <c r="E144"/>
  <c r="G144" s="1"/>
  <c r="I144" s="1"/>
  <c r="K144" s="1"/>
  <c r="M144" s="1"/>
  <c r="O144" s="1"/>
  <c r="G143"/>
  <c r="I143" s="1"/>
  <c r="K143" s="1"/>
  <c r="M143" s="1"/>
  <c r="O143" s="1"/>
  <c r="AA142"/>
  <c r="AC142" s="1"/>
  <c r="AE142" s="1"/>
  <c r="AG142" s="1"/>
  <c r="R142"/>
  <c r="T142" s="1"/>
  <c r="V142" s="1"/>
  <c r="X142" s="1"/>
  <c r="E142"/>
  <c r="G142" s="1"/>
  <c r="I142" s="1"/>
  <c r="K142" s="1"/>
  <c r="M142" s="1"/>
  <c r="O142" s="1"/>
  <c r="AA141"/>
  <c r="AC141" s="1"/>
  <c r="AE141" s="1"/>
  <c r="AG141" s="1"/>
  <c r="R141"/>
  <c r="T141" s="1"/>
  <c r="V141" s="1"/>
  <c r="X141" s="1"/>
  <c r="E141"/>
  <c r="G141" s="1"/>
  <c r="I141" s="1"/>
  <c r="K141" s="1"/>
  <c r="M141" s="1"/>
  <c r="O141" s="1"/>
  <c r="AA140"/>
  <c r="AC140" s="1"/>
  <c r="AE140" s="1"/>
  <c r="AG140" s="1"/>
  <c r="R140"/>
  <c r="T140" s="1"/>
  <c r="V140" s="1"/>
  <c r="X140" s="1"/>
  <c r="E140"/>
  <c r="G140" s="1"/>
  <c r="I140" s="1"/>
  <c r="K140" s="1"/>
  <c r="M140" s="1"/>
  <c r="O140" s="1"/>
  <c r="AA139"/>
  <c r="AC139" s="1"/>
  <c r="AE139" s="1"/>
  <c r="AG139" s="1"/>
  <c r="R139"/>
  <c r="T139" s="1"/>
  <c r="V139" s="1"/>
  <c r="X139" s="1"/>
  <c r="E139"/>
  <c r="G139" s="1"/>
  <c r="I139" s="1"/>
  <c r="K139" s="1"/>
  <c r="M139" s="1"/>
  <c r="O139" s="1"/>
  <c r="AA138"/>
  <c r="AC138" s="1"/>
  <c r="AE138" s="1"/>
  <c r="AG138" s="1"/>
  <c r="R138"/>
  <c r="T138" s="1"/>
  <c r="V138" s="1"/>
  <c r="X138" s="1"/>
  <c r="E138"/>
  <c r="G138" s="1"/>
  <c r="I138" s="1"/>
  <c r="K138" s="1"/>
  <c r="M138" s="1"/>
  <c r="O138" s="1"/>
  <c r="AA137"/>
  <c r="AC137" s="1"/>
  <c r="AE137" s="1"/>
  <c r="AG137" s="1"/>
  <c r="R137"/>
  <c r="T137" s="1"/>
  <c r="V137" s="1"/>
  <c r="X137" s="1"/>
  <c r="E137"/>
  <c r="G137" s="1"/>
  <c r="I137" s="1"/>
  <c r="K137" s="1"/>
  <c r="M137" s="1"/>
  <c r="O137" s="1"/>
  <c r="AA136"/>
  <c r="AC136" s="1"/>
  <c r="AE136" s="1"/>
  <c r="AG136" s="1"/>
  <c r="R136"/>
  <c r="T136" s="1"/>
  <c r="V136" s="1"/>
  <c r="X136" s="1"/>
  <c r="E136"/>
  <c r="G136" s="1"/>
  <c r="I136" s="1"/>
  <c r="K136" s="1"/>
  <c r="M136" s="1"/>
  <c r="O136" s="1"/>
  <c r="AA135"/>
  <c r="AC135" s="1"/>
  <c r="AE135" s="1"/>
  <c r="AG135" s="1"/>
  <c r="R135"/>
  <c r="T135" s="1"/>
  <c r="V135" s="1"/>
  <c r="X135" s="1"/>
  <c r="E135"/>
  <c r="G135" s="1"/>
  <c r="I135" s="1"/>
  <c r="K135" s="1"/>
  <c r="M135" s="1"/>
  <c r="O135" s="1"/>
  <c r="AA134"/>
  <c r="AC134" s="1"/>
  <c r="AE134" s="1"/>
  <c r="AG134" s="1"/>
  <c r="R134"/>
  <c r="T134" s="1"/>
  <c r="V134" s="1"/>
  <c r="X134" s="1"/>
  <c r="E134"/>
  <c r="G134" s="1"/>
  <c r="I134" s="1"/>
  <c r="K134" s="1"/>
  <c r="M134" s="1"/>
  <c r="O134" s="1"/>
  <c r="AA133"/>
  <c r="AC133" s="1"/>
  <c r="R133"/>
  <c r="T133" s="1"/>
  <c r="V133" s="1"/>
  <c r="X133" s="1"/>
  <c r="E133"/>
  <c r="G133" s="1"/>
  <c r="I133" s="1"/>
  <c r="K133" s="1"/>
  <c r="M133" s="1"/>
  <c r="O133" s="1"/>
  <c r="AA132"/>
  <c r="AC132" s="1"/>
  <c r="AE132" s="1"/>
  <c r="AG132" s="1"/>
  <c r="R132"/>
  <c r="T132" s="1"/>
  <c r="V132" s="1"/>
  <c r="E132"/>
  <c r="G132" s="1"/>
  <c r="I132" s="1"/>
  <c r="K132" s="1"/>
  <c r="M132" s="1"/>
  <c r="O132" s="1"/>
  <c r="AD131"/>
  <c r="AB131"/>
  <c r="Z131"/>
  <c r="Y131"/>
  <c r="S131"/>
  <c r="Q131"/>
  <c r="P131"/>
  <c r="J131"/>
  <c r="H131"/>
  <c r="F131"/>
  <c r="D131"/>
  <c r="C131"/>
  <c r="I127"/>
  <c r="K127" s="1"/>
  <c r="M127" s="1"/>
  <c r="O127" s="1"/>
  <c r="I126"/>
  <c r="K126" s="1"/>
  <c r="M126" s="1"/>
  <c r="O126" s="1"/>
  <c r="I125"/>
  <c r="K125" s="1"/>
  <c r="M125" s="1"/>
  <c r="O125" s="1"/>
  <c r="I124"/>
  <c r="K124" s="1"/>
  <c r="M124" s="1"/>
  <c r="O124" s="1"/>
  <c r="I123"/>
  <c r="K123" s="1"/>
  <c r="M123" s="1"/>
  <c r="O123" s="1"/>
  <c r="I122"/>
  <c r="K122" s="1"/>
  <c r="M122" s="1"/>
  <c r="O122" s="1"/>
  <c r="I121"/>
  <c r="K121" s="1"/>
  <c r="M121" s="1"/>
  <c r="O121" s="1"/>
  <c r="G120"/>
  <c r="I120" s="1"/>
  <c r="K120" s="1"/>
  <c r="M120" s="1"/>
  <c r="O120" s="1"/>
  <c r="G119"/>
  <c r="I119" s="1"/>
  <c r="K119" s="1"/>
  <c r="M119" s="1"/>
  <c r="O119" s="1"/>
  <c r="I115"/>
  <c r="K115" s="1"/>
  <c r="M115" s="1"/>
  <c r="O115" s="1"/>
  <c r="I114"/>
  <c r="K114" s="1"/>
  <c r="M114" s="1"/>
  <c r="O114" s="1"/>
  <c r="G113"/>
  <c r="I113" s="1"/>
  <c r="K113" s="1"/>
  <c r="M113" s="1"/>
  <c r="O113" s="1"/>
  <c r="E112"/>
  <c r="G112" s="1"/>
  <c r="I112" s="1"/>
  <c r="K112" s="1"/>
  <c r="M112" s="1"/>
  <c r="O112" s="1"/>
  <c r="E111"/>
  <c r="G111" s="1"/>
  <c r="I111" s="1"/>
  <c r="K111" s="1"/>
  <c r="M111" s="1"/>
  <c r="O111" s="1"/>
  <c r="G110"/>
  <c r="I110" s="1"/>
  <c r="K110" s="1"/>
  <c r="M110" s="1"/>
  <c r="O110" s="1"/>
  <c r="G109"/>
  <c r="I109" s="1"/>
  <c r="K109" s="1"/>
  <c r="M109" s="1"/>
  <c r="O109" s="1"/>
  <c r="G108"/>
  <c r="I108" s="1"/>
  <c r="K108" s="1"/>
  <c r="M108" s="1"/>
  <c r="O108" s="1"/>
  <c r="G107"/>
  <c r="I107" s="1"/>
  <c r="K107" s="1"/>
  <c r="M107" s="1"/>
  <c r="O107" s="1"/>
  <c r="G106"/>
  <c r="I106" s="1"/>
  <c r="K106" s="1"/>
  <c r="M106" s="1"/>
  <c r="O106" s="1"/>
  <c r="G105"/>
  <c r="I105" s="1"/>
  <c r="K105" s="1"/>
  <c r="M105" s="1"/>
  <c r="O105" s="1"/>
  <c r="G104"/>
  <c r="I104" s="1"/>
  <c r="K104" s="1"/>
  <c r="M104" s="1"/>
  <c r="O104" s="1"/>
  <c r="G103"/>
  <c r="I103" s="1"/>
  <c r="K103" s="1"/>
  <c r="M103" s="1"/>
  <c r="O103" s="1"/>
  <c r="G102"/>
  <c r="I102" s="1"/>
  <c r="K102" s="1"/>
  <c r="M102" s="1"/>
  <c r="O102" s="1"/>
  <c r="G101"/>
  <c r="I101" s="1"/>
  <c r="K101" s="1"/>
  <c r="M101" s="1"/>
  <c r="O101" s="1"/>
  <c r="G100"/>
  <c r="I100" s="1"/>
  <c r="K100" s="1"/>
  <c r="M100" s="1"/>
  <c r="O100" s="1"/>
  <c r="G99"/>
  <c r="I99" s="1"/>
  <c r="K99" s="1"/>
  <c r="M99" s="1"/>
  <c r="O99" s="1"/>
  <c r="G98"/>
  <c r="I98" s="1"/>
  <c r="K98" s="1"/>
  <c r="M98" s="1"/>
  <c r="O98" s="1"/>
  <c r="G97"/>
  <c r="I97" s="1"/>
  <c r="K97" s="1"/>
  <c r="M97" s="1"/>
  <c r="O97" s="1"/>
  <c r="AA96"/>
  <c r="AC96" s="1"/>
  <c r="AE96" s="1"/>
  <c r="AG96" s="1"/>
  <c r="R96"/>
  <c r="T96" s="1"/>
  <c r="V96" s="1"/>
  <c r="X96" s="1"/>
  <c r="E96"/>
  <c r="G96" s="1"/>
  <c r="I96" s="1"/>
  <c r="K96" s="1"/>
  <c r="M96" s="1"/>
  <c r="O96" s="1"/>
  <c r="AA95"/>
  <c r="AC95" s="1"/>
  <c r="AE95" s="1"/>
  <c r="AG95" s="1"/>
  <c r="R95"/>
  <c r="T95" s="1"/>
  <c r="V95" s="1"/>
  <c r="X95" s="1"/>
  <c r="E95"/>
  <c r="G95" s="1"/>
  <c r="I95" s="1"/>
  <c r="K95" s="1"/>
  <c r="M95" s="1"/>
  <c r="O95" s="1"/>
  <c r="AA94"/>
  <c r="AC94" s="1"/>
  <c r="AE94" s="1"/>
  <c r="AG94" s="1"/>
  <c r="R94"/>
  <c r="T94" s="1"/>
  <c r="V94" s="1"/>
  <c r="X94" s="1"/>
  <c r="E94"/>
  <c r="G94" s="1"/>
  <c r="I94" s="1"/>
  <c r="K94" s="1"/>
  <c r="M94" s="1"/>
  <c r="O94" s="1"/>
  <c r="AA93"/>
  <c r="AC93" s="1"/>
  <c r="AE93" s="1"/>
  <c r="AG93" s="1"/>
  <c r="R93"/>
  <c r="T93" s="1"/>
  <c r="V93" s="1"/>
  <c r="X93" s="1"/>
  <c r="E93"/>
  <c r="G93" s="1"/>
  <c r="I93" s="1"/>
  <c r="K93" s="1"/>
  <c r="M93" s="1"/>
  <c r="O93" s="1"/>
  <c r="AA92"/>
  <c r="AC92" s="1"/>
  <c r="AE92" s="1"/>
  <c r="AG92" s="1"/>
  <c r="R92"/>
  <c r="T92" s="1"/>
  <c r="V92" s="1"/>
  <c r="X92" s="1"/>
  <c r="E92"/>
  <c r="G92" s="1"/>
  <c r="I92" s="1"/>
  <c r="K92" s="1"/>
  <c r="M92" s="1"/>
  <c r="O92" s="1"/>
  <c r="AA91"/>
  <c r="AC91" s="1"/>
  <c r="AE91" s="1"/>
  <c r="AG91" s="1"/>
  <c r="R91"/>
  <c r="T91" s="1"/>
  <c r="V91" s="1"/>
  <c r="X91" s="1"/>
  <c r="E91"/>
  <c r="G91" s="1"/>
  <c r="I91" s="1"/>
  <c r="K91" s="1"/>
  <c r="M91" s="1"/>
  <c r="O91" s="1"/>
  <c r="AA90"/>
  <c r="AC90" s="1"/>
  <c r="AE90" s="1"/>
  <c r="AG90" s="1"/>
  <c r="R90"/>
  <c r="T90" s="1"/>
  <c r="V90" s="1"/>
  <c r="X90" s="1"/>
  <c r="E90"/>
  <c r="G90" s="1"/>
  <c r="I90" s="1"/>
  <c r="K90" s="1"/>
  <c r="M90" s="1"/>
  <c r="O90" s="1"/>
  <c r="AA89"/>
  <c r="AC89" s="1"/>
  <c r="AE89" s="1"/>
  <c r="AG89" s="1"/>
  <c r="R89"/>
  <c r="T89" s="1"/>
  <c r="V89" s="1"/>
  <c r="X89" s="1"/>
  <c r="E89"/>
  <c r="G89" s="1"/>
  <c r="I89" s="1"/>
  <c r="K89" s="1"/>
  <c r="M89" s="1"/>
  <c r="O89" s="1"/>
  <c r="AC88"/>
  <c r="AE88" s="1"/>
  <c r="AG88" s="1"/>
  <c r="AA87"/>
  <c r="AC87" s="1"/>
  <c r="AE87" s="1"/>
  <c r="AG87" s="1"/>
  <c r="R87"/>
  <c r="T87" s="1"/>
  <c r="V87" s="1"/>
  <c r="X87" s="1"/>
  <c r="E87"/>
  <c r="G87" s="1"/>
  <c r="I87" s="1"/>
  <c r="K87" s="1"/>
  <c r="M87" s="1"/>
  <c r="O87" s="1"/>
  <c r="AA86"/>
  <c r="AC86" s="1"/>
  <c r="AE86" s="1"/>
  <c r="AG86" s="1"/>
  <c r="R86"/>
  <c r="T86" s="1"/>
  <c r="V86" s="1"/>
  <c r="X86" s="1"/>
  <c r="E86"/>
  <c r="G86" s="1"/>
  <c r="I86" s="1"/>
  <c r="K86" s="1"/>
  <c r="M86" s="1"/>
  <c r="O86" s="1"/>
  <c r="AA85"/>
  <c r="AC85" s="1"/>
  <c r="AE85" s="1"/>
  <c r="AG85" s="1"/>
  <c r="R85"/>
  <c r="T85" s="1"/>
  <c r="V85" s="1"/>
  <c r="X85" s="1"/>
  <c r="E85"/>
  <c r="G85" s="1"/>
  <c r="I85" s="1"/>
  <c r="K85" s="1"/>
  <c r="M85" s="1"/>
  <c r="O85" s="1"/>
  <c r="AA84"/>
  <c r="AC84" s="1"/>
  <c r="AE84" s="1"/>
  <c r="AG84" s="1"/>
  <c r="R84"/>
  <c r="T84" s="1"/>
  <c r="V84" s="1"/>
  <c r="X84" s="1"/>
  <c r="E84"/>
  <c r="G84" s="1"/>
  <c r="I84" s="1"/>
  <c r="K84" s="1"/>
  <c r="M84" s="1"/>
  <c r="O84" s="1"/>
  <c r="AA83"/>
  <c r="AC83" s="1"/>
  <c r="AE83" s="1"/>
  <c r="AG83" s="1"/>
  <c r="R83"/>
  <c r="T83" s="1"/>
  <c r="V83" s="1"/>
  <c r="X83" s="1"/>
  <c r="E83"/>
  <c r="G83" s="1"/>
  <c r="I83" s="1"/>
  <c r="K83" s="1"/>
  <c r="M83" s="1"/>
  <c r="O83" s="1"/>
  <c r="AA82"/>
  <c r="AC82" s="1"/>
  <c r="AE82" s="1"/>
  <c r="AG82" s="1"/>
  <c r="R82"/>
  <c r="T82" s="1"/>
  <c r="V82" s="1"/>
  <c r="X82" s="1"/>
  <c r="E82"/>
  <c r="G82" s="1"/>
  <c r="I82" s="1"/>
  <c r="K82" s="1"/>
  <c r="M82" s="1"/>
  <c r="O82" s="1"/>
  <c r="AA81"/>
  <c r="AC81" s="1"/>
  <c r="AE81" s="1"/>
  <c r="AG81" s="1"/>
  <c r="R81"/>
  <c r="T81" s="1"/>
  <c r="V81" s="1"/>
  <c r="X81" s="1"/>
  <c r="E81"/>
  <c r="G81" s="1"/>
  <c r="I81" s="1"/>
  <c r="K81" s="1"/>
  <c r="M81" s="1"/>
  <c r="O81" s="1"/>
  <c r="AA80"/>
  <c r="AC80" s="1"/>
  <c r="AE80" s="1"/>
  <c r="AG80" s="1"/>
  <c r="R80"/>
  <c r="T80" s="1"/>
  <c r="V80" s="1"/>
  <c r="X80" s="1"/>
  <c r="E80"/>
  <c r="G80" s="1"/>
  <c r="I80" s="1"/>
  <c r="K80" s="1"/>
  <c r="M80" s="1"/>
  <c r="O80" s="1"/>
  <c r="AA79"/>
  <c r="AC79" s="1"/>
  <c r="AE79" s="1"/>
  <c r="AG79" s="1"/>
  <c r="R79"/>
  <c r="T79" s="1"/>
  <c r="V79" s="1"/>
  <c r="X79" s="1"/>
  <c r="E79"/>
  <c r="G79" s="1"/>
  <c r="I79" s="1"/>
  <c r="K79" s="1"/>
  <c r="M79" s="1"/>
  <c r="O79" s="1"/>
  <c r="AA78"/>
  <c r="AC78" s="1"/>
  <c r="AE78" s="1"/>
  <c r="AG78" s="1"/>
  <c r="R78"/>
  <c r="T78" s="1"/>
  <c r="V78" s="1"/>
  <c r="X78" s="1"/>
  <c r="E78"/>
  <c r="G78" s="1"/>
  <c r="I78" s="1"/>
  <c r="K78" s="1"/>
  <c r="M78" s="1"/>
  <c r="O78" s="1"/>
  <c r="AA77"/>
  <c r="AC77" s="1"/>
  <c r="AE77" s="1"/>
  <c r="AG77" s="1"/>
  <c r="R77"/>
  <c r="T77" s="1"/>
  <c r="V77" s="1"/>
  <c r="X77" s="1"/>
  <c r="E77"/>
  <c r="G77" s="1"/>
  <c r="I77" s="1"/>
  <c r="K77" s="1"/>
  <c r="M77" s="1"/>
  <c r="O77" s="1"/>
  <c r="AE76"/>
  <c r="AG76" s="1"/>
  <c r="AE74"/>
  <c r="AG74" s="1"/>
  <c r="I74"/>
  <c r="K74" s="1"/>
  <c r="M74" s="1"/>
  <c r="O74" s="1"/>
  <c r="AA73"/>
  <c r="AC73" s="1"/>
  <c r="AE73" s="1"/>
  <c r="AG73" s="1"/>
  <c r="R73"/>
  <c r="T73" s="1"/>
  <c r="V73" s="1"/>
  <c r="X73" s="1"/>
  <c r="E73"/>
  <c r="G73" s="1"/>
  <c r="I73" s="1"/>
  <c r="K73" s="1"/>
  <c r="M73" s="1"/>
  <c r="O73" s="1"/>
  <c r="I72"/>
  <c r="K72" s="1"/>
  <c r="M72" s="1"/>
  <c r="O72" s="1"/>
  <c r="AE71"/>
  <c r="AG71" s="1"/>
  <c r="AE70"/>
  <c r="AG70" s="1"/>
  <c r="AA69"/>
  <c r="AC69" s="1"/>
  <c r="AE69" s="1"/>
  <c r="AG69" s="1"/>
  <c r="R69"/>
  <c r="T69" s="1"/>
  <c r="V69" s="1"/>
  <c r="X69" s="1"/>
  <c r="AA68"/>
  <c r="AC68" s="1"/>
  <c r="AE68" s="1"/>
  <c r="AG68" s="1"/>
  <c r="R68"/>
  <c r="T68" s="1"/>
  <c r="V68" s="1"/>
  <c r="X68" s="1"/>
  <c r="E68"/>
  <c r="G68" s="1"/>
  <c r="I68" s="1"/>
  <c r="K68" s="1"/>
  <c r="M68" s="1"/>
  <c r="O68" s="1"/>
  <c r="AA67"/>
  <c r="AC67" s="1"/>
  <c r="R67"/>
  <c r="T67" s="1"/>
  <c r="V67" s="1"/>
  <c r="E67"/>
  <c r="G67" s="1"/>
  <c r="AD66"/>
  <c r="AD62" s="1"/>
  <c r="AD61" s="1"/>
  <c r="AD166" s="1"/>
  <c r="AB66"/>
  <c r="AB62" s="1"/>
  <c r="AB61" s="1"/>
  <c r="AB166" s="1"/>
  <c r="Z66"/>
  <c r="Y66"/>
  <c r="S66"/>
  <c r="Q66"/>
  <c r="P66"/>
  <c r="H66"/>
  <c r="F66"/>
  <c r="D66"/>
  <c r="C66"/>
  <c r="AA64"/>
  <c r="AC64" s="1"/>
  <c r="AE64" s="1"/>
  <c r="AG64" s="1"/>
  <c r="R64"/>
  <c r="T64" s="1"/>
  <c r="E64"/>
  <c r="G64" s="1"/>
  <c r="I64" s="1"/>
  <c r="K64" s="1"/>
  <c r="K63" s="1"/>
  <c r="Y63"/>
  <c r="AA63" s="1"/>
  <c r="S63"/>
  <c r="S62" s="1"/>
  <c r="S61" s="1"/>
  <c r="S166" s="1"/>
  <c r="Q63"/>
  <c r="Q62" s="1"/>
  <c r="Q61" s="1"/>
  <c r="Q166" s="1"/>
  <c r="P63"/>
  <c r="C63"/>
  <c r="E63" s="1"/>
  <c r="G63" s="1"/>
  <c r="P62"/>
  <c r="P61" s="1"/>
  <c r="H62"/>
  <c r="F62"/>
  <c r="F61" s="1"/>
  <c r="H61"/>
  <c r="E60"/>
  <c r="G60" s="1"/>
  <c r="I60" s="1"/>
  <c r="K60" s="1"/>
  <c r="M60" s="1"/>
  <c r="O60" s="1"/>
  <c r="E59"/>
  <c r="G59" s="1"/>
  <c r="I59" s="1"/>
  <c r="K59" s="1"/>
  <c r="M59" s="1"/>
  <c r="O59" s="1"/>
  <c r="E58"/>
  <c r="G58" s="1"/>
  <c r="I58" s="1"/>
  <c r="K58" s="1"/>
  <c r="M58" s="1"/>
  <c r="O58" s="1"/>
  <c r="AE57"/>
  <c r="AC57"/>
  <c r="AA57"/>
  <c r="Y57"/>
  <c r="T57"/>
  <c r="R57"/>
  <c r="P57"/>
  <c r="H57"/>
  <c r="F57"/>
  <c r="D57"/>
  <c r="C57"/>
  <c r="E56"/>
  <c r="G56" s="1"/>
  <c r="I56" s="1"/>
  <c r="K56" s="1"/>
  <c r="M56" s="1"/>
  <c r="O56" s="1"/>
  <c r="E55"/>
  <c r="G55" s="1"/>
  <c r="I55" s="1"/>
  <c r="K55" s="1"/>
  <c r="M55" s="1"/>
  <c r="O55" s="1"/>
  <c r="AE54"/>
  <c r="AC54"/>
  <c r="AA54"/>
  <c r="Y54"/>
  <c r="T54"/>
  <c r="R54"/>
  <c r="P54"/>
  <c r="H54"/>
  <c r="F54"/>
  <c r="D54"/>
  <c r="C54"/>
  <c r="E53"/>
  <c r="G53" s="1"/>
  <c r="I53" s="1"/>
  <c r="K53" s="1"/>
  <c r="M53" s="1"/>
  <c r="O53" s="1"/>
  <c r="AE52"/>
  <c r="AC52"/>
  <c r="AA52"/>
  <c r="Y52"/>
  <c r="T52"/>
  <c r="R52"/>
  <c r="P52"/>
  <c r="H52"/>
  <c r="F52"/>
  <c r="D52"/>
  <c r="C52"/>
  <c r="AE51"/>
  <c r="AC51"/>
  <c r="AA51"/>
  <c r="Y51"/>
  <c r="T51"/>
  <c r="R51"/>
  <c r="P51"/>
  <c r="C51"/>
  <c r="E51" s="1"/>
  <c r="G51" s="1"/>
  <c r="I51" s="1"/>
  <c r="K51" s="1"/>
  <c r="M51" s="1"/>
  <c r="O51" s="1"/>
  <c r="E50"/>
  <c r="G50" s="1"/>
  <c r="I50" s="1"/>
  <c r="K50" s="1"/>
  <c r="M50" s="1"/>
  <c r="O50" s="1"/>
  <c r="E49"/>
  <c r="G49" s="1"/>
  <c r="I49" s="1"/>
  <c r="K49" s="1"/>
  <c r="M49" s="1"/>
  <c r="O49" s="1"/>
  <c r="C48"/>
  <c r="E48" s="1"/>
  <c r="G48" s="1"/>
  <c r="I48" s="1"/>
  <c r="K48" s="1"/>
  <c r="M48" s="1"/>
  <c r="O48" s="1"/>
  <c r="E47"/>
  <c r="G47" s="1"/>
  <c r="I47" s="1"/>
  <c r="K47" s="1"/>
  <c r="M47" s="1"/>
  <c r="O47" s="1"/>
  <c r="AE46"/>
  <c r="AC46"/>
  <c r="AA46"/>
  <c r="Y46"/>
  <c r="T46"/>
  <c r="R46"/>
  <c r="P46"/>
  <c r="H46"/>
  <c r="F46"/>
  <c r="D46"/>
  <c r="E45"/>
  <c r="G45" s="1"/>
  <c r="I45" s="1"/>
  <c r="K45" s="1"/>
  <c r="M45" s="1"/>
  <c r="O45" s="1"/>
  <c r="E44"/>
  <c r="G44" s="1"/>
  <c r="I44" s="1"/>
  <c r="K44" s="1"/>
  <c r="M44" s="1"/>
  <c r="O44" s="1"/>
  <c r="AE43"/>
  <c r="AC43"/>
  <c r="AA43"/>
  <c r="Y43"/>
  <c r="T43"/>
  <c r="R43"/>
  <c r="P43"/>
  <c r="H43"/>
  <c r="F43"/>
  <c r="D43"/>
  <c r="C43"/>
  <c r="E43" s="1"/>
  <c r="G43" s="1"/>
  <c r="I43" s="1"/>
  <c r="K43" s="1"/>
  <c r="M43" s="1"/>
  <c r="O43" s="1"/>
  <c r="E42"/>
  <c r="G42" s="1"/>
  <c r="I42" s="1"/>
  <c r="K42" s="1"/>
  <c r="M42" s="1"/>
  <c r="O42" s="1"/>
  <c r="E41"/>
  <c r="G41" s="1"/>
  <c r="I41" s="1"/>
  <c r="K41" s="1"/>
  <c r="M41" s="1"/>
  <c r="O41" s="1"/>
  <c r="E40"/>
  <c r="G40" s="1"/>
  <c r="I40" s="1"/>
  <c r="K40" s="1"/>
  <c r="M40" s="1"/>
  <c r="O40" s="1"/>
  <c r="AE39"/>
  <c r="AC39"/>
  <c r="AA39"/>
  <c r="AA35" s="1"/>
  <c r="Y39"/>
  <c r="T39"/>
  <c r="R39"/>
  <c r="P39"/>
  <c r="P35" s="1"/>
  <c r="H39"/>
  <c r="F39"/>
  <c r="D39"/>
  <c r="C39"/>
  <c r="E39" s="1"/>
  <c r="E38"/>
  <c r="G38" s="1"/>
  <c r="I38" s="1"/>
  <c r="K38" s="1"/>
  <c r="M38" s="1"/>
  <c r="O38" s="1"/>
  <c r="E37"/>
  <c r="G37" s="1"/>
  <c r="I37" s="1"/>
  <c r="K37" s="1"/>
  <c r="M37" s="1"/>
  <c r="O37" s="1"/>
  <c r="AE36"/>
  <c r="AC36"/>
  <c r="AC35" s="1"/>
  <c r="AA36"/>
  <c r="Y36"/>
  <c r="Y35" s="1"/>
  <c r="T36"/>
  <c r="R36"/>
  <c r="R35" s="1"/>
  <c r="P36"/>
  <c r="H36"/>
  <c r="H35" s="1"/>
  <c r="H166" s="1"/>
  <c r="F36"/>
  <c r="D36"/>
  <c r="D35" s="1"/>
  <c r="C36"/>
  <c r="AE35"/>
  <c r="T35"/>
  <c r="K90" i="4" l="1"/>
  <c r="K195" s="1"/>
  <c r="M91"/>
  <c r="O65"/>
  <c r="O64" s="1"/>
  <c r="M64"/>
  <c r="P166" i="1"/>
  <c r="D62"/>
  <c r="D61" s="1"/>
  <c r="G39"/>
  <c r="I39" s="1"/>
  <c r="K39" s="1"/>
  <c r="M39" s="1"/>
  <c r="O39" s="1"/>
  <c r="C62"/>
  <c r="C61" s="1"/>
  <c r="E66"/>
  <c r="D166"/>
  <c r="V66"/>
  <c r="X67"/>
  <c r="X66" s="1"/>
  <c r="X132"/>
  <c r="X131" s="1"/>
  <c r="V131"/>
  <c r="X155"/>
  <c r="F35"/>
  <c r="F166" s="1"/>
  <c r="C46"/>
  <c r="C35" s="1"/>
  <c r="C34" s="1"/>
  <c r="Y62"/>
  <c r="Y61" s="1"/>
  <c r="Y166" s="1"/>
  <c r="R66"/>
  <c r="AA66"/>
  <c r="E131"/>
  <c r="T63"/>
  <c r="V64"/>
  <c r="AE148"/>
  <c r="AG155"/>
  <c r="AG148" s="1"/>
  <c r="O131"/>
  <c r="M131"/>
  <c r="R62"/>
  <c r="R61" s="1"/>
  <c r="R166" s="1"/>
  <c r="M64"/>
  <c r="I149"/>
  <c r="K149" s="1"/>
  <c r="G148"/>
  <c r="E36"/>
  <c r="E46"/>
  <c r="G46" s="1"/>
  <c r="I46" s="1"/>
  <c r="K46" s="1"/>
  <c r="M46" s="1"/>
  <c r="O46" s="1"/>
  <c r="E52"/>
  <c r="G52" s="1"/>
  <c r="I52" s="1"/>
  <c r="K52" s="1"/>
  <c r="M52" s="1"/>
  <c r="O52" s="1"/>
  <c r="E54"/>
  <c r="G54" s="1"/>
  <c r="I54" s="1"/>
  <c r="K54" s="1"/>
  <c r="M54" s="1"/>
  <c r="O54" s="1"/>
  <c r="E57"/>
  <c r="G57" s="1"/>
  <c r="I57" s="1"/>
  <c r="K57" s="1"/>
  <c r="R148"/>
  <c r="AE67"/>
  <c r="AC66"/>
  <c r="AC63"/>
  <c r="I131"/>
  <c r="K131" s="1"/>
  <c r="T66"/>
  <c r="I63"/>
  <c r="I67"/>
  <c r="G66"/>
  <c r="AE133"/>
  <c r="AC131"/>
  <c r="I148"/>
  <c r="K148" s="1"/>
  <c r="T131"/>
  <c r="R63"/>
  <c r="G131"/>
  <c r="AA131"/>
  <c r="E148"/>
  <c r="E62" s="1"/>
  <c r="E61" s="1"/>
  <c r="AC148"/>
  <c r="R131"/>
  <c r="T157"/>
  <c r="C166"/>
  <c r="M90" i="4" l="1"/>
  <c r="M195" s="1"/>
  <c r="O91"/>
  <c r="O90" s="1"/>
  <c r="O195" s="1"/>
  <c r="T62" i="1"/>
  <c r="V62" s="1"/>
  <c r="AE131"/>
  <c r="AG133"/>
  <c r="AG131" s="1"/>
  <c r="T148"/>
  <c r="V157"/>
  <c r="AE66"/>
  <c r="AG67"/>
  <c r="AG66" s="1"/>
  <c r="G36"/>
  <c r="E35"/>
  <c r="E34" s="1"/>
  <c r="M63"/>
  <c r="O64"/>
  <c r="O63" s="1"/>
  <c r="V63"/>
  <c r="X64"/>
  <c r="X63" s="1"/>
  <c r="AA62"/>
  <c r="AA61" s="1"/>
  <c r="AA166" s="1"/>
  <c r="G62"/>
  <c r="G61" s="1"/>
  <c r="AC62"/>
  <c r="AC61" s="1"/>
  <c r="AC166" s="1"/>
  <c r="AE63"/>
  <c r="I66"/>
  <c r="T61" l="1"/>
  <c r="T166" s="1"/>
  <c r="X157"/>
  <c r="X148" s="1"/>
  <c r="V148"/>
  <c r="V61"/>
  <c r="V166" s="1"/>
  <c r="X62"/>
  <c r="X61" s="1"/>
  <c r="X166" s="1"/>
  <c r="AE62"/>
  <c r="AE61" s="1"/>
  <c r="AE166" s="1"/>
  <c r="AG63"/>
  <c r="AG62" s="1"/>
  <c r="AG61" s="1"/>
  <c r="AG166" s="1"/>
  <c r="I36"/>
  <c r="G35"/>
  <c r="E166"/>
  <c r="I62"/>
  <c r="G166" l="1"/>
  <c r="G34"/>
  <c r="K36"/>
  <c r="I35"/>
  <c r="I34" s="1"/>
  <c r="I61"/>
  <c r="M36" l="1"/>
  <c r="K35"/>
  <c r="I166"/>
  <c r="O36" l="1"/>
  <c r="M57"/>
  <c r="O57" s="1"/>
  <c r="L66"/>
  <c r="M149"/>
  <c r="L148"/>
  <c r="L62" s="1"/>
  <c r="M148" l="1"/>
  <c r="O149"/>
  <c r="O148" s="1"/>
  <c r="O35"/>
  <c r="M35"/>
  <c r="L61"/>
  <c r="L166" s="1"/>
  <c r="J66"/>
  <c r="K66" s="1"/>
  <c r="K67"/>
  <c r="M67" s="1"/>
  <c r="M66" l="1"/>
  <c r="O67"/>
  <c r="O66" s="1"/>
  <c r="J62"/>
  <c r="J61" l="1"/>
  <c r="J166" s="1"/>
  <c r="K62"/>
  <c r="K61" l="1"/>
  <c r="K166" s="1"/>
  <c r="M61" l="1"/>
  <c r="M166" s="1"/>
</calcChain>
</file>

<file path=xl/sharedStrings.xml><?xml version="1.0" encoding="utf-8"?>
<sst xmlns="http://schemas.openxmlformats.org/spreadsheetml/2006/main" count="658" uniqueCount="225">
  <si>
    <t>Приложение №_</t>
  </si>
  <si>
    <t xml:space="preserve">к решению сессии шестого созыва Собрания </t>
  </si>
  <si>
    <t>депутатов №__ от 7 августа 2020 года</t>
  </si>
  <si>
    <t>депутатов №__ от 26 июня 2020 года</t>
  </si>
  <si>
    <t>депутатов №__ от 24 апреля 2020 года</t>
  </si>
  <si>
    <t>депутатов №__ от 22 февраля 2020 года</t>
  </si>
  <si>
    <t>Приложение № 4</t>
  </si>
  <si>
    <t>к решению сессии шестого созыва Собрания</t>
  </si>
  <si>
    <t>депутатов № 170 от 20 декабря 2019 года</t>
  </si>
  <si>
    <t>Прогнозируемое поступление доходов бюджета МО "Устьянский муниципальный район" на 2020 год и плановый период 2021 и 2022 годов</t>
  </si>
  <si>
    <t>Наименование доходов</t>
  </si>
  <si>
    <t>Код бюджетной классификации Российской Федерации</t>
  </si>
  <si>
    <t>Сумма, рублей</t>
  </si>
  <si>
    <t>2020 год</t>
  </si>
  <si>
    <t>Изменения</t>
  </si>
  <si>
    <t>2021 год</t>
  </si>
  <si>
    <t>2022 год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</si>
  <si>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</si>
  <si>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</si>
  <si>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</si>
  <si>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</si>
  <si>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</si>
  <si>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</si>
  <si>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</si>
  <si>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</si>
  <si>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</si>
  <si>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</si>
  <si>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</si>
  <si>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</si>
  <si>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</si>
  <si>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</si>
  <si>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</si>
  <si>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</si>
  <si>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</si>
  <si>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</si>
  <si>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</si>
  <si>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</si>
  <si>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</si>
  <si>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</si>
  <si>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</si>
  <si>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</si>
  <si>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</si>
  <si>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</si>
  <si>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</si>
  <si>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</si>
  <si>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</si>
  <si>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</si>
  <si>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Платежи от государственных и муниципальных унитарных предприятий</t>
  </si>
  <si>
    <t>1 11 07000 05 0000120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</si>
  <si>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</si>
  <si>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</si>
  <si>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</si>
  <si>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</si>
  <si>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</si>
  <si>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</si>
  <si>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 xml:space="preserve">ДОХОДЫ ОТ ОКАЗАНИЯ ПЛАТНЫХ УСЛУГ И КОМПЕНСАЦИИ ЗАТРАТ </t>
  </si>
  <si>
    <t>1 13 00000 00 0000 000</t>
  </si>
  <si>
    <t>Доходы от оказания платных услуг (работ)</t>
  </si>
  <si>
    <t>1 13 01000 00 0000 130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</si>
  <si>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</si>
  <si>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</si>
  <si>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</si>
  <si>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</si>
  <si>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</si>
  <si>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</si>
  <si>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</si>
  <si>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</si>
  <si>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</si>
  <si>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</si>
  <si>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</si>
  <si>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</si>
  <si>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 xml:space="preserve">БЕЗВОЗМЕЗДНЫЕ ПОСТУПЛЕНИЯ ОТ ДРУГИХ БЮДЖЕТОВ БЮДЖЕТНОЙ СИСТЕМЫ РОССИЙСКОЙ ФЕДЕРАЦИИ
</t>
  </si>
  <si>
    <t>2 02 00000 00 0000 000</t>
  </si>
  <si>
    <t>Дотации бюджетам бюджетной системы Российской Федерации</t>
  </si>
  <si>
    <t>2 02 10000 00 0000 150</t>
  </si>
  <si>
    <t>Дотации бюджетам муниципальных районов на выравнивание бюджетной обеспеченности</t>
  </si>
  <si>
    <t>2 02 15001 05 0000 150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</si>
  <si>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</si>
  <si>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</si>
  <si>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</si>
  <si>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</si>
  <si>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средств,поступивших от государственной корпорации-Фонда содействия реформированию жилищно-коммунального хозяйства (МО "Устьянский муниципальный район")</t>
  </si>
  <si>
    <t>2 02 20299 05 0000 150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</si>
  <si>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 (МО "Устьянский муниципальный район")</t>
  </si>
  <si>
    <t>2 02 20302 05 0000 150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</si>
  <si>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средств,поступивших от государственной корпорации-Фонда содействия реформированию жилищно-коммунального хозяйства 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</si>
  <si>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 </t>
  </si>
  <si>
    <t xml:space="preserve">Субсидии бюджетам муниципальных районов на обеспечение уровня финансирования муниципальных организаций,осуществляющих  спортивную подготовку в соответствии с требованиями </t>
  </si>
  <si>
    <t>2 02 25081 05 0000 150</t>
  </si>
  <si>
    <t xml:space="preserve">Субсидии бюджетам МО на создание в общеобразовательных организациях,расположенных в сельской местности и малых городах,условий для занятий физической культурой и спортом </t>
  </si>
  <si>
    <t>2 02 25097 05 0000 150</t>
  </si>
  <si>
    <t>Субсидии бюджетам муниципальных районов на строительство и реконструкцию (модернизацию) объектов питьевого водоснабжения (водопровод с.Шангалы)</t>
  </si>
  <si>
    <t>2 02 25 243 05 0000 150</t>
  </si>
  <si>
    <t>Субсидии бюджетам муниципальных районов на реализацию мероприятий по модернизации муниципальных детских школ искусств по видам искусств</t>
  </si>
  <si>
    <t>2 02 25306 05 0000 150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</si>
  <si>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</si>
  <si>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2 02 25467 05 0000 150</t>
  </si>
  <si>
    <t>Субсидии бюджету муниципального района на реализацию мероприятий по обеспечению жильем молодых семей (ФБ)</t>
  </si>
  <si>
    <t>2 02 25497 05 0000 150</t>
  </si>
  <si>
    <t xml:space="preserve">Субсидии бюджетам муниципальных районов на  государственную поддержку отрасли культуры </t>
  </si>
  <si>
    <t>2 02 25519 05 0000 150</t>
  </si>
  <si>
    <t>Субсидии бюджетам муниципальных районов на  государственную поддержку отрасли культуры (создание(реконструкция) и капитальный ремонт учреждений культурно-досугового типа в с/местности)</t>
  </si>
  <si>
    <t>Субсидии бюджетам муниципальных районов на  государственную поддержку отрасли культуры (оснащение образ.учреждений культуры музык.инструментами и др.оборудованием для творчества)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</si>
  <si>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</si>
  <si>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2 02 25555 05 0000 150</t>
  </si>
  <si>
    <t>Субсидии бюджетам муниципальных районов на  обеспечение комплексного развития сельских территорий (кап.ремонтд/сада "Рябинушка")</t>
  </si>
  <si>
    <t>2 02 25576 05 0000 150</t>
  </si>
  <si>
    <t>Субсидии бюджетам муниципальных районов на  обеспечение комплексного развития сельских территорий (благоустройство территорий МО "Киземское")</t>
  </si>
  <si>
    <t>Субсидии бюджетам муниципальных районов на  обеспечение комплексного развития сельских территорий (жилье на селе)</t>
  </si>
  <si>
    <t>Субсидии бюджетам муниципальных районов на  обеспечение комплексного развития сельских территорий (реконструкция здания прокуратуры  под д/библиотеку)</t>
  </si>
  <si>
    <t>Субсидии бюджетам муниципальных районов на  обеспечение комплексного развития сельских территорий (строительство КОС)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</si>
  <si>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</si>
  <si>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 xml:space="preserve"> 2 02 27384 05 0000 150</t>
  </si>
  <si>
    <t>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2020 год</t>
  </si>
  <si>
    <t>2 02 29999 05 0000 150</t>
  </si>
  <si>
    <t>Субсидии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интернате, на 2020 год и на плановый период 2021 и 2022 годов</t>
  </si>
  <si>
    <t>Распределение субсидий бюджетам муниципальных образований Архангельской области на создание условий для обеспечения поселений и жителей городских округов услугами торговли на 2020 год и на плановый период 2021 и 2022 годов</t>
  </si>
  <si>
    <t>Субсидии бюджетам муниципальных образований Архангельской области на развитие территориального общественного самоуправления в Архангельской области на 2020 год и на плановый период 2021 года</t>
  </si>
  <si>
    <t>Субсидии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типа), на 2020 год и на плановый период 2021 и 2022 годов</t>
  </si>
  <si>
    <t>Субсидии на софинансирование вопросов местного значения</t>
  </si>
  <si>
    <t xml:space="preserve">2 02 29999 05 0000 150 </t>
  </si>
  <si>
    <t>Субсидии бюджетам муниципальных районов на  реализацию мероприятий по улучшению жилищных условий граждан,проживающих на сельских территориях</t>
  </si>
  <si>
    <t>Субсидии бюджету муниципального района на реализацию мероприятий по обеспечению жильем молодых семей (областной бюджет)</t>
  </si>
  <si>
    <t>Субсидии бюджетам муниципальных районов на софинансирование приобретения спортивного инвентаря и оборудования для муниципальных учрежедний физкультурно-спортивной направленности</t>
  </si>
  <si>
    <t>Субсидии бюджетам муниципальных районов на капитальный ремонт зданий дошкольных образовательных организаций</t>
  </si>
  <si>
    <t>Субсидии бюджетам муниципальных районов на обустройство объектов размещения твердых коммунальных отходов</t>
  </si>
  <si>
    <t>Субсидия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</si>
  <si>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</si>
  <si>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 (за счет остатков 2019 г.)</t>
  </si>
  <si>
    <t>Субсидии бюджетам муниципальных районовна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 (за счет остатков 2019 г.)</t>
  </si>
  <si>
    <t>Субсидии бюджетам муниципальных районов на модернизацию нерегулируемых пешеходных переходов, светофорных объектов и установка светофорных объектов, пешеходных ограждений на автообильных дорогах общего пользования местного значения</t>
  </si>
  <si>
    <t>Субсидии бюджетам муниципальных районов на обеспечение условий для организации безопасного подвоза обучающихся к месту обучения и обратно (учреждениям общего образования)</t>
  </si>
  <si>
    <t>Субсидии бюджетам муниципальных районов на обеспечение бесплатным горячим питанием обучающихся,осваивающих образовательные программы начального общего образования</t>
  </si>
  <si>
    <t>Субсидии бюдетам муниципальных районов на оснащение образовательных организаций АО специальными транспортными средствами для перевозки детей</t>
  </si>
  <si>
    <t>Субсидии бюджетам муниципальных районов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национальный стратегии действий в интересах детей на 2012-2017 годы"</t>
  </si>
  <si>
    <t>Субсидии бюджетам муниципальных районов на повышение средней заработной платы  работников муниципальных учреждений культуры в целях реализации Указа Президента Российской Федерации от 7 мая 2012 г.№597 "О мероприятиях по реализации государственной политики"</t>
  </si>
  <si>
    <t>Субсидии бюджетам муниципальных районов на реализацию мероприятий по седействию трудоустройству несовершеннолетних граждан на территории АО</t>
  </si>
  <si>
    <t>Субсидии,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</si>
  <si>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Субсидии,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</si>
  <si>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>Субсидии бюджету МО на софинансирование мероприятий в сфере обращения с ТКО (создание площадок) (за счет средств МО "Октябрьское")</t>
  </si>
  <si>
    <t>Субсидии на софинансирование работ по ремонту автомобильных дорог общего пользования местного значения (ул.Загородная,ул.Кашина)</t>
  </si>
  <si>
    <t>Субсидии на софинансирование работ по капитальному ремонту ул.Ленина (обустройство пешеходных переходов)</t>
  </si>
  <si>
    <t>Субсидии бюджетам муниципальных районов на ремонт автомобильных дорог общего пользования местного значения в муниципальных районах и городских округах АО</t>
  </si>
  <si>
    <t>Субсидии бюджетам муниципальных районов на разработку проектно-сметной документации для строительства и реконструкции (модернизации) объектов питьевого водоснабжения</t>
  </si>
  <si>
    <t>Субсидии бюджетам муниципальных районов на обустройство и модернизацию плоскосных спортивных сооружений</t>
  </si>
  <si>
    <t>Субсидии бюджетам муниципальных районов на оборудование  источников наружного противопожарного водоснабжения</t>
  </si>
  <si>
    <t>Субсидии бюджетам муниципальных районов на укрепление материально-технической базы муниципальных дошкольных образовательных организаций</t>
  </si>
  <si>
    <t>Субсидии бюдетам муниципальных районов на укрепление материально-технической базы и развитие противопожарной инфраструктуры в муниципальных образовательных организациях (учреждениям общего образования)</t>
  </si>
  <si>
    <t xml:space="preserve">Субсидии бюджетам МО на реализацию муниципальных программ поддержки социально ориентированных некоммерческих организаций </t>
  </si>
  <si>
    <t>Субсидии бюджетам МО на капитальный ремонт зданий  муниципальных общеобразовательных организаций</t>
  </si>
  <si>
    <t>Субсидии бюджетам МО на  благоустройство территорий муниципальных образовательных организаций (учреждения общего образования)</t>
  </si>
  <si>
    <t>Субвенции бюджетам бюджетной системы Российской Федерации</t>
  </si>
  <si>
    <t>2 02 30000 00 0000 150</t>
  </si>
  <si>
    <t xml:space="preserve">Субвенция бюджетам муниципальных районов на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
</t>
  </si>
  <si>
    <t>2 02 30024 05 0000 150</t>
  </si>
  <si>
    <t>Субвенции бюджетам бюджетам муниципальных образований Архангельской области на осуществление государственных полномочий в сфере охраны труда на 2020 год и на плановый период 2021 и 2022 годов</t>
  </si>
  <si>
    <t>Субвенции бюджетам муниципальных образований Архангельской области на оплату стоимости набора продуктов питания в оздоровительных лагерях с дневным пребыванием детей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</si>
  <si>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в сфере административных правонарушений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</si>
  <si>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местностей,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</si>
  <si>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2020 год и на плановый период 2021 и 2022 годов</t>
  </si>
  <si>
    <t>Субвенции бюджетам муниципальных образований Архангельской области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 работникам образовательных организаций в сельских населенных пунктах, рабочих поселках (поселках городского типа) на 2020 год и на плановый период 2021 и 2022 годов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</si>
  <si>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</si>
  <si>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2 02 30029 05 0000 150</t>
  </si>
  <si>
    <t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просвещения Российской Федерации и Правительством Архангельской области на 2020 год и на плановый период
 2021 и 2022 годов</t>
  </si>
  <si>
    <t>2 02 35082 05 0000 150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</si>
  <si>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</si>
  <si>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2 02 35118 05 0000 150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</si>
  <si>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</si>
  <si>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2 02 35120 05 0000 150    </t>
  </si>
  <si>
    <t>Субвенции бюджетам муниципальных районов на проведение Всероссийской переписи населения 2020 года</t>
  </si>
  <si>
    <t xml:space="preserve">2 02 35469 05 0000 150    </t>
  </si>
  <si>
    <t>Единая субвенция бюджетам муниципальных образований Архангельской области и на 2020 год и на плановый период 2021 и 2022 годов</t>
  </si>
  <si>
    <t>2 02 39998 05 0000 150</t>
  </si>
  <si>
    <t xml:space="preserve"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на 2020 год и на плановый период 2021 и 2022 годов </t>
  </si>
  <si>
    <t>2 02 39999 05 0000 150</t>
  </si>
  <si>
    <t>Субвенции бюджетам муниципальных образований Архангельской области на реализацию образовательных программ на 2020 год и на плановый период 2021 и 2022 годов</t>
  </si>
  <si>
    <t>Иные межбюджетные трансферты</t>
  </si>
  <si>
    <t>2 04 00000 00 0000 000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</si>
  <si>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 на осуществление деятельности КРК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</si>
  <si>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</si>
  <si>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на осуществление деятельности ГО и ЧС и профилактику терроризма</t>
  </si>
  <si>
    <t>2 02 49999 05 0000 150</t>
  </si>
  <si>
    <t>Средства,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</si>
  <si>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>Иные межбюджетные трансферты бюджету МО из бюджета поселения на осуществление дорожной деятельности в отношении автом.дорог местного значения в границах поселения за счет остатка акцизов 2015 г.</t>
  </si>
  <si>
    <t>Иные межбюджетных трансфертов бюджетам муниципальных образований Архангельской области на благоустройство территорий и приобретение уборочной и коммунальной техники</t>
  </si>
  <si>
    <t>Иные межбюджетных трансфертов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ветеранах", на 2020 год и на плановый период 2021 и 2022 годов</t>
  </si>
  <si>
    <t>Иные межбюджетные трансферты бюджетам муниципальных образований на оказание содействия муниципальным образованиям АО в подготовке проведения общероссийского голосования по вопросу одобрения изменений в Конституцию РФ</t>
  </si>
  <si>
    <t>Прочие межбюджетные трансферты, передаваемые бюджетам муниципальных районов</t>
  </si>
  <si>
    <t>ПРОЧИЕ БЕЗВОЗМЕЗДНЫЕ ПОСТУПЛЕНИЯ</t>
  </si>
  <si>
    <t>2 07 00000 00 0000 000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</si>
  <si>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</si>
  <si>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2 18 60010 00 0000 150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</si>
  <si>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</si>
  <si>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2 19 60010 00 0000 150</t>
  </si>
  <si>
    <t xml:space="preserve">ВСЕГО ДОХОДОВ </t>
  </si>
  <si>
    <t>Дотации бюджетам муниципальных районов на поддержку мер по обеспечению сбалансированности бюджетов</t>
  </si>
  <si>
    <t>2 02 15002 05 0000 150</t>
  </si>
  <si>
    <t>депутатов №__ от 25 сентября 2020 года</t>
  </si>
  <si>
    <t>Субсидии на софинансирование на оборудование источников наружного противопожарного водоснабжения от МО "Киземское"</t>
  </si>
  <si>
    <t>Субсидии на софинансирование на оборудование источников наружного противопожарного водоснабжения от МО "Шангальское"</t>
  </si>
  <si>
    <t>Субсидии на софинансирование на оборудование источников наружного противопожарного водоснабжения от МО "Октябрьское"</t>
  </si>
  <si>
    <t>Субсидии бюджетам МО на внедрение модели персонифицированного финансирования доп.образования детей в АО</t>
  </si>
  <si>
    <t>Субсидии бюджетам МО на софинансирование мероприятий по проведению кадастровых работ и мониторинга земель с/хоз.назначеения</t>
  </si>
  <si>
    <t>Субсидии бюджетам МО на организацию бесплатного горячего питания обучающихся, получ.начальное общее образование</t>
  </si>
  <si>
    <t>2 02 25304 05 0000 150</t>
  </si>
  <si>
    <t>Субвенция бюджету МО на ежемесячное денежное вознаграждение за классное руководство пед.работникам гос.и муниц.общеобр.организаций</t>
  </si>
  <si>
    <t>Иные межбюджетные трансферты бюджету МО из Резервного фонда Правительства АО (замена котлов в котельной д.Бережной и д.Алферовской)</t>
  </si>
  <si>
    <t>Иные межбюджетные трансферты бюджету МО из Резервного фонда Правительства АО (на оказание помощи гражданам,пострад.от весеннего паводка)</t>
  </si>
  <si>
    <t>Иные межбюджетные трансферты бюджету МО из Резервного фонда Правительства АО (на выполение работ по ремонту подвесного моста в п.Квазеньга)</t>
  </si>
  <si>
    <t>Субсидии бюджетам МО на оснащение образорв.учреждений в сфере культуры(школ исскуств) АО музык.инструментами,  оборудованием и матер.для творчества в соотв.с соврем.стнадартами проф.и доп.образования</t>
  </si>
  <si>
    <t>2 02 27576 05 0000 150</t>
  </si>
  <si>
    <t>Иные межбюджетные трансферты бюджету МО из Резервного фонда Правительства АО (для МБУК "Устьяны")</t>
  </si>
  <si>
    <t>Межбюджетные трансферты,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</si>
  <si>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Иные межбюджетные трансферты бюджету МО из Резервного фонда Правительства АО (на ограждение спортвной площадки п.Кизема)</t>
  </si>
  <si>
    <t>Приложение №2</t>
  </si>
  <si>
    <t>депутатов №277 от 27 ноября 2020 года</t>
  </si>
  <si>
    <t>депутатов № 255 от 25 сентября 2020 года</t>
  </si>
  <si>
    <t>Приложение №1</t>
  </si>
  <si>
    <t>депутатов № 246 от 7 августа 2020 года</t>
  </si>
  <si>
    <t>Приложение №3</t>
  </si>
  <si>
    <t>депутатов № 237 от 26 июня 2020 года</t>
  </si>
  <si>
    <t>Приложение № 3</t>
  </si>
  <si>
    <t>депутатов №203 от 24 апреля 2020 года</t>
  </si>
  <si>
    <t>Приложение № 2</t>
  </si>
  <si>
    <t>депутатов №185 от 21 февраля 2020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</si>
</sst>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3">
    <font>
      <sz val="10"/>
      <name val="Arial Cyr"/>
      <charset val="204"/>
    </font>
    <font>
      <sz val="10"/>
      <color theme="1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</cellStyleXfs>
  <cellXfs count="108">
    <xf numFmtId="0" fontId="0" fillId="0" borderId="0" xfId="0"/>
    <xf numFmtId="0" fontId="3" fillId="2" borderId="0" xfId="0" applyFont="1" applyFill="1"/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0" fontId="3" fillId="2" borderId="0" xfId="0" applyFont="1" applyFill="1" applyAlignment="1">
      <alignment horizontal="center" wrapText="1"/>
    </xf>
    <xf numFmtId="4" fontId="3" fillId="2" borderId="0" xfId="1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right" indent="1"/>
    </xf>
    <xf numFmtId="4" fontId="3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 inden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 inden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top" wrapText="1" indent="1"/>
    </xf>
    <xf numFmtId="4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3" fillId="0" borderId="1" xfId="0" applyFont="1" applyBorder="1" applyAlignment="1"/>
    <xf numFmtId="4" fontId="3" fillId="0" borderId="1" xfId="0" applyNumberFormat="1" applyFont="1" applyBorder="1" applyAlignment="1"/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 wrapText="1" indent="1"/>
    </xf>
    <xf numFmtId="0" fontId="3" fillId="2" borderId="1" xfId="2" applyFont="1" applyFill="1" applyBorder="1" applyAlignment="1">
      <alignment horizontal="left" vertical="center" wrapText="1" indent="1"/>
    </xf>
    <xf numFmtId="49" fontId="3" fillId="2" borderId="1" xfId="2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6" fillId="2" borderId="1" xfId="0" applyFont="1" applyFill="1" applyBorder="1" applyAlignment="1">
      <alignment horizontal="left" vertical="center" wrapText="1" indent="1"/>
    </xf>
    <xf numFmtId="0" fontId="3" fillId="2" borderId="1" xfId="2" applyNumberFormat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top" wrapText="1" inden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0" xfId="0" applyFont="1" applyFill="1"/>
    <xf numFmtId="4" fontId="7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center" wrapText="1"/>
    </xf>
    <xf numFmtId="4" fontId="8" fillId="2" borderId="0" xfId="0" applyNumberFormat="1" applyFont="1" applyFill="1" applyAlignment="1">
      <alignment horizontal="right" indent="1"/>
    </xf>
    <xf numFmtId="0" fontId="8" fillId="2" borderId="0" xfId="0" applyFont="1" applyFill="1"/>
    <xf numFmtId="4" fontId="9" fillId="2" borderId="1" xfId="0" applyNumberFormat="1" applyFont="1" applyFill="1" applyBorder="1" applyAlignment="1">
      <alignment vertical="center"/>
    </xf>
    <xf numFmtId="4" fontId="3" fillId="2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0" fillId="2" borderId="0" xfId="0" applyFill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5" fillId="2" borderId="1" xfId="2" applyFont="1" applyFill="1" applyBorder="1" applyAlignment="1">
      <alignment horizontal="left" vertical="top" wrapText="1"/>
    </xf>
    <xf numFmtId="49" fontId="5" fillId="2" borderId="1" xfId="2" applyNumberFormat="1" applyFont="1" applyFill="1" applyBorder="1" applyAlignment="1">
      <alignment horizontal="center" vertical="center"/>
    </xf>
    <xf numFmtId="4" fontId="5" fillId="2" borderId="1" xfId="2" applyNumberFormat="1" applyFont="1" applyFill="1" applyBorder="1" applyAlignment="1">
      <alignment horizontal="right" vertical="center" indent="1"/>
    </xf>
    <xf numFmtId="4" fontId="5" fillId="2" borderId="1" xfId="2" applyNumberFormat="1" applyFont="1" applyFill="1" applyBorder="1" applyAlignment="1">
      <alignment horizontal="right" vertical="center"/>
    </xf>
    <xf numFmtId="0" fontId="5" fillId="2" borderId="0" xfId="2" applyFont="1" applyFill="1"/>
    <xf numFmtId="4" fontId="3" fillId="3" borderId="1" xfId="0" applyNumberFormat="1" applyFont="1" applyFill="1" applyBorder="1" applyAlignment="1">
      <alignment vertical="center"/>
    </xf>
    <xf numFmtId="0" fontId="0" fillId="2" borderId="0" xfId="0" applyFill="1" applyAlignment="1">
      <alignment horizontal="right"/>
    </xf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4" fontId="3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 indent="1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1" xfId="2" applyNumberFormat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/>
    <xf numFmtId="0" fontId="0" fillId="2" borderId="1" xfId="0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horizontal="left" vertical="top" wrapText="1"/>
    </xf>
    <xf numFmtId="4" fontId="10" fillId="2" borderId="0" xfId="0" applyNumberFormat="1" applyFont="1" applyFill="1" applyAlignment="1">
      <alignment horizontal="right" indent="1"/>
    </xf>
    <xf numFmtId="4" fontId="11" fillId="2" borderId="0" xfId="0" applyNumberFormat="1" applyFont="1" applyFill="1" applyAlignment="1">
      <alignment horizontal="right" indent="1"/>
    </xf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5" fillId="2" borderId="0" xfId="0" applyNumberFormat="1" applyFont="1" applyFill="1"/>
    <xf numFmtId="4" fontId="12" fillId="2" borderId="0" xfId="0" applyNumberFormat="1" applyFont="1" applyFill="1"/>
    <xf numFmtId="4" fontId="3" fillId="2" borderId="0" xfId="2" applyNumberFormat="1" applyFont="1" applyFill="1"/>
    <xf numFmtId="4" fontId="3" fillId="2" borderId="0" xfId="0" applyNumberFormat="1" applyFont="1" applyFill="1"/>
    <xf numFmtId="4" fontId="5" fillId="2" borderId="0" xfId="0" applyNumberFormat="1" applyFont="1" applyFill="1" applyAlignment="1">
      <alignment horizontal="center" vertical="center"/>
    </xf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0" fontId="0" fillId="2" borderId="0" xfId="0" applyFont="1" applyFill="1" applyAlignment="1">
      <alignment horizontal="center"/>
    </xf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4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_Приложение 5 - прогноз доходов" xfId="1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71"/>
  <sheetViews>
    <sheetView topLeftCell="B147" zoomScaleSheetLayoutView="100" workbookViewId="0">
      <selection activeCell="O173" sqref="O173"/>
    </sheetView>
  </sheetViews>
  <sheetFormatPr defaultColWidth="9.140625" defaultRowHeight="12.75" outlineLevelRow="1"/>
  <cols>
    <col min="1" max="1" width="92.5703125" style="1" customWidth="1"/>
    <col min="2" max="2" width="21.28515625" style="6" customWidth="1"/>
    <col min="3" max="5" width="16.140625" style="8" hidden="1" customWidth="1"/>
    <col min="6" max="6" width="14.28515625" style="8" hidden="1" customWidth="1"/>
    <col min="7" max="7" width="17.140625" style="8" hidden="1" customWidth="1"/>
    <col min="8" max="8" width="14.85546875" style="8" hidden="1" customWidth="1"/>
    <col min="9" max="9" width="14.5703125" style="8" hidden="1" customWidth="1"/>
    <col min="10" max="10" width="13" style="8" hidden="1" customWidth="1"/>
    <col min="11" max="11" width="16.85546875" style="8" hidden="1" customWidth="1"/>
    <col min="12" max="12" width="17.140625" style="8" hidden="1" customWidth="1"/>
    <col min="13" max="14" width="16.28515625" style="8" customWidth="1"/>
    <col min="15" max="15" width="14.5703125" style="8" customWidth="1"/>
    <col min="16" max="16" width="17.140625" style="8" hidden="1" customWidth="1"/>
    <col min="17" max="17" width="16.5703125" style="8" hidden="1" customWidth="1"/>
    <col min="18" max="18" width="14.85546875" style="8" customWidth="1"/>
    <col min="19" max="19" width="15" style="8" hidden="1" customWidth="1"/>
    <col min="20" max="20" width="15.28515625" style="8" hidden="1" customWidth="1"/>
    <col min="21" max="21" width="15" style="8" hidden="1" customWidth="1"/>
    <col min="22" max="22" width="15.28515625" style="8" hidden="1" customWidth="1"/>
    <col min="23" max="23" width="15" style="8" hidden="1" customWidth="1"/>
    <col min="24" max="24" width="15.28515625" style="8" hidden="1" customWidth="1"/>
    <col min="25" max="25" width="17" style="8" hidden="1" customWidth="1"/>
    <col min="26" max="26" width="17.140625" style="8" hidden="1" customWidth="1"/>
    <col min="27" max="27" width="17" style="8" hidden="1" customWidth="1"/>
    <col min="28" max="28" width="17.140625" style="8" hidden="1" customWidth="1"/>
    <col min="29" max="29" width="17" style="8" hidden="1" customWidth="1"/>
    <col min="30" max="30" width="17.140625" style="8" hidden="1" customWidth="1"/>
    <col min="31" max="31" width="14.5703125" style="8" hidden="1" customWidth="1"/>
    <col min="32" max="32" width="0.140625" style="8" hidden="1" customWidth="1"/>
    <col min="33" max="33" width="14.5703125" style="8" customWidth="1"/>
    <col min="34" max="34" width="9.140625" style="1"/>
    <col min="35" max="35" width="16.85546875" style="1" customWidth="1"/>
    <col min="36" max="16384" width="9.140625" style="1"/>
  </cols>
  <sheetData>
    <row r="1" spans="1:33" hidden="1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9"/>
      <c r="S1" s="99"/>
      <c r="T1" s="99"/>
      <c r="U1" s="99"/>
      <c r="V1" s="99"/>
      <c r="W1" s="99"/>
      <c r="X1" s="99"/>
      <c r="Y1" s="99"/>
      <c r="Z1" s="99"/>
      <c r="AA1" s="99"/>
      <c r="AB1" s="100"/>
      <c r="AC1" s="100"/>
      <c r="AD1" s="100"/>
      <c r="AE1" s="100"/>
      <c r="AF1" s="67"/>
      <c r="AG1" s="67"/>
    </row>
    <row r="2" spans="1:33" hidden="1">
      <c r="A2" s="97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9"/>
      <c r="S2" s="99"/>
      <c r="T2" s="99"/>
      <c r="U2" s="99"/>
      <c r="V2" s="99"/>
      <c r="W2" s="99"/>
      <c r="X2" s="99"/>
      <c r="Y2" s="99"/>
      <c r="Z2" s="99"/>
      <c r="AA2" s="99"/>
      <c r="AB2" s="100"/>
      <c r="AC2" s="100"/>
      <c r="AD2" s="100"/>
      <c r="AE2" s="100"/>
      <c r="AF2" s="67"/>
      <c r="AG2" s="67"/>
    </row>
    <row r="3" spans="1:33" hidden="1">
      <c r="A3" s="97" t="s">
        <v>197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9"/>
      <c r="S3" s="99"/>
      <c r="T3" s="99"/>
      <c r="U3" s="99"/>
      <c r="V3" s="99"/>
      <c r="W3" s="99"/>
      <c r="X3" s="99"/>
      <c r="Y3" s="99"/>
      <c r="Z3" s="99"/>
      <c r="AA3" s="99"/>
      <c r="AB3" s="100"/>
      <c r="AC3" s="100"/>
      <c r="AD3" s="100"/>
      <c r="AE3" s="100"/>
      <c r="AF3" s="67"/>
      <c r="AG3" s="67"/>
    </row>
    <row r="4" spans="1:33" hidden="1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6"/>
      <c r="S4" s="66"/>
      <c r="T4" s="66"/>
      <c r="U4" s="66"/>
      <c r="V4" s="66"/>
      <c r="W4" s="66"/>
      <c r="X4" s="66"/>
      <c r="Y4" s="66"/>
      <c r="Z4" s="66"/>
      <c r="AA4" s="66"/>
      <c r="AB4" s="67"/>
      <c r="AC4" s="67"/>
      <c r="AD4" s="67"/>
      <c r="AE4" s="67"/>
      <c r="AF4" s="67"/>
      <c r="AG4" s="67"/>
    </row>
    <row r="5" spans="1:33" hidden="1">
      <c r="A5" s="97" t="s">
        <v>0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9"/>
      <c r="S5" s="99"/>
      <c r="T5" s="99"/>
      <c r="U5" s="99"/>
      <c r="V5" s="99"/>
      <c r="W5" s="99"/>
      <c r="X5" s="99"/>
      <c r="Y5" s="99"/>
      <c r="Z5" s="99"/>
      <c r="AA5" s="99"/>
      <c r="AB5" s="100"/>
      <c r="AC5" s="100"/>
      <c r="AD5" s="100"/>
      <c r="AE5" s="100"/>
      <c r="AF5" s="50"/>
      <c r="AG5" s="50"/>
    </row>
    <row r="6" spans="1:33" hidden="1">
      <c r="A6" s="97" t="s">
        <v>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  <c r="S6" s="99"/>
      <c r="T6" s="99"/>
      <c r="U6" s="99"/>
      <c r="V6" s="99"/>
      <c r="W6" s="99"/>
      <c r="X6" s="99"/>
      <c r="Y6" s="99"/>
      <c r="Z6" s="99"/>
      <c r="AA6" s="99"/>
      <c r="AB6" s="100"/>
      <c r="AC6" s="100"/>
      <c r="AD6" s="100"/>
      <c r="AE6" s="100"/>
      <c r="AF6" s="50"/>
      <c r="AG6" s="50"/>
    </row>
    <row r="7" spans="1:33" hidden="1">
      <c r="A7" s="97" t="s">
        <v>197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  <c r="S7" s="99"/>
      <c r="T7" s="99"/>
      <c r="U7" s="99"/>
      <c r="V7" s="99"/>
      <c r="W7" s="99"/>
      <c r="X7" s="99"/>
      <c r="Y7" s="99"/>
      <c r="Z7" s="99"/>
      <c r="AA7" s="99"/>
      <c r="AB7" s="100"/>
      <c r="AC7" s="100"/>
      <c r="AD7" s="100"/>
      <c r="AE7" s="100"/>
      <c r="AF7" s="50"/>
      <c r="AG7" s="50"/>
    </row>
    <row r="8" spans="1:33" hidden="1">
      <c r="A8" s="46"/>
      <c r="B8" s="48"/>
      <c r="C8" s="48"/>
      <c r="D8" s="48"/>
      <c r="E8" s="48"/>
      <c r="F8" s="48"/>
      <c r="G8" s="48"/>
      <c r="H8" s="48"/>
      <c r="I8" s="48"/>
      <c r="J8" s="48"/>
      <c r="K8" s="48"/>
      <c r="L8" s="53"/>
      <c r="M8" s="53"/>
      <c r="N8" s="63"/>
      <c r="O8" s="63"/>
      <c r="P8" s="48"/>
      <c r="Q8" s="48"/>
      <c r="R8" s="49"/>
      <c r="S8" s="49"/>
      <c r="T8" s="49"/>
      <c r="U8" s="49"/>
      <c r="V8" s="49"/>
      <c r="W8" s="56"/>
      <c r="X8" s="56"/>
      <c r="Y8" s="49"/>
      <c r="Z8" s="49"/>
      <c r="AA8" s="49"/>
      <c r="AB8" s="50"/>
      <c r="AC8" s="50"/>
      <c r="AD8" s="50"/>
      <c r="AE8" s="50"/>
      <c r="AF8" s="50"/>
      <c r="AG8" s="50"/>
    </row>
    <row r="9" spans="1:33" hidden="1">
      <c r="A9" s="97" t="s">
        <v>0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9"/>
      <c r="S9" s="99"/>
      <c r="T9" s="99"/>
      <c r="U9" s="99"/>
      <c r="V9" s="99"/>
      <c r="W9" s="99"/>
      <c r="X9" s="99"/>
      <c r="Y9" s="99"/>
      <c r="Z9" s="99"/>
      <c r="AA9" s="99"/>
      <c r="AB9" s="100"/>
      <c r="AC9" s="100"/>
      <c r="AD9" s="100"/>
      <c r="AE9" s="100"/>
      <c r="AF9" s="50"/>
      <c r="AG9" s="50"/>
    </row>
    <row r="10" spans="1:33" hidden="1">
      <c r="A10" s="97" t="s">
        <v>1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100"/>
      <c r="AC10" s="100"/>
      <c r="AD10" s="100"/>
      <c r="AE10" s="100"/>
      <c r="AF10" s="50"/>
      <c r="AG10" s="50"/>
    </row>
    <row r="11" spans="1:33" hidden="1">
      <c r="A11" s="97" t="s">
        <v>2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100"/>
      <c r="AC11" s="100"/>
      <c r="AD11" s="100"/>
      <c r="AE11" s="100"/>
      <c r="AF11" s="50"/>
      <c r="AG11" s="50"/>
    </row>
    <row r="12" spans="1:33" hidden="1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53"/>
      <c r="M12" s="53"/>
      <c r="N12" s="63"/>
      <c r="O12" s="63"/>
      <c r="P12" s="3"/>
      <c r="Q12" s="3"/>
      <c r="R12" s="4"/>
      <c r="S12" s="4"/>
      <c r="T12" s="4"/>
      <c r="U12" s="49"/>
      <c r="V12" s="49"/>
      <c r="W12" s="56"/>
      <c r="X12" s="56"/>
      <c r="Y12" s="4"/>
      <c r="Z12" s="4"/>
      <c r="AA12" s="4"/>
      <c r="AB12" s="5"/>
      <c r="AC12" s="5"/>
      <c r="AD12" s="5"/>
      <c r="AE12" s="5"/>
      <c r="AF12" s="50"/>
      <c r="AG12" s="50"/>
    </row>
    <row r="13" spans="1:33" hidden="1">
      <c r="A13" s="97" t="s">
        <v>0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100"/>
      <c r="AC13" s="100"/>
      <c r="AD13" s="100"/>
      <c r="AE13" s="100"/>
      <c r="AF13" s="50"/>
      <c r="AG13" s="50"/>
    </row>
    <row r="14" spans="1:33" hidden="1">
      <c r="A14" s="97" t="s">
        <v>1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100"/>
      <c r="AC14" s="100"/>
      <c r="AD14" s="100"/>
      <c r="AE14" s="100"/>
      <c r="AF14" s="50"/>
      <c r="AG14" s="50"/>
    </row>
    <row r="15" spans="1:33" hidden="1">
      <c r="A15" s="97" t="s">
        <v>3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100"/>
      <c r="AC15" s="100"/>
      <c r="AD15" s="100"/>
      <c r="AE15" s="100"/>
      <c r="AF15" s="50"/>
      <c r="AG15" s="50"/>
    </row>
    <row r="16" spans="1:33" hidden="1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53"/>
      <c r="M16" s="53"/>
      <c r="N16" s="63"/>
      <c r="O16" s="63"/>
      <c r="P16" s="3"/>
      <c r="Q16" s="3"/>
      <c r="R16" s="4"/>
      <c r="S16" s="3"/>
      <c r="T16" s="4"/>
      <c r="U16" s="48"/>
      <c r="V16" s="49"/>
      <c r="W16" s="55"/>
      <c r="X16" s="56"/>
      <c r="Y16" s="4"/>
      <c r="Z16" s="4"/>
      <c r="AA16" s="4"/>
      <c r="AB16" s="5"/>
      <c r="AC16" s="5"/>
      <c r="AD16" s="4"/>
      <c r="AE16" s="5"/>
      <c r="AF16" s="49"/>
      <c r="AG16" s="50"/>
    </row>
    <row r="17" spans="1:33" hidden="1">
      <c r="A17" s="97" t="s">
        <v>0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100"/>
      <c r="AC17" s="100"/>
      <c r="AD17" s="100"/>
      <c r="AE17" s="100"/>
      <c r="AF17" s="50"/>
      <c r="AG17" s="50"/>
    </row>
    <row r="18" spans="1:33" hidden="1">
      <c r="A18" s="97" t="s">
        <v>1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100"/>
      <c r="AC18" s="100"/>
      <c r="AD18" s="100"/>
      <c r="AE18" s="100"/>
      <c r="AF18" s="50"/>
      <c r="AG18" s="50"/>
    </row>
    <row r="19" spans="1:33" hidden="1">
      <c r="A19" s="97" t="s">
        <v>4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100"/>
      <c r="AC19" s="100"/>
      <c r="AD19" s="100"/>
      <c r="AE19" s="100"/>
      <c r="AF19" s="50"/>
      <c r="AG19" s="50"/>
    </row>
    <row r="20" spans="1:33" hidden="1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53"/>
      <c r="M20" s="53"/>
      <c r="N20" s="63"/>
      <c r="O20" s="63"/>
      <c r="P20" s="3"/>
      <c r="Q20" s="3"/>
      <c r="R20" s="4"/>
      <c r="S20" s="3"/>
      <c r="T20" s="4"/>
      <c r="U20" s="48"/>
      <c r="V20" s="49"/>
      <c r="W20" s="55"/>
      <c r="X20" s="56"/>
      <c r="Y20" s="4"/>
      <c r="Z20" s="4"/>
      <c r="AA20" s="4"/>
      <c r="AB20" s="4"/>
      <c r="AC20" s="4"/>
      <c r="AD20" s="4"/>
      <c r="AE20" s="4"/>
      <c r="AF20" s="49"/>
      <c r="AG20" s="49"/>
    </row>
    <row r="21" spans="1:33" hidden="1">
      <c r="A21" s="97" t="s">
        <v>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104"/>
      <c r="AC21" s="104"/>
      <c r="AD21" s="104"/>
      <c r="AE21" s="104"/>
      <c r="AF21" s="47"/>
      <c r="AG21" s="47"/>
    </row>
    <row r="22" spans="1:33" hidden="1">
      <c r="A22" s="97" t="s">
        <v>1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104"/>
      <c r="AC22" s="104"/>
      <c r="AD22" s="104"/>
      <c r="AE22" s="104"/>
      <c r="AF22" s="47"/>
      <c r="AG22" s="47"/>
    </row>
    <row r="23" spans="1:33" hidden="1">
      <c r="A23" s="97" t="s">
        <v>5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104"/>
      <c r="AC23" s="104"/>
      <c r="AD23" s="104"/>
      <c r="AE23" s="104"/>
      <c r="AF23" s="47"/>
      <c r="AG23" s="47"/>
    </row>
    <row r="24" spans="1:33" hidden="1">
      <c r="C24" s="7"/>
      <c r="R24" s="1"/>
      <c r="T24" s="1"/>
      <c r="V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idden="1">
      <c r="A25" s="97" t="s">
        <v>6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100"/>
      <c r="AC25" s="100"/>
      <c r="AD25" s="100"/>
      <c r="AE25" s="100"/>
      <c r="AF25" s="50"/>
      <c r="AG25" s="50"/>
    </row>
    <row r="26" spans="1:33" hidden="1">
      <c r="A26" s="97" t="s">
        <v>7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100"/>
      <c r="AC26" s="100"/>
      <c r="AD26" s="100"/>
      <c r="AE26" s="100"/>
      <c r="AF26" s="50"/>
      <c r="AG26" s="50"/>
    </row>
    <row r="27" spans="1:33" hidden="1">
      <c r="A27" s="97" t="s">
        <v>8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100"/>
      <c r="AC27" s="100"/>
      <c r="AD27" s="100"/>
      <c r="AE27" s="100"/>
      <c r="AF27" s="50"/>
      <c r="AG27" s="50"/>
    </row>
    <row r="28" spans="1:33" hidden="1">
      <c r="C28" s="7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 ht="22.5" customHeight="1">
      <c r="A29" s="106" t="s">
        <v>9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"/>
      <c r="AA29" s="10"/>
      <c r="AB29" s="10"/>
      <c r="AC29" s="10"/>
      <c r="AD29" s="10"/>
      <c r="AE29" s="10"/>
      <c r="AF29" s="51"/>
      <c r="AG29" s="51"/>
    </row>
    <row r="30" spans="1:33" ht="3" customHeight="1"/>
    <row r="31" spans="1:33">
      <c r="A31" s="107" t="s">
        <v>10</v>
      </c>
      <c r="B31" s="107" t="s">
        <v>11</v>
      </c>
      <c r="C31" s="101" t="s">
        <v>12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2"/>
      <c r="AA31" s="102"/>
      <c r="AB31" s="102"/>
      <c r="AC31" s="102"/>
      <c r="AD31" s="103"/>
      <c r="AE31" s="103"/>
      <c r="AF31" s="103"/>
      <c r="AG31" s="103"/>
    </row>
    <row r="32" spans="1:33" ht="31.5" customHeight="1">
      <c r="A32" s="107"/>
      <c r="B32" s="107"/>
      <c r="C32" s="11" t="s">
        <v>13</v>
      </c>
      <c r="D32" s="11" t="s">
        <v>14</v>
      </c>
      <c r="E32" s="11" t="s">
        <v>13</v>
      </c>
      <c r="F32" s="11" t="s">
        <v>14</v>
      </c>
      <c r="G32" s="11" t="s">
        <v>13</v>
      </c>
      <c r="H32" s="11" t="s">
        <v>14</v>
      </c>
      <c r="I32" s="68" t="s">
        <v>13</v>
      </c>
      <c r="J32" s="68" t="s">
        <v>13</v>
      </c>
      <c r="K32" s="68" t="s">
        <v>13</v>
      </c>
      <c r="L32" s="68" t="s">
        <v>13</v>
      </c>
      <c r="M32" s="68" t="s">
        <v>13</v>
      </c>
      <c r="N32" s="68" t="s">
        <v>13</v>
      </c>
      <c r="O32" s="68" t="s">
        <v>13</v>
      </c>
      <c r="P32" s="68" t="s">
        <v>15</v>
      </c>
      <c r="Q32" s="68" t="s">
        <v>14</v>
      </c>
      <c r="R32" s="68" t="s">
        <v>15</v>
      </c>
      <c r="S32" s="68" t="s">
        <v>14</v>
      </c>
      <c r="T32" s="68" t="s">
        <v>15</v>
      </c>
      <c r="U32" s="68" t="s">
        <v>14</v>
      </c>
      <c r="V32" s="68" t="s">
        <v>15</v>
      </c>
      <c r="W32" s="68" t="s">
        <v>14</v>
      </c>
      <c r="X32" s="68" t="s">
        <v>15</v>
      </c>
      <c r="Y32" s="68" t="s">
        <v>16</v>
      </c>
      <c r="Z32" s="68" t="s">
        <v>14</v>
      </c>
      <c r="AA32" s="68" t="s">
        <v>16</v>
      </c>
      <c r="AB32" s="68" t="s">
        <v>14</v>
      </c>
      <c r="AC32" s="68" t="s">
        <v>16</v>
      </c>
      <c r="AD32" s="68" t="s">
        <v>14</v>
      </c>
      <c r="AE32" s="68" t="s">
        <v>16</v>
      </c>
      <c r="AF32" s="68" t="s">
        <v>14</v>
      </c>
      <c r="AG32" s="68" t="s">
        <v>16</v>
      </c>
    </row>
    <row r="33" spans="1:33" hidden="1">
      <c r="A33" s="54">
        <v>1</v>
      </c>
      <c r="B33" s="12">
        <v>2</v>
      </c>
      <c r="C33" s="13">
        <v>3</v>
      </c>
      <c r="D33" s="13"/>
      <c r="E33" s="13">
        <v>3</v>
      </c>
      <c r="F33" s="13"/>
      <c r="G33" s="13">
        <v>3</v>
      </c>
      <c r="H33" s="13"/>
      <c r="I33" s="105">
        <v>3</v>
      </c>
      <c r="J33" s="105"/>
      <c r="K33" s="105"/>
      <c r="L33" s="13"/>
      <c r="M33" s="13"/>
      <c r="N33" s="13"/>
      <c r="O33" s="13"/>
      <c r="P33" s="13">
        <v>4</v>
      </c>
      <c r="Q33" s="13"/>
      <c r="R33" s="13">
        <v>4</v>
      </c>
      <c r="S33" s="13"/>
      <c r="T33" s="13">
        <v>4</v>
      </c>
      <c r="U33" s="13"/>
      <c r="V33" s="13">
        <v>4</v>
      </c>
      <c r="W33" s="13"/>
      <c r="X33" s="13">
        <v>4</v>
      </c>
      <c r="Y33" s="13">
        <v>5</v>
      </c>
      <c r="Z33" s="13"/>
      <c r="AA33" s="13">
        <v>5</v>
      </c>
      <c r="AB33" s="13"/>
      <c r="AC33" s="13">
        <v>5</v>
      </c>
      <c r="AD33" s="13"/>
      <c r="AE33" s="13">
        <v>5</v>
      </c>
      <c r="AF33" s="13"/>
      <c r="AG33" s="13">
        <v>5</v>
      </c>
    </row>
    <row r="34" spans="1:33" hidden="1">
      <c r="A34" s="52"/>
      <c r="B34" s="72"/>
      <c r="C34" s="73">
        <f>263050904-C35</f>
        <v>0</v>
      </c>
      <c r="D34" s="73"/>
      <c r="E34" s="73">
        <f>263050904-E35</f>
        <v>0</v>
      </c>
      <c r="F34" s="73"/>
      <c r="G34" s="73">
        <f>263050904-G35</f>
        <v>0</v>
      </c>
      <c r="H34" s="73"/>
      <c r="I34" s="73">
        <f>263050904-I35</f>
        <v>0</v>
      </c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</row>
    <row r="35" spans="1:33" ht="19.5" customHeight="1">
      <c r="A35" s="14" t="s">
        <v>17</v>
      </c>
      <c r="B35" s="15" t="s">
        <v>18</v>
      </c>
      <c r="C35" s="16">
        <f>C36+C38+C39+C43+C46+C52+C54+C57+C60</f>
        <v>263050904</v>
      </c>
      <c r="D35" s="16">
        <f t="shared" ref="D35:E35" si="0">D36+D38+D39+D43+D46+D52+D54+D57+D60</f>
        <v>0</v>
      </c>
      <c r="E35" s="16">
        <f t="shared" si="0"/>
        <v>263050904</v>
      </c>
      <c r="F35" s="16">
        <f t="shared" ref="F35" si="1">F36+F38+F39+F43+F46+F52+F54+F57+F60</f>
        <v>0</v>
      </c>
      <c r="G35" s="16">
        <f t="shared" ref="G35" si="2">G36+G38+G39+G43+G46+G52+G54+G57+G60</f>
        <v>263050904</v>
      </c>
      <c r="H35" s="16">
        <f t="shared" ref="H35" si="3">H36+H38+H39+H43+H46+H52+H54+H57+H60</f>
        <v>0</v>
      </c>
      <c r="I35" s="16">
        <f t="shared" ref="I35" si="4">I36+I38+I39+I43+I46+I52+I54+I57+I60</f>
        <v>263050904</v>
      </c>
      <c r="J35" s="16">
        <f t="shared" ref="J35" si="5">J36+J38+J39+J43+J46+J52+J54+J57+J60</f>
        <v>0</v>
      </c>
      <c r="K35" s="16">
        <f t="shared" ref="K35" si="6">K36+K38+K39+K43+K46+K52+K54+K57+K60</f>
        <v>263050904</v>
      </c>
      <c r="L35" s="16">
        <f t="shared" ref="L35" si="7">L36+L38+L39+L43+L46+L52+L54+L57+L60</f>
        <v>0</v>
      </c>
      <c r="M35" s="16">
        <f t="shared" ref="M35" si="8">M36+M38+M39+M43+M46+M52+M54+M57+M60</f>
        <v>263050904</v>
      </c>
      <c r="N35" s="16">
        <f t="shared" ref="N35" si="9">N36+N38+N39+N43+N46+N52+N54+N57+N60</f>
        <v>0</v>
      </c>
      <c r="O35" s="16">
        <f t="shared" ref="O35" si="10">O36+O38+O39+O43+O46+O52+O54+O57+O60</f>
        <v>263050904</v>
      </c>
      <c r="P35" s="16">
        <f>P36+P38+P39+P43+P46+P52+P54+P57+P60</f>
        <v>207717807</v>
      </c>
      <c r="Q35" s="16"/>
      <c r="R35" s="16">
        <f>R36+R38+R39+R43+R46+R52+R54+R57+R60</f>
        <v>207717807</v>
      </c>
      <c r="S35" s="16"/>
      <c r="T35" s="16">
        <f>T36+T38+T39+T43+T46+T52+T54+T57+T60</f>
        <v>207717807</v>
      </c>
      <c r="U35" s="16"/>
      <c r="V35" s="16">
        <f>V36+V38+V39+V43+V46+V52+V54+V57+V60</f>
        <v>207717807</v>
      </c>
      <c r="W35" s="16"/>
      <c r="X35" s="16">
        <f>X36+X38+X39+X43+X46+X52+X54+X57+X60</f>
        <v>207717807</v>
      </c>
      <c r="Y35" s="16">
        <f>Y36+Y38+Y39+Y43+Y46+Y52+Y54+Y57+Y60</f>
        <v>205500771</v>
      </c>
      <c r="Z35" s="16"/>
      <c r="AA35" s="16">
        <f>AA36+AA38+AA39+AA43+AA46+AA52+AA54+AA57+AA60</f>
        <v>205500771</v>
      </c>
      <c r="AB35" s="16"/>
      <c r="AC35" s="16">
        <f>AC36+AC38+AC39+AC43+AC46+AC52+AC54+AC57+AC60</f>
        <v>205500771</v>
      </c>
      <c r="AD35" s="16"/>
      <c r="AE35" s="16">
        <f>AE36+AE38+AE39+AE43+AE46+AE52+AE54+AE57+AE60</f>
        <v>205500771</v>
      </c>
      <c r="AF35" s="16"/>
      <c r="AG35" s="16">
        <f>AG36+AG38+AG39+AG43+AG46+AG52+AG54+AG57+AG60</f>
        <v>205500771</v>
      </c>
    </row>
    <row r="36" spans="1:33" outlineLevel="1">
      <c r="A36" s="17" t="s">
        <v>19</v>
      </c>
      <c r="B36" s="15" t="s">
        <v>20</v>
      </c>
      <c r="C36" s="18">
        <f>C37</f>
        <v>187071205</v>
      </c>
      <c r="D36" s="18">
        <f>D37</f>
        <v>0</v>
      </c>
      <c r="E36" s="18">
        <f t="shared" ref="E36:G163" si="11">SUM(C36:D36)</f>
        <v>187071205</v>
      </c>
      <c r="F36" s="18">
        <f>F37</f>
        <v>0</v>
      </c>
      <c r="G36" s="18">
        <f t="shared" si="11"/>
        <v>187071205</v>
      </c>
      <c r="H36" s="18">
        <f>H37</f>
        <v>0</v>
      </c>
      <c r="I36" s="18">
        <f t="shared" ref="I36:I60" si="12">SUM(G36:H36)</f>
        <v>187071205</v>
      </c>
      <c r="J36" s="18"/>
      <c r="K36" s="18">
        <f t="shared" ref="K36:K100" si="13">I36+J36</f>
        <v>187071205</v>
      </c>
      <c r="L36" s="18"/>
      <c r="M36" s="18">
        <f t="shared" ref="M36:M60" si="14">K36+L36</f>
        <v>187071205</v>
      </c>
      <c r="N36" s="18"/>
      <c r="O36" s="18">
        <f t="shared" ref="O36:O60" si="15">M36+N36</f>
        <v>187071205</v>
      </c>
      <c r="P36" s="18">
        <f>P37</f>
        <v>148547392</v>
      </c>
      <c r="Q36" s="18"/>
      <c r="R36" s="18">
        <f>R37</f>
        <v>148547392</v>
      </c>
      <c r="S36" s="18"/>
      <c r="T36" s="18">
        <f>T37</f>
        <v>148547392</v>
      </c>
      <c r="U36" s="18"/>
      <c r="V36" s="18">
        <f>V37</f>
        <v>148547392</v>
      </c>
      <c r="W36" s="18"/>
      <c r="X36" s="18">
        <f>X37</f>
        <v>148547392</v>
      </c>
      <c r="Y36" s="18">
        <f>Y37</f>
        <v>151136251</v>
      </c>
      <c r="Z36" s="18"/>
      <c r="AA36" s="18">
        <f>AA37</f>
        <v>151136251</v>
      </c>
      <c r="AB36" s="18"/>
      <c r="AC36" s="18">
        <f>AC37</f>
        <v>151136251</v>
      </c>
      <c r="AD36" s="18"/>
      <c r="AE36" s="18">
        <f>AE37</f>
        <v>151136251</v>
      </c>
      <c r="AF36" s="18"/>
      <c r="AG36" s="18">
        <f>AG37</f>
        <v>151136251</v>
      </c>
    </row>
    <row r="37" spans="1:33" outlineLevel="1">
      <c r="A37" s="19" t="s">
        <v>21</v>
      </c>
      <c r="B37" s="20" t="s">
        <v>22</v>
      </c>
      <c r="C37" s="18">
        <v>187071205</v>
      </c>
      <c r="D37" s="18"/>
      <c r="E37" s="18">
        <f t="shared" si="11"/>
        <v>187071205</v>
      </c>
      <c r="F37" s="18"/>
      <c r="G37" s="18">
        <f t="shared" si="11"/>
        <v>187071205</v>
      </c>
      <c r="H37" s="18"/>
      <c r="I37" s="18">
        <f t="shared" si="12"/>
        <v>187071205</v>
      </c>
      <c r="J37" s="18"/>
      <c r="K37" s="18">
        <f t="shared" si="13"/>
        <v>187071205</v>
      </c>
      <c r="L37" s="18"/>
      <c r="M37" s="18">
        <f t="shared" si="14"/>
        <v>187071205</v>
      </c>
      <c r="N37" s="18"/>
      <c r="O37" s="18">
        <f t="shared" si="15"/>
        <v>187071205</v>
      </c>
      <c r="P37" s="18">
        <v>148547392</v>
      </c>
      <c r="Q37" s="18"/>
      <c r="R37" s="18">
        <v>148547392</v>
      </c>
      <c r="S37" s="18"/>
      <c r="T37" s="18">
        <v>148547392</v>
      </c>
      <c r="U37" s="18"/>
      <c r="V37" s="18">
        <v>148547392</v>
      </c>
      <c r="W37" s="18"/>
      <c r="X37" s="18">
        <v>148547392</v>
      </c>
      <c r="Y37" s="18">
        <v>151136251</v>
      </c>
      <c r="Z37" s="18"/>
      <c r="AA37" s="18">
        <v>151136251</v>
      </c>
      <c r="AB37" s="18"/>
      <c r="AC37" s="18">
        <v>151136251</v>
      </c>
      <c r="AD37" s="18"/>
      <c r="AE37" s="18">
        <v>151136251</v>
      </c>
      <c r="AF37" s="18"/>
      <c r="AG37" s="18">
        <v>151136251</v>
      </c>
    </row>
    <row r="38" spans="1:33" ht="25.5" outlineLevel="1">
      <c r="A38" s="21" t="s">
        <v>23</v>
      </c>
      <c r="B38" s="20" t="s">
        <v>24</v>
      </c>
      <c r="C38" s="18">
        <v>26808448</v>
      </c>
      <c r="D38" s="18"/>
      <c r="E38" s="18">
        <f t="shared" si="11"/>
        <v>26808448</v>
      </c>
      <c r="F38" s="18"/>
      <c r="G38" s="18">
        <f t="shared" si="11"/>
        <v>26808448</v>
      </c>
      <c r="H38" s="18"/>
      <c r="I38" s="18">
        <f t="shared" si="12"/>
        <v>26808448</v>
      </c>
      <c r="J38" s="18"/>
      <c r="K38" s="18">
        <f t="shared" si="13"/>
        <v>26808448</v>
      </c>
      <c r="L38" s="18"/>
      <c r="M38" s="18">
        <f t="shared" si="14"/>
        <v>26808448</v>
      </c>
      <c r="N38" s="18"/>
      <c r="O38" s="18">
        <f t="shared" si="15"/>
        <v>26808448</v>
      </c>
      <c r="P38" s="18">
        <v>28355000</v>
      </c>
      <c r="Q38" s="18"/>
      <c r="R38" s="18">
        <v>28355000</v>
      </c>
      <c r="S38" s="18"/>
      <c r="T38" s="18">
        <v>28355000</v>
      </c>
      <c r="U38" s="18"/>
      <c r="V38" s="18">
        <v>28355000</v>
      </c>
      <c r="W38" s="18"/>
      <c r="X38" s="18">
        <v>28355000</v>
      </c>
      <c r="Y38" s="18">
        <v>30925000</v>
      </c>
      <c r="Z38" s="18"/>
      <c r="AA38" s="18">
        <v>30925000</v>
      </c>
      <c r="AB38" s="18"/>
      <c r="AC38" s="18">
        <v>30925000</v>
      </c>
      <c r="AD38" s="18"/>
      <c r="AE38" s="18">
        <v>30925000</v>
      </c>
      <c r="AF38" s="18"/>
      <c r="AG38" s="18">
        <v>30925000</v>
      </c>
    </row>
    <row r="39" spans="1:33" outlineLevel="1">
      <c r="A39" s="21" t="s">
        <v>25</v>
      </c>
      <c r="B39" s="20" t="s">
        <v>26</v>
      </c>
      <c r="C39" s="18">
        <f>SUM(C40:C42)</f>
        <v>24377936</v>
      </c>
      <c r="D39" s="18">
        <f>SUM(D40:D42)</f>
        <v>0</v>
      </c>
      <c r="E39" s="18">
        <f t="shared" si="11"/>
        <v>24377936</v>
      </c>
      <c r="F39" s="18">
        <f>SUM(F40:F42)</f>
        <v>0</v>
      </c>
      <c r="G39" s="18">
        <f t="shared" si="11"/>
        <v>24377936</v>
      </c>
      <c r="H39" s="18">
        <f>SUM(H40:H42)</f>
        <v>0</v>
      </c>
      <c r="I39" s="18">
        <f t="shared" si="12"/>
        <v>24377936</v>
      </c>
      <c r="J39" s="18"/>
      <c r="K39" s="18">
        <f t="shared" si="13"/>
        <v>24377936</v>
      </c>
      <c r="L39" s="18"/>
      <c r="M39" s="18">
        <f t="shared" si="14"/>
        <v>24377936</v>
      </c>
      <c r="N39" s="18"/>
      <c r="O39" s="18">
        <f t="shared" si="15"/>
        <v>24377936</v>
      </c>
      <c r="P39" s="18">
        <f>SUM(P40:P42)</f>
        <v>5894000</v>
      </c>
      <c r="Q39" s="18"/>
      <c r="R39" s="18">
        <f>SUM(R40:R42)</f>
        <v>5894000</v>
      </c>
      <c r="S39" s="18"/>
      <c r="T39" s="18">
        <f>SUM(T40:T42)</f>
        <v>5894000</v>
      </c>
      <c r="U39" s="18"/>
      <c r="V39" s="18">
        <f>SUM(V40:V42)</f>
        <v>5894000</v>
      </c>
      <c r="W39" s="18"/>
      <c r="X39" s="18">
        <f>SUM(X40:X42)</f>
        <v>5894000</v>
      </c>
      <c r="Y39" s="18">
        <f>SUM(Y40:Y42)</f>
        <v>94000</v>
      </c>
      <c r="Z39" s="18"/>
      <c r="AA39" s="18">
        <f>SUM(AA40:AA42)</f>
        <v>94000</v>
      </c>
      <c r="AB39" s="18"/>
      <c r="AC39" s="18">
        <f>SUM(AC40:AC42)</f>
        <v>94000</v>
      </c>
      <c r="AD39" s="18"/>
      <c r="AE39" s="18">
        <f>SUM(AE40:AE42)</f>
        <v>94000</v>
      </c>
      <c r="AF39" s="18"/>
      <c r="AG39" s="18">
        <f>SUM(AG40:AG42)</f>
        <v>94000</v>
      </c>
    </row>
    <row r="40" spans="1:33" outlineLevel="1">
      <c r="A40" s="19" t="s">
        <v>27</v>
      </c>
      <c r="B40" s="20" t="s">
        <v>28</v>
      </c>
      <c r="C40" s="18">
        <v>24251000</v>
      </c>
      <c r="D40" s="18"/>
      <c r="E40" s="18">
        <f t="shared" si="11"/>
        <v>24251000</v>
      </c>
      <c r="F40" s="18"/>
      <c r="G40" s="18">
        <f t="shared" si="11"/>
        <v>24251000</v>
      </c>
      <c r="H40" s="18"/>
      <c r="I40" s="18">
        <f t="shared" si="12"/>
        <v>24251000</v>
      </c>
      <c r="J40" s="18"/>
      <c r="K40" s="18">
        <f t="shared" si="13"/>
        <v>24251000</v>
      </c>
      <c r="L40" s="18"/>
      <c r="M40" s="18">
        <f t="shared" si="14"/>
        <v>24251000</v>
      </c>
      <c r="N40" s="18"/>
      <c r="O40" s="18">
        <f t="shared" si="15"/>
        <v>24251000</v>
      </c>
      <c r="P40" s="18">
        <v>5800000</v>
      </c>
      <c r="Q40" s="18"/>
      <c r="R40" s="18">
        <v>5800000</v>
      </c>
      <c r="S40" s="18"/>
      <c r="T40" s="18">
        <v>5800000</v>
      </c>
      <c r="U40" s="18"/>
      <c r="V40" s="18">
        <v>5800000</v>
      </c>
      <c r="W40" s="18"/>
      <c r="X40" s="18">
        <v>5800000</v>
      </c>
      <c r="Y40" s="18">
        <v>0</v>
      </c>
      <c r="Z40" s="18"/>
      <c r="AA40" s="18">
        <v>0</v>
      </c>
      <c r="AB40" s="18"/>
      <c r="AC40" s="18">
        <v>0</v>
      </c>
      <c r="AD40" s="18"/>
      <c r="AE40" s="18">
        <v>0</v>
      </c>
      <c r="AF40" s="18"/>
      <c r="AG40" s="18">
        <v>0</v>
      </c>
    </row>
    <row r="41" spans="1:33" outlineLevel="1">
      <c r="A41" s="19" t="s">
        <v>29</v>
      </c>
      <c r="B41" s="20" t="s">
        <v>30</v>
      </c>
      <c r="C41" s="18">
        <v>4936</v>
      </c>
      <c r="D41" s="18"/>
      <c r="E41" s="18">
        <f t="shared" si="11"/>
        <v>4936</v>
      </c>
      <c r="F41" s="18"/>
      <c r="G41" s="18">
        <f t="shared" si="11"/>
        <v>4936</v>
      </c>
      <c r="H41" s="18"/>
      <c r="I41" s="18">
        <f t="shared" si="12"/>
        <v>4936</v>
      </c>
      <c r="J41" s="18"/>
      <c r="K41" s="18">
        <f t="shared" si="13"/>
        <v>4936</v>
      </c>
      <c r="L41" s="18"/>
      <c r="M41" s="18">
        <f t="shared" si="14"/>
        <v>4936</v>
      </c>
      <c r="N41" s="18"/>
      <c r="O41" s="18">
        <f t="shared" si="15"/>
        <v>4936</v>
      </c>
      <c r="P41" s="18">
        <v>5000</v>
      </c>
      <c r="Q41" s="18"/>
      <c r="R41" s="18">
        <v>5000</v>
      </c>
      <c r="S41" s="18"/>
      <c r="T41" s="18">
        <v>5000</v>
      </c>
      <c r="U41" s="18"/>
      <c r="V41" s="18">
        <v>5000</v>
      </c>
      <c r="W41" s="18"/>
      <c r="X41" s="18">
        <v>5000</v>
      </c>
      <c r="Y41" s="18">
        <v>5000</v>
      </c>
      <c r="Z41" s="18"/>
      <c r="AA41" s="18">
        <v>5000</v>
      </c>
      <c r="AB41" s="18"/>
      <c r="AC41" s="18">
        <v>5000</v>
      </c>
      <c r="AD41" s="18"/>
      <c r="AE41" s="18">
        <v>5000</v>
      </c>
      <c r="AF41" s="18"/>
      <c r="AG41" s="18">
        <v>5000</v>
      </c>
    </row>
    <row r="42" spans="1:33" outlineLevel="1">
      <c r="A42" s="19" t="s">
        <v>31</v>
      </c>
      <c r="B42" s="20" t="s">
        <v>32</v>
      </c>
      <c r="C42" s="18">
        <v>122000</v>
      </c>
      <c r="D42" s="18"/>
      <c r="E42" s="18">
        <f t="shared" si="11"/>
        <v>122000</v>
      </c>
      <c r="F42" s="18"/>
      <c r="G42" s="18">
        <f t="shared" si="11"/>
        <v>122000</v>
      </c>
      <c r="H42" s="18"/>
      <c r="I42" s="18">
        <f t="shared" si="12"/>
        <v>122000</v>
      </c>
      <c r="J42" s="18"/>
      <c r="K42" s="18">
        <f t="shared" si="13"/>
        <v>122000</v>
      </c>
      <c r="L42" s="18"/>
      <c r="M42" s="18">
        <f t="shared" si="14"/>
        <v>122000</v>
      </c>
      <c r="N42" s="18"/>
      <c r="O42" s="18">
        <f t="shared" si="15"/>
        <v>122000</v>
      </c>
      <c r="P42" s="18">
        <v>89000</v>
      </c>
      <c r="Q42" s="18"/>
      <c r="R42" s="18">
        <v>89000</v>
      </c>
      <c r="S42" s="18"/>
      <c r="T42" s="18">
        <v>89000</v>
      </c>
      <c r="U42" s="18"/>
      <c r="V42" s="18">
        <v>89000</v>
      </c>
      <c r="W42" s="18"/>
      <c r="X42" s="18">
        <v>89000</v>
      </c>
      <c r="Y42" s="18">
        <v>89000</v>
      </c>
      <c r="Z42" s="18"/>
      <c r="AA42" s="18">
        <v>89000</v>
      </c>
      <c r="AB42" s="18"/>
      <c r="AC42" s="18">
        <v>89000</v>
      </c>
      <c r="AD42" s="18"/>
      <c r="AE42" s="18">
        <v>89000</v>
      </c>
      <c r="AF42" s="18"/>
      <c r="AG42" s="18">
        <v>89000</v>
      </c>
    </row>
    <row r="43" spans="1:33" outlineLevel="1">
      <c r="A43" s="21" t="s">
        <v>33</v>
      </c>
      <c r="B43" s="20" t="s">
        <v>34</v>
      </c>
      <c r="C43" s="18">
        <f>SUM(C44:C45)</f>
        <v>4447815</v>
      </c>
      <c r="D43" s="18">
        <f>SUM(D44:D45)</f>
        <v>0</v>
      </c>
      <c r="E43" s="18">
        <f t="shared" si="11"/>
        <v>4447815</v>
      </c>
      <c r="F43" s="18">
        <f>SUM(F44:F45)</f>
        <v>0</v>
      </c>
      <c r="G43" s="18">
        <f t="shared" si="11"/>
        <v>4447815</v>
      </c>
      <c r="H43" s="18">
        <f>SUM(H44:H45)</f>
        <v>0</v>
      </c>
      <c r="I43" s="18">
        <f t="shared" si="12"/>
        <v>4447815</v>
      </c>
      <c r="J43" s="18"/>
      <c r="K43" s="18">
        <f t="shared" si="13"/>
        <v>4447815</v>
      </c>
      <c r="L43" s="18"/>
      <c r="M43" s="18">
        <f t="shared" si="14"/>
        <v>4447815</v>
      </c>
      <c r="N43" s="18"/>
      <c r="O43" s="18">
        <f t="shared" si="15"/>
        <v>4447815</v>
      </c>
      <c r="P43" s="18">
        <f>SUM(P44:P45)</f>
        <v>4447815</v>
      </c>
      <c r="Q43" s="18"/>
      <c r="R43" s="18">
        <f>SUM(R44:R45)</f>
        <v>4447815</v>
      </c>
      <c r="S43" s="18"/>
      <c r="T43" s="18">
        <f>SUM(T44:T45)</f>
        <v>4447815</v>
      </c>
      <c r="U43" s="18"/>
      <c r="V43" s="18">
        <f>SUM(V44:V45)</f>
        <v>4447815</v>
      </c>
      <c r="W43" s="18"/>
      <c r="X43" s="18">
        <f>SUM(X44:X45)</f>
        <v>4447815</v>
      </c>
      <c r="Y43" s="18">
        <f>SUM(Y44:Y45)</f>
        <v>4447815</v>
      </c>
      <c r="Z43" s="18"/>
      <c r="AA43" s="18">
        <f>SUM(AA44:AA45)</f>
        <v>4447815</v>
      </c>
      <c r="AB43" s="18"/>
      <c r="AC43" s="18">
        <f>SUM(AC44:AC45)</f>
        <v>4447815</v>
      </c>
      <c r="AD43" s="18"/>
      <c r="AE43" s="18">
        <f>SUM(AE44:AE45)</f>
        <v>4447815</v>
      </c>
      <c r="AF43" s="18"/>
      <c r="AG43" s="18">
        <f>SUM(AG44:AG45)</f>
        <v>4447815</v>
      </c>
    </row>
    <row r="44" spans="1:33" outlineLevel="1">
      <c r="A44" s="19" t="s">
        <v>35</v>
      </c>
      <c r="B44" s="20" t="s">
        <v>36</v>
      </c>
      <c r="C44" s="18">
        <v>3261000</v>
      </c>
      <c r="D44" s="18"/>
      <c r="E44" s="18">
        <f t="shared" si="11"/>
        <v>3261000</v>
      </c>
      <c r="F44" s="18"/>
      <c r="G44" s="18">
        <f t="shared" si="11"/>
        <v>3261000</v>
      </c>
      <c r="H44" s="18"/>
      <c r="I44" s="18">
        <f t="shared" si="12"/>
        <v>3261000</v>
      </c>
      <c r="J44" s="18"/>
      <c r="K44" s="18">
        <f t="shared" si="13"/>
        <v>3261000</v>
      </c>
      <c r="L44" s="18"/>
      <c r="M44" s="18">
        <f t="shared" si="14"/>
        <v>3261000</v>
      </c>
      <c r="N44" s="18"/>
      <c r="O44" s="18">
        <f t="shared" si="15"/>
        <v>3261000</v>
      </c>
      <c r="P44" s="18">
        <v>3261001</v>
      </c>
      <c r="Q44" s="18"/>
      <c r="R44" s="18">
        <v>3261001</v>
      </c>
      <c r="S44" s="18"/>
      <c r="T44" s="18">
        <v>3261001</v>
      </c>
      <c r="U44" s="18"/>
      <c r="V44" s="18">
        <v>3261001</v>
      </c>
      <c r="W44" s="18"/>
      <c r="X44" s="18">
        <v>3261001</v>
      </c>
      <c r="Y44" s="18">
        <v>3261002</v>
      </c>
      <c r="Z44" s="18"/>
      <c r="AA44" s="18">
        <v>3261002</v>
      </c>
      <c r="AB44" s="18"/>
      <c r="AC44" s="18">
        <v>3261002</v>
      </c>
      <c r="AD44" s="18"/>
      <c r="AE44" s="18">
        <v>3261002</v>
      </c>
      <c r="AF44" s="18"/>
      <c r="AG44" s="18">
        <v>3261002</v>
      </c>
    </row>
    <row r="45" spans="1:33" ht="25.5" outlineLevel="1">
      <c r="A45" s="19" t="s">
        <v>37</v>
      </c>
      <c r="B45" s="20" t="s">
        <v>38</v>
      </c>
      <c r="C45" s="18">
        <v>1186815</v>
      </c>
      <c r="D45" s="18"/>
      <c r="E45" s="18">
        <f t="shared" si="11"/>
        <v>1186815</v>
      </c>
      <c r="F45" s="18"/>
      <c r="G45" s="18">
        <f t="shared" si="11"/>
        <v>1186815</v>
      </c>
      <c r="H45" s="18"/>
      <c r="I45" s="18">
        <f t="shared" si="12"/>
        <v>1186815</v>
      </c>
      <c r="J45" s="18"/>
      <c r="K45" s="18">
        <f t="shared" si="13"/>
        <v>1186815</v>
      </c>
      <c r="L45" s="18"/>
      <c r="M45" s="18">
        <f t="shared" si="14"/>
        <v>1186815</v>
      </c>
      <c r="N45" s="18"/>
      <c r="O45" s="18">
        <f t="shared" si="15"/>
        <v>1186815</v>
      </c>
      <c r="P45" s="18">
        <v>1186814</v>
      </c>
      <c r="Q45" s="18"/>
      <c r="R45" s="18">
        <v>1186814</v>
      </c>
      <c r="S45" s="18"/>
      <c r="T45" s="18">
        <v>1186814</v>
      </c>
      <c r="U45" s="18"/>
      <c r="V45" s="18">
        <v>1186814</v>
      </c>
      <c r="W45" s="18"/>
      <c r="X45" s="18">
        <v>1186814</v>
      </c>
      <c r="Y45" s="18">
        <v>1186813</v>
      </c>
      <c r="Z45" s="18"/>
      <c r="AA45" s="18">
        <v>1186813</v>
      </c>
      <c r="AB45" s="18"/>
      <c r="AC45" s="18">
        <v>1186813</v>
      </c>
      <c r="AD45" s="18"/>
      <c r="AE45" s="18">
        <v>1186813</v>
      </c>
      <c r="AF45" s="18"/>
      <c r="AG45" s="18">
        <v>1186813</v>
      </c>
    </row>
    <row r="46" spans="1:33" ht="25.5" outlineLevel="1">
      <c r="A46" s="21" t="s">
        <v>39</v>
      </c>
      <c r="B46" s="20" t="s">
        <v>40</v>
      </c>
      <c r="C46" s="18">
        <f>SUM(C47:C51)</f>
        <v>16696000</v>
      </c>
      <c r="D46" s="18">
        <f>SUM(D47:D51)</f>
        <v>0</v>
      </c>
      <c r="E46" s="18">
        <f t="shared" si="11"/>
        <v>16696000</v>
      </c>
      <c r="F46" s="18">
        <f>SUM(F47:F51)</f>
        <v>0</v>
      </c>
      <c r="G46" s="18">
        <f t="shared" si="11"/>
        <v>16696000</v>
      </c>
      <c r="H46" s="18">
        <f>SUM(H47:H51)</f>
        <v>0</v>
      </c>
      <c r="I46" s="18">
        <f t="shared" si="12"/>
        <v>16696000</v>
      </c>
      <c r="J46" s="18"/>
      <c r="K46" s="18">
        <f t="shared" si="13"/>
        <v>16696000</v>
      </c>
      <c r="L46" s="18"/>
      <c r="M46" s="18">
        <f t="shared" si="14"/>
        <v>16696000</v>
      </c>
      <c r="N46" s="18"/>
      <c r="O46" s="18">
        <f t="shared" si="15"/>
        <v>16696000</v>
      </c>
      <c r="P46" s="18">
        <f>SUM(P47:P51)</f>
        <v>17138800</v>
      </c>
      <c r="Q46" s="18"/>
      <c r="R46" s="18">
        <f>SUM(R47:R51)</f>
        <v>17138800</v>
      </c>
      <c r="S46" s="18"/>
      <c r="T46" s="18">
        <f>SUM(T47:T51)</f>
        <v>17138800</v>
      </c>
      <c r="U46" s="18"/>
      <c r="V46" s="18">
        <f>SUM(V47:V51)</f>
        <v>17138800</v>
      </c>
      <c r="W46" s="18"/>
      <c r="X46" s="18">
        <f>SUM(X47:X51)</f>
        <v>17138800</v>
      </c>
      <c r="Y46" s="18">
        <f>SUM(Y47:Y51)</f>
        <v>17138800</v>
      </c>
      <c r="Z46" s="18"/>
      <c r="AA46" s="18">
        <f>SUM(AA47:AA51)</f>
        <v>17138800</v>
      </c>
      <c r="AB46" s="18"/>
      <c r="AC46" s="18">
        <f>SUM(AC47:AC51)</f>
        <v>17138800</v>
      </c>
      <c r="AD46" s="18"/>
      <c r="AE46" s="18">
        <f>SUM(AE47:AE51)</f>
        <v>17138800</v>
      </c>
      <c r="AF46" s="18"/>
      <c r="AG46" s="18">
        <f>SUM(AG47:AG51)</f>
        <v>17138800</v>
      </c>
    </row>
    <row r="47" spans="1:33" ht="25.5" outlineLevel="1">
      <c r="A47" s="19" t="s">
        <v>41</v>
      </c>
      <c r="B47" s="20" t="s">
        <v>42</v>
      </c>
      <c r="C47" s="18">
        <v>11400000</v>
      </c>
      <c r="D47" s="18"/>
      <c r="E47" s="18">
        <f t="shared" si="11"/>
        <v>11400000</v>
      </c>
      <c r="F47" s="18"/>
      <c r="G47" s="18">
        <f t="shared" si="11"/>
        <v>11400000</v>
      </c>
      <c r="H47" s="18"/>
      <c r="I47" s="18">
        <f t="shared" si="12"/>
        <v>11400000</v>
      </c>
      <c r="J47" s="18"/>
      <c r="K47" s="18">
        <f t="shared" si="13"/>
        <v>11400000</v>
      </c>
      <c r="L47" s="18"/>
      <c r="M47" s="18">
        <f t="shared" si="14"/>
        <v>11400000</v>
      </c>
      <c r="N47" s="18"/>
      <c r="O47" s="18">
        <f t="shared" si="15"/>
        <v>11400000</v>
      </c>
      <c r="P47" s="18">
        <v>12000000</v>
      </c>
      <c r="Q47" s="18"/>
      <c r="R47" s="18">
        <v>12000000</v>
      </c>
      <c r="S47" s="18"/>
      <c r="T47" s="18">
        <v>12000000</v>
      </c>
      <c r="U47" s="18"/>
      <c r="V47" s="18">
        <v>12000000</v>
      </c>
      <c r="W47" s="18"/>
      <c r="X47" s="18">
        <v>12000000</v>
      </c>
      <c r="Y47" s="18">
        <v>12000000</v>
      </c>
      <c r="Z47" s="18"/>
      <c r="AA47" s="18">
        <v>12000000</v>
      </c>
      <c r="AB47" s="18"/>
      <c r="AC47" s="18">
        <v>12000000</v>
      </c>
      <c r="AD47" s="18"/>
      <c r="AE47" s="18">
        <v>12000000</v>
      </c>
      <c r="AF47" s="18"/>
      <c r="AG47" s="18">
        <v>12000000</v>
      </c>
    </row>
    <row r="48" spans="1:33" ht="38.25" outlineLevel="1">
      <c r="A48" s="19" t="s">
        <v>43</v>
      </c>
      <c r="B48" s="20" t="s">
        <v>44</v>
      </c>
      <c r="C48" s="18">
        <f>347000</f>
        <v>347000</v>
      </c>
      <c r="D48" s="18"/>
      <c r="E48" s="18">
        <f t="shared" si="11"/>
        <v>347000</v>
      </c>
      <c r="F48" s="18"/>
      <c r="G48" s="18">
        <f t="shared" si="11"/>
        <v>347000</v>
      </c>
      <c r="H48" s="18"/>
      <c r="I48" s="18">
        <f t="shared" si="12"/>
        <v>347000</v>
      </c>
      <c r="J48" s="18"/>
      <c r="K48" s="18">
        <f t="shared" si="13"/>
        <v>347000</v>
      </c>
      <c r="L48" s="18"/>
      <c r="M48" s="18">
        <f t="shared" si="14"/>
        <v>347000</v>
      </c>
      <c r="N48" s="18"/>
      <c r="O48" s="18">
        <f t="shared" si="15"/>
        <v>347000</v>
      </c>
      <c r="P48" s="18">
        <v>800</v>
      </c>
      <c r="Q48" s="18"/>
      <c r="R48" s="18">
        <v>800</v>
      </c>
      <c r="S48" s="18"/>
      <c r="T48" s="18">
        <v>800</v>
      </c>
      <c r="U48" s="18"/>
      <c r="V48" s="18">
        <v>800</v>
      </c>
      <c r="W48" s="18"/>
      <c r="X48" s="18">
        <v>800</v>
      </c>
      <c r="Y48" s="18">
        <v>800</v>
      </c>
      <c r="Z48" s="18"/>
      <c r="AA48" s="18">
        <v>800</v>
      </c>
      <c r="AB48" s="18"/>
      <c r="AC48" s="18">
        <v>800</v>
      </c>
      <c r="AD48" s="18"/>
      <c r="AE48" s="18">
        <v>800</v>
      </c>
      <c r="AF48" s="18"/>
      <c r="AG48" s="18">
        <v>800</v>
      </c>
    </row>
    <row r="49" spans="1:35" ht="25.5" outlineLevel="1">
      <c r="A49" s="19" t="s">
        <v>45</v>
      </c>
      <c r="B49" s="20" t="s">
        <v>46</v>
      </c>
      <c r="C49" s="18">
        <v>480000</v>
      </c>
      <c r="D49" s="18"/>
      <c r="E49" s="18">
        <f t="shared" si="11"/>
        <v>480000</v>
      </c>
      <c r="F49" s="18"/>
      <c r="G49" s="18">
        <f t="shared" si="11"/>
        <v>480000</v>
      </c>
      <c r="H49" s="18"/>
      <c r="I49" s="18">
        <f t="shared" si="12"/>
        <v>480000</v>
      </c>
      <c r="J49" s="18"/>
      <c r="K49" s="18">
        <f t="shared" si="13"/>
        <v>480000</v>
      </c>
      <c r="L49" s="18"/>
      <c r="M49" s="18">
        <f t="shared" si="14"/>
        <v>480000</v>
      </c>
      <c r="N49" s="18"/>
      <c r="O49" s="18">
        <f t="shared" si="15"/>
        <v>480000</v>
      </c>
      <c r="P49" s="18">
        <v>519000</v>
      </c>
      <c r="Q49" s="18"/>
      <c r="R49" s="18">
        <v>519000</v>
      </c>
      <c r="S49" s="18"/>
      <c r="T49" s="18">
        <v>519000</v>
      </c>
      <c r="U49" s="18"/>
      <c r="V49" s="18">
        <v>519000</v>
      </c>
      <c r="W49" s="18"/>
      <c r="X49" s="18">
        <v>519000</v>
      </c>
      <c r="Y49" s="18">
        <v>519000</v>
      </c>
      <c r="Z49" s="18"/>
      <c r="AA49" s="18">
        <v>519000</v>
      </c>
      <c r="AB49" s="18"/>
      <c r="AC49" s="18">
        <v>519000</v>
      </c>
      <c r="AD49" s="18"/>
      <c r="AE49" s="18">
        <v>519000</v>
      </c>
      <c r="AF49" s="18"/>
      <c r="AG49" s="18">
        <v>519000</v>
      </c>
    </row>
    <row r="50" spans="1:35" outlineLevel="1">
      <c r="A50" s="19" t="s">
        <v>47</v>
      </c>
      <c r="B50" s="20" t="s">
        <v>48</v>
      </c>
      <c r="C50" s="18">
        <v>50000</v>
      </c>
      <c r="D50" s="18"/>
      <c r="E50" s="18">
        <f t="shared" si="11"/>
        <v>50000</v>
      </c>
      <c r="F50" s="18"/>
      <c r="G50" s="18">
        <f t="shared" si="11"/>
        <v>50000</v>
      </c>
      <c r="H50" s="18"/>
      <c r="I50" s="18">
        <f t="shared" si="12"/>
        <v>50000</v>
      </c>
      <c r="J50" s="18"/>
      <c r="K50" s="18">
        <f t="shared" si="13"/>
        <v>50000</v>
      </c>
      <c r="L50" s="18"/>
      <c r="M50" s="18">
        <f t="shared" si="14"/>
        <v>50000</v>
      </c>
      <c r="N50" s="18"/>
      <c r="O50" s="18">
        <f t="shared" si="15"/>
        <v>50000</v>
      </c>
      <c r="P50" s="18">
        <v>0</v>
      </c>
      <c r="Q50" s="18"/>
      <c r="R50" s="18">
        <v>0</v>
      </c>
      <c r="S50" s="18"/>
      <c r="T50" s="18">
        <v>0</v>
      </c>
      <c r="U50" s="18"/>
      <c r="V50" s="18">
        <v>0</v>
      </c>
      <c r="W50" s="18"/>
      <c r="X50" s="18">
        <v>0</v>
      </c>
      <c r="Y50" s="18">
        <v>0</v>
      </c>
      <c r="Z50" s="18"/>
      <c r="AA50" s="18">
        <v>0</v>
      </c>
      <c r="AB50" s="18"/>
      <c r="AC50" s="18">
        <v>0</v>
      </c>
      <c r="AD50" s="18"/>
      <c r="AE50" s="18">
        <v>0</v>
      </c>
      <c r="AF50" s="18"/>
      <c r="AG50" s="18">
        <v>0</v>
      </c>
    </row>
    <row r="51" spans="1:35" ht="38.25" outlineLevel="1">
      <c r="A51" s="19" t="s">
        <v>49</v>
      </c>
      <c r="B51" s="20" t="s">
        <v>50</v>
      </c>
      <c r="C51" s="18">
        <f>4300000+119000</f>
        <v>4419000</v>
      </c>
      <c r="D51" s="18"/>
      <c r="E51" s="18">
        <f t="shared" si="11"/>
        <v>4419000</v>
      </c>
      <c r="F51" s="18"/>
      <c r="G51" s="18">
        <f t="shared" si="11"/>
        <v>4419000</v>
      </c>
      <c r="H51" s="18"/>
      <c r="I51" s="18">
        <f t="shared" si="12"/>
        <v>4419000</v>
      </c>
      <c r="J51" s="18"/>
      <c r="K51" s="18">
        <f t="shared" si="13"/>
        <v>4419000</v>
      </c>
      <c r="L51" s="18"/>
      <c r="M51" s="18">
        <f t="shared" si="14"/>
        <v>4419000</v>
      </c>
      <c r="N51" s="18"/>
      <c r="O51" s="18">
        <f t="shared" si="15"/>
        <v>4419000</v>
      </c>
      <c r="P51" s="18">
        <f>119000+4500000</f>
        <v>4619000</v>
      </c>
      <c r="Q51" s="18"/>
      <c r="R51" s="18">
        <f>119000+4500000</f>
        <v>4619000</v>
      </c>
      <c r="S51" s="18"/>
      <c r="T51" s="18">
        <f>119000+4500000</f>
        <v>4619000</v>
      </c>
      <c r="U51" s="18"/>
      <c r="V51" s="18">
        <f>119000+4500000</f>
        <v>4619000</v>
      </c>
      <c r="W51" s="18"/>
      <c r="X51" s="18">
        <f>119000+4500000</f>
        <v>4619000</v>
      </c>
      <c r="Y51" s="18">
        <f>119000+4500000</f>
        <v>4619000</v>
      </c>
      <c r="Z51" s="18"/>
      <c r="AA51" s="18">
        <f>119000+4500000</f>
        <v>4619000</v>
      </c>
      <c r="AB51" s="18"/>
      <c r="AC51" s="18">
        <f>119000+4500000</f>
        <v>4619000</v>
      </c>
      <c r="AD51" s="18"/>
      <c r="AE51" s="18">
        <f>119000+4500000</f>
        <v>4619000</v>
      </c>
      <c r="AF51" s="18"/>
      <c r="AG51" s="18">
        <f>119000+4500000</f>
        <v>4619000</v>
      </c>
    </row>
    <row r="52" spans="1:35" outlineLevel="1">
      <c r="A52" s="21" t="s">
        <v>51</v>
      </c>
      <c r="B52" s="20" t="s">
        <v>52</v>
      </c>
      <c r="C52" s="18">
        <f>C53</f>
        <v>430800</v>
      </c>
      <c r="D52" s="18">
        <f>D53</f>
        <v>0</v>
      </c>
      <c r="E52" s="18">
        <f t="shared" si="11"/>
        <v>430800</v>
      </c>
      <c r="F52" s="18">
        <f>F53</f>
        <v>0</v>
      </c>
      <c r="G52" s="18">
        <f t="shared" si="11"/>
        <v>430800</v>
      </c>
      <c r="H52" s="18">
        <f>H53</f>
        <v>0</v>
      </c>
      <c r="I52" s="18">
        <f t="shared" si="12"/>
        <v>430800</v>
      </c>
      <c r="J52" s="18"/>
      <c r="K52" s="18">
        <f t="shared" si="13"/>
        <v>430800</v>
      </c>
      <c r="L52" s="18"/>
      <c r="M52" s="18">
        <f t="shared" si="14"/>
        <v>430800</v>
      </c>
      <c r="N52" s="18"/>
      <c r="O52" s="18">
        <f t="shared" si="15"/>
        <v>430800</v>
      </c>
      <c r="P52" s="18">
        <f>P53</f>
        <v>430800</v>
      </c>
      <c r="Q52" s="18"/>
      <c r="R52" s="18">
        <f>R53</f>
        <v>430800</v>
      </c>
      <c r="S52" s="18"/>
      <c r="T52" s="18">
        <f>T53</f>
        <v>430800</v>
      </c>
      <c r="U52" s="18"/>
      <c r="V52" s="18">
        <f>V53</f>
        <v>430800</v>
      </c>
      <c r="W52" s="18"/>
      <c r="X52" s="18">
        <f>X53</f>
        <v>430800</v>
      </c>
      <c r="Y52" s="18">
        <f>Y53</f>
        <v>430800</v>
      </c>
      <c r="Z52" s="18"/>
      <c r="AA52" s="18">
        <f>AA53</f>
        <v>430800</v>
      </c>
      <c r="AB52" s="18"/>
      <c r="AC52" s="18">
        <f>AC53</f>
        <v>430800</v>
      </c>
      <c r="AD52" s="18"/>
      <c r="AE52" s="18">
        <f>AE53</f>
        <v>430800</v>
      </c>
      <c r="AF52" s="18"/>
      <c r="AG52" s="18">
        <f>AG53</f>
        <v>430800</v>
      </c>
    </row>
    <row r="53" spans="1:35" outlineLevel="1">
      <c r="A53" s="19" t="s">
        <v>53</v>
      </c>
      <c r="B53" s="20" t="s">
        <v>54</v>
      </c>
      <c r="C53" s="18">
        <v>430800</v>
      </c>
      <c r="D53" s="18"/>
      <c r="E53" s="18">
        <f t="shared" si="11"/>
        <v>430800</v>
      </c>
      <c r="F53" s="18"/>
      <c r="G53" s="18">
        <f t="shared" si="11"/>
        <v>430800</v>
      </c>
      <c r="H53" s="18"/>
      <c r="I53" s="18">
        <f t="shared" si="12"/>
        <v>430800</v>
      </c>
      <c r="J53" s="18"/>
      <c r="K53" s="18">
        <f t="shared" si="13"/>
        <v>430800</v>
      </c>
      <c r="L53" s="18"/>
      <c r="M53" s="18">
        <f t="shared" si="14"/>
        <v>430800</v>
      </c>
      <c r="N53" s="18"/>
      <c r="O53" s="18">
        <f t="shared" si="15"/>
        <v>430800</v>
      </c>
      <c r="P53" s="18">
        <v>430800</v>
      </c>
      <c r="Q53" s="18"/>
      <c r="R53" s="18">
        <v>430800</v>
      </c>
      <c r="S53" s="18"/>
      <c r="T53" s="18">
        <v>430800</v>
      </c>
      <c r="U53" s="18"/>
      <c r="V53" s="18">
        <v>430800</v>
      </c>
      <c r="W53" s="18"/>
      <c r="X53" s="18">
        <v>430800</v>
      </c>
      <c r="Y53" s="18">
        <v>430800</v>
      </c>
      <c r="Z53" s="18"/>
      <c r="AA53" s="18">
        <v>430800</v>
      </c>
      <c r="AB53" s="18"/>
      <c r="AC53" s="18">
        <v>430800</v>
      </c>
      <c r="AD53" s="18"/>
      <c r="AE53" s="18">
        <v>430800</v>
      </c>
      <c r="AF53" s="18"/>
      <c r="AG53" s="18">
        <v>430800</v>
      </c>
    </row>
    <row r="54" spans="1:35" outlineLevel="1">
      <c r="A54" s="21" t="s">
        <v>55</v>
      </c>
      <c r="B54" s="20" t="s">
        <v>56</v>
      </c>
      <c r="C54" s="18">
        <f>SUM(C55:C56)</f>
        <v>273000</v>
      </c>
      <c r="D54" s="18">
        <f>SUM(D55:D56)</f>
        <v>0</v>
      </c>
      <c r="E54" s="18">
        <f t="shared" si="11"/>
        <v>273000</v>
      </c>
      <c r="F54" s="18">
        <f>SUM(F55:F56)</f>
        <v>0</v>
      </c>
      <c r="G54" s="18">
        <f t="shared" si="11"/>
        <v>273000</v>
      </c>
      <c r="H54" s="18">
        <f>SUM(H55:H56)</f>
        <v>0</v>
      </c>
      <c r="I54" s="18">
        <f t="shared" si="12"/>
        <v>273000</v>
      </c>
      <c r="J54" s="18"/>
      <c r="K54" s="18">
        <f t="shared" si="13"/>
        <v>273000</v>
      </c>
      <c r="L54" s="18"/>
      <c r="M54" s="18">
        <f t="shared" si="14"/>
        <v>273000</v>
      </c>
      <c r="N54" s="18"/>
      <c r="O54" s="18">
        <f t="shared" si="15"/>
        <v>273000</v>
      </c>
      <c r="P54" s="18">
        <f>SUM(P55:P56)</f>
        <v>73000</v>
      </c>
      <c r="Q54" s="18"/>
      <c r="R54" s="18">
        <f>SUM(R55:R56)</f>
        <v>73000</v>
      </c>
      <c r="S54" s="18"/>
      <c r="T54" s="18">
        <f>SUM(T55:T56)</f>
        <v>73000</v>
      </c>
      <c r="U54" s="18"/>
      <c r="V54" s="18">
        <f>SUM(V55:V56)</f>
        <v>73000</v>
      </c>
      <c r="W54" s="18"/>
      <c r="X54" s="18">
        <f>SUM(X55:X56)</f>
        <v>73000</v>
      </c>
      <c r="Y54" s="18">
        <f>SUM(Y55:Y56)</f>
        <v>73000</v>
      </c>
      <c r="Z54" s="18"/>
      <c r="AA54" s="18">
        <f>SUM(AA55:AA56)</f>
        <v>73000</v>
      </c>
      <c r="AB54" s="18"/>
      <c r="AC54" s="18">
        <f>SUM(AC55:AC56)</f>
        <v>73000</v>
      </c>
      <c r="AD54" s="18"/>
      <c r="AE54" s="18">
        <f>SUM(AE55:AE56)</f>
        <v>73000</v>
      </c>
      <c r="AF54" s="18"/>
      <c r="AG54" s="18">
        <f>SUM(AG55:AG56)</f>
        <v>73000</v>
      </c>
    </row>
    <row r="55" spans="1:35" outlineLevel="1">
      <c r="A55" s="19" t="s">
        <v>57</v>
      </c>
      <c r="B55" s="20" t="s">
        <v>58</v>
      </c>
      <c r="C55" s="18">
        <v>273000</v>
      </c>
      <c r="D55" s="18"/>
      <c r="E55" s="18">
        <f t="shared" si="11"/>
        <v>273000</v>
      </c>
      <c r="F55" s="18"/>
      <c r="G55" s="18">
        <f t="shared" si="11"/>
        <v>273000</v>
      </c>
      <c r="H55" s="18"/>
      <c r="I55" s="18">
        <f t="shared" si="12"/>
        <v>273000</v>
      </c>
      <c r="J55" s="18"/>
      <c r="K55" s="18">
        <f t="shared" si="13"/>
        <v>273000</v>
      </c>
      <c r="L55" s="18"/>
      <c r="M55" s="18">
        <f t="shared" si="14"/>
        <v>273000</v>
      </c>
      <c r="N55" s="18"/>
      <c r="O55" s="18">
        <f t="shared" si="15"/>
        <v>273000</v>
      </c>
      <c r="P55" s="18">
        <v>73000</v>
      </c>
      <c r="Q55" s="18"/>
      <c r="R55" s="18">
        <v>73000</v>
      </c>
      <c r="S55" s="18"/>
      <c r="T55" s="18">
        <v>73000</v>
      </c>
      <c r="U55" s="18"/>
      <c r="V55" s="18">
        <v>73000</v>
      </c>
      <c r="W55" s="18"/>
      <c r="X55" s="18">
        <v>73000</v>
      </c>
      <c r="Y55" s="18">
        <v>73000</v>
      </c>
      <c r="Z55" s="18"/>
      <c r="AA55" s="18">
        <v>73000</v>
      </c>
      <c r="AB55" s="18"/>
      <c r="AC55" s="18">
        <v>73000</v>
      </c>
      <c r="AD55" s="18"/>
      <c r="AE55" s="18">
        <v>73000</v>
      </c>
      <c r="AF55" s="18"/>
      <c r="AG55" s="18">
        <v>73000</v>
      </c>
    </row>
    <row r="56" spans="1:35" outlineLevel="1">
      <c r="A56" s="19" t="s">
        <v>59</v>
      </c>
      <c r="B56" s="20" t="s">
        <v>60</v>
      </c>
      <c r="C56" s="18">
        <v>0</v>
      </c>
      <c r="D56" s="18"/>
      <c r="E56" s="18">
        <f t="shared" si="11"/>
        <v>0</v>
      </c>
      <c r="F56" s="18"/>
      <c r="G56" s="18">
        <f t="shared" si="11"/>
        <v>0</v>
      </c>
      <c r="H56" s="18"/>
      <c r="I56" s="18">
        <f t="shared" si="12"/>
        <v>0</v>
      </c>
      <c r="J56" s="18"/>
      <c r="K56" s="18">
        <f t="shared" si="13"/>
        <v>0</v>
      </c>
      <c r="L56" s="18"/>
      <c r="M56" s="18">
        <f t="shared" si="14"/>
        <v>0</v>
      </c>
      <c r="N56" s="18"/>
      <c r="O56" s="18">
        <f t="shared" si="15"/>
        <v>0</v>
      </c>
      <c r="P56" s="18">
        <v>0</v>
      </c>
      <c r="Q56" s="18"/>
      <c r="R56" s="18">
        <v>0</v>
      </c>
      <c r="S56" s="18"/>
      <c r="T56" s="18">
        <v>0</v>
      </c>
      <c r="U56" s="18"/>
      <c r="V56" s="18">
        <v>0</v>
      </c>
      <c r="W56" s="18"/>
      <c r="X56" s="18">
        <v>0</v>
      </c>
      <c r="Y56" s="18">
        <v>0</v>
      </c>
      <c r="Z56" s="18"/>
      <c r="AA56" s="18">
        <v>0</v>
      </c>
      <c r="AB56" s="18"/>
      <c r="AC56" s="18">
        <v>0</v>
      </c>
      <c r="AD56" s="18"/>
      <c r="AE56" s="18">
        <v>0</v>
      </c>
      <c r="AF56" s="18"/>
      <c r="AG56" s="18">
        <v>0</v>
      </c>
    </row>
    <row r="57" spans="1:35" outlineLevel="1">
      <c r="A57" s="21" t="s">
        <v>61</v>
      </c>
      <c r="B57" s="20" t="s">
        <v>62</v>
      </c>
      <c r="C57" s="18">
        <f>SUM(C58:C59)</f>
        <v>1691700</v>
      </c>
      <c r="D57" s="18">
        <f>SUM(D58:D59)</f>
        <v>0</v>
      </c>
      <c r="E57" s="18">
        <f t="shared" si="11"/>
        <v>1691700</v>
      </c>
      <c r="F57" s="18">
        <f>SUM(F58:F59)</f>
        <v>0</v>
      </c>
      <c r="G57" s="18">
        <f t="shared" si="11"/>
        <v>1691700</v>
      </c>
      <c r="H57" s="18">
        <f>SUM(H58:H59)</f>
        <v>0</v>
      </c>
      <c r="I57" s="18">
        <f t="shared" si="12"/>
        <v>1691700</v>
      </c>
      <c r="J57" s="18"/>
      <c r="K57" s="18">
        <f t="shared" si="13"/>
        <v>1691700</v>
      </c>
      <c r="L57" s="18"/>
      <c r="M57" s="18">
        <f t="shared" si="14"/>
        <v>1691700</v>
      </c>
      <c r="N57" s="18"/>
      <c r="O57" s="18">
        <f t="shared" si="15"/>
        <v>1691700</v>
      </c>
      <c r="P57" s="18">
        <f t="shared" ref="P57:Y57" si="16">SUM(P58:P59)</f>
        <v>1577000</v>
      </c>
      <c r="Q57" s="18"/>
      <c r="R57" s="18">
        <f t="shared" ref="R57:T57" si="17">SUM(R58:R59)</f>
        <v>1577000</v>
      </c>
      <c r="S57" s="18"/>
      <c r="T57" s="18">
        <f t="shared" si="17"/>
        <v>1577000</v>
      </c>
      <c r="U57" s="18"/>
      <c r="V57" s="18">
        <f t="shared" ref="V57:X57" si="18">SUM(V58:V59)</f>
        <v>1577000</v>
      </c>
      <c r="W57" s="18"/>
      <c r="X57" s="18">
        <f t="shared" si="18"/>
        <v>1577000</v>
      </c>
      <c r="Y57" s="18">
        <f t="shared" si="16"/>
        <v>1105</v>
      </c>
      <c r="Z57" s="18"/>
      <c r="AA57" s="18">
        <f t="shared" ref="AA57:AC57" si="19">SUM(AA58:AA59)</f>
        <v>1105</v>
      </c>
      <c r="AB57" s="18"/>
      <c r="AC57" s="18">
        <f t="shared" si="19"/>
        <v>1105</v>
      </c>
      <c r="AD57" s="18"/>
      <c r="AE57" s="18">
        <f t="shared" ref="AE57:AG57" si="20">SUM(AE58:AE59)</f>
        <v>1105</v>
      </c>
      <c r="AF57" s="18"/>
      <c r="AG57" s="18">
        <f t="shared" si="20"/>
        <v>1105</v>
      </c>
    </row>
    <row r="58" spans="1:35" ht="38.25" outlineLevel="1">
      <c r="A58" s="19" t="s">
        <v>63</v>
      </c>
      <c r="B58" s="20" t="s">
        <v>64</v>
      </c>
      <c r="C58" s="18">
        <v>1619000</v>
      </c>
      <c r="D58" s="18"/>
      <c r="E58" s="18">
        <f t="shared" si="11"/>
        <v>1619000</v>
      </c>
      <c r="F58" s="18"/>
      <c r="G58" s="18">
        <f t="shared" si="11"/>
        <v>1619000</v>
      </c>
      <c r="H58" s="18"/>
      <c r="I58" s="18">
        <f t="shared" si="12"/>
        <v>1619000</v>
      </c>
      <c r="J58" s="18"/>
      <c r="K58" s="18">
        <f t="shared" si="13"/>
        <v>1619000</v>
      </c>
      <c r="L58" s="18"/>
      <c r="M58" s="18">
        <f t="shared" si="14"/>
        <v>1619000</v>
      </c>
      <c r="N58" s="18"/>
      <c r="O58" s="18">
        <f t="shared" si="15"/>
        <v>1619000</v>
      </c>
      <c r="P58" s="18">
        <v>1577000</v>
      </c>
      <c r="Q58" s="18"/>
      <c r="R58" s="18">
        <v>1577000</v>
      </c>
      <c r="S58" s="18"/>
      <c r="T58" s="18">
        <v>1577000</v>
      </c>
      <c r="U58" s="18"/>
      <c r="V58" s="18">
        <v>1577000</v>
      </c>
      <c r="W58" s="18"/>
      <c r="X58" s="18">
        <v>1577000</v>
      </c>
      <c r="Y58" s="18">
        <v>1105</v>
      </c>
      <c r="Z58" s="18"/>
      <c r="AA58" s="18">
        <v>1105</v>
      </c>
      <c r="AB58" s="18"/>
      <c r="AC58" s="18">
        <v>1105</v>
      </c>
      <c r="AD58" s="18"/>
      <c r="AE58" s="18">
        <v>1105</v>
      </c>
      <c r="AF58" s="18"/>
      <c r="AG58" s="18">
        <v>1105</v>
      </c>
    </row>
    <row r="59" spans="1:35" ht="25.5" outlineLevel="1">
      <c r="A59" s="19" t="s">
        <v>65</v>
      </c>
      <c r="B59" s="20" t="s">
        <v>66</v>
      </c>
      <c r="C59" s="18">
        <v>72700</v>
      </c>
      <c r="D59" s="18"/>
      <c r="E59" s="18">
        <f t="shared" si="11"/>
        <v>72700</v>
      </c>
      <c r="F59" s="18"/>
      <c r="G59" s="18">
        <f t="shared" si="11"/>
        <v>72700</v>
      </c>
      <c r="H59" s="18"/>
      <c r="I59" s="18">
        <f t="shared" si="12"/>
        <v>72700</v>
      </c>
      <c r="J59" s="18"/>
      <c r="K59" s="18">
        <f t="shared" si="13"/>
        <v>72700</v>
      </c>
      <c r="L59" s="18"/>
      <c r="M59" s="18">
        <f t="shared" si="14"/>
        <v>72700</v>
      </c>
      <c r="N59" s="18"/>
      <c r="O59" s="18">
        <f t="shared" si="15"/>
        <v>72700</v>
      </c>
      <c r="P59" s="18">
        <v>0</v>
      </c>
      <c r="Q59" s="18"/>
      <c r="R59" s="18">
        <v>0</v>
      </c>
      <c r="S59" s="18"/>
      <c r="T59" s="18">
        <v>0</v>
      </c>
      <c r="U59" s="18"/>
      <c r="V59" s="18">
        <v>0</v>
      </c>
      <c r="W59" s="18"/>
      <c r="X59" s="18">
        <v>0</v>
      </c>
      <c r="Y59" s="18">
        <v>0</v>
      </c>
      <c r="Z59" s="18"/>
      <c r="AA59" s="18">
        <v>0</v>
      </c>
      <c r="AB59" s="18"/>
      <c r="AC59" s="18">
        <v>0</v>
      </c>
      <c r="AD59" s="18"/>
      <c r="AE59" s="18">
        <v>0</v>
      </c>
      <c r="AF59" s="18"/>
      <c r="AG59" s="18">
        <v>0</v>
      </c>
    </row>
    <row r="60" spans="1:35" outlineLevel="1">
      <c r="A60" s="19" t="s">
        <v>67</v>
      </c>
      <c r="B60" s="20" t="s">
        <v>68</v>
      </c>
      <c r="C60" s="18">
        <v>1254000</v>
      </c>
      <c r="D60" s="18"/>
      <c r="E60" s="18">
        <f t="shared" si="11"/>
        <v>1254000</v>
      </c>
      <c r="F60" s="18"/>
      <c r="G60" s="18">
        <f t="shared" si="11"/>
        <v>1254000</v>
      </c>
      <c r="H60" s="18"/>
      <c r="I60" s="18">
        <f t="shared" si="12"/>
        <v>1254000</v>
      </c>
      <c r="J60" s="18"/>
      <c r="K60" s="18">
        <f t="shared" si="13"/>
        <v>1254000</v>
      </c>
      <c r="L60" s="18"/>
      <c r="M60" s="18">
        <f t="shared" si="14"/>
        <v>1254000</v>
      </c>
      <c r="N60" s="18"/>
      <c r="O60" s="18">
        <f t="shared" si="15"/>
        <v>1254000</v>
      </c>
      <c r="P60" s="18">
        <v>1254000</v>
      </c>
      <c r="Q60" s="18"/>
      <c r="R60" s="18">
        <v>1254000</v>
      </c>
      <c r="S60" s="18"/>
      <c r="T60" s="18">
        <v>1254000</v>
      </c>
      <c r="U60" s="18"/>
      <c r="V60" s="18">
        <v>1254000</v>
      </c>
      <c r="W60" s="18"/>
      <c r="X60" s="18">
        <v>1254000</v>
      </c>
      <c r="Y60" s="18">
        <v>1254000</v>
      </c>
      <c r="Z60" s="18"/>
      <c r="AA60" s="18">
        <v>1254000</v>
      </c>
      <c r="AB60" s="18"/>
      <c r="AC60" s="18">
        <v>1254000</v>
      </c>
      <c r="AD60" s="18"/>
      <c r="AE60" s="18">
        <v>1254000</v>
      </c>
      <c r="AF60" s="18"/>
      <c r="AG60" s="18">
        <v>1254000</v>
      </c>
    </row>
    <row r="61" spans="1:35" s="22" customFormat="1" ht="22.5" customHeight="1">
      <c r="A61" s="14" t="s">
        <v>69</v>
      </c>
      <c r="B61" s="15" t="s">
        <v>70</v>
      </c>
      <c r="C61" s="16">
        <f>C62+C163</f>
        <v>978714234.49000001</v>
      </c>
      <c r="D61" s="16">
        <f>D62+D163</f>
        <v>333421814.31999999</v>
      </c>
      <c r="E61" s="16">
        <f>E62+E163</f>
        <v>1312136048.8099999</v>
      </c>
      <c r="F61" s="16">
        <f t="shared" ref="F61:N61" si="21">F62+F163+F164+F165</f>
        <v>63834721.149999999</v>
      </c>
      <c r="G61" s="16">
        <f t="shared" si="21"/>
        <v>1376970769.96</v>
      </c>
      <c r="H61" s="16">
        <f t="shared" si="21"/>
        <v>34926579.140000001</v>
      </c>
      <c r="I61" s="16">
        <f t="shared" si="21"/>
        <v>1411897349.0999999</v>
      </c>
      <c r="J61" s="16">
        <f t="shared" si="21"/>
        <v>10174000</v>
      </c>
      <c r="K61" s="16">
        <f t="shared" si="21"/>
        <v>1422071349.0999999</v>
      </c>
      <c r="L61" s="16">
        <f t="shared" si="21"/>
        <v>21553471.609999999</v>
      </c>
      <c r="M61" s="16">
        <f t="shared" si="21"/>
        <v>1443624820.7099998</v>
      </c>
      <c r="N61" s="16">
        <f t="shared" si="21"/>
        <v>1945153.1400000001</v>
      </c>
      <c r="O61" s="16">
        <f>O62+O163+O164+O165</f>
        <v>1445569973.8499997</v>
      </c>
      <c r="P61" s="16">
        <f t="shared" ref="P61:AG61" si="22">P62+P163</f>
        <v>1197636742.73</v>
      </c>
      <c r="Q61" s="16">
        <f t="shared" si="22"/>
        <v>295895335.54000002</v>
      </c>
      <c r="R61" s="16">
        <f t="shared" si="22"/>
        <v>1493532078.27</v>
      </c>
      <c r="S61" s="16">
        <f t="shared" si="22"/>
        <v>-70531955.180000007</v>
      </c>
      <c r="T61" s="16">
        <f t="shared" si="22"/>
        <v>1423000123.0899999</v>
      </c>
      <c r="U61" s="16">
        <f t="shared" si="22"/>
        <v>30677700</v>
      </c>
      <c r="V61" s="16">
        <f t="shared" si="22"/>
        <v>1453677823.0899999</v>
      </c>
      <c r="W61" s="16">
        <f t="shared" si="22"/>
        <v>0</v>
      </c>
      <c r="X61" s="16">
        <f t="shared" si="22"/>
        <v>1453677823.0899999</v>
      </c>
      <c r="Y61" s="16">
        <f t="shared" si="22"/>
        <v>1749222671.52</v>
      </c>
      <c r="Z61" s="16">
        <f t="shared" si="22"/>
        <v>17521548.330000002</v>
      </c>
      <c r="AA61" s="16">
        <f t="shared" si="22"/>
        <v>1766744219.8499999</v>
      </c>
      <c r="AB61" s="16">
        <f t="shared" si="22"/>
        <v>222222222.22</v>
      </c>
      <c r="AC61" s="16">
        <f t="shared" si="22"/>
        <v>1988966442.0699999</v>
      </c>
      <c r="AD61" s="16">
        <f t="shared" si="22"/>
        <v>-141299182.34999999</v>
      </c>
      <c r="AE61" s="16">
        <f t="shared" si="22"/>
        <v>1847667259.72</v>
      </c>
      <c r="AF61" s="16">
        <f t="shared" si="22"/>
        <v>-56460527.820000008</v>
      </c>
      <c r="AG61" s="16">
        <f t="shared" si="22"/>
        <v>1791206731.9000001</v>
      </c>
      <c r="AI61" s="91"/>
    </row>
    <row r="62" spans="1:35" ht="38.25">
      <c r="A62" s="19" t="s">
        <v>71</v>
      </c>
      <c r="B62" s="20" t="s">
        <v>72</v>
      </c>
      <c r="C62" s="18">
        <f t="shared" ref="C62:Q62" si="23">C63+C66+C131+C148</f>
        <v>973182922.49000001</v>
      </c>
      <c r="D62" s="18">
        <f t="shared" si="23"/>
        <v>333421814.31999999</v>
      </c>
      <c r="E62" s="18">
        <f t="shared" si="23"/>
        <v>1306604736.8099999</v>
      </c>
      <c r="F62" s="18">
        <f t="shared" si="23"/>
        <v>59276717.75</v>
      </c>
      <c r="G62" s="18">
        <f t="shared" si="23"/>
        <v>1366881454.5599999</v>
      </c>
      <c r="H62" s="18">
        <f t="shared" si="23"/>
        <v>34926579.140000001</v>
      </c>
      <c r="I62" s="18">
        <f t="shared" si="23"/>
        <v>1401808033.6999998</v>
      </c>
      <c r="J62" s="18">
        <f t="shared" si="23"/>
        <v>10174000</v>
      </c>
      <c r="K62" s="18">
        <f t="shared" si="13"/>
        <v>1411982033.6999998</v>
      </c>
      <c r="L62" s="18">
        <f t="shared" ref="L62:N62" si="24">L63+L66+L131+L148</f>
        <v>21553471.609999999</v>
      </c>
      <c r="M62" s="18">
        <f>K62+L62</f>
        <v>1433535505.3099997</v>
      </c>
      <c r="N62" s="18">
        <f t="shared" si="24"/>
        <v>1962780.08</v>
      </c>
      <c r="O62" s="18">
        <f>M62+N62</f>
        <v>1435498285.3899996</v>
      </c>
      <c r="P62" s="18">
        <f t="shared" si="23"/>
        <v>1197636742.73</v>
      </c>
      <c r="Q62" s="18">
        <f t="shared" si="23"/>
        <v>295895335.54000002</v>
      </c>
      <c r="R62" s="18">
        <f t="shared" ref="R62:R163" si="25">SUM(P62:Q62)</f>
        <v>1493532078.27</v>
      </c>
      <c r="S62" s="18">
        <f>S63+S66+S131+S148</f>
        <v>-70531955.180000007</v>
      </c>
      <c r="T62" s="18">
        <f t="shared" ref="T62" si="26">SUM(R62:S62)</f>
        <v>1423000123.0899999</v>
      </c>
      <c r="U62" s="18">
        <f>U63+U66+U131+U148</f>
        <v>30677700</v>
      </c>
      <c r="V62" s="18">
        <f t="shared" ref="V62" si="27">SUM(T62:U62)</f>
        <v>1453677823.0899999</v>
      </c>
      <c r="W62" s="18">
        <f>W63+W66+W131+W148</f>
        <v>0</v>
      </c>
      <c r="X62" s="18">
        <f t="shared" ref="X62" si="28">SUM(V62:W62)</f>
        <v>1453677823.0899999</v>
      </c>
      <c r="Y62" s="18">
        <f t="shared" ref="Y62:AE62" si="29">Y63+Y66+Y131+Y148</f>
        <v>1749222671.52</v>
      </c>
      <c r="Z62" s="18">
        <f t="shared" si="29"/>
        <v>17521548.330000002</v>
      </c>
      <c r="AA62" s="18">
        <f t="shared" si="29"/>
        <v>1766744219.8499999</v>
      </c>
      <c r="AB62" s="18">
        <f t="shared" si="29"/>
        <v>222222222.22</v>
      </c>
      <c r="AC62" s="18">
        <f t="shared" si="29"/>
        <v>1988966442.0699999</v>
      </c>
      <c r="AD62" s="18">
        <f t="shared" si="29"/>
        <v>-141299182.34999999</v>
      </c>
      <c r="AE62" s="18">
        <f t="shared" si="29"/>
        <v>1847667259.72</v>
      </c>
      <c r="AF62" s="18">
        <f t="shared" ref="AF62:AG62" si="30">AF63+AF66+AF131+AF148</f>
        <v>-56460527.820000008</v>
      </c>
      <c r="AG62" s="18">
        <f t="shared" si="30"/>
        <v>1791206731.9000001</v>
      </c>
      <c r="AI62" s="90"/>
    </row>
    <row r="63" spans="1:35" s="40" customFormat="1">
      <c r="A63" s="14" t="s">
        <v>73</v>
      </c>
      <c r="B63" s="15" t="s">
        <v>74</v>
      </c>
      <c r="C63" s="16">
        <f>C64</f>
        <v>48709400</v>
      </c>
      <c r="D63" s="16"/>
      <c r="E63" s="16">
        <f t="shared" si="11"/>
        <v>48709400</v>
      </c>
      <c r="F63" s="16"/>
      <c r="G63" s="16">
        <f>E63</f>
        <v>48709400</v>
      </c>
      <c r="H63" s="16"/>
      <c r="I63" s="16">
        <f>G63</f>
        <v>48709400</v>
      </c>
      <c r="J63" s="16">
        <f t="shared" ref="J63:O63" si="31">SUM(J64:J65)</f>
        <v>3100000</v>
      </c>
      <c r="K63" s="16">
        <f t="shared" si="31"/>
        <v>51809400</v>
      </c>
      <c r="L63" s="16">
        <f t="shared" si="31"/>
        <v>0</v>
      </c>
      <c r="M63" s="16">
        <f t="shared" si="31"/>
        <v>51809400</v>
      </c>
      <c r="N63" s="16">
        <f t="shared" si="31"/>
        <v>0</v>
      </c>
      <c r="O63" s="16">
        <f t="shared" si="31"/>
        <v>51809400</v>
      </c>
      <c r="P63" s="16">
        <f>P64</f>
        <v>38977200</v>
      </c>
      <c r="Q63" s="16">
        <f t="shared" ref="Q63:X63" si="32">Q64</f>
        <v>0</v>
      </c>
      <c r="R63" s="16">
        <f t="shared" si="32"/>
        <v>38977200</v>
      </c>
      <c r="S63" s="16">
        <f t="shared" si="32"/>
        <v>0</v>
      </c>
      <c r="T63" s="16">
        <f t="shared" si="32"/>
        <v>38977200</v>
      </c>
      <c r="U63" s="16">
        <f t="shared" si="32"/>
        <v>0</v>
      </c>
      <c r="V63" s="16">
        <f t="shared" si="32"/>
        <v>38977200</v>
      </c>
      <c r="W63" s="16">
        <f t="shared" si="32"/>
        <v>0</v>
      </c>
      <c r="X63" s="16">
        <f t="shared" si="32"/>
        <v>38977200</v>
      </c>
      <c r="Y63" s="16">
        <f>Y64</f>
        <v>10600</v>
      </c>
      <c r="Z63" s="16"/>
      <c r="AA63" s="16">
        <f t="shared" ref="AA63:AA163" si="33">SUM(Y63:Z63)</f>
        <v>10600</v>
      </c>
      <c r="AB63" s="16"/>
      <c r="AC63" s="16">
        <f t="shared" ref="AC63:AC64" si="34">SUM(AA63:AB63)</f>
        <v>10600</v>
      </c>
      <c r="AD63" s="16"/>
      <c r="AE63" s="16">
        <f t="shared" ref="AE63:AE64" si="35">SUM(AC63:AD63)</f>
        <v>10600</v>
      </c>
      <c r="AF63" s="16"/>
      <c r="AG63" s="16">
        <f t="shared" ref="AG63:AG64" si="36">SUM(AE63:AF63)</f>
        <v>10600</v>
      </c>
    </row>
    <row r="64" spans="1:35">
      <c r="A64" s="19" t="s">
        <v>75</v>
      </c>
      <c r="B64" s="20" t="s">
        <v>76</v>
      </c>
      <c r="C64" s="18">
        <v>48709400</v>
      </c>
      <c r="D64" s="18"/>
      <c r="E64" s="18">
        <f t="shared" si="11"/>
        <v>48709400</v>
      </c>
      <c r="F64" s="18"/>
      <c r="G64" s="18">
        <f t="shared" ref="G64:G67" si="37">E64</f>
        <v>48709400</v>
      </c>
      <c r="H64" s="18"/>
      <c r="I64" s="18">
        <f t="shared" ref="I64" si="38">G64</f>
        <v>48709400</v>
      </c>
      <c r="J64" s="18"/>
      <c r="K64" s="18">
        <f t="shared" si="13"/>
        <v>48709400</v>
      </c>
      <c r="L64" s="18"/>
      <c r="M64" s="18">
        <f t="shared" ref="M64" si="39">K64+L64</f>
        <v>48709400</v>
      </c>
      <c r="N64" s="18"/>
      <c r="O64" s="18">
        <f t="shared" ref="O64" si="40">M64+N64</f>
        <v>48709400</v>
      </c>
      <c r="P64" s="18">
        <v>38977200</v>
      </c>
      <c r="Q64" s="18"/>
      <c r="R64" s="18">
        <f t="shared" si="25"/>
        <v>38977200</v>
      </c>
      <c r="S64" s="18"/>
      <c r="T64" s="18">
        <f t="shared" ref="T64" si="41">SUM(R64:S64)</f>
        <v>38977200</v>
      </c>
      <c r="U64" s="18"/>
      <c r="V64" s="18">
        <f t="shared" ref="V64" si="42">SUM(T64:U64)</f>
        <v>38977200</v>
      </c>
      <c r="W64" s="18"/>
      <c r="X64" s="18">
        <f t="shared" ref="X64" si="43">SUM(V64:W64)</f>
        <v>38977200</v>
      </c>
      <c r="Y64" s="18">
        <v>10600</v>
      </c>
      <c r="Z64" s="18"/>
      <c r="AA64" s="18">
        <f t="shared" si="33"/>
        <v>10600</v>
      </c>
      <c r="AB64" s="18"/>
      <c r="AC64" s="18">
        <f t="shared" si="34"/>
        <v>10600</v>
      </c>
      <c r="AD64" s="18"/>
      <c r="AE64" s="18">
        <f t="shared" si="35"/>
        <v>10600</v>
      </c>
      <c r="AF64" s="18"/>
      <c r="AG64" s="18">
        <f t="shared" si="36"/>
        <v>10600</v>
      </c>
    </row>
    <row r="65" spans="1:35" ht="25.5">
      <c r="A65" s="19" t="s">
        <v>195</v>
      </c>
      <c r="B65" s="20" t="s">
        <v>196</v>
      </c>
      <c r="C65" s="18"/>
      <c r="D65" s="18"/>
      <c r="E65" s="18"/>
      <c r="F65" s="18"/>
      <c r="G65" s="18"/>
      <c r="H65" s="18"/>
      <c r="I65" s="18"/>
      <c r="J65" s="18">
        <v>3100000</v>
      </c>
      <c r="K65" s="18">
        <f>J65</f>
        <v>3100000</v>
      </c>
      <c r="L65" s="18"/>
      <c r="M65" s="18">
        <v>3100000</v>
      </c>
      <c r="N65" s="18"/>
      <c r="O65" s="18">
        <v>3100000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</row>
    <row r="66" spans="1:35" s="40" customFormat="1">
      <c r="A66" s="14" t="s">
        <v>77</v>
      </c>
      <c r="B66" s="15" t="s">
        <v>78</v>
      </c>
      <c r="C66" s="16">
        <f>SUM(C67:C96)</f>
        <v>258895922.49000001</v>
      </c>
      <c r="D66" s="16">
        <f t="shared" ref="D66" si="44">SUM(D67:D96)</f>
        <v>332754147.98000002</v>
      </c>
      <c r="E66" s="16">
        <f>SUM(E67:E113)</f>
        <v>591650070.47000003</v>
      </c>
      <c r="F66" s="16">
        <f>SUM(F67:F119)</f>
        <v>41769999.57</v>
      </c>
      <c r="G66" s="16">
        <f>SUM(G67:G127)</f>
        <v>634420070.03999996</v>
      </c>
      <c r="H66" s="16">
        <f>SUM(H67:H127)</f>
        <v>34370236.369999997</v>
      </c>
      <c r="I66" s="16">
        <f>SUM(I67:I127)</f>
        <v>668790306.40999997</v>
      </c>
      <c r="J66" s="16">
        <f t="shared" ref="J66:AE66" si="45">SUM(J67:J127)</f>
        <v>0</v>
      </c>
      <c r="K66" s="16">
        <f t="shared" si="13"/>
        <v>668790306.40999997</v>
      </c>
      <c r="L66" s="16">
        <f>SUM(L67:L129)</f>
        <v>6854896.6100000003</v>
      </c>
      <c r="M66" s="16">
        <f>SUM(M67:M130)</f>
        <v>675645203.01999998</v>
      </c>
      <c r="N66" s="16">
        <f t="shared" ref="N66:O66" si="46">SUM(N67:N130)</f>
        <v>-2776887.84</v>
      </c>
      <c r="O66" s="16">
        <f t="shared" si="46"/>
        <v>672868315.17999995</v>
      </c>
      <c r="P66" s="16">
        <f t="shared" si="45"/>
        <v>455259342.73000002</v>
      </c>
      <c r="Q66" s="16">
        <f t="shared" si="45"/>
        <v>295402637.16000003</v>
      </c>
      <c r="R66" s="16">
        <f t="shared" si="45"/>
        <v>750661979.88999999</v>
      </c>
      <c r="S66" s="16">
        <f t="shared" si="45"/>
        <v>-70531955.180000007</v>
      </c>
      <c r="T66" s="16">
        <f t="shared" si="45"/>
        <v>680130024.71000004</v>
      </c>
      <c r="U66" s="16">
        <f t="shared" ref="U66:V66" si="47">SUM(U67:U127)</f>
        <v>0</v>
      </c>
      <c r="V66" s="16">
        <f t="shared" si="47"/>
        <v>680130024.71000004</v>
      </c>
      <c r="W66" s="16">
        <f t="shared" ref="W66:X66" si="48">SUM(W67:W127)</f>
        <v>0</v>
      </c>
      <c r="X66" s="16">
        <f t="shared" si="48"/>
        <v>680130024.71000004</v>
      </c>
      <c r="Y66" s="16">
        <f t="shared" si="45"/>
        <v>1014107471.52</v>
      </c>
      <c r="Z66" s="16">
        <f t="shared" si="45"/>
        <v>17019282.07</v>
      </c>
      <c r="AA66" s="16">
        <f t="shared" si="45"/>
        <v>1031126753.59</v>
      </c>
      <c r="AB66" s="16">
        <f t="shared" si="45"/>
        <v>222222222.22</v>
      </c>
      <c r="AC66" s="16">
        <f t="shared" si="45"/>
        <v>1253348975.8099999</v>
      </c>
      <c r="AD66" s="16">
        <f t="shared" si="45"/>
        <v>-141299182.34999999</v>
      </c>
      <c r="AE66" s="16">
        <f t="shared" si="45"/>
        <v>1112049793.46</v>
      </c>
      <c r="AF66" s="16">
        <f t="shared" ref="AF66:AG66" si="49">SUM(AF67:AF127)</f>
        <v>-87005427.820000008</v>
      </c>
      <c r="AG66" s="16">
        <f t="shared" si="49"/>
        <v>1025044365.6400001</v>
      </c>
      <c r="AI66" s="87"/>
    </row>
    <row r="67" spans="1:35" ht="38.25">
      <c r="A67" s="19" t="s">
        <v>79</v>
      </c>
      <c r="B67" s="20" t="s">
        <v>80</v>
      </c>
      <c r="C67" s="18">
        <v>5365800</v>
      </c>
      <c r="D67" s="18">
        <v>-50</v>
      </c>
      <c r="E67" s="18">
        <f t="shared" si="11"/>
        <v>5365750</v>
      </c>
      <c r="F67" s="18"/>
      <c r="G67" s="18">
        <f t="shared" si="37"/>
        <v>5365750</v>
      </c>
      <c r="H67" s="18"/>
      <c r="I67" s="18">
        <f t="shared" ref="I67" si="50">G67</f>
        <v>5365750</v>
      </c>
      <c r="J67" s="18"/>
      <c r="K67" s="18">
        <f t="shared" si="13"/>
        <v>5365750</v>
      </c>
      <c r="L67" s="18"/>
      <c r="M67" s="18">
        <f t="shared" ref="M67:M137" si="51">K67+L67</f>
        <v>5365750</v>
      </c>
      <c r="N67" s="18"/>
      <c r="O67" s="18">
        <f t="shared" ref="O67:O118" si="52">M67+N67</f>
        <v>5365750</v>
      </c>
      <c r="P67" s="18">
        <v>5548000</v>
      </c>
      <c r="Q67" s="18"/>
      <c r="R67" s="18">
        <f t="shared" si="25"/>
        <v>5548000</v>
      </c>
      <c r="S67" s="18"/>
      <c r="T67" s="18">
        <f t="shared" ref="T67:T69" si="53">SUM(R67:S67)</f>
        <v>5548000</v>
      </c>
      <c r="U67" s="18"/>
      <c r="V67" s="18">
        <f t="shared" ref="V67" si="54">SUM(T67:U67)</f>
        <v>5548000</v>
      </c>
      <c r="W67" s="18"/>
      <c r="X67" s="18">
        <f t="shared" ref="X67" si="55">SUM(V67:W67)</f>
        <v>5548000</v>
      </c>
      <c r="Y67" s="18">
        <v>5769500</v>
      </c>
      <c r="Z67" s="18"/>
      <c r="AA67" s="18">
        <f t="shared" si="33"/>
        <v>5769500</v>
      </c>
      <c r="AB67" s="18"/>
      <c r="AC67" s="18">
        <f t="shared" ref="AC67:AC69" si="56">SUM(AA67:AB67)</f>
        <v>5769500</v>
      </c>
      <c r="AD67" s="18"/>
      <c r="AE67" s="18">
        <f t="shared" ref="AE67:AE69" si="57">SUM(AC67:AD67)</f>
        <v>5769500</v>
      </c>
      <c r="AF67" s="18"/>
      <c r="AG67" s="18">
        <f t="shared" ref="AG67" si="58">SUM(AE67:AF67)</f>
        <v>5769500</v>
      </c>
    </row>
    <row r="68" spans="1:35" ht="63.75">
      <c r="A68" s="23" t="s">
        <v>81</v>
      </c>
      <c r="B68" s="20" t="s">
        <v>82</v>
      </c>
      <c r="C68" s="18">
        <v>0</v>
      </c>
      <c r="D68" s="18"/>
      <c r="E68" s="18">
        <f t="shared" si="11"/>
        <v>0</v>
      </c>
      <c r="F68" s="18"/>
      <c r="G68" s="18">
        <f>E68</f>
        <v>0</v>
      </c>
      <c r="H68" s="18"/>
      <c r="I68" s="18">
        <f>G68</f>
        <v>0</v>
      </c>
      <c r="J68" s="18"/>
      <c r="K68" s="18">
        <f t="shared" si="13"/>
        <v>0</v>
      </c>
      <c r="L68" s="18"/>
      <c r="M68" s="18">
        <f t="shared" si="51"/>
        <v>0</v>
      </c>
      <c r="N68" s="18"/>
      <c r="O68" s="18">
        <f t="shared" si="52"/>
        <v>0</v>
      </c>
      <c r="P68" s="18">
        <v>97644600</v>
      </c>
      <c r="Q68" s="18">
        <v>-4.33</v>
      </c>
      <c r="R68" s="18">
        <f t="shared" si="25"/>
        <v>97644595.670000002</v>
      </c>
      <c r="S68" s="18">
        <v>-69189560.670000002</v>
      </c>
      <c r="T68" s="18">
        <f t="shared" si="53"/>
        <v>28455035</v>
      </c>
      <c r="U68" s="18"/>
      <c r="V68" s="18">
        <f>T68</f>
        <v>28455035</v>
      </c>
      <c r="W68" s="18"/>
      <c r="X68" s="18">
        <f>V68</f>
        <v>28455035</v>
      </c>
      <c r="Y68" s="18">
        <v>593818200</v>
      </c>
      <c r="Z68" s="18">
        <v>-62.26</v>
      </c>
      <c r="AA68" s="18">
        <f t="shared" si="33"/>
        <v>593818137.74000001</v>
      </c>
      <c r="AB68" s="18"/>
      <c r="AC68" s="18">
        <f t="shared" si="56"/>
        <v>593818137.74000001</v>
      </c>
      <c r="AD68" s="18">
        <v>-504673172.74000001</v>
      </c>
      <c r="AE68" s="18">
        <f t="shared" si="57"/>
        <v>89144965</v>
      </c>
      <c r="AF68" s="18"/>
      <c r="AG68" s="18">
        <f>AE68</f>
        <v>89144965</v>
      </c>
    </row>
    <row r="69" spans="1:35" ht="51">
      <c r="A69" s="23" t="s">
        <v>83</v>
      </c>
      <c r="B69" s="20" t="s">
        <v>84</v>
      </c>
      <c r="C69" s="18"/>
      <c r="D69" s="18"/>
      <c r="E69" s="18"/>
      <c r="F69" s="18"/>
      <c r="G69" s="18"/>
      <c r="H69" s="18"/>
      <c r="I69" s="18"/>
      <c r="J69" s="18"/>
      <c r="K69" s="18">
        <f t="shared" si="13"/>
        <v>0</v>
      </c>
      <c r="L69" s="18"/>
      <c r="M69" s="18">
        <f t="shared" si="51"/>
        <v>0</v>
      </c>
      <c r="N69" s="18"/>
      <c r="O69" s="18">
        <f t="shared" si="52"/>
        <v>0</v>
      </c>
      <c r="P69" s="18">
        <v>1893100</v>
      </c>
      <c r="Q69" s="18">
        <v>9.51</v>
      </c>
      <c r="R69" s="18">
        <f t="shared" si="25"/>
        <v>1893109.51</v>
      </c>
      <c r="S69" s="18">
        <v>-1342394.51</v>
      </c>
      <c r="T69" s="18">
        <f t="shared" si="53"/>
        <v>550715</v>
      </c>
      <c r="U69" s="18"/>
      <c r="V69" s="18">
        <f>T69</f>
        <v>550715</v>
      </c>
      <c r="W69" s="18"/>
      <c r="X69" s="18">
        <f>V69</f>
        <v>550715</v>
      </c>
      <c r="Y69" s="18">
        <v>11512800</v>
      </c>
      <c r="Z69" s="18">
        <v>0.63</v>
      </c>
      <c r="AA69" s="18">
        <f t="shared" si="33"/>
        <v>11512800.630000001</v>
      </c>
      <c r="AB69" s="18"/>
      <c r="AC69" s="18">
        <f t="shared" si="56"/>
        <v>11512800.630000001</v>
      </c>
      <c r="AD69" s="18">
        <v>-9783515.6300000008</v>
      </c>
      <c r="AE69" s="18">
        <f t="shared" si="57"/>
        <v>1729285</v>
      </c>
      <c r="AF69" s="18"/>
      <c r="AG69" s="18">
        <f t="shared" ref="AG69" si="59">AE69</f>
        <v>1729285</v>
      </c>
    </row>
    <row r="70" spans="1:35" ht="51">
      <c r="A70" s="23" t="s">
        <v>85</v>
      </c>
      <c r="B70" s="20" t="s">
        <v>82</v>
      </c>
      <c r="C70" s="18"/>
      <c r="D70" s="18"/>
      <c r="E70" s="18"/>
      <c r="F70" s="18"/>
      <c r="G70" s="18"/>
      <c r="H70" s="18"/>
      <c r="I70" s="18"/>
      <c r="J70" s="18"/>
      <c r="K70" s="18">
        <f t="shared" si="13"/>
        <v>0</v>
      </c>
      <c r="L70" s="18"/>
      <c r="M70" s="18">
        <f t="shared" si="51"/>
        <v>0</v>
      </c>
      <c r="N70" s="18"/>
      <c r="O70" s="18">
        <f t="shared" si="52"/>
        <v>0</v>
      </c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24"/>
      <c r="AA70" s="18"/>
      <c r="AB70" s="18"/>
      <c r="AC70" s="18"/>
      <c r="AD70" s="18">
        <v>361229801.24000001</v>
      </c>
      <c r="AE70" s="18">
        <f>AD70</f>
        <v>361229801.24000001</v>
      </c>
      <c r="AF70" s="18">
        <v>-85518975.780000001</v>
      </c>
      <c r="AG70" s="18">
        <f>AE70+AF70</f>
        <v>275710825.46000004</v>
      </c>
    </row>
    <row r="71" spans="1:35" ht="51">
      <c r="A71" s="23" t="s">
        <v>86</v>
      </c>
      <c r="B71" s="20" t="s">
        <v>84</v>
      </c>
      <c r="C71" s="25"/>
      <c r="D71" s="25"/>
      <c r="E71" s="25"/>
      <c r="F71" s="26"/>
      <c r="G71" s="26"/>
      <c r="H71" s="26"/>
      <c r="I71" s="26"/>
      <c r="J71" s="26"/>
      <c r="K71" s="18">
        <f t="shared" si="13"/>
        <v>0</v>
      </c>
      <c r="L71" s="52"/>
      <c r="M71" s="18">
        <f t="shared" si="51"/>
        <v>0</v>
      </c>
      <c r="N71" s="52"/>
      <c r="O71" s="18">
        <f t="shared" si="52"/>
        <v>0</v>
      </c>
      <c r="P71" s="27"/>
      <c r="Q71" s="27"/>
      <c r="R71" s="18"/>
      <c r="S71" s="28"/>
      <c r="T71" s="18"/>
      <c r="U71" s="18"/>
      <c r="V71" s="18"/>
      <c r="W71" s="18"/>
      <c r="X71" s="18"/>
      <c r="Y71" s="28"/>
      <c r="Z71" s="29"/>
      <c r="AA71" s="18"/>
      <c r="AB71" s="27"/>
      <c r="AC71" s="18"/>
      <c r="AD71" s="28">
        <v>7003434.9199999999</v>
      </c>
      <c r="AE71" s="18">
        <f>AD71</f>
        <v>7003434.9199999999</v>
      </c>
      <c r="AF71" s="28">
        <v>-1486452.04</v>
      </c>
      <c r="AG71" s="18">
        <f>AE71+AF71</f>
        <v>5516982.8799999999</v>
      </c>
    </row>
    <row r="72" spans="1:35" ht="25.5">
      <c r="A72" s="23" t="s">
        <v>87</v>
      </c>
      <c r="B72" s="20" t="s">
        <v>88</v>
      </c>
      <c r="C72" s="18"/>
      <c r="D72" s="18"/>
      <c r="E72" s="74"/>
      <c r="F72" s="18"/>
      <c r="G72" s="18"/>
      <c r="H72" s="18">
        <v>1465524</v>
      </c>
      <c r="I72" s="18">
        <f>H72</f>
        <v>1465524</v>
      </c>
      <c r="J72" s="18"/>
      <c r="K72" s="18">
        <f t="shared" si="13"/>
        <v>1465524</v>
      </c>
      <c r="L72" s="18"/>
      <c r="M72" s="18">
        <f t="shared" si="51"/>
        <v>1465524</v>
      </c>
      <c r="N72" s="18"/>
      <c r="O72" s="18">
        <f t="shared" si="52"/>
        <v>1465524</v>
      </c>
      <c r="P72" s="18"/>
      <c r="Q72" s="18"/>
      <c r="R72" s="74"/>
      <c r="S72" s="18"/>
      <c r="T72" s="74"/>
      <c r="U72" s="18"/>
      <c r="V72" s="74"/>
      <c r="W72" s="18"/>
      <c r="X72" s="74"/>
      <c r="Y72" s="18"/>
      <c r="Z72" s="18"/>
      <c r="AA72" s="74"/>
      <c r="AB72" s="18"/>
      <c r="AC72" s="74"/>
      <c r="AD72" s="18"/>
      <c r="AE72" s="74"/>
      <c r="AF72" s="18"/>
      <c r="AG72" s="74"/>
    </row>
    <row r="73" spans="1:35" ht="25.5">
      <c r="A73" s="23" t="s">
        <v>89</v>
      </c>
      <c r="B73" s="20" t="s">
        <v>90</v>
      </c>
      <c r="C73" s="18"/>
      <c r="D73" s="18">
        <v>11127171</v>
      </c>
      <c r="E73" s="18">
        <f t="shared" si="11"/>
        <v>11127171</v>
      </c>
      <c r="F73" s="18"/>
      <c r="G73" s="18">
        <f t="shared" ref="G73:G150" si="60">E73</f>
        <v>11127171</v>
      </c>
      <c r="H73" s="18"/>
      <c r="I73" s="18">
        <f t="shared" ref="I73:I87" si="61">G73</f>
        <v>11127171</v>
      </c>
      <c r="J73" s="18"/>
      <c r="K73" s="18">
        <f t="shared" si="13"/>
        <v>11127171</v>
      </c>
      <c r="L73" s="18"/>
      <c r="M73" s="18">
        <f t="shared" si="51"/>
        <v>11127171</v>
      </c>
      <c r="N73" s="18"/>
      <c r="O73" s="18">
        <f t="shared" si="52"/>
        <v>11127171</v>
      </c>
      <c r="P73" s="18"/>
      <c r="Q73" s="18"/>
      <c r="R73" s="18">
        <f t="shared" si="25"/>
        <v>0</v>
      </c>
      <c r="S73" s="18"/>
      <c r="T73" s="18">
        <f t="shared" ref="T73:T87" si="62">SUM(R73:S73)</f>
        <v>0</v>
      </c>
      <c r="U73" s="18"/>
      <c r="V73" s="18">
        <f t="shared" ref="V73" si="63">SUM(T73:U73)</f>
        <v>0</v>
      </c>
      <c r="W73" s="18"/>
      <c r="X73" s="18">
        <f t="shared" ref="X73" si="64">SUM(V73:W73)</f>
        <v>0</v>
      </c>
      <c r="Y73" s="18"/>
      <c r="Z73" s="18"/>
      <c r="AA73" s="18">
        <f t="shared" si="33"/>
        <v>0</v>
      </c>
      <c r="AB73" s="18"/>
      <c r="AC73" s="18">
        <f t="shared" ref="AC73:AC87" si="65">SUM(AA73:AB73)</f>
        <v>0</v>
      </c>
      <c r="AD73" s="18"/>
      <c r="AE73" s="18">
        <f t="shared" ref="AE73:AE87" si="66">SUM(AC73:AD73)</f>
        <v>0</v>
      </c>
      <c r="AF73" s="18"/>
      <c r="AG73" s="18">
        <f t="shared" ref="AG73:AG74" si="67">SUM(AE73:AF73)</f>
        <v>0</v>
      </c>
    </row>
    <row r="74" spans="1:35" ht="25.5">
      <c r="A74" s="23" t="s">
        <v>91</v>
      </c>
      <c r="B74" s="20" t="s">
        <v>92</v>
      </c>
      <c r="C74" s="18"/>
      <c r="D74" s="18"/>
      <c r="E74" s="18"/>
      <c r="F74" s="18"/>
      <c r="G74" s="18"/>
      <c r="H74" s="18">
        <v>13397959.199999999</v>
      </c>
      <c r="I74" s="18">
        <f>H74</f>
        <v>13397959.199999999</v>
      </c>
      <c r="J74" s="18"/>
      <c r="K74" s="18">
        <f t="shared" si="13"/>
        <v>13397959.199999999</v>
      </c>
      <c r="L74" s="18"/>
      <c r="M74" s="18">
        <f t="shared" si="51"/>
        <v>13397959.199999999</v>
      </c>
      <c r="N74" s="18"/>
      <c r="O74" s="18">
        <f t="shared" si="52"/>
        <v>13397959.199999999</v>
      </c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>
        <f t="shared" si="66"/>
        <v>0</v>
      </c>
      <c r="AF74" s="18"/>
      <c r="AG74" s="18">
        <f t="shared" si="67"/>
        <v>0</v>
      </c>
    </row>
    <row r="75" spans="1:35" ht="24">
      <c r="A75" s="75" t="s">
        <v>203</v>
      </c>
      <c r="B75" s="12" t="s">
        <v>204</v>
      </c>
      <c r="C75" s="18"/>
      <c r="D75" s="18"/>
      <c r="E75" s="18"/>
      <c r="F75" s="18"/>
      <c r="G75" s="18"/>
      <c r="H75" s="18"/>
      <c r="I75" s="18"/>
      <c r="J75" s="18"/>
      <c r="K75" s="18"/>
      <c r="L75" s="18">
        <v>8273007.6100000003</v>
      </c>
      <c r="M75" s="18">
        <f t="shared" si="51"/>
        <v>8273007.6100000003</v>
      </c>
      <c r="N75" s="18"/>
      <c r="O75" s="18">
        <f t="shared" si="52"/>
        <v>8273007.6100000003</v>
      </c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</row>
    <row r="76" spans="1:35" ht="25.5">
      <c r="A76" s="23" t="s">
        <v>93</v>
      </c>
      <c r="B76" s="20" t="s">
        <v>94</v>
      </c>
      <c r="C76" s="18"/>
      <c r="D76" s="18"/>
      <c r="E76" s="18"/>
      <c r="F76" s="18"/>
      <c r="G76" s="18"/>
      <c r="H76" s="18"/>
      <c r="I76" s="18"/>
      <c r="J76" s="18"/>
      <c r="K76" s="18">
        <f t="shared" si="13"/>
        <v>0</v>
      </c>
      <c r="L76" s="18"/>
      <c r="M76" s="18">
        <f t="shared" si="51"/>
        <v>0</v>
      </c>
      <c r="N76" s="18"/>
      <c r="O76" s="18">
        <f t="shared" si="52"/>
        <v>0</v>
      </c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>
        <v>4924269.8600000003</v>
      </c>
      <c r="AE76" s="18">
        <f t="shared" si="66"/>
        <v>4924269.8600000003</v>
      </c>
      <c r="AF76" s="18"/>
      <c r="AG76" s="18">
        <f>AE76</f>
        <v>4924269.8600000003</v>
      </c>
    </row>
    <row r="77" spans="1:35" ht="25.5">
      <c r="A77" s="23" t="s">
        <v>95</v>
      </c>
      <c r="B77" s="20" t="s">
        <v>96</v>
      </c>
      <c r="C77" s="18"/>
      <c r="D77" s="18"/>
      <c r="E77" s="18">
        <f t="shared" si="11"/>
        <v>0</v>
      </c>
      <c r="F77" s="18"/>
      <c r="G77" s="18">
        <f t="shared" si="60"/>
        <v>0</v>
      </c>
      <c r="H77" s="18"/>
      <c r="I77" s="18">
        <f t="shared" si="61"/>
        <v>0</v>
      </c>
      <c r="J77" s="18"/>
      <c r="K77" s="18">
        <f t="shared" si="13"/>
        <v>0</v>
      </c>
      <c r="L77" s="18"/>
      <c r="M77" s="18">
        <f t="shared" si="51"/>
        <v>0</v>
      </c>
      <c r="N77" s="18"/>
      <c r="O77" s="18">
        <f t="shared" si="52"/>
        <v>0</v>
      </c>
      <c r="P77" s="18"/>
      <c r="Q77" s="18">
        <v>1250000</v>
      </c>
      <c r="R77" s="18">
        <f t="shared" si="25"/>
        <v>1250000</v>
      </c>
      <c r="S77" s="18"/>
      <c r="T77" s="18">
        <f t="shared" si="62"/>
        <v>1250000</v>
      </c>
      <c r="U77" s="18"/>
      <c r="V77" s="18">
        <f t="shared" ref="V77:V87" si="68">SUM(T77:U77)</f>
        <v>1250000</v>
      </c>
      <c r="W77" s="18"/>
      <c r="X77" s="18">
        <f t="shared" ref="X77:X87" si="69">SUM(V77:W77)</f>
        <v>1250000</v>
      </c>
      <c r="Y77" s="18"/>
      <c r="Z77" s="18"/>
      <c r="AA77" s="18">
        <f t="shared" si="33"/>
        <v>0</v>
      </c>
      <c r="AB77" s="18"/>
      <c r="AC77" s="18">
        <f t="shared" si="65"/>
        <v>0</v>
      </c>
      <c r="AD77" s="18"/>
      <c r="AE77" s="18">
        <f t="shared" si="66"/>
        <v>0</v>
      </c>
      <c r="AF77" s="18"/>
      <c r="AG77" s="18">
        <f t="shared" ref="AG77:AG87" si="70">SUM(AE77:AF77)</f>
        <v>0</v>
      </c>
    </row>
    <row r="78" spans="1:35" ht="25.5">
      <c r="A78" s="23" t="s">
        <v>97</v>
      </c>
      <c r="B78" s="20" t="s">
        <v>98</v>
      </c>
      <c r="C78" s="18"/>
      <c r="D78" s="18">
        <v>8806635.0099999998</v>
      </c>
      <c r="E78" s="18">
        <f t="shared" si="11"/>
        <v>8806635.0099999998</v>
      </c>
      <c r="F78" s="18"/>
      <c r="G78" s="18">
        <f t="shared" si="60"/>
        <v>8806635.0099999998</v>
      </c>
      <c r="H78" s="18">
        <v>178814.93</v>
      </c>
      <c r="I78" s="18">
        <f>G78+H78</f>
        <v>8985449.9399999995</v>
      </c>
      <c r="J78" s="18"/>
      <c r="K78" s="18">
        <f t="shared" si="13"/>
        <v>8985449.9399999995</v>
      </c>
      <c r="L78" s="18"/>
      <c r="M78" s="18">
        <f t="shared" si="51"/>
        <v>8985449.9399999995</v>
      </c>
      <c r="N78" s="18"/>
      <c r="O78" s="18">
        <f t="shared" si="52"/>
        <v>8985449.9399999995</v>
      </c>
      <c r="P78" s="18"/>
      <c r="Q78" s="18"/>
      <c r="R78" s="18">
        <f t="shared" si="25"/>
        <v>0</v>
      </c>
      <c r="S78" s="18"/>
      <c r="T78" s="18">
        <f t="shared" si="62"/>
        <v>0</v>
      </c>
      <c r="U78" s="18"/>
      <c r="V78" s="18">
        <f t="shared" si="68"/>
        <v>0</v>
      </c>
      <c r="W78" s="18"/>
      <c r="X78" s="18">
        <f t="shared" si="69"/>
        <v>0</v>
      </c>
      <c r="Y78" s="18"/>
      <c r="Z78" s="18"/>
      <c r="AA78" s="18">
        <f t="shared" si="33"/>
        <v>0</v>
      </c>
      <c r="AB78" s="18"/>
      <c r="AC78" s="18">
        <f t="shared" si="65"/>
        <v>0</v>
      </c>
      <c r="AD78" s="18"/>
      <c r="AE78" s="18">
        <f t="shared" si="66"/>
        <v>0</v>
      </c>
      <c r="AF78" s="18"/>
      <c r="AG78" s="18">
        <f t="shared" si="70"/>
        <v>0</v>
      </c>
    </row>
    <row r="79" spans="1:35">
      <c r="A79" s="19" t="s">
        <v>99</v>
      </c>
      <c r="B79" s="20" t="s">
        <v>100</v>
      </c>
      <c r="C79" s="18"/>
      <c r="D79" s="18">
        <v>222222.22</v>
      </c>
      <c r="E79" s="18">
        <f t="shared" si="11"/>
        <v>222222.22</v>
      </c>
      <c r="F79" s="18"/>
      <c r="G79" s="18">
        <f t="shared" si="60"/>
        <v>222222.22</v>
      </c>
      <c r="H79" s="18"/>
      <c r="I79" s="18">
        <f t="shared" si="61"/>
        <v>222222.22</v>
      </c>
      <c r="J79" s="18"/>
      <c r="K79" s="18">
        <f t="shared" si="13"/>
        <v>222222.22</v>
      </c>
      <c r="L79" s="18"/>
      <c r="M79" s="18">
        <f t="shared" si="51"/>
        <v>222222.22</v>
      </c>
      <c r="N79" s="18"/>
      <c r="O79" s="18">
        <f t="shared" si="52"/>
        <v>222222.22</v>
      </c>
      <c r="P79" s="18"/>
      <c r="Q79" s="18"/>
      <c r="R79" s="18">
        <f t="shared" si="25"/>
        <v>0</v>
      </c>
      <c r="S79" s="18"/>
      <c r="T79" s="18">
        <f t="shared" si="62"/>
        <v>0</v>
      </c>
      <c r="U79" s="18"/>
      <c r="V79" s="18">
        <f t="shared" si="68"/>
        <v>0</v>
      </c>
      <c r="W79" s="18"/>
      <c r="X79" s="18">
        <f t="shared" si="69"/>
        <v>0</v>
      </c>
      <c r="Y79" s="18"/>
      <c r="Z79" s="18"/>
      <c r="AA79" s="18">
        <f t="shared" si="33"/>
        <v>0</v>
      </c>
      <c r="AB79" s="18"/>
      <c r="AC79" s="18">
        <f t="shared" si="65"/>
        <v>0</v>
      </c>
      <c r="AD79" s="18"/>
      <c r="AE79" s="18">
        <f t="shared" si="66"/>
        <v>0</v>
      </c>
      <c r="AF79" s="18"/>
      <c r="AG79" s="18">
        <f t="shared" si="70"/>
        <v>0</v>
      </c>
    </row>
    <row r="80" spans="1:35" ht="25.5">
      <c r="A80" s="19" t="s">
        <v>101</v>
      </c>
      <c r="B80" s="20" t="s">
        <v>100</v>
      </c>
      <c r="C80" s="18"/>
      <c r="D80" s="18"/>
      <c r="E80" s="18">
        <f t="shared" si="11"/>
        <v>0</v>
      </c>
      <c r="F80" s="18"/>
      <c r="G80" s="18">
        <f t="shared" si="60"/>
        <v>0</v>
      </c>
      <c r="H80" s="18"/>
      <c r="I80" s="18">
        <f t="shared" si="61"/>
        <v>0</v>
      </c>
      <c r="J80" s="18"/>
      <c r="K80" s="18">
        <f t="shared" si="13"/>
        <v>0</v>
      </c>
      <c r="L80" s="18"/>
      <c r="M80" s="18">
        <f t="shared" si="51"/>
        <v>0</v>
      </c>
      <c r="N80" s="18"/>
      <c r="O80" s="18">
        <f t="shared" si="52"/>
        <v>0</v>
      </c>
      <c r="P80" s="18"/>
      <c r="Q80" s="18">
        <v>2540624.5</v>
      </c>
      <c r="R80" s="18">
        <f t="shared" si="25"/>
        <v>2540624.5</v>
      </c>
      <c r="S80" s="18"/>
      <c r="T80" s="18">
        <f t="shared" si="62"/>
        <v>2540624.5</v>
      </c>
      <c r="U80" s="18"/>
      <c r="V80" s="18">
        <f t="shared" si="68"/>
        <v>2540624.5</v>
      </c>
      <c r="W80" s="18"/>
      <c r="X80" s="18">
        <f t="shared" si="69"/>
        <v>2540624.5</v>
      </c>
      <c r="Y80" s="18"/>
      <c r="Z80" s="18">
        <v>11415200</v>
      </c>
      <c r="AA80" s="18">
        <f t="shared" si="33"/>
        <v>11415200</v>
      </c>
      <c r="AB80" s="18"/>
      <c r="AC80" s="18">
        <f t="shared" si="65"/>
        <v>11415200</v>
      </c>
      <c r="AD80" s="18"/>
      <c r="AE80" s="18">
        <f t="shared" si="66"/>
        <v>11415200</v>
      </c>
      <c r="AF80" s="18"/>
      <c r="AG80" s="18">
        <f t="shared" si="70"/>
        <v>11415200</v>
      </c>
    </row>
    <row r="81" spans="1:33" ht="25.5">
      <c r="A81" s="19" t="s">
        <v>102</v>
      </c>
      <c r="B81" s="20" t="s">
        <v>100</v>
      </c>
      <c r="C81" s="18"/>
      <c r="D81" s="18"/>
      <c r="E81" s="18">
        <f t="shared" ref="E81" si="71">SUM(C81:D81)</f>
        <v>0</v>
      </c>
      <c r="F81" s="18"/>
      <c r="G81" s="18">
        <f t="shared" si="60"/>
        <v>0</v>
      </c>
      <c r="H81" s="18"/>
      <c r="I81" s="18">
        <f t="shared" si="61"/>
        <v>0</v>
      </c>
      <c r="J81" s="18"/>
      <c r="K81" s="18">
        <f t="shared" si="13"/>
        <v>0</v>
      </c>
      <c r="L81" s="18"/>
      <c r="M81" s="18">
        <f t="shared" si="51"/>
        <v>0</v>
      </c>
      <c r="N81" s="18"/>
      <c r="O81" s="18">
        <f t="shared" si="52"/>
        <v>0</v>
      </c>
      <c r="P81" s="18"/>
      <c r="Q81" s="18">
        <v>3499139.47</v>
      </c>
      <c r="R81" s="18">
        <f t="shared" si="25"/>
        <v>3499139.47</v>
      </c>
      <c r="S81" s="18"/>
      <c r="T81" s="18">
        <f t="shared" si="62"/>
        <v>3499139.47</v>
      </c>
      <c r="U81" s="18"/>
      <c r="V81" s="18">
        <f t="shared" si="68"/>
        <v>3499139.47</v>
      </c>
      <c r="W81" s="18"/>
      <c r="X81" s="18">
        <f t="shared" si="69"/>
        <v>3499139.47</v>
      </c>
      <c r="Y81" s="18"/>
      <c r="Z81" s="18"/>
      <c r="AA81" s="18">
        <f t="shared" si="33"/>
        <v>0</v>
      </c>
      <c r="AB81" s="18"/>
      <c r="AC81" s="18">
        <f t="shared" si="65"/>
        <v>0</v>
      </c>
      <c r="AD81" s="18"/>
      <c r="AE81" s="18">
        <f t="shared" si="66"/>
        <v>0</v>
      </c>
      <c r="AF81" s="18"/>
      <c r="AG81" s="18">
        <f t="shared" si="70"/>
        <v>0</v>
      </c>
    </row>
    <row r="82" spans="1:33" ht="25.5">
      <c r="A82" s="19" t="s">
        <v>103</v>
      </c>
      <c r="B82" s="18" t="s">
        <v>104</v>
      </c>
      <c r="C82" s="18">
        <v>6932622.4900000002</v>
      </c>
      <c r="D82" s="18"/>
      <c r="E82" s="18">
        <f t="shared" si="11"/>
        <v>6932622.4900000002</v>
      </c>
      <c r="F82" s="18"/>
      <c r="G82" s="18">
        <f t="shared" si="60"/>
        <v>6932622.4900000002</v>
      </c>
      <c r="H82" s="18"/>
      <c r="I82" s="18">
        <f t="shared" si="61"/>
        <v>6932622.4900000002</v>
      </c>
      <c r="J82" s="18"/>
      <c r="K82" s="18">
        <f t="shared" si="13"/>
        <v>6932622.4900000002</v>
      </c>
      <c r="L82" s="18"/>
      <c r="M82" s="18">
        <f t="shared" si="51"/>
        <v>6932622.4900000002</v>
      </c>
      <c r="N82" s="18">
        <v>-2240507.84</v>
      </c>
      <c r="O82" s="18">
        <f t="shared" si="52"/>
        <v>4692114.6500000004</v>
      </c>
      <c r="P82" s="18">
        <v>7003943.7300000004</v>
      </c>
      <c r="Q82" s="18"/>
      <c r="R82" s="18">
        <f t="shared" si="25"/>
        <v>7003943.7300000004</v>
      </c>
      <c r="S82" s="18"/>
      <c r="T82" s="18">
        <f t="shared" si="62"/>
        <v>7003943.7300000004</v>
      </c>
      <c r="U82" s="18"/>
      <c r="V82" s="18">
        <f t="shared" si="68"/>
        <v>7003943.7300000004</v>
      </c>
      <c r="W82" s="18"/>
      <c r="X82" s="18">
        <f t="shared" si="69"/>
        <v>7003943.7300000004</v>
      </c>
      <c r="Y82" s="18">
        <v>7302292.5199999996</v>
      </c>
      <c r="Z82" s="18"/>
      <c r="AA82" s="18">
        <f t="shared" si="33"/>
        <v>7302292.5199999996</v>
      </c>
      <c r="AB82" s="18"/>
      <c r="AC82" s="18">
        <f t="shared" si="65"/>
        <v>7302292.5199999996</v>
      </c>
      <c r="AD82" s="18"/>
      <c r="AE82" s="18">
        <f t="shared" si="66"/>
        <v>7302292.5199999996</v>
      </c>
      <c r="AF82" s="18"/>
      <c r="AG82" s="18">
        <f t="shared" si="70"/>
        <v>7302292.5199999996</v>
      </c>
    </row>
    <row r="83" spans="1:33" ht="25.5">
      <c r="A83" s="19" t="s">
        <v>105</v>
      </c>
      <c r="B83" s="18" t="s">
        <v>106</v>
      </c>
      <c r="C83" s="18"/>
      <c r="D83" s="18">
        <v>19834808.890000001</v>
      </c>
      <c r="E83" s="18">
        <f t="shared" si="11"/>
        <v>19834808.890000001</v>
      </c>
      <c r="F83" s="18"/>
      <c r="G83" s="18">
        <f t="shared" si="60"/>
        <v>19834808.890000001</v>
      </c>
      <c r="H83" s="18"/>
      <c r="I83" s="18">
        <f t="shared" si="61"/>
        <v>19834808.890000001</v>
      </c>
      <c r="J83" s="18"/>
      <c r="K83" s="18">
        <f t="shared" si="13"/>
        <v>19834808.890000001</v>
      </c>
      <c r="L83" s="18"/>
      <c r="M83" s="18">
        <f t="shared" si="51"/>
        <v>19834808.890000001</v>
      </c>
      <c r="N83" s="18"/>
      <c r="O83" s="18">
        <f t="shared" si="52"/>
        <v>19834808.890000001</v>
      </c>
      <c r="P83" s="18"/>
      <c r="Q83" s="18"/>
      <c r="R83" s="18">
        <f t="shared" si="25"/>
        <v>0</v>
      </c>
      <c r="S83" s="18"/>
      <c r="T83" s="18">
        <f t="shared" si="62"/>
        <v>0</v>
      </c>
      <c r="U83" s="18"/>
      <c r="V83" s="18">
        <f t="shared" si="68"/>
        <v>0</v>
      </c>
      <c r="W83" s="18"/>
      <c r="X83" s="18">
        <f t="shared" si="69"/>
        <v>0</v>
      </c>
      <c r="Y83" s="18"/>
      <c r="Z83" s="18"/>
      <c r="AA83" s="18">
        <f t="shared" si="33"/>
        <v>0</v>
      </c>
      <c r="AB83" s="18"/>
      <c r="AC83" s="18">
        <f t="shared" si="65"/>
        <v>0</v>
      </c>
      <c r="AD83" s="18"/>
      <c r="AE83" s="18">
        <f t="shared" si="66"/>
        <v>0</v>
      </c>
      <c r="AF83" s="18"/>
      <c r="AG83" s="18">
        <f t="shared" si="70"/>
        <v>0</v>
      </c>
    </row>
    <row r="84" spans="1:33" ht="25.5">
      <c r="A84" s="19" t="s">
        <v>107</v>
      </c>
      <c r="B84" s="18" t="s">
        <v>106</v>
      </c>
      <c r="C84" s="18"/>
      <c r="D84" s="18">
        <v>650300</v>
      </c>
      <c r="E84" s="18">
        <f t="shared" si="11"/>
        <v>650300</v>
      </c>
      <c r="F84" s="18"/>
      <c r="G84" s="18">
        <f t="shared" si="60"/>
        <v>650300</v>
      </c>
      <c r="H84" s="18"/>
      <c r="I84" s="18">
        <f t="shared" si="61"/>
        <v>650300</v>
      </c>
      <c r="J84" s="18"/>
      <c r="K84" s="18">
        <f t="shared" si="13"/>
        <v>650300</v>
      </c>
      <c r="L84" s="18"/>
      <c r="M84" s="18">
        <f t="shared" si="51"/>
        <v>650300</v>
      </c>
      <c r="N84" s="18"/>
      <c r="O84" s="18">
        <f t="shared" si="52"/>
        <v>650300</v>
      </c>
      <c r="P84" s="18"/>
      <c r="Q84" s="18"/>
      <c r="R84" s="18">
        <f t="shared" si="25"/>
        <v>0</v>
      </c>
      <c r="S84" s="18"/>
      <c r="T84" s="18">
        <f t="shared" si="62"/>
        <v>0</v>
      </c>
      <c r="U84" s="18"/>
      <c r="V84" s="18">
        <f t="shared" si="68"/>
        <v>0</v>
      </c>
      <c r="W84" s="18"/>
      <c r="X84" s="18">
        <f t="shared" si="69"/>
        <v>0</v>
      </c>
      <c r="Y84" s="18"/>
      <c r="Z84" s="18"/>
      <c r="AA84" s="18">
        <f t="shared" si="33"/>
        <v>0</v>
      </c>
      <c r="AB84" s="18"/>
      <c r="AC84" s="18">
        <f t="shared" si="65"/>
        <v>0</v>
      </c>
      <c r="AD84" s="18"/>
      <c r="AE84" s="18">
        <f t="shared" si="66"/>
        <v>0</v>
      </c>
      <c r="AF84" s="18"/>
      <c r="AG84" s="18">
        <f t="shared" si="70"/>
        <v>0</v>
      </c>
    </row>
    <row r="85" spans="1:33" ht="25.5">
      <c r="A85" s="19" t="s">
        <v>108</v>
      </c>
      <c r="B85" s="18" t="s">
        <v>106</v>
      </c>
      <c r="C85" s="18"/>
      <c r="D85" s="18">
        <v>1140266.05</v>
      </c>
      <c r="E85" s="18">
        <f t="shared" si="11"/>
        <v>1140266.05</v>
      </c>
      <c r="F85" s="18"/>
      <c r="G85" s="18">
        <f t="shared" si="60"/>
        <v>1140266.05</v>
      </c>
      <c r="H85" s="18"/>
      <c r="I85" s="18">
        <f t="shared" si="61"/>
        <v>1140266.05</v>
      </c>
      <c r="J85" s="18"/>
      <c r="K85" s="18">
        <f t="shared" si="13"/>
        <v>1140266.05</v>
      </c>
      <c r="L85" s="18"/>
      <c r="M85" s="18">
        <f t="shared" si="51"/>
        <v>1140266.05</v>
      </c>
      <c r="N85" s="18"/>
      <c r="O85" s="18">
        <f t="shared" si="52"/>
        <v>1140266.05</v>
      </c>
      <c r="P85" s="18"/>
      <c r="Q85" s="18">
        <v>826973.96</v>
      </c>
      <c r="R85" s="18">
        <f t="shared" si="25"/>
        <v>826973.96</v>
      </c>
      <c r="S85" s="18"/>
      <c r="T85" s="18">
        <f t="shared" si="62"/>
        <v>826973.96</v>
      </c>
      <c r="U85" s="18"/>
      <c r="V85" s="18">
        <f t="shared" si="68"/>
        <v>826973.96</v>
      </c>
      <c r="W85" s="18"/>
      <c r="X85" s="18">
        <f t="shared" si="69"/>
        <v>826973.96</v>
      </c>
      <c r="Y85" s="18"/>
      <c r="Z85" s="18">
        <v>3730212.26</v>
      </c>
      <c r="AA85" s="18">
        <f t="shared" si="33"/>
        <v>3730212.26</v>
      </c>
      <c r="AB85" s="18"/>
      <c r="AC85" s="18">
        <f t="shared" si="65"/>
        <v>3730212.26</v>
      </c>
      <c r="AD85" s="18"/>
      <c r="AE85" s="18">
        <f t="shared" si="66"/>
        <v>3730212.26</v>
      </c>
      <c r="AF85" s="18"/>
      <c r="AG85" s="18">
        <f t="shared" si="70"/>
        <v>3730212.26</v>
      </c>
    </row>
    <row r="86" spans="1:33" ht="25.5">
      <c r="A86" s="19" t="s">
        <v>109</v>
      </c>
      <c r="B86" s="18" t="s">
        <v>106</v>
      </c>
      <c r="C86" s="18"/>
      <c r="D86" s="18">
        <v>3685977.6</v>
      </c>
      <c r="E86" s="18">
        <f t="shared" si="11"/>
        <v>3685977.6</v>
      </c>
      <c r="F86" s="18"/>
      <c r="G86" s="18">
        <f t="shared" si="60"/>
        <v>3685977.6</v>
      </c>
      <c r="H86" s="18"/>
      <c r="I86" s="18">
        <f t="shared" si="61"/>
        <v>3685977.6</v>
      </c>
      <c r="J86" s="18"/>
      <c r="K86" s="18">
        <f t="shared" si="13"/>
        <v>3685977.6</v>
      </c>
      <c r="L86" s="18"/>
      <c r="M86" s="18">
        <f t="shared" si="51"/>
        <v>3685977.6</v>
      </c>
      <c r="N86" s="18"/>
      <c r="O86" s="18">
        <f t="shared" si="52"/>
        <v>3685977.6</v>
      </c>
      <c r="P86" s="18"/>
      <c r="Q86" s="18"/>
      <c r="R86" s="18">
        <f t="shared" si="25"/>
        <v>0</v>
      </c>
      <c r="S86" s="18"/>
      <c r="T86" s="18">
        <f t="shared" si="62"/>
        <v>0</v>
      </c>
      <c r="U86" s="18"/>
      <c r="V86" s="18">
        <f t="shared" si="68"/>
        <v>0</v>
      </c>
      <c r="W86" s="18"/>
      <c r="X86" s="18">
        <f t="shared" si="69"/>
        <v>0</v>
      </c>
      <c r="Y86" s="18"/>
      <c r="Z86" s="18"/>
      <c r="AA86" s="18">
        <f t="shared" si="33"/>
        <v>0</v>
      </c>
      <c r="AB86" s="18"/>
      <c r="AC86" s="18">
        <f t="shared" si="65"/>
        <v>0</v>
      </c>
      <c r="AD86" s="18"/>
      <c r="AE86" s="18">
        <f t="shared" si="66"/>
        <v>0</v>
      </c>
      <c r="AF86" s="18"/>
      <c r="AG86" s="18">
        <f t="shared" si="70"/>
        <v>0</v>
      </c>
    </row>
    <row r="87" spans="1:33" ht="25.5">
      <c r="A87" s="19" t="s">
        <v>110</v>
      </c>
      <c r="B87" s="62" t="s">
        <v>210</v>
      </c>
      <c r="C87" s="18"/>
      <c r="D87" s="18">
        <v>285121249.99000001</v>
      </c>
      <c r="E87" s="18">
        <f t="shared" ref="E87" si="72">SUM(C87:D87)</f>
        <v>285121249.99000001</v>
      </c>
      <c r="F87" s="18"/>
      <c r="G87" s="18">
        <f t="shared" si="60"/>
        <v>285121249.99000001</v>
      </c>
      <c r="H87" s="18"/>
      <c r="I87" s="18">
        <f t="shared" si="61"/>
        <v>285121249.99000001</v>
      </c>
      <c r="J87" s="18"/>
      <c r="K87" s="18">
        <f t="shared" si="13"/>
        <v>285121249.99000001</v>
      </c>
      <c r="L87" s="18"/>
      <c r="M87" s="18">
        <f t="shared" si="51"/>
        <v>285121249.99000001</v>
      </c>
      <c r="N87" s="18"/>
      <c r="O87" s="18">
        <f t="shared" si="52"/>
        <v>285121249.99000001</v>
      </c>
      <c r="P87" s="18"/>
      <c r="Q87" s="18">
        <v>285121670</v>
      </c>
      <c r="R87" s="18">
        <f t="shared" ref="R87" si="73">SUM(P87:Q87)</f>
        <v>285121670</v>
      </c>
      <c r="S87" s="18"/>
      <c r="T87" s="18">
        <f t="shared" si="62"/>
        <v>285121670</v>
      </c>
      <c r="U87" s="18"/>
      <c r="V87" s="18">
        <f t="shared" si="68"/>
        <v>285121670</v>
      </c>
      <c r="W87" s="18"/>
      <c r="X87" s="18">
        <f t="shared" si="69"/>
        <v>285121670</v>
      </c>
      <c r="Y87" s="18"/>
      <c r="Z87" s="18"/>
      <c r="AA87" s="18">
        <f t="shared" ref="AA87" si="74">SUM(Y87:Z87)</f>
        <v>0</v>
      </c>
      <c r="AB87" s="18"/>
      <c r="AC87" s="18">
        <f t="shared" si="65"/>
        <v>0</v>
      </c>
      <c r="AD87" s="18"/>
      <c r="AE87" s="18">
        <f t="shared" si="66"/>
        <v>0</v>
      </c>
      <c r="AF87" s="18"/>
      <c r="AG87" s="18">
        <f t="shared" si="70"/>
        <v>0</v>
      </c>
    </row>
    <row r="88" spans="1:33" ht="51">
      <c r="A88" s="30" t="s">
        <v>111</v>
      </c>
      <c r="B88" s="24" t="s">
        <v>112</v>
      </c>
      <c r="C88" s="18"/>
      <c r="D88" s="18"/>
      <c r="E88" s="18"/>
      <c r="F88" s="18"/>
      <c r="G88" s="18"/>
      <c r="H88" s="18"/>
      <c r="I88" s="18"/>
      <c r="J88" s="18"/>
      <c r="K88" s="18">
        <f t="shared" si="13"/>
        <v>0</v>
      </c>
      <c r="L88" s="18"/>
      <c r="M88" s="18">
        <f t="shared" si="51"/>
        <v>0</v>
      </c>
      <c r="N88" s="18"/>
      <c r="O88" s="18">
        <f t="shared" si="52"/>
        <v>0</v>
      </c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>
        <v>222222222.22</v>
      </c>
      <c r="AC88" s="18">
        <f>AB88</f>
        <v>222222222.22</v>
      </c>
      <c r="AD88" s="18"/>
      <c r="AE88" s="18">
        <f>AC88</f>
        <v>222222222.22</v>
      </c>
      <c r="AF88" s="18"/>
      <c r="AG88" s="18">
        <f>AE88</f>
        <v>222222222.22</v>
      </c>
    </row>
    <row r="89" spans="1:33" ht="38.25">
      <c r="A89" s="19" t="s">
        <v>113</v>
      </c>
      <c r="B89" s="20" t="s">
        <v>114</v>
      </c>
      <c r="C89" s="18">
        <v>534400</v>
      </c>
      <c r="D89" s="18"/>
      <c r="E89" s="18">
        <f t="shared" si="11"/>
        <v>534400</v>
      </c>
      <c r="F89" s="18"/>
      <c r="G89" s="18">
        <f t="shared" si="60"/>
        <v>534400</v>
      </c>
      <c r="H89" s="18"/>
      <c r="I89" s="18">
        <f t="shared" ref="I89:I96" si="75">G89</f>
        <v>534400</v>
      </c>
      <c r="J89" s="18"/>
      <c r="K89" s="18">
        <f t="shared" si="13"/>
        <v>534400</v>
      </c>
      <c r="L89" s="18"/>
      <c r="M89" s="18">
        <f t="shared" si="51"/>
        <v>534400</v>
      </c>
      <c r="N89" s="18"/>
      <c r="O89" s="18">
        <f t="shared" si="52"/>
        <v>534400</v>
      </c>
      <c r="P89" s="18">
        <v>0</v>
      </c>
      <c r="Q89" s="18"/>
      <c r="R89" s="18">
        <f t="shared" si="25"/>
        <v>0</v>
      </c>
      <c r="S89" s="18"/>
      <c r="T89" s="18">
        <f t="shared" ref="T89:T96" si="76">SUM(R89:S89)</f>
        <v>0</v>
      </c>
      <c r="U89" s="18"/>
      <c r="V89" s="18">
        <f t="shared" ref="V89:V96" si="77">SUM(T89:U89)</f>
        <v>0</v>
      </c>
      <c r="W89" s="18"/>
      <c r="X89" s="18">
        <f t="shared" ref="X89:X96" si="78">SUM(V89:W89)</f>
        <v>0</v>
      </c>
      <c r="Y89" s="18">
        <v>0</v>
      </c>
      <c r="Z89" s="18"/>
      <c r="AA89" s="18">
        <f t="shared" si="33"/>
        <v>0</v>
      </c>
      <c r="AB89" s="18"/>
      <c r="AC89" s="18">
        <f t="shared" ref="AC89:AC96" si="79">SUM(AA89:AB89)</f>
        <v>0</v>
      </c>
      <c r="AD89" s="18"/>
      <c r="AE89" s="18">
        <f t="shared" ref="AE89:AE96" si="80">SUM(AC89:AD89)</f>
        <v>0</v>
      </c>
      <c r="AF89" s="18"/>
      <c r="AG89" s="18">
        <f t="shared" ref="AG89:AG96" si="81">SUM(AE89:AF89)</f>
        <v>0</v>
      </c>
    </row>
    <row r="90" spans="1:33" ht="51">
      <c r="A90" s="19" t="s">
        <v>115</v>
      </c>
      <c r="B90" s="20" t="s">
        <v>114</v>
      </c>
      <c r="C90" s="18">
        <v>208700</v>
      </c>
      <c r="D90" s="18"/>
      <c r="E90" s="18">
        <f t="shared" si="11"/>
        <v>208700</v>
      </c>
      <c r="F90" s="18"/>
      <c r="G90" s="18">
        <f t="shared" si="60"/>
        <v>208700</v>
      </c>
      <c r="H90" s="18"/>
      <c r="I90" s="18">
        <f t="shared" si="75"/>
        <v>208700</v>
      </c>
      <c r="J90" s="18"/>
      <c r="K90" s="18">
        <f t="shared" si="13"/>
        <v>208700</v>
      </c>
      <c r="L90" s="18"/>
      <c r="M90" s="18">
        <f t="shared" si="51"/>
        <v>208700</v>
      </c>
      <c r="N90" s="18"/>
      <c r="O90" s="18">
        <f t="shared" si="52"/>
        <v>208700</v>
      </c>
      <c r="P90" s="18">
        <v>241200</v>
      </c>
      <c r="Q90" s="18"/>
      <c r="R90" s="18">
        <f t="shared" si="25"/>
        <v>241200</v>
      </c>
      <c r="S90" s="18"/>
      <c r="T90" s="18">
        <f t="shared" si="76"/>
        <v>241200</v>
      </c>
      <c r="U90" s="18"/>
      <c r="V90" s="18">
        <f t="shared" si="77"/>
        <v>241200</v>
      </c>
      <c r="W90" s="18"/>
      <c r="X90" s="18">
        <f t="shared" si="78"/>
        <v>241200</v>
      </c>
      <c r="Y90" s="18">
        <v>250900</v>
      </c>
      <c r="Z90" s="18"/>
      <c r="AA90" s="18">
        <f t="shared" si="33"/>
        <v>250900</v>
      </c>
      <c r="AB90" s="18"/>
      <c r="AC90" s="18">
        <f t="shared" si="79"/>
        <v>250900</v>
      </c>
      <c r="AD90" s="18"/>
      <c r="AE90" s="18">
        <f t="shared" si="80"/>
        <v>250900</v>
      </c>
      <c r="AF90" s="18"/>
      <c r="AG90" s="18">
        <f t="shared" si="81"/>
        <v>250900</v>
      </c>
    </row>
    <row r="91" spans="1:33" ht="38.25">
      <c r="A91" s="19" t="s">
        <v>116</v>
      </c>
      <c r="B91" s="20" t="s">
        <v>114</v>
      </c>
      <c r="C91" s="18">
        <v>188300</v>
      </c>
      <c r="D91" s="18"/>
      <c r="E91" s="18">
        <f t="shared" si="11"/>
        <v>188300</v>
      </c>
      <c r="F91" s="18"/>
      <c r="G91" s="18">
        <f t="shared" si="60"/>
        <v>188300</v>
      </c>
      <c r="H91" s="18"/>
      <c r="I91" s="18">
        <f t="shared" si="75"/>
        <v>188300</v>
      </c>
      <c r="J91" s="18"/>
      <c r="K91" s="18">
        <f t="shared" si="13"/>
        <v>188300</v>
      </c>
      <c r="L91" s="18"/>
      <c r="M91" s="18">
        <f t="shared" si="51"/>
        <v>188300</v>
      </c>
      <c r="N91" s="18"/>
      <c r="O91" s="18">
        <f t="shared" si="52"/>
        <v>188300</v>
      </c>
      <c r="P91" s="18">
        <v>190700</v>
      </c>
      <c r="Q91" s="18"/>
      <c r="R91" s="18">
        <f t="shared" si="25"/>
        <v>190700</v>
      </c>
      <c r="S91" s="18"/>
      <c r="T91" s="18">
        <f t="shared" si="76"/>
        <v>190700</v>
      </c>
      <c r="U91" s="18"/>
      <c r="V91" s="18">
        <f t="shared" si="77"/>
        <v>190700</v>
      </c>
      <c r="W91" s="18"/>
      <c r="X91" s="18">
        <f t="shared" si="78"/>
        <v>190700</v>
      </c>
      <c r="Y91" s="18">
        <v>190300</v>
      </c>
      <c r="Z91" s="18"/>
      <c r="AA91" s="18">
        <f t="shared" si="33"/>
        <v>190300</v>
      </c>
      <c r="AB91" s="18"/>
      <c r="AC91" s="18">
        <f t="shared" si="79"/>
        <v>190300</v>
      </c>
      <c r="AD91" s="18"/>
      <c r="AE91" s="18">
        <f t="shared" si="80"/>
        <v>190300</v>
      </c>
      <c r="AF91" s="18"/>
      <c r="AG91" s="18">
        <f t="shared" si="81"/>
        <v>190300</v>
      </c>
    </row>
    <row r="92" spans="1:33" ht="25.5">
      <c r="A92" s="19" t="s">
        <v>117</v>
      </c>
      <c r="B92" s="20" t="s">
        <v>114</v>
      </c>
      <c r="C92" s="18">
        <v>1361500</v>
      </c>
      <c r="D92" s="18"/>
      <c r="E92" s="18">
        <f t="shared" si="11"/>
        <v>1361500</v>
      </c>
      <c r="F92" s="18"/>
      <c r="G92" s="18">
        <f t="shared" si="60"/>
        <v>1361500</v>
      </c>
      <c r="H92" s="18"/>
      <c r="I92" s="18">
        <f t="shared" si="75"/>
        <v>1361500</v>
      </c>
      <c r="J92" s="18"/>
      <c r="K92" s="18">
        <f t="shared" si="13"/>
        <v>1361500</v>
      </c>
      <c r="L92" s="18"/>
      <c r="M92" s="18">
        <f t="shared" si="51"/>
        <v>1361500</v>
      </c>
      <c r="N92" s="18"/>
      <c r="O92" s="18">
        <f t="shared" si="52"/>
        <v>1361500</v>
      </c>
      <c r="P92" s="18">
        <v>11300</v>
      </c>
      <c r="Q92" s="18"/>
      <c r="R92" s="18">
        <f t="shared" si="25"/>
        <v>11300</v>
      </c>
      <c r="S92" s="18"/>
      <c r="T92" s="18">
        <f t="shared" si="76"/>
        <v>11300</v>
      </c>
      <c r="U92" s="18"/>
      <c r="V92" s="18">
        <f t="shared" si="77"/>
        <v>11300</v>
      </c>
      <c r="W92" s="18"/>
      <c r="X92" s="18">
        <f t="shared" si="78"/>
        <v>11300</v>
      </c>
      <c r="Y92" s="18">
        <v>0</v>
      </c>
      <c r="Z92" s="18"/>
      <c r="AA92" s="18">
        <f t="shared" si="33"/>
        <v>0</v>
      </c>
      <c r="AB92" s="18"/>
      <c r="AC92" s="18">
        <f t="shared" si="79"/>
        <v>0</v>
      </c>
      <c r="AD92" s="18"/>
      <c r="AE92" s="18">
        <f t="shared" si="80"/>
        <v>0</v>
      </c>
      <c r="AF92" s="18"/>
      <c r="AG92" s="18">
        <f t="shared" si="81"/>
        <v>0</v>
      </c>
    </row>
    <row r="93" spans="1:33" ht="63.75">
      <c r="A93" s="19" t="s">
        <v>118</v>
      </c>
      <c r="B93" s="20" t="s">
        <v>114</v>
      </c>
      <c r="C93" s="18">
        <v>25700</v>
      </c>
      <c r="D93" s="18"/>
      <c r="E93" s="18">
        <f t="shared" si="11"/>
        <v>25700</v>
      </c>
      <c r="F93" s="18"/>
      <c r="G93" s="18">
        <f t="shared" si="60"/>
        <v>25700</v>
      </c>
      <c r="H93" s="18"/>
      <c r="I93" s="18">
        <f t="shared" si="75"/>
        <v>25700</v>
      </c>
      <c r="J93" s="18"/>
      <c r="K93" s="18">
        <f t="shared" si="13"/>
        <v>25700</v>
      </c>
      <c r="L93" s="18"/>
      <c r="M93" s="18">
        <f t="shared" si="51"/>
        <v>25700</v>
      </c>
      <c r="N93" s="18"/>
      <c r="O93" s="18">
        <f t="shared" si="52"/>
        <v>25700</v>
      </c>
      <c r="P93" s="18">
        <v>25800</v>
      </c>
      <c r="Q93" s="18"/>
      <c r="R93" s="18">
        <f t="shared" si="25"/>
        <v>25800</v>
      </c>
      <c r="S93" s="18"/>
      <c r="T93" s="18">
        <f t="shared" si="76"/>
        <v>25800</v>
      </c>
      <c r="U93" s="18"/>
      <c r="V93" s="18">
        <f t="shared" si="77"/>
        <v>25800</v>
      </c>
      <c r="W93" s="18"/>
      <c r="X93" s="18">
        <f t="shared" si="78"/>
        <v>25800</v>
      </c>
      <c r="Y93" s="18">
        <v>28300</v>
      </c>
      <c r="Z93" s="18"/>
      <c r="AA93" s="18">
        <f t="shared" si="33"/>
        <v>28300</v>
      </c>
      <c r="AB93" s="18"/>
      <c r="AC93" s="18">
        <f t="shared" si="79"/>
        <v>28300</v>
      </c>
      <c r="AD93" s="18"/>
      <c r="AE93" s="18">
        <f t="shared" si="80"/>
        <v>28300</v>
      </c>
      <c r="AF93" s="18"/>
      <c r="AG93" s="18">
        <f t="shared" si="81"/>
        <v>28300</v>
      </c>
    </row>
    <row r="94" spans="1:33" s="33" customFormat="1">
      <c r="A94" s="31" t="s">
        <v>119</v>
      </c>
      <c r="B94" s="32" t="s">
        <v>120</v>
      </c>
      <c r="C94" s="18">
        <v>244278900</v>
      </c>
      <c r="D94" s="18"/>
      <c r="E94" s="18">
        <f t="shared" si="11"/>
        <v>244278900</v>
      </c>
      <c r="F94" s="18"/>
      <c r="G94" s="18">
        <f t="shared" si="60"/>
        <v>244278900</v>
      </c>
      <c r="H94" s="18"/>
      <c r="I94" s="18">
        <f t="shared" si="75"/>
        <v>244278900</v>
      </c>
      <c r="J94" s="18"/>
      <c r="K94" s="18">
        <f t="shared" si="13"/>
        <v>244278900</v>
      </c>
      <c r="L94" s="18"/>
      <c r="M94" s="18">
        <f t="shared" si="51"/>
        <v>244278900</v>
      </c>
      <c r="N94" s="18"/>
      <c r="O94" s="18">
        <f t="shared" si="52"/>
        <v>244278900</v>
      </c>
      <c r="P94" s="18">
        <v>342700699</v>
      </c>
      <c r="Q94" s="18"/>
      <c r="R94" s="18">
        <f t="shared" si="25"/>
        <v>342700699</v>
      </c>
      <c r="S94" s="18"/>
      <c r="T94" s="18">
        <f t="shared" si="76"/>
        <v>342700699</v>
      </c>
      <c r="U94" s="18"/>
      <c r="V94" s="18">
        <f t="shared" si="77"/>
        <v>342700699</v>
      </c>
      <c r="W94" s="18"/>
      <c r="X94" s="18">
        <f t="shared" si="78"/>
        <v>342700699</v>
      </c>
      <c r="Y94" s="18">
        <v>395235179</v>
      </c>
      <c r="Z94" s="18"/>
      <c r="AA94" s="18">
        <f t="shared" si="33"/>
        <v>395235179</v>
      </c>
      <c r="AB94" s="18"/>
      <c r="AC94" s="18">
        <f t="shared" si="79"/>
        <v>395235179</v>
      </c>
      <c r="AD94" s="18"/>
      <c r="AE94" s="18">
        <f t="shared" si="80"/>
        <v>395235179</v>
      </c>
      <c r="AF94" s="18"/>
      <c r="AG94" s="18">
        <f t="shared" si="81"/>
        <v>395235179</v>
      </c>
    </row>
    <row r="95" spans="1:33" s="33" customFormat="1" ht="25.5">
      <c r="A95" s="31" t="s">
        <v>121</v>
      </c>
      <c r="B95" s="32" t="s">
        <v>120</v>
      </c>
      <c r="C95" s="18"/>
      <c r="D95" s="18">
        <v>2119194.7200000002</v>
      </c>
      <c r="E95" s="18">
        <f t="shared" si="11"/>
        <v>2119194.7200000002</v>
      </c>
      <c r="F95" s="18"/>
      <c r="G95" s="18">
        <f t="shared" si="60"/>
        <v>2119194.7200000002</v>
      </c>
      <c r="H95" s="18"/>
      <c r="I95" s="18">
        <f t="shared" si="75"/>
        <v>2119194.7200000002</v>
      </c>
      <c r="J95" s="18"/>
      <c r="K95" s="18">
        <f t="shared" si="13"/>
        <v>2119194.7200000002</v>
      </c>
      <c r="L95" s="18"/>
      <c r="M95" s="18">
        <f t="shared" si="51"/>
        <v>2119194.7200000002</v>
      </c>
      <c r="N95" s="18"/>
      <c r="O95" s="18">
        <f t="shared" si="52"/>
        <v>2119194.7200000002</v>
      </c>
      <c r="P95" s="18"/>
      <c r="Q95" s="18">
        <v>2164224.0499999998</v>
      </c>
      <c r="R95" s="18">
        <f t="shared" si="25"/>
        <v>2164224.0499999998</v>
      </c>
      <c r="S95" s="18"/>
      <c r="T95" s="18">
        <f t="shared" si="76"/>
        <v>2164224.0499999998</v>
      </c>
      <c r="U95" s="18"/>
      <c r="V95" s="18">
        <f t="shared" si="77"/>
        <v>2164224.0499999998</v>
      </c>
      <c r="W95" s="18"/>
      <c r="X95" s="18">
        <f t="shared" si="78"/>
        <v>2164224.0499999998</v>
      </c>
      <c r="Y95" s="18"/>
      <c r="Z95" s="18">
        <v>1873931.44</v>
      </c>
      <c r="AA95" s="18">
        <f t="shared" si="33"/>
        <v>1873931.44</v>
      </c>
      <c r="AB95" s="18"/>
      <c r="AC95" s="18">
        <f t="shared" si="79"/>
        <v>1873931.44</v>
      </c>
      <c r="AD95" s="18"/>
      <c r="AE95" s="18">
        <f t="shared" si="80"/>
        <v>1873931.44</v>
      </c>
      <c r="AF95" s="18"/>
      <c r="AG95" s="18">
        <f t="shared" si="81"/>
        <v>1873931.44</v>
      </c>
    </row>
    <row r="96" spans="1:33" s="33" customFormat="1" ht="24">
      <c r="A96" s="34" t="s">
        <v>122</v>
      </c>
      <c r="B96" s="32" t="s">
        <v>120</v>
      </c>
      <c r="C96" s="18"/>
      <c r="D96" s="18">
        <v>46372.5</v>
      </c>
      <c r="E96" s="18">
        <f t="shared" si="11"/>
        <v>46372.5</v>
      </c>
      <c r="F96" s="18"/>
      <c r="G96" s="18">
        <f t="shared" si="60"/>
        <v>46372.5</v>
      </c>
      <c r="H96" s="18"/>
      <c r="I96" s="18">
        <f t="shared" si="75"/>
        <v>46372.5</v>
      </c>
      <c r="J96" s="18"/>
      <c r="K96" s="18">
        <f t="shared" si="13"/>
        <v>46372.5</v>
      </c>
      <c r="L96" s="18"/>
      <c r="M96" s="18">
        <f t="shared" si="51"/>
        <v>46372.5</v>
      </c>
      <c r="N96" s="18"/>
      <c r="O96" s="18">
        <f t="shared" si="52"/>
        <v>46372.5</v>
      </c>
      <c r="P96" s="18"/>
      <c r="Q96" s="18"/>
      <c r="R96" s="18">
        <f t="shared" si="25"/>
        <v>0</v>
      </c>
      <c r="S96" s="18"/>
      <c r="T96" s="18">
        <f t="shared" si="76"/>
        <v>0</v>
      </c>
      <c r="U96" s="18"/>
      <c r="V96" s="18">
        <f t="shared" si="77"/>
        <v>0</v>
      </c>
      <c r="W96" s="18"/>
      <c r="X96" s="18">
        <f t="shared" si="78"/>
        <v>0</v>
      </c>
      <c r="Y96" s="18"/>
      <c r="Z96" s="18"/>
      <c r="AA96" s="18">
        <f t="shared" si="33"/>
        <v>0</v>
      </c>
      <c r="AB96" s="18"/>
      <c r="AC96" s="18">
        <f t="shared" si="79"/>
        <v>0</v>
      </c>
      <c r="AD96" s="18"/>
      <c r="AE96" s="18">
        <f t="shared" si="80"/>
        <v>0</v>
      </c>
      <c r="AF96" s="18"/>
      <c r="AG96" s="18">
        <f t="shared" si="81"/>
        <v>0</v>
      </c>
    </row>
    <row r="97" spans="1:33" s="33" customFormat="1" ht="25.5">
      <c r="A97" s="31" t="s">
        <v>123</v>
      </c>
      <c r="B97" s="32" t="s">
        <v>120</v>
      </c>
      <c r="C97" s="18"/>
      <c r="D97" s="18"/>
      <c r="E97" s="18"/>
      <c r="F97" s="18">
        <v>350000</v>
      </c>
      <c r="G97" s="18">
        <f>E97+F97</f>
        <v>350000</v>
      </c>
      <c r="H97" s="18"/>
      <c r="I97" s="18">
        <f>G97+H97</f>
        <v>350000</v>
      </c>
      <c r="J97" s="18"/>
      <c r="K97" s="18">
        <f t="shared" si="13"/>
        <v>350000</v>
      </c>
      <c r="L97" s="18"/>
      <c r="M97" s="18">
        <f t="shared" si="51"/>
        <v>350000</v>
      </c>
      <c r="N97" s="18"/>
      <c r="O97" s="18">
        <f t="shared" si="52"/>
        <v>350000</v>
      </c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</row>
    <row r="98" spans="1:33" s="33" customFormat="1" ht="25.5">
      <c r="A98" s="31" t="s">
        <v>124</v>
      </c>
      <c r="B98" s="32" t="s">
        <v>120</v>
      </c>
      <c r="C98" s="18"/>
      <c r="D98" s="18"/>
      <c r="E98" s="18"/>
      <c r="F98" s="18">
        <v>3714220.8</v>
      </c>
      <c r="G98" s="18">
        <f t="shared" ref="G98:G110" si="82">E98+F98</f>
        <v>3714220.8</v>
      </c>
      <c r="H98" s="18"/>
      <c r="I98" s="18">
        <f t="shared" ref="I98:I110" si="83">G98+H98</f>
        <v>3714220.8</v>
      </c>
      <c r="J98" s="18"/>
      <c r="K98" s="18">
        <f t="shared" si="13"/>
        <v>3714220.8</v>
      </c>
      <c r="L98" s="18"/>
      <c r="M98" s="18">
        <f t="shared" si="51"/>
        <v>3714220.8</v>
      </c>
      <c r="N98" s="18"/>
      <c r="O98" s="18">
        <f t="shared" si="52"/>
        <v>3714220.8</v>
      </c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</row>
    <row r="99" spans="1:33" s="33" customFormat="1" ht="25.5">
      <c r="A99" s="31" t="s">
        <v>125</v>
      </c>
      <c r="B99" s="32" t="s">
        <v>120</v>
      </c>
      <c r="C99" s="18"/>
      <c r="D99" s="18"/>
      <c r="E99" s="18"/>
      <c r="F99" s="18">
        <v>2714600</v>
      </c>
      <c r="G99" s="18">
        <f t="shared" si="82"/>
        <v>2714600</v>
      </c>
      <c r="H99" s="18"/>
      <c r="I99" s="18">
        <f t="shared" si="83"/>
        <v>2714600</v>
      </c>
      <c r="J99" s="18"/>
      <c r="K99" s="18">
        <f t="shared" si="13"/>
        <v>2714600</v>
      </c>
      <c r="L99" s="18"/>
      <c r="M99" s="18">
        <f t="shared" si="51"/>
        <v>2714600</v>
      </c>
      <c r="N99" s="18"/>
      <c r="O99" s="18">
        <f t="shared" si="52"/>
        <v>2714600</v>
      </c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</row>
    <row r="100" spans="1:33" s="33" customFormat="1" ht="38.25">
      <c r="A100" s="35" t="s">
        <v>126</v>
      </c>
      <c r="B100" s="32" t="s">
        <v>120</v>
      </c>
      <c r="C100" s="18"/>
      <c r="D100" s="18"/>
      <c r="E100" s="18"/>
      <c r="F100" s="18">
        <v>1737171.13</v>
      </c>
      <c r="G100" s="18">
        <f t="shared" si="82"/>
        <v>1737171.13</v>
      </c>
      <c r="H100" s="18"/>
      <c r="I100" s="18">
        <f t="shared" si="83"/>
        <v>1737171.13</v>
      </c>
      <c r="J100" s="18"/>
      <c r="K100" s="18">
        <f t="shared" si="13"/>
        <v>1737171.13</v>
      </c>
      <c r="L100" s="18"/>
      <c r="M100" s="18">
        <f t="shared" si="51"/>
        <v>1737171.13</v>
      </c>
      <c r="N100" s="18"/>
      <c r="O100" s="18">
        <f t="shared" si="52"/>
        <v>1737171.13</v>
      </c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</row>
    <row r="101" spans="1:33" s="33" customFormat="1" ht="38.25">
      <c r="A101" s="35" t="s">
        <v>127</v>
      </c>
      <c r="B101" s="32" t="s">
        <v>120</v>
      </c>
      <c r="C101" s="18"/>
      <c r="D101" s="18"/>
      <c r="E101" s="18"/>
      <c r="F101" s="18">
        <v>575046</v>
      </c>
      <c r="G101" s="18">
        <f t="shared" si="82"/>
        <v>575046</v>
      </c>
      <c r="H101" s="18"/>
      <c r="I101" s="18">
        <f t="shared" si="83"/>
        <v>575046</v>
      </c>
      <c r="J101" s="18"/>
      <c r="K101" s="18">
        <f t="shared" ref="K101:K164" si="84">I101+J101</f>
        <v>575046</v>
      </c>
      <c r="L101" s="18"/>
      <c r="M101" s="18">
        <f t="shared" si="51"/>
        <v>575046</v>
      </c>
      <c r="N101" s="18"/>
      <c r="O101" s="18">
        <f t="shared" si="52"/>
        <v>575046</v>
      </c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</row>
    <row r="102" spans="1:33" s="33" customFormat="1" ht="51">
      <c r="A102" s="35" t="s">
        <v>128</v>
      </c>
      <c r="B102" s="32" t="s">
        <v>120</v>
      </c>
      <c r="C102" s="18"/>
      <c r="D102" s="18"/>
      <c r="E102" s="18"/>
      <c r="F102" s="18">
        <v>835634.86</v>
      </c>
      <c r="G102" s="18">
        <f t="shared" si="82"/>
        <v>835634.86</v>
      </c>
      <c r="H102" s="18"/>
      <c r="I102" s="18">
        <f t="shared" si="83"/>
        <v>835634.86</v>
      </c>
      <c r="J102" s="18"/>
      <c r="K102" s="18">
        <f t="shared" si="84"/>
        <v>835634.86</v>
      </c>
      <c r="L102" s="18"/>
      <c r="M102" s="18">
        <f t="shared" si="51"/>
        <v>835634.86</v>
      </c>
      <c r="N102" s="18"/>
      <c r="O102" s="18">
        <f t="shared" si="52"/>
        <v>835634.86</v>
      </c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</row>
    <row r="103" spans="1:33" s="33" customFormat="1" ht="51">
      <c r="A103" s="35" t="s">
        <v>129</v>
      </c>
      <c r="B103" s="32" t="s">
        <v>120</v>
      </c>
      <c r="C103" s="18"/>
      <c r="D103" s="18"/>
      <c r="E103" s="18"/>
      <c r="F103" s="18">
        <v>1880864</v>
      </c>
      <c r="G103" s="18">
        <f t="shared" si="82"/>
        <v>1880864</v>
      </c>
      <c r="H103" s="18"/>
      <c r="I103" s="18">
        <f t="shared" si="83"/>
        <v>1880864</v>
      </c>
      <c r="J103" s="18"/>
      <c r="K103" s="18">
        <f t="shared" si="84"/>
        <v>1880864</v>
      </c>
      <c r="L103" s="18"/>
      <c r="M103" s="18">
        <f t="shared" si="51"/>
        <v>1880864</v>
      </c>
      <c r="N103" s="18"/>
      <c r="O103" s="18">
        <f t="shared" si="52"/>
        <v>1880864</v>
      </c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</row>
    <row r="104" spans="1:33" s="33" customFormat="1" ht="38.25">
      <c r="A104" s="35" t="s">
        <v>130</v>
      </c>
      <c r="B104" s="32" t="s">
        <v>120</v>
      </c>
      <c r="C104" s="18"/>
      <c r="D104" s="18"/>
      <c r="E104" s="18"/>
      <c r="F104" s="18">
        <v>2299290</v>
      </c>
      <c r="G104" s="18">
        <f t="shared" si="82"/>
        <v>2299290</v>
      </c>
      <c r="H104" s="18"/>
      <c r="I104" s="18">
        <f t="shared" si="83"/>
        <v>2299290</v>
      </c>
      <c r="J104" s="18"/>
      <c r="K104" s="18">
        <f t="shared" si="84"/>
        <v>2299290</v>
      </c>
      <c r="L104" s="18"/>
      <c r="M104" s="18">
        <f t="shared" si="51"/>
        <v>2299290</v>
      </c>
      <c r="N104" s="18"/>
      <c r="O104" s="18">
        <f t="shared" si="52"/>
        <v>2299290</v>
      </c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</row>
    <row r="105" spans="1:33" s="33" customFormat="1" ht="25.5">
      <c r="A105" s="35" t="s">
        <v>131</v>
      </c>
      <c r="B105" s="32" t="s">
        <v>120</v>
      </c>
      <c r="C105" s="18"/>
      <c r="D105" s="18"/>
      <c r="E105" s="18"/>
      <c r="F105" s="18">
        <v>472500</v>
      </c>
      <c r="G105" s="18">
        <f t="shared" si="82"/>
        <v>472500</v>
      </c>
      <c r="H105" s="18"/>
      <c r="I105" s="18">
        <f t="shared" si="83"/>
        <v>472500</v>
      </c>
      <c r="J105" s="18"/>
      <c r="K105" s="18">
        <f t="shared" si="84"/>
        <v>472500</v>
      </c>
      <c r="L105" s="18"/>
      <c r="M105" s="18">
        <f t="shared" si="51"/>
        <v>472500</v>
      </c>
      <c r="N105" s="18"/>
      <c r="O105" s="18">
        <f t="shared" si="52"/>
        <v>472500</v>
      </c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</row>
    <row r="106" spans="1:33" s="33" customFormat="1" ht="25.5">
      <c r="A106" s="35" t="s">
        <v>132</v>
      </c>
      <c r="B106" s="32" t="s">
        <v>120</v>
      </c>
      <c r="C106" s="18"/>
      <c r="D106" s="18"/>
      <c r="E106" s="18"/>
      <c r="F106" s="18">
        <v>2064100</v>
      </c>
      <c r="G106" s="18">
        <f t="shared" si="82"/>
        <v>2064100</v>
      </c>
      <c r="H106" s="18"/>
      <c r="I106" s="18">
        <f t="shared" si="83"/>
        <v>2064100</v>
      </c>
      <c r="J106" s="18"/>
      <c r="K106" s="18">
        <f t="shared" si="84"/>
        <v>2064100</v>
      </c>
      <c r="L106" s="18">
        <v>-2064100</v>
      </c>
      <c r="M106" s="18">
        <f t="shared" si="51"/>
        <v>0</v>
      </c>
      <c r="N106" s="18"/>
      <c r="O106" s="18">
        <f t="shared" si="52"/>
        <v>0</v>
      </c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</row>
    <row r="107" spans="1:33" s="33" customFormat="1" ht="25.5">
      <c r="A107" s="35" t="s">
        <v>133</v>
      </c>
      <c r="B107" s="32" t="s">
        <v>120</v>
      </c>
      <c r="C107" s="18"/>
      <c r="D107" s="18"/>
      <c r="E107" s="18"/>
      <c r="F107" s="18"/>
      <c r="G107" s="18">
        <f t="shared" si="82"/>
        <v>0</v>
      </c>
      <c r="H107" s="18">
        <v>1000000</v>
      </c>
      <c r="I107" s="18">
        <f t="shared" si="83"/>
        <v>1000000</v>
      </c>
      <c r="J107" s="18"/>
      <c r="K107" s="18">
        <f t="shared" si="84"/>
        <v>1000000</v>
      </c>
      <c r="L107" s="18"/>
      <c r="M107" s="18">
        <f t="shared" si="51"/>
        <v>1000000</v>
      </c>
      <c r="N107" s="18"/>
      <c r="O107" s="18">
        <f t="shared" si="52"/>
        <v>1000000</v>
      </c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</row>
    <row r="108" spans="1:33" s="33" customFormat="1" ht="51">
      <c r="A108" s="35" t="s">
        <v>134</v>
      </c>
      <c r="B108" s="32" t="s">
        <v>120</v>
      </c>
      <c r="C108" s="18"/>
      <c r="D108" s="18"/>
      <c r="E108" s="18"/>
      <c r="F108" s="18">
        <v>472000</v>
      </c>
      <c r="G108" s="18">
        <f t="shared" si="82"/>
        <v>472000</v>
      </c>
      <c r="H108" s="18">
        <v>601200</v>
      </c>
      <c r="I108" s="18">
        <f t="shared" si="83"/>
        <v>1073200</v>
      </c>
      <c r="J108" s="18"/>
      <c r="K108" s="18">
        <f t="shared" si="84"/>
        <v>1073200</v>
      </c>
      <c r="L108" s="18"/>
      <c r="M108" s="18">
        <f t="shared" si="51"/>
        <v>1073200</v>
      </c>
      <c r="N108" s="18"/>
      <c r="O108" s="18">
        <f t="shared" si="52"/>
        <v>1073200</v>
      </c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</row>
    <row r="109" spans="1:33" s="33" customFormat="1" ht="38.25">
      <c r="A109" s="35" t="s">
        <v>135</v>
      </c>
      <c r="B109" s="32" t="s">
        <v>120</v>
      </c>
      <c r="C109" s="18"/>
      <c r="D109" s="18"/>
      <c r="E109" s="18"/>
      <c r="F109" s="18">
        <v>5185100</v>
      </c>
      <c r="G109" s="18">
        <f t="shared" si="82"/>
        <v>5185100</v>
      </c>
      <c r="H109" s="18"/>
      <c r="I109" s="18">
        <f t="shared" si="83"/>
        <v>5185100</v>
      </c>
      <c r="J109" s="18"/>
      <c r="K109" s="18">
        <f t="shared" si="84"/>
        <v>5185100</v>
      </c>
      <c r="L109" s="18"/>
      <c r="M109" s="18">
        <f t="shared" si="51"/>
        <v>5185100</v>
      </c>
      <c r="N109" s="18"/>
      <c r="O109" s="18">
        <f t="shared" si="52"/>
        <v>5185100</v>
      </c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</row>
    <row r="110" spans="1:33" s="33" customFormat="1" ht="25.5">
      <c r="A110" s="35" t="s">
        <v>136</v>
      </c>
      <c r="B110" s="32" t="s">
        <v>120</v>
      </c>
      <c r="C110" s="18"/>
      <c r="D110" s="18"/>
      <c r="E110" s="18"/>
      <c r="F110" s="18">
        <v>200000</v>
      </c>
      <c r="G110" s="18">
        <f t="shared" si="82"/>
        <v>200000</v>
      </c>
      <c r="H110" s="18"/>
      <c r="I110" s="18">
        <f t="shared" si="83"/>
        <v>200000</v>
      </c>
      <c r="J110" s="18"/>
      <c r="K110" s="18">
        <f t="shared" si="84"/>
        <v>200000</v>
      </c>
      <c r="L110" s="18"/>
      <c r="M110" s="18">
        <f t="shared" si="51"/>
        <v>200000</v>
      </c>
      <c r="N110" s="18"/>
      <c r="O110" s="18">
        <f t="shared" si="52"/>
        <v>200000</v>
      </c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</row>
    <row r="111" spans="1:33" ht="25.5">
      <c r="A111" s="31" t="s">
        <v>137</v>
      </c>
      <c r="B111" s="32" t="s">
        <v>120</v>
      </c>
      <c r="C111" s="18"/>
      <c r="D111" s="18"/>
      <c r="E111" s="18">
        <f t="shared" ref="E111" si="85">D111</f>
        <v>0</v>
      </c>
      <c r="F111" s="18">
        <v>306000</v>
      </c>
      <c r="G111" s="18">
        <f>E111+F111</f>
        <v>306000</v>
      </c>
      <c r="H111" s="18">
        <v>-306000</v>
      </c>
      <c r="I111" s="18">
        <f>G111+H111</f>
        <v>0</v>
      </c>
      <c r="J111" s="18"/>
      <c r="K111" s="18">
        <f t="shared" si="84"/>
        <v>0</v>
      </c>
      <c r="L111" s="18"/>
      <c r="M111" s="18">
        <f t="shared" si="51"/>
        <v>0</v>
      </c>
      <c r="N111" s="18"/>
      <c r="O111" s="18">
        <f t="shared" si="52"/>
        <v>0</v>
      </c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</row>
    <row r="112" spans="1:33" ht="25.5">
      <c r="A112" s="31" t="s">
        <v>138</v>
      </c>
      <c r="B112" s="32" t="s">
        <v>120</v>
      </c>
      <c r="C112" s="18"/>
      <c r="D112" s="18"/>
      <c r="E112" s="18">
        <f>D112</f>
        <v>0</v>
      </c>
      <c r="F112" s="18">
        <v>258354</v>
      </c>
      <c r="G112" s="18">
        <f>E112+F112</f>
        <v>258354</v>
      </c>
      <c r="H112" s="18"/>
      <c r="I112" s="18">
        <f>G112+H112</f>
        <v>258354</v>
      </c>
      <c r="J112" s="18"/>
      <c r="K112" s="18">
        <f t="shared" si="84"/>
        <v>258354</v>
      </c>
      <c r="L112" s="18"/>
      <c r="M112" s="18">
        <f t="shared" si="51"/>
        <v>258354</v>
      </c>
      <c r="N112" s="18"/>
      <c r="O112" s="18">
        <f t="shared" si="52"/>
        <v>258354</v>
      </c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</row>
    <row r="113" spans="1:33" s="33" customFormat="1" ht="25.5">
      <c r="A113" s="36" t="s">
        <v>139</v>
      </c>
      <c r="B113" s="32" t="s">
        <v>120</v>
      </c>
      <c r="C113" s="18"/>
      <c r="D113" s="18"/>
      <c r="E113" s="18"/>
      <c r="F113" s="18">
        <v>434292.78</v>
      </c>
      <c r="G113" s="18">
        <f>E113+F113</f>
        <v>434292.78</v>
      </c>
      <c r="H113" s="18"/>
      <c r="I113" s="18">
        <f>G113+H113</f>
        <v>434292.78</v>
      </c>
      <c r="J113" s="18"/>
      <c r="K113" s="18">
        <f t="shared" si="84"/>
        <v>434292.78</v>
      </c>
      <c r="L113" s="18"/>
      <c r="M113" s="18">
        <f t="shared" si="51"/>
        <v>434292.78</v>
      </c>
      <c r="N113" s="18"/>
      <c r="O113" s="18">
        <f t="shared" si="52"/>
        <v>434292.78</v>
      </c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</row>
    <row r="114" spans="1:33" s="33" customFormat="1" ht="25.5">
      <c r="A114" s="36" t="s">
        <v>140</v>
      </c>
      <c r="B114" s="32" t="s">
        <v>120</v>
      </c>
      <c r="C114" s="18"/>
      <c r="D114" s="18"/>
      <c r="E114" s="18"/>
      <c r="F114" s="18"/>
      <c r="G114" s="18"/>
      <c r="H114" s="18">
        <v>3610000</v>
      </c>
      <c r="I114" s="18">
        <f>H114</f>
        <v>3610000</v>
      </c>
      <c r="J114" s="18"/>
      <c r="K114" s="18">
        <f t="shared" si="84"/>
        <v>3610000</v>
      </c>
      <c r="L114" s="18"/>
      <c r="M114" s="18">
        <f t="shared" si="51"/>
        <v>3610000</v>
      </c>
      <c r="N114" s="18"/>
      <c r="O114" s="18">
        <f t="shared" si="52"/>
        <v>3610000</v>
      </c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</row>
    <row r="115" spans="1:33" s="33" customFormat="1" ht="25.5">
      <c r="A115" s="36" t="s">
        <v>141</v>
      </c>
      <c r="B115" s="32" t="s">
        <v>120</v>
      </c>
      <c r="C115" s="18"/>
      <c r="D115" s="18"/>
      <c r="E115" s="18"/>
      <c r="F115" s="18"/>
      <c r="G115" s="18"/>
      <c r="H115" s="18">
        <v>580000</v>
      </c>
      <c r="I115" s="18">
        <f>H115</f>
        <v>580000</v>
      </c>
      <c r="J115" s="18"/>
      <c r="K115" s="18">
        <f t="shared" si="84"/>
        <v>580000</v>
      </c>
      <c r="L115" s="18"/>
      <c r="M115" s="18">
        <f t="shared" si="51"/>
        <v>580000</v>
      </c>
      <c r="N115" s="18"/>
      <c r="O115" s="18">
        <f t="shared" si="52"/>
        <v>580000</v>
      </c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</row>
    <row r="116" spans="1:33" s="33" customFormat="1" ht="24">
      <c r="A116" s="69" t="s">
        <v>198</v>
      </c>
      <c r="B116" s="32" t="s">
        <v>120</v>
      </c>
      <c r="C116" s="18"/>
      <c r="D116" s="18"/>
      <c r="E116" s="18"/>
      <c r="F116" s="18"/>
      <c r="G116" s="18"/>
      <c r="H116" s="18"/>
      <c r="I116" s="18"/>
      <c r="J116" s="18"/>
      <c r="K116" s="18"/>
      <c r="L116" s="18">
        <v>85179</v>
      </c>
      <c r="M116" s="18">
        <f>L116</f>
        <v>85179</v>
      </c>
      <c r="N116" s="18"/>
      <c r="O116" s="18">
        <f t="shared" si="52"/>
        <v>85179</v>
      </c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</row>
    <row r="117" spans="1:33" s="33" customFormat="1" ht="24">
      <c r="A117" s="69" t="s">
        <v>199</v>
      </c>
      <c r="B117" s="32" t="s">
        <v>120</v>
      </c>
      <c r="C117" s="18"/>
      <c r="D117" s="18"/>
      <c r="E117" s="18"/>
      <c r="F117" s="18"/>
      <c r="G117" s="18"/>
      <c r="H117" s="18"/>
      <c r="I117" s="18"/>
      <c r="J117" s="18"/>
      <c r="K117" s="18"/>
      <c r="L117" s="18">
        <v>129829</v>
      </c>
      <c r="M117" s="18">
        <f t="shared" ref="M117:M118" si="86">L117</f>
        <v>129829</v>
      </c>
      <c r="N117" s="18"/>
      <c r="O117" s="18">
        <f t="shared" si="52"/>
        <v>129829</v>
      </c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</row>
    <row r="118" spans="1:33" s="33" customFormat="1" ht="24">
      <c r="A118" s="69" t="s">
        <v>200</v>
      </c>
      <c r="B118" s="32" t="s">
        <v>120</v>
      </c>
      <c r="C118" s="18"/>
      <c r="D118" s="18"/>
      <c r="E118" s="18"/>
      <c r="F118" s="18"/>
      <c r="G118" s="18"/>
      <c r="H118" s="18"/>
      <c r="I118" s="18"/>
      <c r="J118" s="18"/>
      <c r="K118" s="18"/>
      <c r="L118" s="18">
        <v>157992</v>
      </c>
      <c r="M118" s="18">
        <f t="shared" si="86"/>
        <v>157992</v>
      </c>
      <c r="N118" s="18"/>
      <c r="O118" s="18">
        <f t="shared" si="52"/>
        <v>157992</v>
      </c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</row>
    <row r="119" spans="1:33" s="33" customFormat="1" ht="25.5">
      <c r="A119" s="36" t="s">
        <v>142</v>
      </c>
      <c r="B119" s="32" t="s">
        <v>120</v>
      </c>
      <c r="C119" s="18"/>
      <c r="D119" s="18"/>
      <c r="E119" s="18"/>
      <c r="F119" s="18">
        <v>18270826</v>
      </c>
      <c r="G119" s="18">
        <f>E119+F119</f>
        <v>18270826</v>
      </c>
      <c r="H119" s="18"/>
      <c r="I119" s="18">
        <f>G119+H119</f>
        <v>18270826</v>
      </c>
      <c r="J119" s="18"/>
      <c r="K119" s="18">
        <f t="shared" si="84"/>
        <v>18270826</v>
      </c>
      <c r="L119" s="18"/>
      <c r="M119" s="18">
        <f t="shared" si="51"/>
        <v>18270826</v>
      </c>
      <c r="N119" s="18"/>
      <c r="O119" s="18">
        <f t="shared" ref="O119:O130" si="87">M119+N119</f>
        <v>18270826</v>
      </c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</row>
    <row r="120" spans="1:33" s="33" customFormat="1" ht="25.5">
      <c r="A120" s="36" t="s">
        <v>143</v>
      </c>
      <c r="B120" s="32" t="s">
        <v>120</v>
      </c>
      <c r="C120" s="18"/>
      <c r="D120" s="18"/>
      <c r="E120" s="18"/>
      <c r="F120" s="18">
        <v>1000000</v>
      </c>
      <c r="G120" s="18">
        <f>E120+F120</f>
        <v>1000000</v>
      </c>
      <c r="H120" s="18">
        <v>2083330</v>
      </c>
      <c r="I120" s="18">
        <f>G120+H120</f>
        <v>3083330</v>
      </c>
      <c r="J120" s="18"/>
      <c r="K120" s="18">
        <f t="shared" si="84"/>
        <v>3083330</v>
      </c>
      <c r="L120" s="18"/>
      <c r="M120" s="18">
        <f t="shared" si="51"/>
        <v>3083330</v>
      </c>
      <c r="N120" s="18">
        <v>-1000000</v>
      </c>
      <c r="O120" s="18">
        <f t="shared" si="87"/>
        <v>2083330</v>
      </c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</row>
    <row r="121" spans="1:33" s="33" customFormat="1" ht="25.5">
      <c r="A121" s="36" t="s">
        <v>144</v>
      </c>
      <c r="B121" s="32" t="s">
        <v>120</v>
      </c>
      <c r="C121" s="18"/>
      <c r="D121" s="18"/>
      <c r="E121" s="18"/>
      <c r="F121" s="18"/>
      <c r="G121" s="18"/>
      <c r="H121" s="18">
        <v>620000</v>
      </c>
      <c r="I121" s="18">
        <f t="shared" ref="I121:I127" si="88">H121</f>
        <v>620000</v>
      </c>
      <c r="J121" s="18"/>
      <c r="K121" s="18">
        <f t="shared" si="84"/>
        <v>620000</v>
      </c>
      <c r="L121" s="18"/>
      <c r="M121" s="18">
        <f t="shared" si="51"/>
        <v>620000</v>
      </c>
      <c r="N121" s="18"/>
      <c r="O121" s="18">
        <f t="shared" si="87"/>
        <v>620000</v>
      </c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</row>
    <row r="122" spans="1:33" s="33" customFormat="1" ht="25.5">
      <c r="A122" s="36" t="s">
        <v>145</v>
      </c>
      <c r="B122" s="32" t="s">
        <v>120</v>
      </c>
      <c r="C122" s="18"/>
      <c r="D122" s="18"/>
      <c r="E122" s="18"/>
      <c r="F122" s="18"/>
      <c r="G122" s="18"/>
      <c r="H122" s="18">
        <v>2715000</v>
      </c>
      <c r="I122" s="18">
        <f t="shared" si="88"/>
        <v>2715000</v>
      </c>
      <c r="J122" s="18"/>
      <c r="K122" s="18">
        <f t="shared" si="84"/>
        <v>2715000</v>
      </c>
      <c r="L122" s="18"/>
      <c r="M122" s="18">
        <f t="shared" si="51"/>
        <v>2715000</v>
      </c>
      <c r="N122" s="18"/>
      <c r="O122" s="18">
        <f t="shared" si="87"/>
        <v>2715000</v>
      </c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</row>
    <row r="123" spans="1:33" s="33" customFormat="1" ht="25.5">
      <c r="A123" s="36" t="s">
        <v>146</v>
      </c>
      <c r="B123" s="32" t="s">
        <v>120</v>
      </c>
      <c r="C123" s="18"/>
      <c r="D123" s="18"/>
      <c r="E123" s="18"/>
      <c r="F123" s="18"/>
      <c r="G123" s="18"/>
      <c r="H123" s="18">
        <v>1798269.9</v>
      </c>
      <c r="I123" s="18">
        <f t="shared" si="88"/>
        <v>1798269.9</v>
      </c>
      <c r="J123" s="18"/>
      <c r="K123" s="18">
        <f t="shared" si="84"/>
        <v>1798269.9</v>
      </c>
      <c r="L123" s="18"/>
      <c r="M123" s="18">
        <f t="shared" si="51"/>
        <v>1798269.9</v>
      </c>
      <c r="N123" s="18"/>
      <c r="O123" s="18">
        <f t="shared" si="87"/>
        <v>1798269.9</v>
      </c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</row>
    <row r="124" spans="1:33" s="33" customFormat="1" ht="38.25">
      <c r="A124" s="36" t="s">
        <v>147</v>
      </c>
      <c r="B124" s="32" t="s">
        <v>120</v>
      </c>
      <c r="C124" s="18"/>
      <c r="D124" s="18"/>
      <c r="E124" s="18"/>
      <c r="F124" s="18"/>
      <c r="G124" s="18"/>
      <c r="H124" s="18">
        <v>138075</v>
      </c>
      <c r="I124" s="18">
        <f t="shared" si="88"/>
        <v>138075</v>
      </c>
      <c r="J124" s="18"/>
      <c r="K124" s="18">
        <f t="shared" si="84"/>
        <v>138075</v>
      </c>
      <c r="L124" s="18"/>
      <c r="M124" s="18">
        <f t="shared" si="51"/>
        <v>138075</v>
      </c>
      <c r="N124" s="18"/>
      <c r="O124" s="18">
        <f t="shared" si="87"/>
        <v>138075</v>
      </c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</row>
    <row r="125" spans="1:33" s="33" customFormat="1" ht="25.5">
      <c r="A125" s="35" t="s">
        <v>148</v>
      </c>
      <c r="B125" s="32" t="s">
        <v>120</v>
      </c>
      <c r="C125" s="18"/>
      <c r="D125" s="18"/>
      <c r="E125" s="18"/>
      <c r="F125" s="18"/>
      <c r="G125" s="18"/>
      <c r="H125" s="18">
        <v>271012</v>
      </c>
      <c r="I125" s="18">
        <f t="shared" si="88"/>
        <v>271012</v>
      </c>
      <c r="J125" s="18"/>
      <c r="K125" s="18">
        <f t="shared" si="84"/>
        <v>271012</v>
      </c>
      <c r="L125" s="18"/>
      <c r="M125" s="18">
        <f t="shared" si="51"/>
        <v>271012</v>
      </c>
      <c r="N125" s="18"/>
      <c r="O125" s="18">
        <f t="shared" si="87"/>
        <v>271012</v>
      </c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</row>
    <row r="126" spans="1:33" s="33" customFormat="1" ht="25.5">
      <c r="A126" s="35" t="s">
        <v>149</v>
      </c>
      <c r="B126" s="32" t="s">
        <v>120</v>
      </c>
      <c r="C126" s="18"/>
      <c r="D126" s="18"/>
      <c r="E126" s="18"/>
      <c r="F126" s="18"/>
      <c r="G126" s="18"/>
      <c r="H126" s="18">
        <v>5356572.34</v>
      </c>
      <c r="I126" s="18">
        <f t="shared" si="88"/>
        <v>5356572.34</v>
      </c>
      <c r="J126" s="18"/>
      <c r="K126" s="18">
        <f t="shared" si="84"/>
        <v>5356572.34</v>
      </c>
      <c r="L126" s="18"/>
      <c r="M126" s="18">
        <f t="shared" si="51"/>
        <v>5356572.34</v>
      </c>
      <c r="N126" s="18"/>
      <c r="O126" s="18">
        <f t="shared" si="87"/>
        <v>5356572.34</v>
      </c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</row>
    <row r="127" spans="1:33" s="33" customFormat="1" ht="25.5">
      <c r="A127" s="35" t="s">
        <v>150</v>
      </c>
      <c r="B127" s="32" t="s">
        <v>120</v>
      </c>
      <c r="C127" s="18"/>
      <c r="D127" s="18"/>
      <c r="E127" s="18"/>
      <c r="F127" s="18"/>
      <c r="G127" s="18"/>
      <c r="H127" s="18">
        <v>860479</v>
      </c>
      <c r="I127" s="18">
        <f t="shared" si="88"/>
        <v>860479</v>
      </c>
      <c r="J127" s="18"/>
      <c r="K127" s="18">
        <f t="shared" si="84"/>
        <v>860479</v>
      </c>
      <c r="L127" s="18"/>
      <c r="M127" s="18">
        <f t="shared" si="51"/>
        <v>860479</v>
      </c>
      <c r="N127" s="18"/>
      <c r="O127" s="18">
        <f t="shared" si="87"/>
        <v>860479</v>
      </c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</row>
    <row r="128" spans="1:33" s="33" customFormat="1">
      <c r="A128" s="71" t="s">
        <v>201</v>
      </c>
      <c r="B128" s="32" t="s">
        <v>120</v>
      </c>
      <c r="C128" s="18"/>
      <c r="D128" s="18"/>
      <c r="E128" s="18"/>
      <c r="F128" s="18"/>
      <c r="G128" s="18"/>
      <c r="H128" s="18"/>
      <c r="I128" s="18"/>
      <c r="J128" s="18"/>
      <c r="K128" s="18"/>
      <c r="L128" s="18">
        <v>205489</v>
      </c>
      <c r="M128" s="18">
        <f>L128</f>
        <v>205489</v>
      </c>
      <c r="N128" s="18"/>
      <c r="O128" s="18">
        <f t="shared" si="87"/>
        <v>205489</v>
      </c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</row>
    <row r="129" spans="1:35" s="33" customFormat="1" ht="24">
      <c r="A129" s="71" t="s">
        <v>202</v>
      </c>
      <c r="B129" s="32" t="s">
        <v>120</v>
      </c>
      <c r="C129" s="18"/>
      <c r="D129" s="18"/>
      <c r="E129" s="18"/>
      <c r="F129" s="18"/>
      <c r="G129" s="18"/>
      <c r="H129" s="18"/>
      <c r="I129" s="18"/>
      <c r="J129" s="18"/>
      <c r="K129" s="18"/>
      <c r="L129" s="18">
        <v>67500</v>
      </c>
      <c r="M129" s="18">
        <f>L129</f>
        <v>67500</v>
      </c>
      <c r="N129" s="18"/>
      <c r="O129" s="18">
        <f t="shared" si="87"/>
        <v>67500</v>
      </c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</row>
    <row r="130" spans="1:35" s="33" customFormat="1" ht="38.25">
      <c r="A130" s="35" t="s">
        <v>209</v>
      </c>
      <c r="B130" s="32" t="s">
        <v>120</v>
      </c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>
        <v>0</v>
      </c>
      <c r="N130" s="18">
        <v>463620</v>
      </c>
      <c r="O130" s="18">
        <f t="shared" si="87"/>
        <v>463620</v>
      </c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</row>
    <row r="131" spans="1:35" s="40" customFormat="1">
      <c r="A131" s="14" t="s">
        <v>151</v>
      </c>
      <c r="B131" s="15" t="s">
        <v>152</v>
      </c>
      <c r="C131" s="16">
        <f>SUM(C132:C146)</f>
        <v>665388400</v>
      </c>
      <c r="D131" s="16">
        <f t="shared" ref="D131:AE131" si="89">SUM(D132:D146)</f>
        <v>-119.65999999999985</v>
      </c>
      <c r="E131" s="16">
        <f t="shared" si="89"/>
        <v>665388280.34000003</v>
      </c>
      <c r="F131" s="16">
        <f t="shared" si="89"/>
        <v>18071072.18</v>
      </c>
      <c r="G131" s="16">
        <f t="shared" si="89"/>
        <v>683459352.51999998</v>
      </c>
      <c r="H131" s="16">
        <f t="shared" si="89"/>
        <v>-397700</v>
      </c>
      <c r="I131" s="16">
        <f t="shared" si="89"/>
        <v>683061652.51999998</v>
      </c>
      <c r="J131" s="16">
        <f t="shared" si="89"/>
        <v>0</v>
      </c>
      <c r="K131" s="16">
        <f t="shared" si="84"/>
        <v>683061652.51999998</v>
      </c>
      <c r="L131" s="16">
        <f>SUM(L132:L147)</f>
        <v>10474200</v>
      </c>
      <c r="M131" s="16">
        <f>SUM(M132:M147)</f>
        <v>693535852.51999998</v>
      </c>
      <c r="N131" s="16">
        <f t="shared" ref="N131:O131" si="90">SUM(N132:N147)</f>
        <v>4122053.73</v>
      </c>
      <c r="O131" s="16">
        <f t="shared" si="90"/>
        <v>697657906.25</v>
      </c>
      <c r="P131" s="16">
        <f t="shared" si="89"/>
        <v>703211000</v>
      </c>
      <c r="Q131" s="16">
        <f t="shared" si="89"/>
        <v>492698.38</v>
      </c>
      <c r="R131" s="16">
        <f t="shared" si="89"/>
        <v>703703698.38</v>
      </c>
      <c r="S131" s="16">
        <f t="shared" si="89"/>
        <v>0</v>
      </c>
      <c r="T131" s="16">
        <f t="shared" si="89"/>
        <v>703703698.38</v>
      </c>
      <c r="U131" s="16">
        <f>SUM(U132:U147)</f>
        <v>30677700</v>
      </c>
      <c r="V131" s="16">
        <f>SUM(V132:V147)</f>
        <v>734381398.38</v>
      </c>
      <c r="W131" s="16">
        <f>SUM(W132:W147)</f>
        <v>0</v>
      </c>
      <c r="X131" s="16">
        <f>SUM(X132:X147)</f>
        <v>734381398.38</v>
      </c>
      <c r="Y131" s="16">
        <f t="shared" si="89"/>
        <v>734915400</v>
      </c>
      <c r="Z131" s="16">
        <f t="shared" si="89"/>
        <v>502266.25999999995</v>
      </c>
      <c r="AA131" s="16">
        <f t="shared" si="89"/>
        <v>735417666.25999999</v>
      </c>
      <c r="AB131" s="16">
        <f t="shared" si="89"/>
        <v>0</v>
      </c>
      <c r="AC131" s="16">
        <f t="shared" si="89"/>
        <v>735417666.25999999</v>
      </c>
      <c r="AD131" s="16">
        <f t="shared" si="89"/>
        <v>0</v>
      </c>
      <c r="AE131" s="16">
        <f t="shared" si="89"/>
        <v>735417666.25999999</v>
      </c>
      <c r="AF131" s="16">
        <f>SUM(AF132:AF147)</f>
        <v>30544900</v>
      </c>
      <c r="AG131" s="16">
        <f>SUM(AG132:AG147)</f>
        <v>765962566.25999999</v>
      </c>
      <c r="AI131" s="87"/>
    </row>
    <row r="132" spans="1:35" ht="51">
      <c r="A132" s="19" t="s">
        <v>153</v>
      </c>
      <c r="B132" s="20" t="s">
        <v>154</v>
      </c>
      <c r="C132" s="18">
        <v>5980600</v>
      </c>
      <c r="D132" s="18"/>
      <c r="E132" s="18">
        <f t="shared" si="11"/>
        <v>5980600</v>
      </c>
      <c r="F132" s="18"/>
      <c r="G132" s="18">
        <f t="shared" si="60"/>
        <v>5980600</v>
      </c>
      <c r="H132" s="18"/>
      <c r="I132" s="18">
        <f t="shared" ref="I132:I142" si="91">G132</f>
        <v>5980600</v>
      </c>
      <c r="J132" s="18"/>
      <c r="K132" s="18">
        <f t="shared" si="84"/>
        <v>5980600</v>
      </c>
      <c r="L132" s="18"/>
      <c r="M132" s="18">
        <f t="shared" si="51"/>
        <v>5980600</v>
      </c>
      <c r="N132" s="18"/>
      <c r="O132" s="18">
        <f t="shared" ref="O132:O147" si="92">M132+N132</f>
        <v>5980600</v>
      </c>
      <c r="P132" s="18">
        <v>4802400</v>
      </c>
      <c r="Q132" s="18"/>
      <c r="R132" s="18">
        <f t="shared" si="25"/>
        <v>4802400</v>
      </c>
      <c r="S132" s="18"/>
      <c r="T132" s="18">
        <f t="shared" ref="T132:T142" si="93">SUM(R132:S132)</f>
        <v>4802400</v>
      </c>
      <c r="U132" s="18"/>
      <c r="V132" s="18">
        <f t="shared" ref="V132:V142" si="94">SUM(T132:U132)</f>
        <v>4802400</v>
      </c>
      <c r="W132" s="18"/>
      <c r="X132" s="18">
        <f t="shared" ref="X132:X142" si="95">SUM(V132:W132)</f>
        <v>4802400</v>
      </c>
      <c r="Y132" s="18">
        <v>4784500</v>
      </c>
      <c r="Z132" s="18"/>
      <c r="AA132" s="18">
        <f t="shared" si="33"/>
        <v>4784500</v>
      </c>
      <c r="AB132" s="18"/>
      <c r="AC132" s="18">
        <f t="shared" ref="AC132:AC142" si="96">SUM(AA132:AB132)</f>
        <v>4784500</v>
      </c>
      <c r="AD132" s="18"/>
      <c r="AE132" s="18">
        <f t="shared" ref="AE132:AE142" si="97">SUM(AC132:AD132)</f>
        <v>4784500</v>
      </c>
      <c r="AF132" s="18"/>
      <c r="AG132" s="18">
        <f t="shared" ref="AG132:AG142" si="98">SUM(AE132:AF132)</f>
        <v>4784500</v>
      </c>
    </row>
    <row r="133" spans="1:35" ht="25.5">
      <c r="A133" s="19" t="s">
        <v>155</v>
      </c>
      <c r="B133" s="20" t="s">
        <v>154</v>
      </c>
      <c r="C133" s="18">
        <v>291300</v>
      </c>
      <c r="D133" s="18"/>
      <c r="E133" s="18">
        <f t="shared" si="11"/>
        <v>291300</v>
      </c>
      <c r="F133" s="18"/>
      <c r="G133" s="18">
        <f t="shared" si="60"/>
        <v>291300</v>
      </c>
      <c r="H133" s="18"/>
      <c r="I133" s="18">
        <f t="shared" si="91"/>
        <v>291300</v>
      </c>
      <c r="J133" s="18"/>
      <c r="K133" s="18">
        <f t="shared" si="84"/>
        <v>291300</v>
      </c>
      <c r="L133" s="18"/>
      <c r="M133" s="18">
        <f t="shared" si="51"/>
        <v>291300</v>
      </c>
      <c r="N133" s="18"/>
      <c r="O133" s="18">
        <f t="shared" si="92"/>
        <v>291300</v>
      </c>
      <c r="P133" s="18">
        <v>299800</v>
      </c>
      <c r="Q133" s="18"/>
      <c r="R133" s="18">
        <f t="shared" si="25"/>
        <v>299800</v>
      </c>
      <c r="S133" s="18"/>
      <c r="T133" s="18">
        <f t="shared" si="93"/>
        <v>299800</v>
      </c>
      <c r="U133" s="18"/>
      <c r="V133" s="18">
        <f t="shared" si="94"/>
        <v>299800</v>
      </c>
      <c r="W133" s="18"/>
      <c r="X133" s="18">
        <f t="shared" si="95"/>
        <v>299800</v>
      </c>
      <c r="Y133" s="18">
        <v>310400</v>
      </c>
      <c r="Z133" s="18"/>
      <c r="AA133" s="18">
        <f t="shared" si="33"/>
        <v>310400</v>
      </c>
      <c r="AB133" s="18"/>
      <c r="AC133" s="18">
        <f t="shared" si="96"/>
        <v>310400</v>
      </c>
      <c r="AD133" s="18"/>
      <c r="AE133" s="18">
        <f t="shared" si="97"/>
        <v>310400</v>
      </c>
      <c r="AF133" s="18"/>
      <c r="AG133" s="18">
        <f t="shared" si="98"/>
        <v>310400</v>
      </c>
    </row>
    <row r="134" spans="1:35" ht="38.25">
      <c r="A134" s="19" t="s">
        <v>156</v>
      </c>
      <c r="B134" s="20" t="s">
        <v>154</v>
      </c>
      <c r="C134" s="18">
        <v>5480300</v>
      </c>
      <c r="D134" s="18"/>
      <c r="E134" s="18">
        <f t="shared" si="11"/>
        <v>5480300</v>
      </c>
      <c r="F134" s="18"/>
      <c r="G134" s="18">
        <f t="shared" si="60"/>
        <v>5480300</v>
      </c>
      <c r="H134" s="18"/>
      <c r="I134" s="18">
        <f t="shared" si="91"/>
        <v>5480300</v>
      </c>
      <c r="J134" s="18"/>
      <c r="K134" s="18">
        <f t="shared" si="84"/>
        <v>5480300</v>
      </c>
      <c r="L134" s="18"/>
      <c r="M134" s="18">
        <f t="shared" si="51"/>
        <v>5480300</v>
      </c>
      <c r="N134" s="18"/>
      <c r="O134" s="18">
        <f t="shared" si="92"/>
        <v>5480300</v>
      </c>
      <c r="P134" s="18">
        <v>5480300</v>
      </c>
      <c r="Q134" s="18"/>
      <c r="R134" s="18">
        <f t="shared" si="25"/>
        <v>5480300</v>
      </c>
      <c r="S134" s="18"/>
      <c r="T134" s="18">
        <f t="shared" si="93"/>
        <v>5480300</v>
      </c>
      <c r="U134" s="18"/>
      <c r="V134" s="18">
        <f t="shared" si="94"/>
        <v>5480300</v>
      </c>
      <c r="W134" s="18"/>
      <c r="X134" s="18">
        <f t="shared" si="95"/>
        <v>5480300</v>
      </c>
      <c r="Y134" s="18">
        <v>5480300</v>
      </c>
      <c r="Z134" s="18"/>
      <c r="AA134" s="18">
        <f t="shared" si="33"/>
        <v>5480300</v>
      </c>
      <c r="AB134" s="18"/>
      <c r="AC134" s="18">
        <f t="shared" si="96"/>
        <v>5480300</v>
      </c>
      <c r="AD134" s="18"/>
      <c r="AE134" s="18">
        <f t="shared" si="97"/>
        <v>5480300</v>
      </c>
      <c r="AF134" s="18"/>
      <c r="AG134" s="18">
        <f t="shared" si="98"/>
        <v>5480300</v>
      </c>
    </row>
    <row r="135" spans="1:35" ht="38.25">
      <c r="A135" s="19" t="s">
        <v>157</v>
      </c>
      <c r="B135" s="20" t="s">
        <v>154</v>
      </c>
      <c r="C135" s="18">
        <v>1012500</v>
      </c>
      <c r="D135" s="18"/>
      <c r="E135" s="18">
        <f t="shared" si="11"/>
        <v>1012500</v>
      </c>
      <c r="F135" s="18"/>
      <c r="G135" s="18">
        <f t="shared" si="60"/>
        <v>1012500</v>
      </c>
      <c r="H135" s="18"/>
      <c r="I135" s="18">
        <f t="shared" si="91"/>
        <v>1012500</v>
      </c>
      <c r="J135" s="18"/>
      <c r="K135" s="18">
        <f t="shared" si="84"/>
        <v>1012500</v>
      </c>
      <c r="L135" s="18"/>
      <c r="M135" s="18">
        <f t="shared" si="51"/>
        <v>1012500</v>
      </c>
      <c r="N135" s="18"/>
      <c r="O135" s="18">
        <f t="shared" si="92"/>
        <v>1012500</v>
      </c>
      <c r="P135" s="18">
        <v>1012500</v>
      </c>
      <c r="Q135" s="18"/>
      <c r="R135" s="18">
        <f t="shared" si="25"/>
        <v>1012500</v>
      </c>
      <c r="S135" s="18"/>
      <c r="T135" s="18">
        <f t="shared" si="93"/>
        <v>1012500</v>
      </c>
      <c r="U135" s="18"/>
      <c r="V135" s="18">
        <f t="shared" si="94"/>
        <v>1012500</v>
      </c>
      <c r="W135" s="18"/>
      <c r="X135" s="18">
        <f t="shared" si="95"/>
        <v>1012500</v>
      </c>
      <c r="Y135" s="18">
        <v>1012500</v>
      </c>
      <c r="Z135" s="18"/>
      <c r="AA135" s="18">
        <f t="shared" si="33"/>
        <v>1012500</v>
      </c>
      <c r="AB135" s="18"/>
      <c r="AC135" s="18">
        <f t="shared" si="96"/>
        <v>1012500</v>
      </c>
      <c r="AD135" s="18"/>
      <c r="AE135" s="18">
        <f t="shared" si="97"/>
        <v>1012500</v>
      </c>
      <c r="AF135" s="18"/>
      <c r="AG135" s="18">
        <f t="shared" si="98"/>
        <v>1012500</v>
      </c>
    </row>
    <row r="136" spans="1:35" ht="51">
      <c r="A136" s="19" t="s">
        <v>158</v>
      </c>
      <c r="B136" s="20" t="s">
        <v>154</v>
      </c>
      <c r="C136" s="18">
        <v>10000</v>
      </c>
      <c r="D136" s="18"/>
      <c r="E136" s="18">
        <f t="shared" si="11"/>
        <v>10000</v>
      </c>
      <c r="F136" s="18"/>
      <c r="G136" s="18">
        <f t="shared" si="60"/>
        <v>10000</v>
      </c>
      <c r="H136" s="18"/>
      <c r="I136" s="18">
        <f t="shared" si="91"/>
        <v>10000</v>
      </c>
      <c r="J136" s="18"/>
      <c r="K136" s="18">
        <f t="shared" si="84"/>
        <v>10000</v>
      </c>
      <c r="L136" s="18"/>
      <c r="M136" s="18">
        <f t="shared" si="51"/>
        <v>10000</v>
      </c>
      <c r="N136" s="18"/>
      <c r="O136" s="18">
        <f t="shared" si="92"/>
        <v>10000</v>
      </c>
      <c r="P136" s="18">
        <v>10000</v>
      </c>
      <c r="Q136" s="18"/>
      <c r="R136" s="18">
        <f t="shared" si="25"/>
        <v>10000</v>
      </c>
      <c r="S136" s="18"/>
      <c r="T136" s="18">
        <f t="shared" si="93"/>
        <v>10000</v>
      </c>
      <c r="U136" s="18"/>
      <c r="V136" s="18">
        <f t="shared" si="94"/>
        <v>10000</v>
      </c>
      <c r="W136" s="18"/>
      <c r="X136" s="18">
        <f t="shared" si="95"/>
        <v>10000</v>
      </c>
      <c r="Y136" s="18">
        <v>10000</v>
      </c>
      <c r="Z136" s="18"/>
      <c r="AA136" s="18">
        <f t="shared" si="33"/>
        <v>10000</v>
      </c>
      <c r="AB136" s="18"/>
      <c r="AC136" s="18">
        <f t="shared" si="96"/>
        <v>10000</v>
      </c>
      <c r="AD136" s="18"/>
      <c r="AE136" s="18">
        <f t="shared" si="97"/>
        <v>10000</v>
      </c>
      <c r="AF136" s="18"/>
      <c r="AG136" s="18">
        <f t="shared" si="98"/>
        <v>10000</v>
      </c>
    </row>
    <row r="137" spans="1:35" ht="38.25">
      <c r="A137" s="19" t="s">
        <v>159</v>
      </c>
      <c r="B137" s="20" t="s">
        <v>154</v>
      </c>
      <c r="C137" s="18">
        <v>25000</v>
      </c>
      <c r="D137" s="18"/>
      <c r="E137" s="18">
        <f t="shared" si="11"/>
        <v>25000</v>
      </c>
      <c r="F137" s="18"/>
      <c r="G137" s="18">
        <f t="shared" si="60"/>
        <v>25000</v>
      </c>
      <c r="H137" s="18"/>
      <c r="I137" s="18">
        <f t="shared" si="91"/>
        <v>25000</v>
      </c>
      <c r="J137" s="18"/>
      <c r="K137" s="18">
        <f t="shared" si="84"/>
        <v>25000</v>
      </c>
      <c r="L137" s="18"/>
      <c r="M137" s="18">
        <f t="shared" si="51"/>
        <v>25000</v>
      </c>
      <c r="N137" s="18"/>
      <c r="O137" s="18">
        <f t="shared" si="92"/>
        <v>25000</v>
      </c>
      <c r="P137" s="18">
        <v>25000</v>
      </c>
      <c r="Q137" s="18"/>
      <c r="R137" s="18">
        <f t="shared" si="25"/>
        <v>25000</v>
      </c>
      <c r="S137" s="18"/>
      <c r="T137" s="18">
        <f t="shared" si="93"/>
        <v>25000</v>
      </c>
      <c r="U137" s="18"/>
      <c r="V137" s="18">
        <f t="shared" si="94"/>
        <v>25000</v>
      </c>
      <c r="W137" s="18"/>
      <c r="X137" s="18">
        <f t="shared" si="95"/>
        <v>25000</v>
      </c>
      <c r="Y137" s="18">
        <v>25000</v>
      </c>
      <c r="Z137" s="18"/>
      <c r="AA137" s="18">
        <f t="shared" si="33"/>
        <v>25000</v>
      </c>
      <c r="AB137" s="18"/>
      <c r="AC137" s="18">
        <f t="shared" si="96"/>
        <v>25000</v>
      </c>
      <c r="AD137" s="18"/>
      <c r="AE137" s="18">
        <f t="shared" si="97"/>
        <v>25000</v>
      </c>
      <c r="AF137" s="18"/>
      <c r="AG137" s="18">
        <f t="shared" si="98"/>
        <v>25000</v>
      </c>
    </row>
    <row r="138" spans="1:35" ht="63.75">
      <c r="A138" s="19" t="s">
        <v>160</v>
      </c>
      <c r="B138" s="20" t="s">
        <v>154</v>
      </c>
      <c r="C138" s="18">
        <v>49372000</v>
      </c>
      <c r="D138" s="18"/>
      <c r="E138" s="18">
        <f t="shared" si="11"/>
        <v>49372000</v>
      </c>
      <c r="F138" s="18"/>
      <c r="G138" s="18">
        <f t="shared" si="60"/>
        <v>49372000</v>
      </c>
      <c r="H138" s="18"/>
      <c r="I138" s="18">
        <f t="shared" si="91"/>
        <v>49372000</v>
      </c>
      <c r="J138" s="18"/>
      <c r="K138" s="18">
        <f t="shared" si="84"/>
        <v>49372000</v>
      </c>
      <c r="L138" s="18"/>
      <c r="M138" s="18">
        <f t="shared" ref="M138:M164" si="99">K138+L138</f>
        <v>49372000</v>
      </c>
      <c r="N138" s="18">
        <v>2730300</v>
      </c>
      <c r="O138" s="18">
        <f t="shared" si="92"/>
        <v>52102300</v>
      </c>
      <c r="P138" s="18">
        <v>51346800</v>
      </c>
      <c r="Q138" s="18"/>
      <c r="R138" s="18">
        <f t="shared" si="25"/>
        <v>51346800</v>
      </c>
      <c r="S138" s="18"/>
      <c r="T138" s="18">
        <f t="shared" si="93"/>
        <v>51346800</v>
      </c>
      <c r="U138" s="18"/>
      <c r="V138" s="18">
        <f t="shared" si="94"/>
        <v>51346800</v>
      </c>
      <c r="W138" s="18"/>
      <c r="X138" s="18">
        <f t="shared" si="95"/>
        <v>51346800</v>
      </c>
      <c r="Y138" s="18">
        <v>53400700</v>
      </c>
      <c r="Z138" s="18"/>
      <c r="AA138" s="18">
        <f t="shared" si="33"/>
        <v>53400700</v>
      </c>
      <c r="AB138" s="18"/>
      <c r="AC138" s="18">
        <f t="shared" si="96"/>
        <v>53400700</v>
      </c>
      <c r="AD138" s="18"/>
      <c r="AE138" s="18">
        <f t="shared" si="97"/>
        <v>53400700</v>
      </c>
      <c r="AF138" s="18"/>
      <c r="AG138" s="18">
        <f t="shared" si="98"/>
        <v>53400700</v>
      </c>
    </row>
    <row r="139" spans="1:35" ht="38.25">
      <c r="A139" s="19" t="s">
        <v>161</v>
      </c>
      <c r="B139" s="20" t="s">
        <v>162</v>
      </c>
      <c r="C139" s="18">
        <v>9166200</v>
      </c>
      <c r="D139" s="18"/>
      <c r="E139" s="18">
        <f t="shared" si="11"/>
        <v>9166200</v>
      </c>
      <c r="F139" s="18"/>
      <c r="G139" s="18">
        <f t="shared" si="60"/>
        <v>9166200</v>
      </c>
      <c r="H139" s="18"/>
      <c r="I139" s="18">
        <f t="shared" si="91"/>
        <v>9166200</v>
      </c>
      <c r="J139" s="18"/>
      <c r="K139" s="18">
        <f t="shared" si="84"/>
        <v>9166200</v>
      </c>
      <c r="L139" s="18"/>
      <c r="M139" s="18">
        <f t="shared" si="99"/>
        <v>9166200</v>
      </c>
      <c r="N139" s="18">
        <v>284200</v>
      </c>
      <c r="O139" s="18">
        <f t="shared" si="92"/>
        <v>9450400</v>
      </c>
      <c r="P139" s="18">
        <v>9188400</v>
      </c>
      <c r="Q139" s="18"/>
      <c r="R139" s="18">
        <f t="shared" si="25"/>
        <v>9188400</v>
      </c>
      <c r="S139" s="18"/>
      <c r="T139" s="18">
        <f t="shared" si="93"/>
        <v>9188400</v>
      </c>
      <c r="U139" s="18"/>
      <c r="V139" s="18">
        <f t="shared" si="94"/>
        <v>9188400</v>
      </c>
      <c r="W139" s="18"/>
      <c r="X139" s="18">
        <f t="shared" si="95"/>
        <v>9188400</v>
      </c>
      <c r="Y139" s="18">
        <v>9188400</v>
      </c>
      <c r="Z139" s="18"/>
      <c r="AA139" s="18">
        <f t="shared" si="33"/>
        <v>9188400</v>
      </c>
      <c r="AB139" s="18"/>
      <c r="AC139" s="18">
        <f t="shared" si="96"/>
        <v>9188400</v>
      </c>
      <c r="AD139" s="18"/>
      <c r="AE139" s="18">
        <f t="shared" si="97"/>
        <v>9188400</v>
      </c>
      <c r="AF139" s="18"/>
      <c r="AG139" s="18">
        <f t="shared" si="98"/>
        <v>9188400</v>
      </c>
    </row>
    <row r="140" spans="1:35" ht="76.5">
      <c r="A140" s="19" t="s">
        <v>163</v>
      </c>
      <c r="B140" s="20" t="s">
        <v>164</v>
      </c>
      <c r="C140" s="18">
        <v>4377500</v>
      </c>
      <c r="D140" s="18">
        <v>-24633.45</v>
      </c>
      <c r="E140" s="18">
        <f t="shared" si="11"/>
        <v>4352866.55</v>
      </c>
      <c r="F140" s="18"/>
      <c r="G140" s="18">
        <f t="shared" si="60"/>
        <v>4352866.55</v>
      </c>
      <c r="H140" s="18"/>
      <c r="I140" s="18">
        <f t="shared" si="91"/>
        <v>4352866.55</v>
      </c>
      <c r="J140" s="18"/>
      <c r="K140" s="18">
        <f t="shared" si="84"/>
        <v>4352866.55</v>
      </c>
      <c r="L140" s="18"/>
      <c r="M140" s="18">
        <f t="shared" si="99"/>
        <v>4352866.55</v>
      </c>
      <c r="N140" s="18"/>
      <c r="O140" s="18">
        <f t="shared" si="92"/>
        <v>4352866.55</v>
      </c>
      <c r="P140" s="18">
        <v>4607800</v>
      </c>
      <c r="Q140" s="18">
        <v>547409.86</v>
      </c>
      <c r="R140" s="18">
        <f t="shared" si="25"/>
        <v>5155209.8600000003</v>
      </c>
      <c r="S140" s="18"/>
      <c r="T140" s="18">
        <f t="shared" si="93"/>
        <v>5155209.8600000003</v>
      </c>
      <c r="U140" s="18"/>
      <c r="V140" s="18">
        <f t="shared" si="94"/>
        <v>5155209.8600000003</v>
      </c>
      <c r="W140" s="18"/>
      <c r="X140" s="18">
        <f t="shared" si="95"/>
        <v>5155209.8600000003</v>
      </c>
      <c r="Y140" s="18">
        <v>4631400</v>
      </c>
      <c r="Z140" s="18">
        <v>558032.97</v>
      </c>
      <c r="AA140" s="18">
        <f t="shared" si="33"/>
        <v>5189432.97</v>
      </c>
      <c r="AB140" s="18"/>
      <c r="AC140" s="18">
        <f t="shared" si="96"/>
        <v>5189432.97</v>
      </c>
      <c r="AD140" s="18"/>
      <c r="AE140" s="18">
        <f t="shared" si="97"/>
        <v>5189432.97</v>
      </c>
      <c r="AF140" s="18"/>
      <c r="AG140" s="18">
        <f t="shared" si="98"/>
        <v>5189432.97</v>
      </c>
    </row>
    <row r="141" spans="1:35" ht="25.5">
      <c r="A141" s="19" t="s">
        <v>165</v>
      </c>
      <c r="B141" s="20" t="s">
        <v>166</v>
      </c>
      <c r="C141" s="18">
        <v>3023200</v>
      </c>
      <c r="D141" s="18"/>
      <c r="E141" s="18">
        <f t="shared" si="11"/>
        <v>3023200</v>
      </c>
      <c r="F141" s="18"/>
      <c r="G141" s="18">
        <f t="shared" si="60"/>
        <v>3023200</v>
      </c>
      <c r="H141" s="18"/>
      <c r="I141" s="18">
        <f t="shared" si="91"/>
        <v>3023200</v>
      </c>
      <c r="J141" s="18"/>
      <c r="K141" s="18">
        <f t="shared" si="84"/>
        <v>3023200</v>
      </c>
      <c r="L141" s="18">
        <v>204000</v>
      </c>
      <c r="M141" s="18">
        <f t="shared" si="99"/>
        <v>3227200</v>
      </c>
      <c r="N141" s="18"/>
      <c r="O141" s="18">
        <f t="shared" si="92"/>
        <v>3227200</v>
      </c>
      <c r="P141" s="18">
        <v>3043600</v>
      </c>
      <c r="Q141" s="18"/>
      <c r="R141" s="18">
        <f t="shared" si="25"/>
        <v>3043600</v>
      </c>
      <c r="S141" s="18"/>
      <c r="T141" s="18">
        <f t="shared" si="93"/>
        <v>3043600</v>
      </c>
      <c r="U141" s="18"/>
      <c r="V141" s="18">
        <f t="shared" si="94"/>
        <v>3043600</v>
      </c>
      <c r="W141" s="18"/>
      <c r="X141" s="18">
        <f t="shared" si="95"/>
        <v>3043600</v>
      </c>
      <c r="Y141" s="18">
        <v>3122600</v>
      </c>
      <c r="Z141" s="18"/>
      <c r="AA141" s="18">
        <f t="shared" si="33"/>
        <v>3122600</v>
      </c>
      <c r="AB141" s="18"/>
      <c r="AC141" s="18">
        <f t="shared" si="96"/>
        <v>3122600</v>
      </c>
      <c r="AD141" s="18"/>
      <c r="AE141" s="18">
        <f t="shared" si="97"/>
        <v>3122600</v>
      </c>
      <c r="AF141" s="18"/>
      <c r="AG141" s="18">
        <f t="shared" si="98"/>
        <v>3122600</v>
      </c>
    </row>
    <row r="142" spans="1:35" ht="38.25">
      <c r="A142" s="19" t="s">
        <v>167</v>
      </c>
      <c r="B142" s="37" t="s">
        <v>168</v>
      </c>
      <c r="C142" s="18">
        <v>10400</v>
      </c>
      <c r="D142" s="18"/>
      <c r="E142" s="18">
        <f t="shared" si="11"/>
        <v>10400</v>
      </c>
      <c r="F142" s="18"/>
      <c r="G142" s="18">
        <f t="shared" si="60"/>
        <v>10400</v>
      </c>
      <c r="H142" s="18"/>
      <c r="I142" s="18">
        <f t="shared" si="91"/>
        <v>10400</v>
      </c>
      <c r="J142" s="18"/>
      <c r="K142" s="18">
        <f t="shared" si="84"/>
        <v>10400</v>
      </c>
      <c r="L142" s="18"/>
      <c r="M142" s="18">
        <f t="shared" si="99"/>
        <v>10400</v>
      </c>
      <c r="N142" s="18"/>
      <c r="O142" s="18">
        <f t="shared" si="92"/>
        <v>10400</v>
      </c>
      <c r="P142" s="18">
        <v>11200</v>
      </c>
      <c r="Q142" s="18"/>
      <c r="R142" s="18">
        <f t="shared" si="25"/>
        <v>11200</v>
      </c>
      <c r="S142" s="18"/>
      <c r="T142" s="18">
        <f t="shared" si="93"/>
        <v>11200</v>
      </c>
      <c r="U142" s="18"/>
      <c r="V142" s="18">
        <f t="shared" si="94"/>
        <v>11200</v>
      </c>
      <c r="W142" s="18"/>
      <c r="X142" s="18">
        <f t="shared" si="95"/>
        <v>11200</v>
      </c>
      <c r="Y142" s="18">
        <v>116800</v>
      </c>
      <c r="Z142" s="18"/>
      <c r="AA142" s="18">
        <f t="shared" si="33"/>
        <v>116800</v>
      </c>
      <c r="AB142" s="18"/>
      <c r="AC142" s="18">
        <f t="shared" si="96"/>
        <v>116800</v>
      </c>
      <c r="AD142" s="18"/>
      <c r="AE142" s="18">
        <f t="shared" si="97"/>
        <v>116800</v>
      </c>
      <c r="AF142" s="18"/>
      <c r="AG142" s="18">
        <f t="shared" si="98"/>
        <v>116800</v>
      </c>
    </row>
    <row r="143" spans="1:35">
      <c r="A143" s="19" t="s">
        <v>169</v>
      </c>
      <c r="B143" s="20" t="s">
        <v>170</v>
      </c>
      <c r="C143" s="18"/>
      <c r="D143" s="18"/>
      <c r="E143" s="18"/>
      <c r="F143" s="18">
        <v>397700</v>
      </c>
      <c r="G143" s="18">
        <f>E143+F143</f>
        <v>397700</v>
      </c>
      <c r="H143" s="18">
        <v>-397700</v>
      </c>
      <c r="I143" s="18">
        <f>G143+H143</f>
        <v>0</v>
      </c>
      <c r="J143" s="18"/>
      <c r="K143" s="18">
        <f t="shared" si="84"/>
        <v>0</v>
      </c>
      <c r="L143" s="18"/>
      <c r="M143" s="18">
        <f t="shared" si="99"/>
        <v>0</v>
      </c>
      <c r="N143" s="18"/>
      <c r="O143" s="18">
        <f t="shared" si="92"/>
        <v>0</v>
      </c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</row>
    <row r="144" spans="1:35" ht="25.5">
      <c r="A144" s="19" t="s">
        <v>171</v>
      </c>
      <c r="B144" s="20" t="s">
        <v>172</v>
      </c>
      <c r="C144" s="18">
        <v>4953600</v>
      </c>
      <c r="D144" s="18"/>
      <c r="E144" s="18">
        <f t="shared" si="11"/>
        <v>4953600</v>
      </c>
      <c r="F144" s="18"/>
      <c r="G144" s="18">
        <f t="shared" si="60"/>
        <v>4953600</v>
      </c>
      <c r="H144" s="18"/>
      <c r="I144" s="18">
        <f t="shared" ref="I144" si="100">G144</f>
        <v>4953600</v>
      </c>
      <c r="J144" s="18"/>
      <c r="K144" s="18">
        <f t="shared" si="84"/>
        <v>4953600</v>
      </c>
      <c r="L144" s="18"/>
      <c r="M144" s="18">
        <f t="shared" si="99"/>
        <v>4953600</v>
      </c>
      <c r="N144" s="18"/>
      <c r="O144" s="18">
        <f t="shared" si="92"/>
        <v>4953600</v>
      </c>
      <c r="P144" s="18">
        <v>5097300</v>
      </c>
      <c r="Q144" s="18"/>
      <c r="R144" s="18">
        <f t="shared" si="25"/>
        <v>5097300</v>
      </c>
      <c r="S144" s="18"/>
      <c r="T144" s="18">
        <f t="shared" ref="T144:T146" si="101">SUM(R144:S144)</f>
        <v>5097300</v>
      </c>
      <c r="U144" s="18"/>
      <c r="V144" s="18">
        <f t="shared" ref="V144:V146" si="102">SUM(T144:U144)</f>
        <v>5097300</v>
      </c>
      <c r="W144" s="18"/>
      <c r="X144" s="18">
        <f t="shared" ref="X144:X147" si="103">SUM(V144:W144)</f>
        <v>5097300</v>
      </c>
      <c r="Y144" s="18">
        <v>5277400</v>
      </c>
      <c r="Z144" s="18"/>
      <c r="AA144" s="18">
        <f t="shared" si="33"/>
        <v>5277400</v>
      </c>
      <c r="AB144" s="18"/>
      <c r="AC144" s="18">
        <f t="shared" ref="AC144:AC146" si="104">SUM(AA144:AB144)</f>
        <v>5277400</v>
      </c>
      <c r="AD144" s="18"/>
      <c r="AE144" s="18">
        <f t="shared" ref="AE144:AE146" si="105">SUM(AC144:AD144)</f>
        <v>5277400</v>
      </c>
      <c r="AF144" s="18"/>
      <c r="AG144" s="18">
        <f t="shared" ref="AG144:AG146" si="106">SUM(AE144:AF144)</f>
        <v>5277400</v>
      </c>
    </row>
    <row r="145" spans="1:35" ht="51">
      <c r="A145" s="19" t="s">
        <v>173</v>
      </c>
      <c r="B145" s="38" t="s">
        <v>174</v>
      </c>
      <c r="C145" s="18">
        <v>11180900</v>
      </c>
      <c r="D145" s="18">
        <v>24513.79</v>
      </c>
      <c r="E145" s="18">
        <f t="shared" si="11"/>
        <v>11205413.789999999</v>
      </c>
      <c r="F145" s="18">
        <v>1047672.18</v>
      </c>
      <c r="G145" s="18">
        <f>E145+F145</f>
        <v>12253085.969999999</v>
      </c>
      <c r="H145" s="18"/>
      <c r="I145" s="18">
        <f>G145+H145</f>
        <v>12253085.969999999</v>
      </c>
      <c r="J145" s="18"/>
      <c r="K145" s="18">
        <f t="shared" si="84"/>
        <v>12253085.969999999</v>
      </c>
      <c r="L145" s="18"/>
      <c r="M145" s="18">
        <f t="shared" si="99"/>
        <v>12253085.969999999</v>
      </c>
      <c r="N145" s="18">
        <v>796353.73</v>
      </c>
      <c r="O145" s="18">
        <f t="shared" si="92"/>
        <v>13049439.699999999</v>
      </c>
      <c r="P145" s="18">
        <v>10872600</v>
      </c>
      <c r="Q145" s="18">
        <v>-54711.48</v>
      </c>
      <c r="R145" s="18">
        <f t="shared" si="25"/>
        <v>10817888.52</v>
      </c>
      <c r="S145" s="18"/>
      <c r="T145" s="18">
        <f t="shared" si="101"/>
        <v>10817888.52</v>
      </c>
      <c r="U145" s="18"/>
      <c r="V145" s="18">
        <f t="shared" si="102"/>
        <v>10817888.52</v>
      </c>
      <c r="W145" s="18"/>
      <c r="X145" s="18">
        <f t="shared" si="103"/>
        <v>10817888.52</v>
      </c>
      <c r="Y145" s="18">
        <v>10872600</v>
      </c>
      <c r="Z145" s="18">
        <v>-55766.71</v>
      </c>
      <c r="AA145" s="18">
        <f t="shared" si="33"/>
        <v>10816833.289999999</v>
      </c>
      <c r="AB145" s="18"/>
      <c r="AC145" s="18">
        <f t="shared" si="104"/>
        <v>10816833.289999999</v>
      </c>
      <c r="AD145" s="18"/>
      <c r="AE145" s="18">
        <f t="shared" si="105"/>
        <v>10816833.289999999</v>
      </c>
      <c r="AF145" s="18"/>
      <c r="AG145" s="18">
        <f t="shared" si="106"/>
        <v>10816833.289999999</v>
      </c>
    </row>
    <row r="146" spans="1:35" ht="25.5">
      <c r="A146" s="19" t="s">
        <v>175</v>
      </c>
      <c r="B146" s="20" t="s">
        <v>174</v>
      </c>
      <c r="C146" s="18">
        <v>570504900</v>
      </c>
      <c r="D146" s="18"/>
      <c r="E146" s="18">
        <f t="shared" si="11"/>
        <v>570504900</v>
      </c>
      <c r="F146" s="18">
        <v>16625700</v>
      </c>
      <c r="G146" s="18">
        <f>E146+F146</f>
        <v>587130600</v>
      </c>
      <c r="H146" s="18"/>
      <c r="I146" s="18">
        <f>G146+H146</f>
        <v>587130600</v>
      </c>
      <c r="J146" s="18"/>
      <c r="K146" s="18">
        <f t="shared" si="84"/>
        <v>587130600</v>
      </c>
      <c r="L146" s="18"/>
      <c r="M146" s="18">
        <f t="shared" si="99"/>
        <v>587130600</v>
      </c>
      <c r="N146" s="18"/>
      <c r="O146" s="18">
        <f t="shared" si="92"/>
        <v>587130600</v>
      </c>
      <c r="P146" s="18">
        <v>607413300</v>
      </c>
      <c r="Q146" s="18"/>
      <c r="R146" s="18">
        <f t="shared" si="25"/>
        <v>607413300</v>
      </c>
      <c r="S146" s="18"/>
      <c r="T146" s="18">
        <f t="shared" si="101"/>
        <v>607413300</v>
      </c>
      <c r="U146" s="18"/>
      <c r="V146" s="18">
        <f t="shared" si="102"/>
        <v>607413300</v>
      </c>
      <c r="W146" s="18"/>
      <c r="X146" s="18">
        <f t="shared" si="103"/>
        <v>607413300</v>
      </c>
      <c r="Y146" s="18">
        <v>636682800</v>
      </c>
      <c r="Z146" s="18"/>
      <c r="AA146" s="18">
        <f t="shared" si="33"/>
        <v>636682800</v>
      </c>
      <c r="AB146" s="18"/>
      <c r="AC146" s="18">
        <f t="shared" si="104"/>
        <v>636682800</v>
      </c>
      <c r="AD146" s="18"/>
      <c r="AE146" s="18">
        <f t="shared" si="105"/>
        <v>636682800</v>
      </c>
      <c r="AF146" s="18"/>
      <c r="AG146" s="18">
        <f t="shared" si="106"/>
        <v>636682800</v>
      </c>
    </row>
    <row r="147" spans="1:35" ht="24">
      <c r="A147" s="70" t="s">
        <v>205</v>
      </c>
      <c r="B147" s="20" t="s">
        <v>174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>
        <v>10270200</v>
      </c>
      <c r="M147" s="18">
        <f>L147</f>
        <v>10270200</v>
      </c>
      <c r="N147" s="18">
        <v>311200</v>
      </c>
      <c r="O147" s="18">
        <f t="shared" si="92"/>
        <v>10581400</v>
      </c>
      <c r="P147" s="18"/>
      <c r="Q147" s="18"/>
      <c r="R147" s="18"/>
      <c r="S147" s="18"/>
      <c r="T147" s="18"/>
      <c r="U147" s="18">
        <v>30677700</v>
      </c>
      <c r="V147" s="18">
        <f>U147</f>
        <v>30677700</v>
      </c>
      <c r="W147" s="18"/>
      <c r="X147" s="18">
        <f t="shared" si="103"/>
        <v>30677700</v>
      </c>
      <c r="Y147" s="18"/>
      <c r="Z147" s="18"/>
      <c r="AA147" s="18"/>
      <c r="AB147" s="18"/>
      <c r="AC147" s="18"/>
      <c r="AD147" s="18"/>
      <c r="AE147" s="18"/>
      <c r="AF147" s="18">
        <v>30544900</v>
      </c>
      <c r="AG147" s="18">
        <f>AF147</f>
        <v>30544900</v>
      </c>
    </row>
    <row r="148" spans="1:35" s="40" customFormat="1">
      <c r="A148" s="14" t="s">
        <v>176</v>
      </c>
      <c r="B148" s="15" t="s">
        <v>177</v>
      </c>
      <c r="C148" s="16">
        <f>SUM(C149:C157)</f>
        <v>189200</v>
      </c>
      <c r="D148" s="16">
        <f>SUM(D149:D157)</f>
        <v>667786</v>
      </c>
      <c r="E148" s="16">
        <f>SUM(E149:E157)</f>
        <v>856986</v>
      </c>
      <c r="F148" s="16">
        <f>SUM(F149:F157)</f>
        <v>-564354</v>
      </c>
      <c r="G148" s="16">
        <f t="shared" ref="G148" si="107">SUM(G149:G155)</f>
        <v>292632</v>
      </c>
      <c r="H148" s="16">
        <f>SUM(H149:H157)</f>
        <v>954042.77</v>
      </c>
      <c r="I148" s="16">
        <f>SUM(I149:I157)</f>
        <v>1246674.77</v>
      </c>
      <c r="J148" s="16">
        <f t="shared" ref="J148:AE148" si="108">SUM(J149:J157)</f>
        <v>7074000</v>
      </c>
      <c r="K148" s="16">
        <f t="shared" si="84"/>
        <v>8320674.7699999996</v>
      </c>
      <c r="L148" s="16">
        <f>SUM(L149:L162)</f>
        <v>4224375</v>
      </c>
      <c r="M148" s="16">
        <f>SUM(M149:M162)</f>
        <v>12545049.77</v>
      </c>
      <c r="N148" s="16">
        <f>SUM(N149:N162)</f>
        <v>617614.18999999994</v>
      </c>
      <c r="O148" s="16">
        <f>SUM(O149:O162)</f>
        <v>13162663.960000001</v>
      </c>
      <c r="P148" s="16">
        <f t="shared" si="108"/>
        <v>189200</v>
      </c>
      <c r="Q148" s="16">
        <f t="shared" si="108"/>
        <v>0</v>
      </c>
      <c r="R148" s="16">
        <f t="shared" si="108"/>
        <v>189200</v>
      </c>
      <c r="S148" s="16">
        <f t="shared" si="108"/>
        <v>0</v>
      </c>
      <c r="T148" s="16">
        <f t="shared" si="108"/>
        <v>189200</v>
      </c>
      <c r="U148" s="16">
        <f t="shared" ref="U148:V148" si="109">SUM(U149:U157)</f>
        <v>0</v>
      </c>
      <c r="V148" s="16">
        <f t="shared" si="109"/>
        <v>189200</v>
      </c>
      <c r="W148" s="16">
        <f t="shared" ref="W148:X148" si="110">SUM(W149:W157)</f>
        <v>0</v>
      </c>
      <c r="X148" s="16">
        <f t="shared" si="110"/>
        <v>189200</v>
      </c>
      <c r="Y148" s="16">
        <f t="shared" si="108"/>
        <v>189200</v>
      </c>
      <c r="Z148" s="16">
        <f t="shared" si="108"/>
        <v>0</v>
      </c>
      <c r="AA148" s="16">
        <f t="shared" si="108"/>
        <v>189200</v>
      </c>
      <c r="AB148" s="16">
        <f t="shared" si="108"/>
        <v>0</v>
      </c>
      <c r="AC148" s="16">
        <f t="shared" si="108"/>
        <v>189200</v>
      </c>
      <c r="AD148" s="16">
        <f t="shared" si="108"/>
        <v>0</v>
      </c>
      <c r="AE148" s="16">
        <f t="shared" si="108"/>
        <v>189200</v>
      </c>
      <c r="AF148" s="16">
        <f t="shared" ref="AF148:AG148" si="111">SUM(AF149:AF157)</f>
        <v>0</v>
      </c>
      <c r="AG148" s="16">
        <f t="shared" si="111"/>
        <v>189200</v>
      </c>
      <c r="AI148" s="87"/>
    </row>
    <row r="149" spans="1:35" ht="38.25">
      <c r="A149" s="19" t="s">
        <v>178</v>
      </c>
      <c r="B149" s="20" t="s">
        <v>179</v>
      </c>
      <c r="C149" s="18"/>
      <c r="D149" s="18">
        <v>68432</v>
      </c>
      <c r="E149" s="18">
        <f t="shared" ref="E149:E151" si="112">D149</f>
        <v>68432</v>
      </c>
      <c r="F149" s="18"/>
      <c r="G149" s="18">
        <f t="shared" si="60"/>
        <v>68432</v>
      </c>
      <c r="H149" s="18"/>
      <c r="I149" s="18">
        <f t="shared" ref="I149:I150" si="113">G149</f>
        <v>68432</v>
      </c>
      <c r="J149" s="18"/>
      <c r="K149" s="18">
        <f t="shared" si="84"/>
        <v>68432</v>
      </c>
      <c r="L149" s="18"/>
      <c r="M149" s="18">
        <f t="shared" si="99"/>
        <v>68432</v>
      </c>
      <c r="N149" s="18"/>
      <c r="O149" s="18">
        <f t="shared" ref="O149:O165" si="114">M149+N149</f>
        <v>68432</v>
      </c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</row>
    <row r="150" spans="1:35" ht="38.25">
      <c r="A150" s="19" t="s">
        <v>180</v>
      </c>
      <c r="B150" s="20" t="s">
        <v>179</v>
      </c>
      <c r="C150" s="18"/>
      <c r="D150" s="18">
        <v>35000</v>
      </c>
      <c r="E150" s="18">
        <f t="shared" si="112"/>
        <v>35000</v>
      </c>
      <c r="F150" s="18"/>
      <c r="G150" s="18">
        <f t="shared" si="60"/>
        <v>35000</v>
      </c>
      <c r="H150" s="18"/>
      <c r="I150" s="18">
        <f t="shared" si="113"/>
        <v>35000</v>
      </c>
      <c r="J150" s="18"/>
      <c r="K150" s="18">
        <f t="shared" si="84"/>
        <v>35000</v>
      </c>
      <c r="L150" s="18"/>
      <c r="M150" s="18">
        <f t="shared" si="99"/>
        <v>35000</v>
      </c>
      <c r="N150" s="18"/>
      <c r="O150" s="18">
        <f t="shared" si="114"/>
        <v>35000</v>
      </c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</row>
    <row r="151" spans="1:35" ht="25.5">
      <c r="A151" s="31" t="s">
        <v>212</v>
      </c>
      <c r="B151" s="20" t="s">
        <v>181</v>
      </c>
      <c r="C151" s="18"/>
      <c r="D151" s="18">
        <v>306000</v>
      </c>
      <c r="E151" s="18">
        <f t="shared" si="112"/>
        <v>306000</v>
      </c>
      <c r="F151" s="18">
        <v>-306000</v>
      </c>
      <c r="G151" s="18">
        <f>E151+F151</f>
        <v>0</v>
      </c>
      <c r="H151" s="18"/>
      <c r="I151" s="18">
        <f>G151+H151</f>
        <v>0</v>
      </c>
      <c r="J151" s="18"/>
      <c r="K151" s="18">
        <f t="shared" si="84"/>
        <v>0</v>
      </c>
      <c r="L151" s="18"/>
      <c r="M151" s="18">
        <f t="shared" si="99"/>
        <v>0</v>
      </c>
      <c r="N151" s="18"/>
      <c r="O151" s="18">
        <f t="shared" si="114"/>
        <v>0</v>
      </c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</row>
    <row r="152" spans="1:35" ht="25.5">
      <c r="A152" s="31" t="s">
        <v>182</v>
      </c>
      <c r="B152" s="20" t="s">
        <v>181</v>
      </c>
      <c r="C152" s="18"/>
      <c r="D152" s="18">
        <v>258354</v>
      </c>
      <c r="E152" s="18">
        <f>D152</f>
        <v>258354</v>
      </c>
      <c r="F152" s="18">
        <v>-258354</v>
      </c>
      <c r="G152" s="18">
        <f>E152+F152</f>
        <v>0</v>
      </c>
      <c r="H152" s="18"/>
      <c r="I152" s="18">
        <f>G152+H152</f>
        <v>0</v>
      </c>
      <c r="J152" s="18"/>
      <c r="K152" s="18">
        <f t="shared" si="84"/>
        <v>0</v>
      </c>
      <c r="L152" s="18"/>
      <c r="M152" s="18">
        <f t="shared" si="99"/>
        <v>0</v>
      </c>
      <c r="N152" s="18"/>
      <c r="O152" s="18">
        <f t="shared" si="114"/>
        <v>0</v>
      </c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</row>
    <row r="153" spans="1:35" ht="38.25">
      <c r="A153" s="31" t="s">
        <v>183</v>
      </c>
      <c r="B153" s="20" t="s">
        <v>181</v>
      </c>
      <c r="C153" s="18"/>
      <c r="D153" s="18"/>
      <c r="E153" s="18"/>
      <c r="F153" s="18"/>
      <c r="G153" s="18"/>
      <c r="H153" s="18">
        <f>134042.77+100000</f>
        <v>234042.77</v>
      </c>
      <c r="I153" s="18">
        <f>G153+H153</f>
        <v>234042.77</v>
      </c>
      <c r="J153" s="18"/>
      <c r="K153" s="18">
        <f t="shared" si="84"/>
        <v>234042.77</v>
      </c>
      <c r="L153" s="18"/>
      <c r="M153" s="18">
        <f t="shared" si="99"/>
        <v>234042.77</v>
      </c>
      <c r="N153" s="18">
        <v>106681.19</v>
      </c>
      <c r="O153" s="18">
        <f t="shared" si="114"/>
        <v>340723.95999999996</v>
      </c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</row>
    <row r="154" spans="1:35" ht="25.5">
      <c r="A154" s="19" t="s">
        <v>184</v>
      </c>
      <c r="B154" s="20" t="s">
        <v>181</v>
      </c>
      <c r="C154" s="18"/>
      <c r="D154" s="18"/>
      <c r="E154" s="18"/>
      <c r="F154" s="18"/>
      <c r="G154" s="18"/>
      <c r="H154" s="18"/>
      <c r="I154" s="18"/>
      <c r="J154" s="18">
        <v>7074000</v>
      </c>
      <c r="K154" s="18">
        <f t="shared" si="84"/>
        <v>7074000</v>
      </c>
      <c r="L154" s="18"/>
      <c r="M154" s="18">
        <f t="shared" si="99"/>
        <v>7074000</v>
      </c>
      <c r="N154" s="18"/>
      <c r="O154" s="18">
        <f t="shared" si="114"/>
        <v>7074000</v>
      </c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</row>
    <row r="155" spans="1:35" ht="51">
      <c r="A155" s="19" t="s">
        <v>185</v>
      </c>
      <c r="B155" s="20" t="s">
        <v>181</v>
      </c>
      <c r="C155" s="18">
        <v>189200</v>
      </c>
      <c r="D155" s="18"/>
      <c r="E155" s="18">
        <f t="shared" si="11"/>
        <v>189200</v>
      </c>
      <c r="F155" s="18"/>
      <c r="G155" s="18">
        <f t="shared" si="11"/>
        <v>189200</v>
      </c>
      <c r="H155" s="18"/>
      <c r="I155" s="18">
        <f t="shared" ref="I155:I165" si="115">SUM(G155:H155)</f>
        <v>189200</v>
      </c>
      <c r="J155" s="18"/>
      <c r="K155" s="18">
        <f t="shared" si="84"/>
        <v>189200</v>
      </c>
      <c r="L155" s="18"/>
      <c r="M155" s="18">
        <f t="shared" si="99"/>
        <v>189200</v>
      </c>
      <c r="N155" s="18"/>
      <c r="O155" s="18">
        <f t="shared" si="114"/>
        <v>189200</v>
      </c>
      <c r="P155" s="18">
        <v>189200</v>
      </c>
      <c r="Q155" s="18"/>
      <c r="R155" s="18">
        <f t="shared" si="25"/>
        <v>189200</v>
      </c>
      <c r="S155" s="18"/>
      <c r="T155" s="18">
        <f t="shared" ref="T155:T163" si="116">SUM(R155:S155)</f>
        <v>189200</v>
      </c>
      <c r="U155" s="18"/>
      <c r="V155" s="18">
        <f t="shared" ref="V155" si="117">SUM(T155:U155)</f>
        <v>189200</v>
      </c>
      <c r="W155" s="18"/>
      <c r="X155" s="18">
        <f t="shared" ref="X155" si="118">SUM(V155:W155)</f>
        <v>189200</v>
      </c>
      <c r="Y155" s="18">
        <v>189200</v>
      </c>
      <c r="Z155" s="18"/>
      <c r="AA155" s="18">
        <f t="shared" si="33"/>
        <v>189200</v>
      </c>
      <c r="AB155" s="18"/>
      <c r="AC155" s="18">
        <f t="shared" ref="AC155:AC163" si="119">SUM(AA155:AB155)</f>
        <v>189200</v>
      </c>
      <c r="AD155" s="18"/>
      <c r="AE155" s="18">
        <f t="shared" ref="AE155:AE163" si="120">SUM(AC155:AD155)</f>
        <v>189200</v>
      </c>
      <c r="AF155" s="18"/>
      <c r="AG155" s="18">
        <f t="shared" ref="AG155" si="121">SUM(AE155:AF155)</f>
        <v>189200</v>
      </c>
    </row>
    <row r="156" spans="1:35" ht="38.25">
      <c r="A156" s="19" t="s">
        <v>186</v>
      </c>
      <c r="B156" s="20" t="s">
        <v>181</v>
      </c>
      <c r="C156" s="18"/>
      <c r="D156" s="18"/>
      <c r="E156" s="18"/>
      <c r="F156" s="18"/>
      <c r="G156" s="18"/>
      <c r="H156" s="18">
        <v>720000</v>
      </c>
      <c r="I156" s="18">
        <f>H156</f>
        <v>720000</v>
      </c>
      <c r="J156" s="18"/>
      <c r="K156" s="18">
        <f t="shared" si="84"/>
        <v>720000</v>
      </c>
      <c r="L156" s="18"/>
      <c r="M156" s="18">
        <f t="shared" si="99"/>
        <v>720000</v>
      </c>
      <c r="N156" s="18"/>
      <c r="O156" s="18">
        <f t="shared" si="114"/>
        <v>720000</v>
      </c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</row>
    <row r="157" spans="1:35">
      <c r="A157" s="19" t="s">
        <v>187</v>
      </c>
      <c r="B157" s="20" t="s">
        <v>181</v>
      </c>
      <c r="C157" s="18"/>
      <c r="D157" s="18"/>
      <c r="E157" s="18">
        <f t="shared" si="11"/>
        <v>0</v>
      </c>
      <c r="F157" s="18"/>
      <c r="G157" s="18">
        <f t="shared" si="11"/>
        <v>0</v>
      </c>
      <c r="H157" s="18"/>
      <c r="I157" s="18">
        <f t="shared" si="115"/>
        <v>0</v>
      </c>
      <c r="J157" s="18"/>
      <c r="K157" s="18">
        <f t="shared" si="84"/>
        <v>0</v>
      </c>
      <c r="L157" s="18"/>
      <c r="M157" s="18">
        <f t="shared" si="99"/>
        <v>0</v>
      </c>
      <c r="N157" s="18"/>
      <c r="O157" s="18">
        <f t="shared" si="114"/>
        <v>0</v>
      </c>
      <c r="P157" s="18"/>
      <c r="Q157" s="18"/>
      <c r="R157" s="18">
        <f t="shared" si="25"/>
        <v>0</v>
      </c>
      <c r="S157" s="18"/>
      <c r="T157" s="18">
        <f t="shared" si="116"/>
        <v>0</v>
      </c>
      <c r="U157" s="18"/>
      <c r="V157" s="18">
        <f t="shared" ref="V157" si="122">SUM(T157:U157)</f>
        <v>0</v>
      </c>
      <c r="W157" s="18"/>
      <c r="X157" s="18">
        <f t="shared" ref="X157" si="123">SUM(V157:W157)</f>
        <v>0</v>
      </c>
      <c r="Y157" s="18"/>
      <c r="Z157" s="18"/>
      <c r="AA157" s="18">
        <f t="shared" si="33"/>
        <v>0</v>
      </c>
      <c r="AB157" s="18"/>
      <c r="AC157" s="18">
        <f t="shared" si="119"/>
        <v>0</v>
      </c>
      <c r="AD157" s="18"/>
      <c r="AE157" s="18">
        <f t="shared" si="120"/>
        <v>0</v>
      </c>
      <c r="AF157" s="18"/>
      <c r="AG157" s="18">
        <f t="shared" ref="AG157" si="124">SUM(AE157:AF157)</f>
        <v>0</v>
      </c>
    </row>
    <row r="158" spans="1:35" ht="24">
      <c r="A158" s="69" t="s">
        <v>206</v>
      </c>
      <c r="B158" s="20" t="s">
        <v>181</v>
      </c>
      <c r="C158" s="18"/>
      <c r="D158" s="18"/>
      <c r="E158" s="18"/>
      <c r="F158" s="18"/>
      <c r="G158" s="18"/>
      <c r="H158" s="18"/>
      <c r="I158" s="18"/>
      <c r="J158" s="18"/>
      <c r="K158" s="18"/>
      <c r="L158" s="18">
        <v>1901420</v>
      </c>
      <c r="M158" s="18">
        <f>L158</f>
        <v>1901420</v>
      </c>
      <c r="N158" s="18"/>
      <c r="O158" s="18">
        <f t="shared" si="114"/>
        <v>1901420</v>
      </c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</row>
    <row r="159" spans="1:35">
      <c r="A159" s="69" t="s">
        <v>211</v>
      </c>
      <c r="B159" s="20" t="s">
        <v>181</v>
      </c>
      <c r="C159" s="18"/>
      <c r="D159" s="18"/>
      <c r="E159" s="18"/>
      <c r="F159" s="18"/>
      <c r="G159" s="18"/>
      <c r="H159" s="18"/>
      <c r="I159" s="18"/>
      <c r="J159" s="18"/>
      <c r="K159" s="18"/>
      <c r="L159" s="18">
        <v>170000</v>
      </c>
      <c r="M159" s="18">
        <f t="shared" ref="M159:M162" si="125">L159</f>
        <v>170000</v>
      </c>
      <c r="N159" s="18">
        <v>67000</v>
      </c>
      <c r="O159" s="18">
        <f t="shared" si="114"/>
        <v>237000</v>
      </c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</row>
    <row r="160" spans="1:35" ht="24">
      <c r="A160" s="69" t="s">
        <v>207</v>
      </c>
      <c r="B160" s="20" t="s">
        <v>181</v>
      </c>
      <c r="C160" s="18"/>
      <c r="D160" s="18"/>
      <c r="E160" s="18"/>
      <c r="F160" s="18"/>
      <c r="G160" s="18"/>
      <c r="H160" s="18"/>
      <c r="I160" s="18"/>
      <c r="J160" s="18"/>
      <c r="K160" s="18"/>
      <c r="L160" s="18">
        <v>1740000</v>
      </c>
      <c r="M160" s="18">
        <f t="shared" si="125"/>
        <v>1740000</v>
      </c>
      <c r="N160" s="18"/>
      <c r="O160" s="18">
        <f t="shared" si="114"/>
        <v>1740000</v>
      </c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</row>
    <row r="161" spans="1:33" ht="24">
      <c r="A161" s="69" t="s">
        <v>213</v>
      </c>
      <c r="B161" s="20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>
        <v>0</v>
      </c>
      <c r="N161" s="18">
        <v>443933</v>
      </c>
      <c r="O161" s="18">
        <f t="shared" si="114"/>
        <v>443933</v>
      </c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</row>
    <row r="162" spans="1:33" ht="24">
      <c r="A162" s="69" t="s">
        <v>208</v>
      </c>
      <c r="B162" s="20" t="s">
        <v>181</v>
      </c>
      <c r="C162" s="18"/>
      <c r="D162" s="18"/>
      <c r="E162" s="18"/>
      <c r="F162" s="18"/>
      <c r="G162" s="18"/>
      <c r="H162" s="18"/>
      <c r="I162" s="18"/>
      <c r="J162" s="18"/>
      <c r="K162" s="18"/>
      <c r="L162" s="18">
        <v>412955</v>
      </c>
      <c r="M162" s="18">
        <f t="shared" si="125"/>
        <v>412955</v>
      </c>
      <c r="N162" s="18"/>
      <c r="O162" s="18">
        <f t="shared" si="114"/>
        <v>412955</v>
      </c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</row>
    <row r="163" spans="1:33" s="40" customFormat="1">
      <c r="A163" s="14" t="s">
        <v>188</v>
      </c>
      <c r="B163" s="15" t="s">
        <v>189</v>
      </c>
      <c r="C163" s="16">
        <v>5531312</v>
      </c>
      <c r="D163" s="16"/>
      <c r="E163" s="16">
        <f t="shared" si="11"/>
        <v>5531312</v>
      </c>
      <c r="F163" s="16"/>
      <c r="G163" s="16">
        <f t="shared" si="11"/>
        <v>5531312</v>
      </c>
      <c r="H163" s="16"/>
      <c r="I163" s="16">
        <f t="shared" si="115"/>
        <v>5531312</v>
      </c>
      <c r="J163" s="16"/>
      <c r="K163" s="16">
        <f t="shared" si="84"/>
        <v>5531312</v>
      </c>
      <c r="L163" s="16"/>
      <c r="M163" s="16">
        <f t="shared" si="99"/>
        <v>5531312</v>
      </c>
      <c r="N163" s="16">
        <v>-17626.939999999999</v>
      </c>
      <c r="O163" s="16">
        <f t="shared" si="114"/>
        <v>5513685.0599999996</v>
      </c>
      <c r="P163" s="16">
        <v>0</v>
      </c>
      <c r="Q163" s="16"/>
      <c r="R163" s="16">
        <f t="shared" si="25"/>
        <v>0</v>
      </c>
      <c r="S163" s="16"/>
      <c r="T163" s="16">
        <f t="shared" si="116"/>
        <v>0</v>
      </c>
      <c r="U163" s="16"/>
      <c r="V163" s="16">
        <f t="shared" ref="V163" si="126">SUM(T163:U163)</f>
        <v>0</v>
      </c>
      <c r="W163" s="16"/>
      <c r="X163" s="16">
        <f t="shared" ref="X163" si="127">SUM(V163:W163)</f>
        <v>0</v>
      </c>
      <c r="Y163" s="16">
        <v>0</v>
      </c>
      <c r="Z163" s="16"/>
      <c r="AA163" s="16">
        <f t="shared" si="33"/>
        <v>0</v>
      </c>
      <c r="AB163" s="16"/>
      <c r="AC163" s="16">
        <f t="shared" si="119"/>
        <v>0</v>
      </c>
      <c r="AD163" s="16"/>
      <c r="AE163" s="16">
        <f t="shared" si="120"/>
        <v>0</v>
      </c>
      <c r="AF163" s="16"/>
      <c r="AG163" s="16">
        <f t="shared" ref="AG163" si="128">SUM(AE163:AF163)</f>
        <v>0</v>
      </c>
    </row>
    <row r="164" spans="1:33" s="61" customFormat="1" ht="25.5">
      <c r="A164" s="57" t="s">
        <v>190</v>
      </c>
      <c r="B164" s="58" t="s">
        <v>191</v>
      </c>
      <c r="C164" s="59"/>
      <c r="D164" s="59"/>
      <c r="E164" s="59"/>
      <c r="F164" s="59">
        <v>5174552.41</v>
      </c>
      <c r="G164" s="59">
        <f>F164</f>
        <v>5174552.41</v>
      </c>
      <c r="H164" s="59"/>
      <c r="I164" s="16">
        <f t="shared" si="115"/>
        <v>5174552.41</v>
      </c>
      <c r="J164" s="16"/>
      <c r="K164" s="16">
        <f t="shared" si="84"/>
        <v>5174552.41</v>
      </c>
      <c r="L164" s="16"/>
      <c r="M164" s="16">
        <f t="shared" si="99"/>
        <v>5174552.41</v>
      </c>
      <c r="N164" s="16"/>
      <c r="O164" s="16">
        <f t="shared" si="114"/>
        <v>5174552.41</v>
      </c>
      <c r="P164" s="59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</row>
    <row r="165" spans="1:33" s="61" customFormat="1" ht="25.5">
      <c r="A165" s="57" t="s">
        <v>192</v>
      </c>
      <c r="B165" s="58" t="s">
        <v>193</v>
      </c>
      <c r="C165" s="59"/>
      <c r="D165" s="59"/>
      <c r="E165" s="59"/>
      <c r="F165" s="59">
        <v>-616549.01</v>
      </c>
      <c r="G165" s="59">
        <f>F165</f>
        <v>-616549.01</v>
      </c>
      <c r="H165" s="59"/>
      <c r="I165" s="16">
        <f t="shared" si="115"/>
        <v>-616549.01</v>
      </c>
      <c r="J165" s="16"/>
      <c r="K165" s="16">
        <f>I165+J165</f>
        <v>-616549.01</v>
      </c>
      <c r="L165" s="16"/>
      <c r="M165" s="16">
        <f>K165+L165</f>
        <v>-616549.01</v>
      </c>
      <c r="N165" s="16"/>
      <c r="O165" s="16">
        <f t="shared" si="114"/>
        <v>-616549.01</v>
      </c>
      <c r="P165" s="59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</row>
    <row r="166" spans="1:33" s="40" customFormat="1">
      <c r="A166" s="39" t="s">
        <v>194</v>
      </c>
      <c r="B166" s="15"/>
      <c r="C166" s="16">
        <f t="shared" ref="C166:AE166" si="129">C35+C61</f>
        <v>1241765138.49</v>
      </c>
      <c r="D166" s="16">
        <f t="shared" si="129"/>
        <v>333421814.31999999</v>
      </c>
      <c r="E166" s="16">
        <f t="shared" si="129"/>
        <v>1575186952.8099999</v>
      </c>
      <c r="F166" s="16">
        <f t="shared" si="129"/>
        <v>63834721.149999999</v>
      </c>
      <c r="G166" s="16">
        <f t="shared" si="129"/>
        <v>1640021673.96</v>
      </c>
      <c r="H166" s="16">
        <f t="shared" si="129"/>
        <v>34926579.140000001</v>
      </c>
      <c r="I166" s="45">
        <f t="shared" si="129"/>
        <v>1674948253.0999999</v>
      </c>
      <c r="J166" s="45">
        <f t="shared" si="129"/>
        <v>10174000</v>
      </c>
      <c r="K166" s="45">
        <f t="shared" si="129"/>
        <v>1685122253.0999999</v>
      </c>
      <c r="L166" s="45">
        <f t="shared" ref="L166:M166" si="130">L35+L61</f>
        <v>21553471.609999999</v>
      </c>
      <c r="M166" s="45">
        <f t="shared" si="130"/>
        <v>1706675724.7099998</v>
      </c>
      <c r="N166" s="45">
        <f t="shared" ref="N166" si="131">N35+N61</f>
        <v>1945153.1400000001</v>
      </c>
      <c r="O166" s="45">
        <f>O35+O61</f>
        <v>1708620877.8499997</v>
      </c>
      <c r="P166" s="45">
        <f t="shared" si="129"/>
        <v>1405354549.73</v>
      </c>
      <c r="Q166" s="45">
        <f t="shared" si="129"/>
        <v>295895335.54000002</v>
      </c>
      <c r="R166" s="45">
        <f t="shared" si="129"/>
        <v>1701249885.27</v>
      </c>
      <c r="S166" s="45">
        <f t="shared" si="129"/>
        <v>-70531955.180000007</v>
      </c>
      <c r="T166" s="45">
        <f t="shared" si="129"/>
        <v>1630717930.0899999</v>
      </c>
      <c r="U166" s="45">
        <f t="shared" ref="U166:V166" si="132">U35+U61</f>
        <v>30677700</v>
      </c>
      <c r="V166" s="45">
        <f t="shared" si="132"/>
        <v>1661395630.0899999</v>
      </c>
      <c r="W166" s="45">
        <f t="shared" ref="W166:X166" si="133">W35+W61</f>
        <v>0</v>
      </c>
      <c r="X166" s="45">
        <f t="shared" si="133"/>
        <v>1661395630.0899999</v>
      </c>
      <c r="Y166" s="45">
        <f t="shared" si="129"/>
        <v>1954723442.52</v>
      </c>
      <c r="Z166" s="45">
        <f t="shared" si="129"/>
        <v>17521548.330000002</v>
      </c>
      <c r="AA166" s="45">
        <f t="shared" si="129"/>
        <v>1972244990.8499999</v>
      </c>
      <c r="AB166" s="45">
        <f t="shared" si="129"/>
        <v>222222222.22</v>
      </c>
      <c r="AC166" s="45">
        <f t="shared" si="129"/>
        <v>2194467213.0699997</v>
      </c>
      <c r="AD166" s="45">
        <f t="shared" si="129"/>
        <v>-141299182.34999999</v>
      </c>
      <c r="AE166" s="45">
        <f t="shared" si="129"/>
        <v>2053168030.72</v>
      </c>
      <c r="AF166" s="45">
        <f t="shared" ref="AF166:AG166" si="134">AF35+AF61</f>
        <v>-56460527.820000008</v>
      </c>
      <c r="AG166" s="45">
        <f t="shared" si="134"/>
        <v>1996707502.9000001</v>
      </c>
    </row>
    <row r="168" spans="1:33">
      <c r="D168" s="41"/>
      <c r="F168" s="41"/>
      <c r="H168" s="41"/>
      <c r="O168" s="76">
        <v>1708620877.8499997</v>
      </c>
      <c r="P168" s="76">
        <v>1405354549.73</v>
      </c>
      <c r="Q168" s="76">
        <v>295895335.54000002</v>
      </c>
      <c r="R168" s="76">
        <v>1701249885.27</v>
      </c>
      <c r="S168" s="76">
        <v>-70531955.180000007</v>
      </c>
      <c r="T168" s="76">
        <v>1630717930.0899999</v>
      </c>
      <c r="U168" s="76">
        <v>30677700</v>
      </c>
      <c r="V168" s="77">
        <v>1661395630.0899999</v>
      </c>
      <c r="W168" s="76">
        <v>0</v>
      </c>
      <c r="X168" s="77">
        <v>1661395630.0899999</v>
      </c>
      <c r="Y168" s="76">
        <v>1954723442.52</v>
      </c>
      <c r="Z168" s="76">
        <v>17521548.330000002</v>
      </c>
      <c r="AA168" s="76">
        <v>1972244990.8499999</v>
      </c>
      <c r="AB168" s="76">
        <v>222222222.22</v>
      </c>
      <c r="AC168" s="76">
        <v>2194467213.0699997</v>
      </c>
      <c r="AD168" s="76">
        <v>-141299182.34999999</v>
      </c>
      <c r="AE168" s="76">
        <v>2053168030.72</v>
      </c>
      <c r="AF168" s="76">
        <v>-56460527.820000008</v>
      </c>
      <c r="AG168" s="77">
        <v>1996707502.9000001</v>
      </c>
    </row>
    <row r="171" spans="1:33" s="44" customFormat="1" ht="12">
      <c r="B171" s="42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</row>
  </sheetData>
  <mergeCells count="26">
    <mergeCell ref="I33:K33"/>
    <mergeCell ref="A25:AE25"/>
    <mergeCell ref="A26:AE26"/>
    <mergeCell ref="A27:AE27"/>
    <mergeCell ref="A29:Y29"/>
    <mergeCell ref="A31:A32"/>
    <mergeCell ref="B31:B32"/>
    <mergeCell ref="A7:AE7"/>
    <mergeCell ref="C31:AG31"/>
    <mergeCell ref="A23:AE23"/>
    <mergeCell ref="A9:AE9"/>
    <mergeCell ref="A10:AE10"/>
    <mergeCell ref="A11:AE11"/>
    <mergeCell ref="A13:AE13"/>
    <mergeCell ref="A14:AE14"/>
    <mergeCell ref="A15:AE15"/>
    <mergeCell ref="A17:AE17"/>
    <mergeCell ref="A18:AE18"/>
    <mergeCell ref="A19:AE19"/>
    <mergeCell ref="A21:AE21"/>
    <mergeCell ref="A22:AE22"/>
    <mergeCell ref="A1:AE1"/>
    <mergeCell ref="A2:AE2"/>
    <mergeCell ref="A3:AE3"/>
    <mergeCell ref="A5:AE5"/>
    <mergeCell ref="A6:AE6"/>
  </mergeCells>
  <pageMargins left="0.51181102362204722" right="0.19685039370078741" top="0.47244094488188981" bottom="0.35433070866141736" header="0.19685039370078741" footer="0.15748031496062992"/>
  <pageSetup paperSize="9" scale="77" firstPageNumber="44" fitToHeight="7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J200"/>
  <sheetViews>
    <sheetView tabSelected="1" topLeftCell="A29" zoomScaleSheetLayoutView="100" workbookViewId="0">
      <selection activeCell="A34" sqref="A34:AG34"/>
    </sheetView>
  </sheetViews>
  <sheetFormatPr defaultColWidth="9.140625" defaultRowHeight="12.75" outlineLevelRow="1"/>
  <cols>
    <col min="1" max="1" width="58" style="1" customWidth="1"/>
    <col min="2" max="2" width="25.85546875" style="6" customWidth="1"/>
    <col min="3" max="5" width="16.140625" style="8" hidden="1" customWidth="1"/>
    <col min="6" max="6" width="14.28515625" style="8" hidden="1" customWidth="1"/>
    <col min="7" max="7" width="17.140625" style="8" hidden="1" customWidth="1"/>
    <col min="8" max="8" width="14.85546875" style="8" hidden="1" customWidth="1"/>
    <col min="9" max="9" width="14.5703125" style="8" hidden="1" customWidth="1"/>
    <col min="10" max="10" width="13" style="8" hidden="1" customWidth="1"/>
    <col min="11" max="11" width="15" style="8" hidden="1" customWidth="1"/>
    <col min="12" max="12" width="12.85546875" style="8" hidden="1" customWidth="1"/>
    <col min="13" max="13" width="14.42578125" style="8" hidden="1" customWidth="1"/>
    <col min="14" max="14" width="11.85546875" style="8" hidden="1" customWidth="1"/>
    <col min="15" max="15" width="14.5703125" style="8" customWidth="1"/>
    <col min="16" max="16" width="17.140625" style="8" hidden="1" customWidth="1"/>
    <col min="17" max="17" width="16.5703125" style="8" hidden="1" customWidth="1"/>
    <col min="18" max="18" width="14.85546875" style="8" customWidth="1"/>
    <col min="19" max="19" width="15" style="8" hidden="1" customWidth="1"/>
    <col min="20" max="20" width="15.28515625" style="8" hidden="1" customWidth="1"/>
    <col min="21" max="21" width="15" style="8" hidden="1" customWidth="1"/>
    <col min="22" max="22" width="15.28515625" style="8" hidden="1" customWidth="1"/>
    <col min="23" max="23" width="15" style="8" hidden="1" customWidth="1"/>
    <col min="24" max="24" width="15.28515625" style="8" hidden="1" customWidth="1"/>
    <col min="25" max="25" width="17" style="8" hidden="1" customWidth="1"/>
    <col min="26" max="26" width="17.140625" style="8" hidden="1" customWidth="1"/>
    <col min="27" max="27" width="17" style="8" hidden="1" customWidth="1"/>
    <col min="28" max="28" width="17.140625" style="8" hidden="1" customWidth="1"/>
    <col min="29" max="29" width="17" style="8" hidden="1" customWidth="1"/>
    <col min="30" max="30" width="17.140625" style="8" hidden="1" customWidth="1"/>
    <col min="31" max="31" width="14.5703125" style="8" hidden="1" customWidth="1"/>
    <col min="32" max="32" width="0.140625" style="8" hidden="1" customWidth="1"/>
    <col min="33" max="33" width="14.5703125" style="8" customWidth="1"/>
    <col min="34" max="34" width="9.140625" style="1"/>
    <col min="35" max="35" width="16.7109375" style="1" customWidth="1"/>
    <col min="36" max="36" width="14.140625" style="1" customWidth="1"/>
    <col min="37" max="16384" width="9.140625" style="1"/>
  </cols>
  <sheetData>
    <row r="1" spans="1:33" hidden="1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9"/>
      <c r="S1" s="99"/>
      <c r="T1" s="99"/>
      <c r="U1" s="99"/>
      <c r="V1" s="99"/>
      <c r="W1" s="99"/>
      <c r="X1" s="99"/>
      <c r="Y1" s="99"/>
      <c r="Z1" s="99"/>
      <c r="AA1" s="99"/>
      <c r="AB1" s="100"/>
      <c r="AC1" s="100"/>
      <c r="AD1" s="100"/>
      <c r="AE1" s="100"/>
      <c r="AF1" s="81"/>
      <c r="AG1" s="81"/>
    </row>
    <row r="2" spans="1:33" hidden="1">
      <c r="A2" s="97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9"/>
      <c r="S2" s="99"/>
      <c r="T2" s="99"/>
      <c r="U2" s="99"/>
      <c r="V2" s="99"/>
      <c r="W2" s="99"/>
      <c r="X2" s="99"/>
      <c r="Y2" s="99"/>
      <c r="Z2" s="99"/>
      <c r="AA2" s="99"/>
      <c r="AB2" s="100"/>
      <c r="AC2" s="100"/>
      <c r="AD2" s="100"/>
      <c r="AE2" s="100"/>
      <c r="AF2" s="81"/>
      <c r="AG2" s="81"/>
    </row>
    <row r="3" spans="1:33" hidden="1">
      <c r="A3" s="97" t="s">
        <v>197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9"/>
      <c r="S3" s="99"/>
      <c r="T3" s="99"/>
      <c r="U3" s="99"/>
      <c r="V3" s="99"/>
      <c r="W3" s="99"/>
      <c r="X3" s="99"/>
      <c r="Y3" s="99"/>
      <c r="Z3" s="99"/>
      <c r="AA3" s="99"/>
      <c r="AB3" s="100"/>
      <c r="AC3" s="100"/>
      <c r="AD3" s="100"/>
      <c r="AE3" s="100"/>
      <c r="AF3" s="81"/>
      <c r="AG3" s="81"/>
    </row>
    <row r="4" spans="1:33" hidden="1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80"/>
      <c r="S4" s="80"/>
      <c r="T4" s="80"/>
      <c r="U4" s="80"/>
      <c r="V4" s="80"/>
      <c r="W4" s="80"/>
      <c r="X4" s="80"/>
      <c r="Y4" s="80"/>
      <c r="Z4" s="80"/>
      <c r="AA4" s="80"/>
      <c r="AB4" s="81"/>
      <c r="AC4" s="81"/>
      <c r="AD4" s="81"/>
      <c r="AE4" s="81"/>
      <c r="AF4" s="81"/>
      <c r="AG4" s="81"/>
    </row>
    <row r="5" spans="1:33" hidden="1">
      <c r="A5" s="97" t="s">
        <v>0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9"/>
      <c r="S5" s="99"/>
      <c r="T5" s="99"/>
      <c r="U5" s="99"/>
      <c r="V5" s="99"/>
      <c r="W5" s="99"/>
      <c r="X5" s="99"/>
      <c r="Y5" s="99"/>
      <c r="Z5" s="99"/>
      <c r="AA5" s="99"/>
      <c r="AB5" s="100"/>
      <c r="AC5" s="100"/>
      <c r="AD5" s="100"/>
      <c r="AE5" s="100"/>
      <c r="AF5" s="81"/>
      <c r="AG5" s="81"/>
    </row>
    <row r="6" spans="1:33" hidden="1">
      <c r="A6" s="97" t="s">
        <v>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  <c r="S6" s="99"/>
      <c r="T6" s="99"/>
      <c r="U6" s="99"/>
      <c r="V6" s="99"/>
      <c r="W6" s="99"/>
      <c r="X6" s="99"/>
      <c r="Y6" s="99"/>
      <c r="Z6" s="99"/>
      <c r="AA6" s="99"/>
      <c r="AB6" s="100"/>
      <c r="AC6" s="100"/>
      <c r="AD6" s="100"/>
      <c r="AE6" s="100"/>
      <c r="AF6" s="81"/>
      <c r="AG6" s="81"/>
    </row>
    <row r="7" spans="1:33" hidden="1">
      <c r="A7" s="97" t="s">
        <v>197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  <c r="S7" s="99"/>
      <c r="T7" s="99"/>
      <c r="U7" s="99"/>
      <c r="V7" s="99"/>
      <c r="W7" s="99"/>
      <c r="X7" s="99"/>
      <c r="Y7" s="99"/>
      <c r="Z7" s="99"/>
      <c r="AA7" s="99"/>
      <c r="AB7" s="100"/>
      <c r="AC7" s="100"/>
      <c r="AD7" s="100"/>
      <c r="AE7" s="100"/>
      <c r="AF7" s="81"/>
      <c r="AG7" s="81"/>
    </row>
    <row r="8" spans="1:33" hidden="1">
      <c r="A8" s="7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80"/>
      <c r="S8" s="80"/>
      <c r="T8" s="80"/>
      <c r="U8" s="80"/>
      <c r="V8" s="80"/>
      <c r="W8" s="80"/>
      <c r="X8" s="80"/>
      <c r="Y8" s="80"/>
      <c r="Z8" s="80"/>
      <c r="AA8" s="80"/>
      <c r="AB8" s="81"/>
      <c r="AC8" s="81"/>
      <c r="AD8" s="81"/>
      <c r="AE8" s="81"/>
      <c r="AF8" s="81"/>
      <c r="AG8" s="81"/>
    </row>
    <row r="9" spans="1:33" hidden="1">
      <c r="A9" s="97" t="s">
        <v>0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9"/>
      <c r="S9" s="99"/>
      <c r="T9" s="99"/>
      <c r="U9" s="99"/>
      <c r="V9" s="99"/>
      <c r="W9" s="99"/>
      <c r="X9" s="99"/>
      <c r="Y9" s="99"/>
      <c r="Z9" s="99"/>
      <c r="AA9" s="99"/>
      <c r="AB9" s="100"/>
      <c r="AC9" s="100"/>
      <c r="AD9" s="100"/>
      <c r="AE9" s="100"/>
      <c r="AF9" s="81"/>
      <c r="AG9" s="81"/>
    </row>
    <row r="10" spans="1:33" hidden="1">
      <c r="A10" s="97" t="s">
        <v>1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100"/>
      <c r="AC10" s="100"/>
      <c r="AD10" s="100"/>
      <c r="AE10" s="100"/>
      <c r="AF10" s="81"/>
      <c r="AG10" s="81"/>
    </row>
    <row r="11" spans="1:33" hidden="1">
      <c r="A11" s="97" t="s">
        <v>2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100"/>
      <c r="AC11" s="100"/>
      <c r="AD11" s="100"/>
      <c r="AE11" s="100"/>
      <c r="AF11" s="81"/>
      <c r="AG11" s="81"/>
    </row>
    <row r="12" spans="1:33" hidden="1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1"/>
      <c r="AC12" s="81"/>
      <c r="AD12" s="81"/>
      <c r="AE12" s="81"/>
      <c r="AF12" s="81"/>
      <c r="AG12" s="81"/>
    </row>
    <row r="13" spans="1:33" hidden="1">
      <c r="A13" s="97" t="s">
        <v>0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100"/>
      <c r="AC13" s="100"/>
      <c r="AD13" s="100"/>
      <c r="AE13" s="100"/>
      <c r="AF13" s="81"/>
      <c r="AG13" s="81"/>
    </row>
    <row r="14" spans="1:33" hidden="1">
      <c r="A14" s="97" t="s">
        <v>1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100"/>
      <c r="AC14" s="100"/>
      <c r="AD14" s="100"/>
      <c r="AE14" s="100"/>
      <c r="AF14" s="81"/>
      <c r="AG14" s="81"/>
    </row>
    <row r="15" spans="1:33" hidden="1">
      <c r="A15" s="97" t="s">
        <v>3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100"/>
      <c r="AC15" s="100"/>
      <c r="AD15" s="100"/>
      <c r="AE15" s="100"/>
      <c r="AF15" s="81"/>
      <c r="AG15" s="81"/>
    </row>
    <row r="16" spans="1:33" hidden="1">
      <c r="A16" s="78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80"/>
      <c r="S16" s="79"/>
      <c r="T16" s="80"/>
      <c r="U16" s="79"/>
      <c r="V16" s="80"/>
      <c r="W16" s="79"/>
      <c r="X16" s="80"/>
      <c r="Y16" s="80"/>
      <c r="Z16" s="80"/>
      <c r="AA16" s="80"/>
      <c r="AB16" s="81"/>
      <c r="AC16" s="81"/>
      <c r="AD16" s="80"/>
      <c r="AE16" s="81"/>
      <c r="AF16" s="80"/>
      <c r="AG16" s="81"/>
    </row>
    <row r="17" spans="1:33" hidden="1">
      <c r="A17" s="97" t="s">
        <v>0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100"/>
      <c r="AC17" s="100"/>
      <c r="AD17" s="100"/>
      <c r="AE17" s="100"/>
      <c r="AF17" s="81"/>
      <c r="AG17" s="81"/>
    </row>
    <row r="18" spans="1:33" hidden="1">
      <c r="A18" s="97" t="s">
        <v>1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100"/>
      <c r="AC18" s="100"/>
      <c r="AD18" s="100"/>
      <c r="AE18" s="100"/>
      <c r="AF18" s="81"/>
      <c r="AG18" s="81"/>
    </row>
    <row r="19" spans="1:33" hidden="1">
      <c r="A19" s="97" t="s">
        <v>4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100"/>
      <c r="AC19" s="100"/>
      <c r="AD19" s="100"/>
      <c r="AE19" s="100"/>
      <c r="AF19" s="81"/>
      <c r="AG19" s="81"/>
    </row>
    <row r="20" spans="1:33" hidden="1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80"/>
      <c r="S20" s="79"/>
      <c r="T20" s="80"/>
      <c r="U20" s="79"/>
      <c r="V20" s="80"/>
      <c r="W20" s="79"/>
      <c r="X20" s="80"/>
      <c r="Y20" s="80"/>
      <c r="Z20" s="80"/>
      <c r="AA20" s="80"/>
      <c r="AB20" s="80"/>
      <c r="AC20" s="80"/>
      <c r="AD20" s="80"/>
      <c r="AE20" s="80"/>
      <c r="AF20" s="80"/>
      <c r="AG20" s="80"/>
    </row>
    <row r="21" spans="1:33" hidden="1">
      <c r="A21" s="97" t="s">
        <v>0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104"/>
      <c r="AC21" s="104"/>
      <c r="AD21" s="104"/>
      <c r="AE21" s="104"/>
      <c r="AF21" s="83"/>
      <c r="AG21" s="83"/>
    </row>
    <row r="22" spans="1:33" hidden="1">
      <c r="A22" s="97" t="s">
        <v>1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104"/>
      <c r="AC22" s="104"/>
      <c r="AD22" s="104"/>
      <c r="AE22" s="104"/>
      <c r="AF22" s="83"/>
      <c r="AG22" s="83"/>
    </row>
    <row r="23" spans="1:33" hidden="1">
      <c r="A23" s="97" t="s">
        <v>5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104"/>
      <c r="AC23" s="104"/>
      <c r="AD23" s="104"/>
      <c r="AE23" s="104"/>
      <c r="AF23" s="83"/>
      <c r="AG23" s="83"/>
    </row>
    <row r="24" spans="1:33" hidden="1">
      <c r="C24" s="7"/>
      <c r="R24" s="1"/>
      <c r="T24" s="1"/>
      <c r="V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idden="1">
      <c r="A25" s="97" t="s">
        <v>6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100"/>
      <c r="AC25" s="100"/>
      <c r="AD25" s="100"/>
      <c r="AE25" s="100"/>
      <c r="AF25" s="81"/>
      <c r="AG25" s="81"/>
    </row>
    <row r="26" spans="1:33" hidden="1">
      <c r="A26" s="97" t="s">
        <v>7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100"/>
      <c r="AC26" s="100"/>
      <c r="AD26" s="100"/>
      <c r="AE26" s="100"/>
      <c r="AF26" s="81"/>
      <c r="AG26" s="81"/>
    </row>
    <row r="27" spans="1:33" hidden="1">
      <c r="A27" s="97" t="s">
        <v>8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100"/>
      <c r="AC27" s="100"/>
      <c r="AD27" s="100"/>
      <c r="AE27" s="100"/>
      <c r="AF27" s="81"/>
      <c r="AG27" s="81"/>
    </row>
    <row r="28" spans="1:33" hidden="1">
      <c r="C28" s="7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97" t="s">
        <v>214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100"/>
      <c r="AC29" s="100"/>
      <c r="AD29" s="100"/>
      <c r="AE29" s="100"/>
      <c r="AF29" s="100"/>
      <c r="AG29" s="100"/>
    </row>
    <row r="30" spans="1:33">
      <c r="A30" s="97" t="s">
        <v>1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100"/>
      <c r="AC30" s="100"/>
      <c r="AD30" s="100"/>
      <c r="AE30" s="100"/>
      <c r="AF30" s="100"/>
      <c r="AG30" s="100"/>
    </row>
    <row r="31" spans="1:33">
      <c r="A31" s="97" t="s">
        <v>215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100"/>
      <c r="AC31" s="100"/>
      <c r="AD31" s="100"/>
      <c r="AE31" s="100"/>
      <c r="AF31" s="100"/>
      <c r="AG31" s="100"/>
    </row>
    <row r="32" spans="1:33" ht="7.5" customHeight="1">
      <c r="A32" s="92"/>
      <c r="B32" s="96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5"/>
      <c r="AC32" s="95"/>
      <c r="AD32" s="95"/>
      <c r="AE32" s="95"/>
      <c r="AF32" s="95"/>
      <c r="AG32" s="95"/>
    </row>
    <row r="33" spans="1:35">
      <c r="A33" s="97" t="s">
        <v>0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</row>
    <row r="34" spans="1:35">
      <c r="A34" s="97" t="s">
        <v>1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</row>
    <row r="35" spans="1:35" ht="18.75" customHeight="1">
      <c r="A35" s="97" t="s">
        <v>216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</row>
    <row r="36" spans="1:35" ht="3" customHeight="1">
      <c r="A36" s="92"/>
      <c r="B36" s="96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5"/>
      <c r="AC36" s="95"/>
      <c r="AD36" s="95"/>
      <c r="AE36" s="95"/>
      <c r="AF36" s="95"/>
      <c r="AG36" s="95"/>
    </row>
    <row r="37" spans="1:35">
      <c r="A37" s="97" t="s">
        <v>217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100"/>
      <c r="AC37" s="100"/>
      <c r="AD37" s="100"/>
      <c r="AE37" s="100"/>
      <c r="AF37" s="100"/>
      <c r="AG37" s="100"/>
    </row>
    <row r="38" spans="1:35" ht="12" customHeight="1">
      <c r="A38" s="97" t="s">
        <v>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100"/>
      <c r="AC38" s="100"/>
      <c r="AD38" s="100"/>
      <c r="AE38" s="100"/>
      <c r="AF38" s="100"/>
      <c r="AG38" s="100"/>
    </row>
    <row r="39" spans="1:35" ht="10.5" customHeight="1">
      <c r="A39" s="97" t="s">
        <v>218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100"/>
      <c r="AC39" s="100"/>
      <c r="AD39" s="100"/>
      <c r="AE39" s="100"/>
      <c r="AF39" s="100"/>
      <c r="AG39" s="100"/>
    </row>
    <row r="40" spans="1:35" ht="3" customHeight="1">
      <c r="A40" s="92"/>
      <c r="B40" s="96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5"/>
      <c r="AC40" s="95"/>
      <c r="AD40" s="95"/>
      <c r="AE40" s="95"/>
      <c r="AF40" s="95"/>
      <c r="AG40" s="95"/>
    </row>
    <row r="41" spans="1:35" ht="13.5" customHeight="1">
      <c r="A41" s="97" t="s">
        <v>219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100"/>
      <c r="AC41" s="100"/>
      <c r="AD41" s="100"/>
      <c r="AE41" s="100"/>
      <c r="AF41" s="100"/>
      <c r="AG41" s="100"/>
      <c r="AI41" s="89"/>
    </row>
    <row r="42" spans="1:35" outlineLevel="1">
      <c r="A42" s="97" t="s">
        <v>1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100"/>
      <c r="AC42" s="100"/>
      <c r="AD42" s="100"/>
      <c r="AE42" s="100"/>
      <c r="AF42" s="100"/>
      <c r="AG42" s="100"/>
      <c r="AI42" s="89"/>
    </row>
    <row r="43" spans="1:35" outlineLevel="1">
      <c r="A43" s="97" t="s">
        <v>220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100"/>
      <c r="AC43" s="100"/>
      <c r="AD43" s="100"/>
      <c r="AE43" s="100"/>
      <c r="AF43" s="100"/>
      <c r="AG43" s="100"/>
      <c r="AI43" s="89"/>
    </row>
    <row r="44" spans="1:35" ht="7.5" customHeight="1" outlineLevel="1">
      <c r="A44" s="92"/>
      <c r="B44" s="96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4"/>
      <c r="S44" s="93"/>
      <c r="T44" s="94"/>
      <c r="U44" s="93"/>
      <c r="V44" s="94"/>
      <c r="W44" s="93"/>
      <c r="X44" s="94"/>
      <c r="Y44" s="94"/>
      <c r="Z44" s="94"/>
      <c r="AA44" s="94"/>
      <c r="AB44" s="95"/>
      <c r="AC44" s="95"/>
      <c r="AD44" s="94"/>
      <c r="AE44" s="95"/>
      <c r="AF44" s="94"/>
      <c r="AG44" s="95"/>
      <c r="AI44" s="89"/>
    </row>
    <row r="45" spans="1:35" outlineLevel="1">
      <c r="A45" s="97" t="s">
        <v>221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100"/>
      <c r="AC45" s="100"/>
      <c r="AD45" s="100"/>
      <c r="AE45" s="100"/>
      <c r="AF45" s="100"/>
      <c r="AG45" s="100"/>
      <c r="AI45" s="89"/>
    </row>
    <row r="46" spans="1:35" outlineLevel="1">
      <c r="A46" s="97" t="s">
        <v>1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100"/>
      <c r="AC46" s="100"/>
      <c r="AD46" s="100"/>
      <c r="AE46" s="100"/>
      <c r="AF46" s="100"/>
      <c r="AG46" s="100"/>
      <c r="AI46" s="89"/>
    </row>
    <row r="47" spans="1:35" outlineLevel="1">
      <c r="A47" s="97" t="s">
        <v>222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100"/>
      <c r="AC47" s="100"/>
      <c r="AD47" s="100"/>
      <c r="AE47" s="100"/>
      <c r="AF47" s="100"/>
      <c r="AG47" s="100"/>
      <c r="AI47" s="89"/>
    </row>
    <row r="48" spans="1:35" ht="4.5" customHeight="1" outlineLevel="1">
      <c r="A48" s="92"/>
      <c r="B48" s="96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4"/>
      <c r="S48" s="93"/>
      <c r="T48" s="94"/>
      <c r="U48" s="93"/>
      <c r="V48" s="94"/>
      <c r="W48" s="93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I48" s="89"/>
    </row>
    <row r="49" spans="1:35" outlineLevel="1">
      <c r="A49" s="97" t="s">
        <v>223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104"/>
      <c r="AC49" s="104"/>
      <c r="AD49" s="104"/>
      <c r="AE49" s="104"/>
      <c r="AF49" s="104"/>
      <c r="AG49" s="104"/>
      <c r="AI49" s="89"/>
    </row>
    <row r="50" spans="1:35" outlineLevel="1">
      <c r="A50" s="97" t="s">
        <v>1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104"/>
      <c r="AC50" s="104"/>
      <c r="AD50" s="104"/>
      <c r="AE50" s="104"/>
      <c r="AF50" s="104"/>
      <c r="AG50" s="104"/>
      <c r="AI50" s="89"/>
    </row>
    <row r="51" spans="1:35" outlineLevel="1">
      <c r="A51" s="97" t="s">
        <v>224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104"/>
      <c r="AC51" s="104"/>
      <c r="AD51" s="104"/>
      <c r="AE51" s="104"/>
      <c r="AF51" s="104"/>
      <c r="AG51" s="104"/>
      <c r="AI51" s="89"/>
    </row>
    <row r="52" spans="1:35" ht="7.5" customHeight="1" outlineLevel="1">
      <c r="C52" s="7"/>
      <c r="R52" s="1"/>
      <c r="T52" s="1"/>
      <c r="V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I52" s="89"/>
    </row>
    <row r="53" spans="1:35" ht="13.5" customHeight="1" outlineLevel="1">
      <c r="A53" s="97" t="s">
        <v>6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100"/>
      <c r="AC53" s="100"/>
      <c r="AD53" s="100"/>
      <c r="AE53" s="100"/>
      <c r="AF53" s="100"/>
      <c r="AG53" s="100"/>
      <c r="AI53" s="89"/>
    </row>
    <row r="54" spans="1:35" outlineLevel="1">
      <c r="A54" s="97" t="s">
        <v>7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100"/>
      <c r="AC54" s="100"/>
      <c r="AD54" s="100"/>
      <c r="AE54" s="100"/>
      <c r="AF54" s="100"/>
      <c r="AG54" s="100"/>
      <c r="AI54" s="89"/>
    </row>
    <row r="55" spans="1:35" outlineLevel="1">
      <c r="A55" s="97" t="s">
        <v>8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100"/>
      <c r="AC55" s="100"/>
      <c r="AD55" s="100"/>
      <c r="AE55" s="100"/>
      <c r="AF55" s="100"/>
      <c r="AG55" s="100"/>
      <c r="AI55" s="89"/>
    </row>
    <row r="56" spans="1:35" outlineLevel="1">
      <c r="C56" s="7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I56" s="89"/>
    </row>
    <row r="57" spans="1:35" outlineLevel="1">
      <c r="C57" s="7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I57" s="89"/>
    </row>
    <row r="58" spans="1:35" outlineLevel="1">
      <c r="A58" s="106" t="s">
        <v>9</v>
      </c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85"/>
      <c r="AA58" s="85"/>
      <c r="AB58" s="85"/>
      <c r="AC58" s="85"/>
      <c r="AD58" s="85"/>
      <c r="AE58" s="85"/>
      <c r="AF58" s="85"/>
      <c r="AG58" s="85"/>
      <c r="AI58" s="89"/>
    </row>
    <row r="59" spans="1:35" outlineLevel="1">
      <c r="AI59" s="89"/>
    </row>
    <row r="60" spans="1:35" outlineLevel="1">
      <c r="A60" s="107" t="s">
        <v>10</v>
      </c>
      <c r="B60" s="107" t="s">
        <v>11</v>
      </c>
      <c r="C60" s="101" t="s">
        <v>12</v>
      </c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2"/>
      <c r="AA60" s="102"/>
      <c r="AB60" s="102"/>
      <c r="AC60" s="102"/>
      <c r="AD60" s="103"/>
      <c r="AE60" s="103"/>
      <c r="AF60" s="103"/>
      <c r="AG60" s="103"/>
      <c r="AI60" s="89"/>
    </row>
    <row r="61" spans="1:35" ht="114.75" outlineLevel="1">
      <c r="A61" s="107"/>
      <c r="B61" s="107"/>
      <c r="C61" s="11" t="s">
        <v>13</v>
      </c>
      <c r="D61" s="11" t="s">
        <v>14</v>
      </c>
      <c r="E61" s="11" t="s">
        <v>13</v>
      </c>
      <c r="F61" s="11" t="s">
        <v>14</v>
      </c>
      <c r="G61" s="11" t="s">
        <v>13</v>
      </c>
      <c r="H61" s="11" t="s">
        <v>14</v>
      </c>
      <c r="I61" s="82" t="s">
        <v>13</v>
      </c>
      <c r="J61" s="82" t="s">
        <v>13</v>
      </c>
      <c r="K61" s="82" t="s">
        <v>13</v>
      </c>
      <c r="L61" s="82" t="s">
        <v>13</v>
      </c>
      <c r="M61" s="82" t="s">
        <v>13</v>
      </c>
      <c r="N61" s="82" t="s">
        <v>13</v>
      </c>
      <c r="O61" s="82" t="s">
        <v>13</v>
      </c>
      <c r="P61" s="82" t="s">
        <v>15</v>
      </c>
      <c r="Q61" s="82" t="s">
        <v>14</v>
      </c>
      <c r="R61" s="82" t="s">
        <v>15</v>
      </c>
      <c r="S61" s="82" t="s">
        <v>14</v>
      </c>
      <c r="T61" s="82" t="s">
        <v>15</v>
      </c>
      <c r="U61" s="82" t="s">
        <v>14</v>
      </c>
      <c r="V61" s="82" t="s">
        <v>15</v>
      </c>
      <c r="W61" s="82" t="s">
        <v>14</v>
      </c>
      <c r="X61" s="82" t="s">
        <v>15</v>
      </c>
      <c r="Y61" s="82" t="s">
        <v>16</v>
      </c>
      <c r="Z61" s="82" t="s">
        <v>14</v>
      </c>
      <c r="AA61" s="82" t="s">
        <v>16</v>
      </c>
      <c r="AB61" s="82" t="s">
        <v>14</v>
      </c>
      <c r="AC61" s="82" t="s">
        <v>16</v>
      </c>
      <c r="AD61" s="82" t="s">
        <v>14</v>
      </c>
      <c r="AE61" s="82" t="s">
        <v>16</v>
      </c>
      <c r="AF61" s="82" t="s">
        <v>14</v>
      </c>
      <c r="AG61" s="82" t="s">
        <v>16</v>
      </c>
      <c r="AI61" s="89"/>
    </row>
    <row r="62" spans="1:35" outlineLevel="1">
      <c r="A62" s="54">
        <v>1</v>
      </c>
      <c r="B62" s="86">
        <v>2</v>
      </c>
      <c r="C62" s="84">
        <v>3</v>
      </c>
      <c r="D62" s="84"/>
      <c r="E62" s="84">
        <v>3</v>
      </c>
      <c r="F62" s="84"/>
      <c r="G62" s="84">
        <v>3</v>
      </c>
      <c r="H62" s="84"/>
      <c r="I62" s="105">
        <v>3</v>
      </c>
      <c r="J62" s="105"/>
      <c r="K62" s="105"/>
      <c r="L62" s="84"/>
      <c r="M62" s="84"/>
      <c r="N62" s="84"/>
      <c r="O62" s="84"/>
      <c r="P62" s="84">
        <v>4</v>
      </c>
      <c r="Q62" s="84"/>
      <c r="R62" s="84">
        <v>4</v>
      </c>
      <c r="S62" s="84"/>
      <c r="T62" s="84">
        <v>4</v>
      </c>
      <c r="U62" s="84"/>
      <c r="V62" s="84">
        <v>4</v>
      </c>
      <c r="W62" s="84"/>
      <c r="X62" s="84">
        <v>4</v>
      </c>
      <c r="Y62" s="84">
        <v>5</v>
      </c>
      <c r="Z62" s="84"/>
      <c r="AA62" s="84">
        <v>5</v>
      </c>
      <c r="AB62" s="84"/>
      <c r="AC62" s="84">
        <v>5</v>
      </c>
      <c r="AD62" s="84"/>
      <c r="AE62" s="84">
        <v>5</v>
      </c>
      <c r="AF62" s="84"/>
      <c r="AG62" s="84">
        <v>5</v>
      </c>
      <c r="AI62" s="89"/>
    </row>
    <row r="63" spans="1:35" s="22" customFormat="1" ht="22.5" customHeight="1">
      <c r="A63" s="52"/>
      <c r="B63" s="72"/>
      <c r="C63" s="73">
        <f>263050904-C64</f>
        <v>0</v>
      </c>
      <c r="D63" s="73"/>
      <c r="E63" s="73">
        <f>263050904-E64</f>
        <v>0</v>
      </c>
      <c r="F63" s="73"/>
      <c r="G63" s="73">
        <f>263050904-G64</f>
        <v>0</v>
      </c>
      <c r="H63" s="73"/>
      <c r="I63" s="73">
        <f>263050904-I64</f>
        <v>0</v>
      </c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I63" s="89"/>
    </row>
    <row r="64" spans="1:35">
      <c r="A64" s="14" t="s">
        <v>17</v>
      </c>
      <c r="B64" s="15" t="s">
        <v>18</v>
      </c>
      <c r="C64" s="16">
        <f>C65+C67+C68+C72+C75+C81+C83+C86+C89</f>
        <v>263050904</v>
      </c>
      <c r="D64" s="16">
        <f t="shared" ref="D64:O64" si="0">D65+D67+D68+D72+D75+D81+D83+D86+D89</f>
        <v>0</v>
      </c>
      <c r="E64" s="16">
        <f t="shared" si="0"/>
        <v>263050904</v>
      </c>
      <c r="F64" s="16">
        <f t="shared" si="0"/>
        <v>0</v>
      </c>
      <c r="G64" s="16">
        <f t="shared" si="0"/>
        <v>263050904</v>
      </c>
      <c r="H64" s="16">
        <f t="shared" si="0"/>
        <v>0</v>
      </c>
      <c r="I64" s="16">
        <f t="shared" si="0"/>
        <v>263050904</v>
      </c>
      <c r="J64" s="16">
        <f t="shared" si="0"/>
        <v>0</v>
      </c>
      <c r="K64" s="16">
        <f t="shared" si="0"/>
        <v>263050904</v>
      </c>
      <c r="L64" s="16">
        <f t="shared" si="0"/>
        <v>0</v>
      </c>
      <c r="M64" s="16">
        <f t="shared" si="0"/>
        <v>263050904</v>
      </c>
      <c r="N64" s="16">
        <f t="shared" si="0"/>
        <v>0</v>
      </c>
      <c r="O64" s="16">
        <f t="shared" si="0"/>
        <v>263050904</v>
      </c>
      <c r="P64" s="16">
        <f>P65+P67+P68+P72+P75+P81+P83+P86+P89</f>
        <v>207717807</v>
      </c>
      <c r="Q64" s="16"/>
      <c r="R64" s="16">
        <f>R65+R67+R68+R72+R75+R81+R83+R86+R89</f>
        <v>207717807</v>
      </c>
      <c r="S64" s="16"/>
      <c r="T64" s="16">
        <f>T65+T67+T68+T72+T75+T81+T83+T86+T89</f>
        <v>207717807</v>
      </c>
      <c r="U64" s="16"/>
      <c r="V64" s="16">
        <f>V65+V67+V68+V72+V75+V81+V83+V86+V89</f>
        <v>207717807</v>
      </c>
      <c r="W64" s="16"/>
      <c r="X64" s="16">
        <f>X65+X67+X68+X72+X75+X81+X83+X86+X89</f>
        <v>207717807</v>
      </c>
      <c r="Y64" s="16">
        <f>Y65+Y67+Y68+Y72+Y75+Y81+Y83+Y86+Y89</f>
        <v>205500771</v>
      </c>
      <c r="Z64" s="16"/>
      <c r="AA64" s="16">
        <f>AA65+AA67+AA68+AA72+AA75+AA81+AA83+AA86+AA89</f>
        <v>205500771</v>
      </c>
      <c r="AB64" s="16"/>
      <c r="AC64" s="16">
        <f>AC65+AC67+AC68+AC72+AC75+AC81+AC83+AC86+AC89</f>
        <v>205500771</v>
      </c>
      <c r="AD64" s="16"/>
      <c r="AE64" s="16">
        <f>AE65+AE67+AE68+AE72+AE75+AE81+AE83+AE86+AE89</f>
        <v>205500771</v>
      </c>
      <c r="AF64" s="16"/>
      <c r="AG64" s="16">
        <f>AG65+AG67+AG68+AG72+AG75+AG81+AG83+AG86+AG89</f>
        <v>205500771</v>
      </c>
      <c r="AI64" s="89"/>
    </row>
    <row r="65" spans="1:35" s="40" customFormat="1">
      <c r="A65" s="17" t="s">
        <v>19</v>
      </c>
      <c r="B65" s="15" t="s">
        <v>20</v>
      </c>
      <c r="C65" s="18">
        <f>C66</f>
        <v>187071205</v>
      </c>
      <c r="D65" s="18">
        <f>D66</f>
        <v>0</v>
      </c>
      <c r="E65" s="18">
        <f t="shared" ref="E65:G192" si="1">SUM(C65:D65)</f>
        <v>187071205</v>
      </c>
      <c r="F65" s="18">
        <f>F66</f>
        <v>0</v>
      </c>
      <c r="G65" s="18">
        <f t="shared" si="1"/>
        <v>187071205</v>
      </c>
      <c r="H65" s="18">
        <f>H66</f>
        <v>0</v>
      </c>
      <c r="I65" s="18">
        <f t="shared" ref="I65:I89" si="2">SUM(G65:H65)</f>
        <v>187071205</v>
      </c>
      <c r="J65" s="18"/>
      <c r="K65" s="18">
        <f t="shared" ref="K65:K129" si="3">I65+J65</f>
        <v>187071205</v>
      </c>
      <c r="L65" s="18"/>
      <c r="M65" s="18">
        <f t="shared" ref="M65:M89" si="4">K65+L65</f>
        <v>187071205</v>
      </c>
      <c r="N65" s="18"/>
      <c r="O65" s="18">
        <f t="shared" ref="O65:O89" si="5">M65+N65</f>
        <v>187071205</v>
      </c>
      <c r="P65" s="18">
        <f>P66</f>
        <v>148547392</v>
      </c>
      <c r="Q65" s="18"/>
      <c r="R65" s="18">
        <f>R66</f>
        <v>148547392</v>
      </c>
      <c r="S65" s="18"/>
      <c r="T65" s="18">
        <f>T66</f>
        <v>148547392</v>
      </c>
      <c r="U65" s="18"/>
      <c r="V65" s="18">
        <f>V66</f>
        <v>148547392</v>
      </c>
      <c r="W65" s="18"/>
      <c r="X65" s="18">
        <f>X66</f>
        <v>148547392</v>
      </c>
      <c r="Y65" s="18">
        <f>Y66</f>
        <v>151136251</v>
      </c>
      <c r="Z65" s="18"/>
      <c r="AA65" s="18">
        <f>AA66</f>
        <v>151136251</v>
      </c>
      <c r="AB65" s="18"/>
      <c r="AC65" s="18">
        <f>AC66</f>
        <v>151136251</v>
      </c>
      <c r="AD65" s="18"/>
      <c r="AE65" s="18">
        <f>AE66</f>
        <v>151136251</v>
      </c>
      <c r="AF65" s="18"/>
      <c r="AG65" s="18">
        <f>AG66</f>
        <v>151136251</v>
      </c>
      <c r="AI65" s="89"/>
    </row>
    <row r="66" spans="1:35">
      <c r="A66" s="19" t="s">
        <v>21</v>
      </c>
      <c r="B66" s="20" t="s">
        <v>22</v>
      </c>
      <c r="C66" s="18">
        <v>187071205</v>
      </c>
      <c r="D66" s="18"/>
      <c r="E66" s="18">
        <f t="shared" si="1"/>
        <v>187071205</v>
      </c>
      <c r="F66" s="18"/>
      <c r="G66" s="18">
        <f t="shared" si="1"/>
        <v>187071205</v>
      </c>
      <c r="H66" s="18"/>
      <c r="I66" s="18">
        <f t="shared" si="2"/>
        <v>187071205</v>
      </c>
      <c r="J66" s="18"/>
      <c r="K66" s="18">
        <f t="shared" si="3"/>
        <v>187071205</v>
      </c>
      <c r="L66" s="18"/>
      <c r="M66" s="18">
        <f t="shared" si="4"/>
        <v>187071205</v>
      </c>
      <c r="N66" s="18"/>
      <c r="O66" s="18">
        <f t="shared" si="5"/>
        <v>187071205</v>
      </c>
      <c r="P66" s="18">
        <v>148547392</v>
      </c>
      <c r="Q66" s="18"/>
      <c r="R66" s="18">
        <v>148547392</v>
      </c>
      <c r="S66" s="18"/>
      <c r="T66" s="18">
        <v>148547392</v>
      </c>
      <c r="U66" s="18"/>
      <c r="V66" s="18">
        <v>148547392</v>
      </c>
      <c r="W66" s="18"/>
      <c r="X66" s="18">
        <v>148547392</v>
      </c>
      <c r="Y66" s="18">
        <v>151136251</v>
      </c>
      <c r="Z66" s="18"/>
      <c r="AA66" s="18">
        <v>151136251</v>
      </c>
      <c r="AB66" s="18"/>
      <c r="AC66" s="18">
        <v>151136251</v>
      </c>
      <c r="AD66" s="18"/>
      <c r="AE66" s="18">
        <v>151136251</v>
      </c>
      <c r="AF66" s="18"/>
      <c r="AG66" s="18">
        <v>151136251</v>
      </c>
      <c r="AI66" s="89"/>
    </row>
    <row r="67" spans="1:35" ht="25.5">
      <c r="A67" s="21" t="s">
        <v>23</v>
      </c>
      <c r="B67" s="20" t="s">
        <v>24</v>
      </c>
      <c r="C67" s="18">
        <v>26808448</v>
      </c>
      <c r="D67" s="18"/>
      <c r="E67" s="18">
        <f t="shared" si="1"/>
        <v>26808448</v>
      </c>
      <c r="F67" s="18"/>
      <c r="G67" s="18">
        <f t="shared" si="1"/>
        <v>26808448</v>
      </c>
      <c r="H67" s="18"/>
      <c r="I67" s="18">
        <f t="shared" si="2"/>
        <v>26808448</v>
      </c>
      <c r="J67" s="18"/>
      <c r="K67" s="18">
        <f t="shared" si="3"/>
        <v>26808448</v>
      </c>
      <c r="L67" s="18"/>
      <c r="M67" s="18">
        <f t="shared" si="4"/>
        <v>26808448</v>
      </c>
      <c r="N67" s="18"/>
      <c r="O67" s="18">
        <f t="shared" si="5"/>
        <v>26808448</v>
      </c>
      <c r="P67" s="18">
        <v>28355000</v>
      </c>
      <c r="Q67" s="18"/>
      <c r="R67" s="18">
        <v>28355000</v>
      </c>
      <c r="S67" s="18"/>
      <c r="T67" s="18">
        <v>28355000</v>
      </c>
      <c r="U67" s="18"/>
      <c r="V67" s="18">
        <v>28355000</v>
      </c>
      <c r="W67" s="18"/>
      <c r="X67" s="18">
        <v>28355000</v>
      </c>
      <c r="Y67" s="18">
        <v>30925000</v>
      </c>
      <c r="Z67" s="18"/>
      <c r="AA67" s="18">
        <v>30925000</v>
      </c>
      <c r="AB67" s="18"/>
      <c r="AC67" s="18">
        <v>30925000</v>
      </c>
      <c r="AD67" s="18"/>
      <c r="AE67" s="18">
        <v>30925000</v>
      </c>
      <c r="AF67" s="18"/>
      <c r="AG67" s="18">
        <v>30925000</v>
      </c>
      <c r="AI67" s="89"/>
    </row>
    <row r="68" spans="1:35" s="40" customFormat="1">
      <c r="A68" s="21" t="s">
        <v>25</v>
      </c>
      <c r="B68" s="20" t="s">
        <v>26</v>
      </c>
      <c r="C68" s="18">
        <f>SUM(C69:C71)</f>
        <v>24377936</v>
      </c>
      <c r="D68" s="18">
        <f>SUM(D69:D71)</f>
        <v>0</v>
      </c>
      <c r="E68" s="18">
        <f t="shared" si="1"/>
        <v>24377936</v>
      </c>
      <c r="F68" s="18">
        <f>SUM(F69:F71)</f>
        <v>0</v>
      </c>
      <c r="G68" s="18">
        <f t="shared" si="1"/>
        <v>24377936</v>
      </c>
      <c r="H68" s="18">
        <f>SUM(H69:H71)</f>
        <v>0</v>
      </c>
      <c r="I68" s="18">
        <f t="shared" si="2"/>
        <v>24377936</v>
      </c>
      <c r="J68" s="18"/>
      <c r="K68" s="18">
        <f t="shared" si="3"/>
        <v>24377936</v>
      </c>
      <c r="L68" s="18"/>
      <c r="M68" s="18">
        <f t="shared" si="4"/>
        <v>24377936</v>
      </c>
      <c r="N68" s="18"/>
      <c r="O68" s="18">
        <f t="shared" si="5"/>
        <v>24377936</v>
      </c>
      <c r="P68" s="18">
        <f>SUM(P69:P71)</f>
        <v>5894000</v>
      </c>
      <c r="Q68" s="18"/>
      <c r="R68" s="18">
        <f>SUM(R69:R71)</f>
        <v>5894000</v>
      </c>
      <c r="S68" s="18"/>
      <c r="T68" s="18">
        <f>SUM(T69:T71)</f>
        <v>5894000</v>
      </c>
      <c r="U68" s="18"/>
      <c r="V68" s="18">
        <f>SUM(V69:V71)</f>
        <v>5894000</v>
      </c>
      <c r="W68" s="18"/>
      <c r="X68" s="18">
        <f>SUM(X69:X71)</f>
        <v>5894000</v>
      </c>
      <c r="Y68" s="18">
        <f>SUM(Y69:Y71)</f>
        <v>94000</v>
      </c>
      <c r="Z68" s="18"/>
      <c r="AA68" s="18">
        <f>SUM(AA69:AA71)</f>
        <v>94000</v>
      </c>
      <c r="AB68" s="18"/>
      <c r="AC68" s="18">
        <f>SUM(AC69:AC71)</f>
        <v>94000</v>
      </c>
      <c r="AD68" s="18"/>
      <c r="AE68" s="18">
        <f>SUM(AE69:AE71)</f>
        <v>94000</v>
      </c>
      <c r="AF68" s="18"/>
      <c r="AG68" s="18">
        <f>SUM(AG69:AG71)</f>
        <v>94000</v>
      </c>
      <c r="AI68" s="89"/>
    </row>
    <row r="69" spans="1:35" ht="25.5">
      <c r="A69" s="19" t="s">
        <v>27</v>
      </c>
      <c r="B69" s="20" t="s">
        <v>28</v>
      </c>
      <c r="C69" s="18">
        <v>24251000</v>
      </c>
      <c r="D69" s="18"/>
      <c r="E69" s="18">
        <f t="shared" si="1"/>
        <v>24251000</v>
      </c>
      <c r="F69" s="18"/>
      <c r="G69" s="18">
        <f t="shared" si="1"/>
        <v>24251000</v>
      </c>
      <c r="H69" s="18"/>
      <c r="I69" s="18">
        <f t="shared" si="2"/>
        <v>24251000</v>
      </c>
      <c r="J69" s="18"/>
      <c r="K69" s="18">
        <f t="shared" si="3"/>
        <v>24251000</v>
      </c>
      <c r="L69" s="18"/>
      <c r="M69" s="18">
        <f t="shared" si="4"/>
        <v>24251000</v>
      </c>
      <c r="N69" s="18"/>
      <c r="O69" s="18">
        <f t="shared" si="5"/>
        <v>24251000</v>
      </c>
      <c r="P69" s="18">
        <v>5800000</v>
      </c>
      <c r="Q69" s="18"/>
      <c r="R69" s="18">
        <v>5800000</v>
      </c>
      <c r="S69" s="18"/>
      <c r="T69" s="18">
        <v>5800000</v>
      </c>
      <c r="U69" s="18"/>
      <c r="V69" s="18">
        <v>5800000</v>
      </c>
      <c r="W69" s="18"/>
      <c r="X69" s="18">
        <v>5800000</v>
      </c>
      <c r="Y69" s="18">
        <v>0</v>
      </c>
      <c r="Z69" s="18"/>
      <c r="AA69" s="18">
        <v>0</v>
      </c>
      <c r="AB69" s="18"/>
      <c r="AC69" s="18">
        <v>0</v>
      </c>
      <c r="AD69" s="18"/>
      <c r="AE69" s="18">
        <v>0</v>
      </c>
      <c r="AF69" s="18"/>
      <c r="AG69" s="18">
        <v>0</v>
      </c>
      <c r="AI69" s="89"/>
    </row>
    <row r="70" spans="1:35">
      <c r="A70" s="19" t="s">
        <v>29</v>
      </c>
      <c r="B70" s="20" t="s">
        <v>30</v>
      </c>
      <c r="C70" s="18">
        <v>4936</v>
      </c>
      <c r="D70" s="18"/>
      <c r="E70" s="18">
        <f t="shared" si="1"/>
        <v>4936</v>
      </c>
      <c r="F70" s="18"/>
      <c r="G70" s="18">
        <f t="shared" si="1"/>
        <v>4936</v>
      </c>
      <c r="H70" s="18"/>
      <c r="I70" s="18">
        <f t="shared" si="2"/>
        <v>4936</v>
      </c>
      <c r="J70" s="18"/>
      <c r="K70" s="18">
        <f t="shared" si="3"/>
        <v>4936</v>
      </c>
      <c r="L70" s="18"/>
      <c r="M70" s="18">
        <f t="shared" si="4"/>
        <v>4936</v>
      </c>
      <c r="N70" s="18"/>
      <c r="O70" s="18">
        <f t="shared" si="5"/>
        <v>4936</v>
      </c>
      <c r="P70" s="18">
        <v>5000</v>
      </c>
      <c r="Q70" s="18"/>
      <c r="R70" s="18">
        <v>5000</v>
      </c>
      <c r="S70" s="18"/>
      <c r="T70" s="18">
        <v>5000</v>
      </c>
      <c r="U70" s="18"/>
      <c r="V70" s="18">
        <v>5000</v>
      </c>
      <c r="W70" s="18"/>
      <c r="X70" s="18">
        <v>5000</v>
      </c>
      <c r="Y70" s="18">
        <v>5000</v>
      </c>
      <c r="Z70" s="18"/>
      <c r="AA70" s="18">
        <v>5000</v>
      </c>
      <c r="AB70" s="18"/>
      <c r="AC70" s="18">
        <v>5000</v>
      </c>
      <c r="AD70" s="18"/>
      <c r="AE70" s="18">
        <v>5000</v>
      </c>
      <c r="AF70" s="18"/>
      <c r="AG70" s="18">
        <v>5000</v>
      </c>
      <c r="AI70" s="89"/>
    </row>
    <row r="71" spans="1:35" ht="25.5">
      <c r="A71" s="19" t="s">
        <v>31</v>
      </c>
      <c r="B71" s="20" t="s">
        <v>32</v>
      </c>
      <c r="C71" s="18">
        <v>122000</v>
      </c>
      <c r="D71" s="18"/>
      <c r="E71" s="18">
        <f t="shared" si="1"/>
        <v>122000</v>
      </c>
      <c r="F71" s="18"/>
      <c r="G71" s="18">
        <f t="shared" si="1"/>
        <v>122000</v>
      </c>
      <c r="H71" s="18"/>
      <c r="I71" s="18">
        <f t="shared" si="2"/>
        <v>122000</v>
      </c>
      <c r="J71" s="18"/>
      <c r="K71" s="18">
        <f t="shared" si="3"/>
        <v>122000</v>
      </c>
      <c r="L71" s="18"/>
      <c r="M71" s="18">
        <f t="shared" si="4"/>
        <v>122000</v>
      </c>
      <c r="N71" s="18"/>
      <c r="O71" s="18">
        <f t="shared" si="5"/>
        <v>122000</v>
      </c>
      <c r="P71" s="18">
        <v>89000</v>
      </c>
      <c r="Q71" s="18"/>
      <c r="R71" s="18">
        <v>89000</v>
      </c>
      <c r="S71" s="18"/>
      <c r="T71" s="18">
        <v>89000</v>
      </c>
      <c r="U71" s="18"/>
      <c r="V71" s="18">
        <v>89000</v>
      </c>
      <c r="W71" s="18"/>
      <c r="X71" s="18">
        <v>89000</v>
      </c>
      <c r="Y71" s="18">
        <v>89000</v>
      </c>
      <c r="Z71" s="18"/>
      <c r="AA71" s="18">
        <v>89000</v>
      </c>
      <c r="AB71" s="18"/>
      <c r="AC71" s="18">
        <v>89000</v>
      </c>
      <c r="AD71" s="18"/>
      <c r="AE71" s="18">
        <v>89000</v>
      </c>
      <c r="AF71" s="18"/>
      <c r="AG71" s="18">
        <v>89000</v>
      </c>
      <c r="AI71" s="89"/>
    </row>
    <row r="72" spans="1:35">
      <c r="A72" s="21" t="s">
        <v>33</v>
      </c>
      <c r="B72" s="20" t="s">
        <v>34</v>
      </c>
      <c r="C72" s="18">
        <f>SUM(C73:C74)</f>
        <v>4447815</v>
      </c>
      <c r="D72" s="18">
        <f>SUM(D73:D74)</f>
        <v>0</v>
      </c>
      <c r="E72" s="18">
        <f t="shared" si="1"/>
        <v>4447815</v>
      </c>
      <c r="F72" s="18">
        <f>SUM(F73:F74)</f>
        <v>0</v>
      </c>
      <c r="G72" s="18">
        <f t="shared" si="1"/>
        <v>4447815</v>
      </c>
      <c r="H72" s="18">
        <f>SUM(H73:H74)</f>
        <v>0</v>
      </c>
      <c r="I72" s="18">
        <f t="shared" si="2"/>
        <v>4447815</v>
      </c>
      <c r="J72" s="18"/>
      <c r="K72" s="18">
        <f t="shared" si="3"/>
        <v>4447815</v>
      </c>
      <c r="L72" s="18"/>
      <c r="M72" s="18">
        <f t="shared" si="4"/>
        <v>4447815</v>
      </c>
      <c r="N72" s="18"/>
      <c r="O72" s="18">
        <f t="shared" si="5"/>
        <v>4447815</v>
      </c>
      <c r="P72" s="18">
        <f>SUM(P73:P74)</f>
        <v>4447815</v>
      </c>
      <c r="Q72" s="18"/>
      <c r="R72" s="18">
        <f>SUM(R73:R74)</f>
        <v>4447815</v>
      </c>
      <c r="S72" s="18"/>
      <c r="T72" s="18">
        <f>SUM(T73:T74)</f>
        <v>4447815</v>
      </c>
      <c r="U72" s="18"/>
      <c r="V72" s="18">
        <f>SUM(V73:V74)</f>
        <v>4447815</v>
      </c>
      <c r="W72" s="18"/>
      <c r="X72" s="18">
        <f>SUM(X73:X74)</f>
        <v>4447815</v>
      </c>
      <c r="Y72" s="18">
        <f>SUM(Y73:Y74)</f>
        <v>4447815</v>
      </c>
      <c r="Z72" s="18"/>
      <c r="AA72" s="18">
        <f>SUM(AA73:AA74)</f>
        <v>4447815</v>
      </c>
      <c r="AB72" s="18"/>
      <c r="AC72" s="18">
        <f>SUM(AC73:AC74)</f>
        <v>4447815</v>
      </c>
      <c r="AD72" s="18"/>
      <c r="AE72" s="18">
        <f>SUM(AE73:AE74)</f>
        <v>4447815</v>
      </c>
      <c r="AF72" s="18"/>
      <c r="AG72" s="18">
        <f>SUM(AG73:AG74)</f>
        <v>4447815</v>
      </c>
      <c r="AI72" s="89"/>
    </row>
    <row r="73" spans="1:35" ht="25.5">
      <c r="A73" s="19" t="s">
        <v>35</v>
      </c>
      <c r="B73" s="20" t="s">
        <v>36</v>
      </c>
      <c r="C73" s="18">
        <v>3261000</v>
      </c>
      <c r="D73" s="18"/>
      <c r="E73" s="18">
        <f t="shared" si="1"/>
        <v>3261000</v>
      </c>
      <c r="F73" s="18"/>
      <c r="G73" s="18">
        <f t="shared" si="1"/>
        <v>3261000</v>
      </c>
      <c r="H73" s="18"/>
      <c r="I73" s="18">
        <f t="shared" si="2"/>
        <v>3261000</v>
      </c>
      <c r="J73" s="18"/>
      <c r="K73" s="18">
        <f t="shared" si="3"/>
        <v>3261000</v>
      </c>
      <c r="L73" s="18"/>
      <c r="M73" s="18">
        <f t="shared" si="4"/>
        <v>3261000</v>
      </c>
      <c r="N73" s="18"/>
      <c r="O73" s="18">
        <f t="shared" si="5"/>
        <v>3261000</v>
      </c>
      <c r="P73" s="18">
        <v>3261001</v>
      </c>
      <c r="Q73" s="18"/>
      <c r="R73" s="18">
        <v>3261001</v>
      </c>
      <c r="S73" s="18"/>
      <c r="T73" s="18">
        <v>3261001</v>
      </c>
      <c r="U73" s="18"/>
      <c r="V73" s="18">
        <v>3261001</v>
      </c>
      <c r="W73" s="18"/>
      <c r="X73" s="18">
        <v>3261001</v>
      </c>
      <c r="Y73" s="18">
        <v>3261002</v>
      </c>
      <c r="Z73" s="18"/>
      <c r="AA73" s="18">
        <v>3261002</v>
      </c>
      <c r="AB73" s="18"/>
      <c r="AC73" s="18">
        <v>3261002</v>
      </c>
      <c r="AD73" s="18"/>
      <c r="AE73" s="18">
        <v>3261002</v>
      </c>
      <c r="AF73" s="18"/>
      <c r="AG73" s="18">
        <v>3261002</v>
      </c>
      <c r="AI73" s="89"/>
    </row>
    <row r="74" spans="1:35" ht="25.5">
      <c r="A74" s="19" t="s">
        <v>37</v>
      </c>
      <c r="B74" s="20" t="s">
        <v>38</v>
      </c>
      <c r="C74" s="18">
        <v>1186815</v>
      </c>
      <c r="D74" s="18"/>
      <c r="E74" s="18">
        <f t="shared" si="1"/>
        <v>1186815</v>
      </c>
      <c r="F74" s="18"/>
      <c r="G74" s="18">
        <f t="shared" si="1"/>
        <v>1186815</v>
      </c>
      <c r="H74" s="18"/>
      <c r="I74" s="18">
        <f t="shared" si="2"/>
        <v>1186815</v>
      </c>
      <c r="J74" s="18"/>
      <c r="K74" s="18">
        <f t="shared" si="3"/>
        <v>1186815</v>
      </c>
      <c r="L74" s="18"/>
      <c r="M74" s="18">
        <f t="shared" si="4"/>
        <v>1186815</v>
      </c>
      <c r="N74" s="18"/>
      <c r="O74" s="18">
        <f t="shared" si="5"/>
        <v>1186815</v>
      </c>
      <c r="P74" s="18">
        <v>1186814</v>
      </c>
      <c r="Q74" s="18"/>
      <c r="R74" s="18">
        <v>1186814</v>
      </c>
      <c r="S74" s="18"/>
      <c r="T74" s="18">
        <v>1186814</v>
      </c>
      <c r="U74" s="18"/>
      <c r="V74" s="18">
        <v>1186814</v>
      </c>
      <c r="W74" s="18"/>
      <c r="X74" s="18">
        <v>1186814</v>
      </c>
      <c r="Y74" s="18">
        <v>1186813</v>
      </c>
      <c r="Z74" s="18"/>
      <c r="AA74" s="18">
        <v>1186813</v>
      </c>
      <c r="AB74" s="18"/>
      <c r="AC74" s="18">
        <v>1186813</v>
      </c>
      <c r="AD74" s="18"/>
      <c r="AE74" s="18">
        <v>1186813</v>
      </c>
      <c r="AF74" s="18"/>
      <c r="AG74" s="18">
        <v>1186813</v>
      </c>
      <c r="AI74" s="89"/>
    </row>
    <row r="75" spans="1:35" ht="38.25">
      <c r="A75" s="21" t="s">
        <v>39</v>
      </c>
      <c r="B75" s="20" t="s">
        <v>40</v>
      </c>
      <c r="C75" s="18">
        <f>SUM(C76:C80)</f>
        <v>16696000</v>
      </c>
      <c r="D75" s="18">
        <f>SUM(D76:D80)</f>
        <v>0</v>
      </c>
      <c r="E75" s="18">
        <f t="shared" si="1"/>
        <v>16696000</v>
      </c>
      <c r="F75" s="18">
        <f>SUM(F76:F80)</f>
        <v>0</v>
      </c>
      <c r="G75" s="18">
        <f t="shared" si="1"/>
        <v>16696000</v>
      </c>
      <c r="H75" s="18">
        <f>SUM(H76:H80)</f>
        <v>0</v>
      </c>
      <c r="I75" s="18">
        <f t="shared" si="2"/>
        <v>16696000</v>
      </c>
      <c r="J75" s="18"/>
      <c r="K75" s="18">
        <f t="shared" si="3"/>
        <v>16696000</v>
      </c>
      <c r="L75" s="18"/>
      <c r="M75" s="18">
        <f t="shared" si="4"/>
        <v>16696000</v>
      </c>
      <c r="N75" s="18"/>
      <c r="O75" s="18">
        <f t="shared" si="5"/>
        <v>16696000</v>
      </c>
      <c r="P75" s="18">
        <f>SUM(P76:P80)</f>
        <v>17138800</v>
      </c>
      <c r="Q75" s="18"/>
      <c r="R75" s="18">
        <f>SUM(R76:R80)</f>
        <v>17138800</v>
      </c>
      <c r="S75" s="18"/>
      <c r="T75" s="18">
        <f>SUM(T76:T80)</f>
        <v>17138800</v>
      </c>
      <c r="U75" s="18"/>
      <c r="V75" s="18">
        <f>SUM(V76:V80)</f>
        <v>17138800</v>
      </c>
      <c r="W75" s="18"/>
      <c r="X75" s="18">
        <f>SUM(X76:X80)</f>
        <v>17138800</v>
      </c>
      <c r="Y75" s="18">
        <f>SUM(Y76:Y80)</f>
        <v>17138800</v>
      </c>
      <c r="Z75" s="18"/>
      <c r="AA75" s="18">
        <f>SUM(AA76:AA80)</f>
        <v>17138800</v>
      </c>
      <c r="AB75" s="18"/>
      <c r="AC75" s="18">
        <f>SUM(AC76:AC80)</f>
        <v>17138800</v>
      </c>
      <c r="AD75" s="18"/>
      <c r="AE75" s="18">
        <f>SUM(AE76:AE80)</f>
        <v>17138800</v>
      </c>
      <c r="AF75" s="18"/>
      <c r="AG75" s="18">
        <f>SUM(AG76:AG80)</f>
        <v>17138800</v>
      </c>
      <c r="AI75" s="89"/>
    </row>
    <row r="76" spans="1:35" ht="25.5">
      <c r="A76" s="19" t="s">
        <v>41</v>
      </c>
      <c r="B76" s="20" t="s">
        <v>42</v>
      </c>
      <c r="C76" s="18">
        <v>11400000</v>
      </c>
      <c r="D76" s="18"/>
      <c r="E76" s="18">
        <f t="shared" si="1"/>
        <v>11400000</v>
      </c>
      <c r="F76" s="18"/>
      <c r="G76" s="18">
        <f t="shared" si="1"/>
        <v>11400000</v>
      </c>
      <c r="H76" s="18"/>
      <c r="I76" s="18">
        <f t="shared" si="2"/>
        <v>11400000</v>
      </c>
      <c r="J76" s="18"/>
      <c r="K76" s="18">
        <f t="shared" si="3"/>
        <v>11400000</v>
      </c>
      <c r="L76" s="18"/>
      <c r="M76" s="18">
        <f t="shared" si="4"/>
        <v>11400000</v>
      </c>
      <c r="N76" s="18"/>
      <c r="O76" s="18">
        <f t="shared" si="5"/>
        <v>11400000</v>
      </c>
      <c r="P76" s="18">
        <v>12000000</v>
      </c>
      <c r="Q76" s="18"/>
      <c r="R76" s="18">
        <v>12000000</v>
      </c>
      <c r="S76" s="18"/>
      <c r="T76" s="18">
        <v>12000000</v>
      </c>
      <c r="U76" s="18"/>
      <c r="V76" s="18">
        <v>12000000</v>
      </c>
      <c r="W76" s="18"/>
      <c r="X76" s="18">
        <v>12000000</v>
      </c>
      <c r="Y76" s="18">
        <v>12000000</v>
      </c>
      <c r="Z76" s="18"/>
      <c r="AA76" s="18">
        <v>12000000</v>
      </c>
      <c r="AB76" s="18"/>
      <c r="AC76" s="18">
        <v>12000000</v>
      </c>
      <c r="AD76" s="18"/>
      <c r="AE76" s="18">
        <v>12000000</v>
      </c>
      <c r="AF76" s="18"/>
      <c r="AG76" s="18">
        <v>12000000</v>
      </c>
      <c r="AI76" s="89"/>
    </row>
    <row r="77" spans="1:35" ht="51">
      <c r="A77" s="19" t="s">
        <v>43</v>
      </c>
      <c r="B77" s="20" t="s">
        <v>44</v>
      </c>
      <c r="C77" s="18">
        <f>347000</f>
        <v>347000</v>
      </c>
      <c r="D77" s="18"/>
      <c r="E77" s="18">
        <f t="shared" si="1"/>
        <v>347000</v>
      </c>
      <c r="F77" s="18"/>
      <c r="G77" s="18">
        <f t="shared" si="1"/>
        <v>347000</v>
      </c>
      <c r="H77" s="18"/>
      <c r="I77" s="18">
        <f t="shared" si="2"/>
        <v>347000</v>
      </c>
      <c r="J77" s="18"/>
      <c r="K77" s="18">
        <f t="shared" si="3"/>
        <v>347000</v>
      </c>
      <c r="L77" s="18"/>
      <c r="M77" s="18">
        <f t="shared" si="4"/>
        <v>347000</v>
      </c>
      <c r="N77" s="18"/>
      <c r="O77" s="18">
        <f t="shared" si="5"/>
        <v>347000</v>
      </c>
      <c r="P77" s="18">
        <v>800</v>
      </c>
      <c r="Q77" s="18"/>
      <c r="R77" s="18">
        <v>800</v>
      </c>
      <c r="S77" s="18"/>
      <c r="T77" s="18">
        <v>800</v>
      </c>
      <c r="U77" s="18"/>
      <c r="V77" s="18">
        <v>800</v>
      </c>
      <c r="W77" s="18"/>
      <c r="X77" s="18">
        <v>800</v>
      </c>
      <c r="Y77" s="18">
        <v>800</v>
      </c>
      <c r="Z77" s="18"/>
      <c r="AA77" s="18">
        <v>800</v>
      </c>
      <c r="AB77" s="18"/>
      <c r="AC77" s="18">
        <v>800</v>
      </c>
      <c r="AD77" s="18"/>
      <c r="AE77" s="18">
        <v>800</v>
      </c>
      <c r="AF77" s="18"/>
      <c r="AG77" s="18">
        <v>800</v>
      </c>
      <c r="AI77" s="89"/>
    </row>
    <row r="78" spans="1:35" ht="25.5">
      <c r="A78" s="19" t="s">
        <v>45</v>
      </c>
      <c r="B78" s="20" t="s">
        <v>46</v>
      </c>
      <c r="C78" s="18">
        <v>480000</v>
      </c>
      <c r="D78" s="18"/>
      <c r="E78" s="18">
        <f t="shared" si="1"/>
        <v>480000</v>
      </c>
      <c r="F78" s="18"/>
      <c r="G78" s="18">
        <f t="shared" si="1"/>
        <v>480000</v>
      </c>
      <c r="H78" s="18"/>
      <c r="I78" s="18">
        <f t="shared" si="2"/>
        <v>480000</v>
      </c>
      <c r="J78" s="18"/>
      <c r="K78" s="18">
        <f t="shared" si="3"/>
        <v>480000</v>
      </c>
      <c r="L78" s="18"/>
      <c r="M78" s="18">
        <f t="shared" si="4"/>
        <v>480000</v>
      </c>
      <c r="N78" s="18"/>
      <c r="O78" s="18">
        <f t="shared" si="5"/>
        <v>480000</v>
      </c>
      <c r="P78" s="18">
        <v>519000</v>
      </c>
      <c r="Q78" s="18"/>
      <c r="R78" s="18">
        <v>519000</v>
      </c>
      <c r="S78" s="18"/>
      <c r="T78" s="18">
        <v>519000</v>
      </c>
      <c r="U78" s="18"/>
      <c r="V78" s="18">
        <v>519000</v>
      </c>
      <c r="W78" s="18"/>
      <c r="X78" s="18">
        <v>519000</v>
      </c>
      <c r="Y78" s="18">
        <v>519000</v>
      </c>
      <c r="Z78" s="18"/>
      <c r="AA78" s="18">
        <v>519000</v>
      </c>
      <c r="AB78" s="18"/>
      <c r="AC78" s="18">
        <v>519000</v>
      </c>
      <c r="AD78" s="18"/>
      <c r="AE78" s="18">
        <v>519000</v>
      </c>
      <c r="AF78" s="18"/>
      <c r="AG78" s="18">
        <v>519000</v>
      </c>
      <c r="AI78" s="89"/>
    </row>
    <row r="79" spans="1:35" ht="25.5">
      <c r="A79" s="19" t="s">
        <v>47</v>
      </c>
      <c r="B79" s="20" t="s">
        <v>48</v>
      </c>
      <c r="C79" s="18">
        <v>50000</v>
      </c>
      <c r="D79" s="18"/>
      <c r="E79" s="18">
        <f t="shared" si="1"/>
        <v>50000</v>
      </c>
      <c r="F79" s="18"/>
      <c r="G79" s="18">
        <f t="shared" si="1"/>
        <v>50000</v>
      </c>
      <c r="H79" s="18"/>
      <c r="I79" s="18">
        <f t="shared" si="2"/>
        <v>50000</v>
      </c>
      <c r="J79" s="18"/>
      <c r="K79" s="18">
        <f t="shared" si="3"/>
        <v>50000</v>
      </c>
      <c r="L79" s="18"/>
      <c r="M79" s="18">
        <f t="shared" si="4"/>
        <v>50000</v>
      </c>
      <c r="N79" s="18"/>
      <c r="O79" s="18">
        <f t="shared" si="5"/>
        <v>50000</v>
      </c>
      <c r="P79" s="18">
        <v>0</v>
      </c>
      <c r="Q79" s="18"/>
      <c r="R79" s="18">
        <v>0</v>
      </c>
      <c r="S79" s="18"/>
      <c r="T79" s="18">
        <v>0</v>
      </c>
      <c r="U79" s="18"/>
      <c r="V79" s="18">
        <v>0</v>
      </c>
      <c r="W79" s="18"/>
      <c r="X79" s="18">
        <v>0</v>
      </c>
      <c r="Y79" s="18">
        <v>0</v>
      </c>
      <c r="Z79" s="18"/>
      <c r="AA79" s="18">
        <v>0</v>
      </c>
      <c r="AB79" s="18"/>
      <c r="AC79" s="18">
        <v>0</v>
      </c>
      <c r="AD79" s="18"/>
      <c r="AE79" s="18">
        <v>0</v>
      </c>
      <c r="AF79" s="18"/>
      <c r="AG79" s="18">
        <v>0</v>
      </c>
      <c r="AI79" s="89"/>
    </row>
    <row r="80" spans="1:35" ht="63.75">
      <c r="A80" s="19" t="s">
        <v>49</v>
      </c>
      <c r="B80" s="20" t="s">
        <v>50</v>
      </c>
      <c r="C80" s="18">
        <f>4300000+119000</f>
        <v>4419000</v>
      </c>
      <c r="D80" s="18"/>
      <c r="E80" s="18">
        <f t="shared" si="1"/>
        <v>4419000</v>
      </c>
      <c r="F80" s="18"/>
      <c r="G80" s="18">
        <f t="shared" si="1"/>
        <v>4419000</v>
      </c>
      <c r="H80" s="18"/>
      <c r="I80" s="18">
        <f t="shared" si="2"/>
        <v>4419000</v>
      </c>
      <c r="J80" s="18"/>
      <c r="K80" s="18">
        <f t="shared" si="3"/>
        <v>4419000</v>
      </c>
      <c r="L80" s="18"/>
      <c r="M80" s="18">
        <f t="shared" si="4"/>
        <v>4419000</v>
      </c>
      <c r="N80" s="18"/>
      <c r="O80" s="18">
        <f t="shared" si="5"/>
        <v>4419000</v>
      </c>
      <c r="P80" s="18">
        <f>119000+4500000</f>
        <v>4619000</v>
      </c>
      <c r="Q80" s="18"/>
      <c r="R80" s="18">
        <f>119000+4500000</f>
        <v>4619000</v>
      </c>
      <c r="S80" s="18"/>
      <c r="T80" s="18">
        <f>119000+4500000</f>
        <v>4619000</v>
      </c>
      <c r="U80" s="18"/>
      <c r="V80" s="18">
        <f>119000+4500000</f>
        <v>4619000</v>
      </c>
      <c r="W80" s="18"/>
      <c r="X80" s="18">
        <f>119000+4500000</f>
        <v>4619000</v>
      </c>
      <c r="Y80" s="18">
        <f>119000+4500000</f>
        <v>4619000</v>
      </c>
      <c r="Z80" s="18"/>
      <c r="AA80" s="18">
        <f>119000+4500000</f>
        <v>4619000</v>
      </c>
      <c r="AB80" s="18"/>
      <c r="AC80" s="18">
        <f>119000+4500000</f>
        <v>4619000</v>
      </c>
      <c r="AD80" s="18"/>
      <c r="AE80" s="18">
        <f>119000+4500000</f>
        <v>4619000</v>
      </c>
      <c r="AF80" s="18"/>
      <c r="AG80" s="18">
        <f>119000+4500000</f>
        <v>4619000</v>
      </c>
      <c r="AI80" s="89"/>
    </row>
    <row r="81" spans="1:35">
      <c r="A81" s="21" t="s">
        <v>51</v>
      </c>
      <c r="B81" s="20" t="s">
        <v>52</v>
      </c>
      <c r="C81" s="18">
        <f>C82</f>
        <v>430800</v>
      </c>
      <c r="D81" s="18">
        <f>D82</f>
        <v>0</v>
      </c>
      <c r="E81" s="18">
        <f t="shared" si="1"/>
        <v>430800</v>
      </c>
      <c r="F81" s="18">
        <f>F82</f>
        <v>0</v>
      </c>
      <c r="G81" s="18">
        <f t="shared" si="1"/>
        <v>430800</v>
      </c>
      <c r="H81" s="18">
        <f>H82</f>
        <v>0</v>
      </c>
      <c r="I81" s="18">
        <f t="shared" si="2"/>
        <v>430800</v>
      </c>
      <c r="J81" s="18"/>
      <c r="K81" s="18">
        <f t="shared" si="3"/>
        <v>430800</v>
      </c>
      <c r="L81" s="18"/>
      <c r="M81" s="18">
        <f t="shared" si="4"/>
        <v>430800</v>
      </c>
      <c r="N81" s="18"/>
      <c r="O81" s="18">
        <f t="shared" si="5"/>
        <v>430800</v>
      </c>
      <c r="P81" s="18">
        <f>P82</f>
        <v>430800</v>
      </c>
      <c r="Q81" s="18"/>
      <c r="R81" s="18">
        <f>R82</f>
        <v>430800</v>
      </c>
      <c r="S81" s="18"/>
      <c r="T81" s="18">
        <f>T82</f>
        <v>430800</v>
      </c>
      <c r="U81" s="18"/>
      <c r="V81" s="18">
        <f>V82</f>
        <v>430800</v>
      </c>
      <c r="W81" s="18"/>
      <c r="X81" s="18">
        <f>X82</f>
        <v>430800</v>
      </c>
      <c r="Y81" s="18">
        <f>Y82</f>
        <v>430800</v>
      </c>
      <c r="Z81" s="18"/>
      <c r="AA81" s="18">
        <f>AA82</f>
        <v>430800</v>
      </c>
      <c r="AB81" s="18"/>
      <c r="AC81" s="18">
        <f>AC82</f>
        <v>430800</v>
      </c>
      <c r="AD81" s="18"/>
      <c r="AE81" s="18">
        <f>AE82</f>
        <v>430800</v>
      </c>
      <c r="AF81" s="18"/>
      <c r="AG81" s="18">
        <f>AG82</f>
        <v>430800</v>
      </c>
      <c r="AI81" s="89"/>
    </row>
    <row r="82" spans="1:35">
      <c r="A82" s="19" t="s">
        <v>53</v>
      </c>
      <c r="B82" s="20" t="s">
        <v>54</v>
      </c>
      <c r="C82" s="18">
        <v>430800</v>
      </c>
      <c r="D82" s="18"/>
      <c r="E82" s="18">
        <f t="shared" si="1"/>
        <v>430800</v>
      </c>
      <c r="F82" s="18"/>
      <c r="G82" s="18">
        <f t="shared" si="1"/>
        <v>430800</v>
      </c>
      <c r="H82" s="18"/>
      <c r="I82" s="18">
        <f t="shared" si="2"/>
        <v>430800</v>
      </c>
      <c r="J82" s="18"/>
      <c r="K82" s="18">
        <f t="shared" si="3"/>
        <v>430800</v>
      </c>
      <c r="L82" s="18"/>
      <c r="M82" s="18">
        <f t="shared" si="4"/>
        <v>430800</v>
      </c>
      <c r="N82" s="18"/>
      <c r="O82" s="18">
        <f t="shared" si="5"/>
        <v>430800</v>
      </c>
      <c r="P82" s="18">
        <v>430800</v>
      </c>
      <c r="Q82" s="18"/>
      <c r="R82" s="18">
        <v>430800</v>
      </c>
      <c r="S82" s="18"/>
      <c r="T82" s="18">
        <v>430800</v>
      </c>
      <c r="U82" s="18"/>
      <c r="V82" s="18">
        <v>430800</v>
      </c>
      <c r="W82" s="18"/>
      <c r="X82" s="18">
        <v>430800</v>
      </c>
      <c r="Y82" s="18">
        <v>430800</v>
      </c>
      <c r="Z82" s="18"/>
      <c r="AA82" s="18">
        <v>430800</v>
      </c>
      <c r="AB82" s="18"/>
      <c r="AC82" s="18">
        <v>430800</v>
      </c>
      <c r="AD82" s="18"/>
      <c r="AE82" s="18">
        <v>430800</v>
      </c>
      <c r="AF82" s="18"/>
      <c r="AG82" s="18">
        <v>430800</v>
      </c>
      <c r="AI82" s="89"/>
    </row>
    <row r="83" spans="1:35" ht="25.5">
      <c r="A83" s="21" t="s">
        <v>55</v>
      </c>
      <c r="B83" s="20" t="s">
        <v>56</v>
      </c>
      <c r="C83" s="18">
        <f>SUM(C84:C85)</f>
        <v>273000</v>
      </c>
      <c r="D83" s="18">
        <f>SUM(D84:D85)</f>
        <v>0</v>
      </c>
      <c r="E83" s="18">
        <f t="shared" si="1"/>
        <v>273000</v>
      </c>
      <c r="F83" s="18">
        <f>SUM(F84:F85)</f>
        <v>0</v>
      </c>
      <c r="G83" s="18">
        <f t="shared" si="1"/>
        <v>273000</v>
      </c>
      <c r="H83" s="18">
        <f>SUM(H84:H85)</f>
        <v>0</v>
      </c>
      <c r="I83" s="18">
        <f t="shared" si="2"/>
        <v>273000</v>
      </c>
      <c r="J83" s="18"/>
      <c r="K83" s="18">
        <f t="shared" si="3"/>
        <v>273000</v>
      </c>
      <c r="L83" s="18"/>
      <c r="M83" s="18">
        <f t="shared" si="4"/>
        <v>273000</v>
      </c>
      <c r="N83" s="18"/>
      <c r="O83" s="18">
        <f t="shared" si="5"/>
        <v>273000</v>
      </c>
      <c r="P83" s="18">
        <f>SUM(P84:P85)</f>
        <v>73000</v>
      </c>
      <c r="Q83" s="18"/>
      <c r="R83" s="18">
        <f>SUM(R84:R85)</f>
        <v>73000</v>
      </c>
      <c r="S83" s="18"/>
      <c r="T83" s="18">
        <f>SUM(T84:T85)</f>
        <v>73000</v>
      </c>
      <c r="U83" s="18"/>
      <c r="V83" s="18">
        <f>SUM(V84:V85)</f>
        <v>73000</v>
      </c>
      <c r="W83" s="18"/>
      <c r="X83" s="18">
        <f>SUM(X84:X85)</f>
        <v>73000</v>
      </c>
      <c r="Y83" s="18">
        <f>SUM(Y84:Y85)</f>
        <v>73000</v>
      </c>
      <c r="Z83" s="18"/>
      <c r="AA83" s="18">
        <f>SUM(AA84:AA85)</f>
        <v>73000</v>
      </c>
      <c r="AB83" s="18"/>
      <c r="AC83" s="18">
        <f>SUM(AC84:AC85)</f>
        <v>73000</v>
      </c>
      <c r="AD83" s="18"/>
      <c r="AE83" s="18">
        <f>SUM(AE84:AE85)</f>
        <v>73000</v>
      </c>
      <c r="AF83" s="18"/>
      <c r="AG83" s="18">
        <f>SUM(AG84:AG85)</f>
        <v>73000</v>
      </c>
      <c r="AI83" s="89"/>
    </row>
    <row r="84" spans="1:35">
      <c r="A84" s="19" t="s">
        <v>57</v>
      </c>
      <c r="B84" s="20" t="s">
        <v>58</v>
      </c>
      <c r="C84" s="18">
        <v>273000</v>
      </c>
      <c r="D84" s="18"/>
      <c r="E84" s="18">
        <f t="shared" si="1"/>
        <v>273000</v>
      </c>
      <c r="F84" s="18"/>
      <c r="G84" s="18">
        <f t="shared" si="1"/>
        <v>273000</v>
      </c>
      <c r="H84" s="18"/>
      <c r="I84" s="18">
        <f t="shared" si="2"/>
        <v>273000</v>
      </c>
      <c r="J84" s="18"/>
      <c r="K84" s="18">
        <f t="shared" si="3"/>
        <v>273000</v>
      </c>
      <c r="L84" s="18"/>
      <c r="M84" s="18">
        <f t="shared" si="4"/>
        <v>273000</v>
      </c>
      <c r="N84" s="18"/>
      <c r="O84" s="18">
        <f t="shared" si="5"/>
        <v>273000</v>
      </c>
      <c r="P84" s="18">
        <v>73000</v>
      </c>
      <c r="Q84" s="18"/>
      <c r="R84" s="18">
        <v>73000</v>
      </c>
      <c r="S84" s="18"/>
      <c r="T84" s="18">
        <v>73000</v>
      </c>
      <c r="U84" s="18"/>
      <c r="V84" s="18">
        <v>73000</v>
      </c>
      <c r="W84" s="18"/>
      <c r="X84" s="18">
        <v>73000</v>
      </c>
      <c r="Y84" s="18">
        <v>73000</v>
      </c>
      <c r="Z84" s="18"/>
      <c r="AA84" s="18">
        <v>73000</v>
      </c>
      <c r="AB84" s="18"/>
      <c r="AC84" s="18">
        <v>73000</v>
      </c>
      <c r="AD84" s="18"/>
      <c r="AE84" s="18">
        <v>73000</v>
      </c>
      <c r="AF84" s="18"/>
      <c r="AG84" s="18">
        <v>73000</v>
      </c>
      <c r="AI84" s="89"/>
    </row>
    <row r="85" spans="1:35">
      <c r="A85" s="19" t="s">
        <v>59</v>
      </c>
      <c r="B85" s="20" t="s">
        <v>60</v>
      </c>
      <c r="C85" s="18">
        <v>0</v>
      </c>
      <c r="D85" s="18"/>
      <c r="E85" s="18">
        <f t="shared" si="1"/>
        <v>0</v>
      </c>
      <c r="F85" s="18"/>
      <c r="G85" s="18">
        <f t="shared" si="1"/>
        <v>0</v>
      </c>
      <c r="H85" s="18"/>
      <c r="I85" s="18">
        <f t="shared" si="2"/>
        <v>0</v>
      </c>
      <c r="J85" s="18"/>
      <c r="K85" s="18">
        <f t="shared" si="3"/>
        <v>0</v>
      </c>
      <c r="L85" s="18"/>
      <c r="M85" s="18">
        <f t="shared" si="4"/>
        <v>0</v>
      </c>
      <c r="N85" s="18"/>
      <c r="O85" s="18">
        <f t="shared" si="5"/>
        <v>0</v>
      </c>
      <c r="P85" s="18">
        <v>0</v>
      </c>
      <c r="Q85" s="18"/>
      <c r="R85" s="18">
        <v>0</v>
      </c>
      <c r="S85" s="18"/>
      <c r="T85" s="18">
        <v>0</v>
      </c>
      <c r="U85" s="18"/>
      <c r="V85" s="18">
        <v>0</v>
      </c>
      <c r="W85" s="18"/>
      <c r="X85" s="18">
        <v>0</v>
      </c>
      <c r="Y85" s="18">
        <v>0</v>
      </c>
      <c r="Z85" s="18"/>
      <c r="AA85" s="18">
        <v>0</v>
      </c>
      <c r="AB85" s="18"/>
      <c r="AC85" s="18">
        <v>0</v>
      </c>
      <c r="AD85" s="18"/>
      <c r="AE85" s="18">
        <v>0</v>
      </c>
      <c r="AF85" s="18"/>
      <c r="AG85" s="18">
        <v>0</v>
      </c>
      <c r="AI85" s="89"/>
    </row>
    <row r="86" spans="1:35" ht="25.5">
      <c r="A86" s="21" t="s">
        <v>61</v>
      </c>
      <c r="B86" s="20" t="s">
        <v>62</v>
      </c>
      <c r="C86" s="18">
        <f>SUM(C87:C88)</f>
        <v>1691700</v>
      </c>
      <c r="D86" s="18">
        <f>SUM(D87:D88)</f>
        <v>0</v>
      </c>
      <c r="E86" s="18">
        <f t="shared" si="1"/>
        <v>1691700</v>
      </c>
      <c r="F86" s="18">
        <f>SUM(F87:F88)</f>
        <v>0</v>
      </c>
      <c r="G86" s="18">
        <f t="shared" si="1"/>
        <v>1691700</v>
      </c>
      <c r="H86" s="18">
        <f>SUM(H87:H88)</f>
        <v>0</v>
      </c>
      <c r="I86" s="18">
        <f t="shared" si="2"/>
        <v>1691700</v>
      </c>
      <c r="J86" s="18"/>
      <c r="K86" s="18">
        <f t="shared" si="3"/>
        <v>1691700</v>
      </c>
      <c r="L86" s="18"/>
      <c r="M86" s="18">
        <f t="shared" si="4"/>
        <v>1691700</v>
      </c>
      <c r="N86" s="18"/>
      <c r="O86" s="18">
        <f t="shared" si="5"/>
        <v>1691700</v>
      </c>
      <c r="P86" s="18">
        <f t="shared" ref="P86:Y86" si="6">SUM(P87:P88)</f>
        <v>1577000</v>
      </c>
      <c r="Q86" s="18"/>
      <c r="R86" s="18">
        <f t="shared" ref="R86:T86" si="7">SUM(R87:R88)</f>
        <v>1577000</v>
      </c>
      <c r="S86" s="18"/>
      <c r="T86" s="18">
        <f t="shared" si="7"/>
        <v>1577000</v>
      </c>
      <c r="U86" s="18"/>
      <c r="V86" s="18">
        <f t="shared" ref="V86:X86" si="8">SUM(V87:V88)</f>
        <v>1577000</v>
      </c>
      <c r="W86" s="18"/>
      <c r="X86" s="18">
        <f t="shared" si="8"/>
        <v>1577000</v>
      </c>
      <c r="Y86" s="18">
        <f t="shared" si="6"/>
        <v>1105</v>
      </c>
      <c r="Z86" s="18"/>
      <c r="AA86" s="18">
        <f t="shared" ref="AA86:AC86" si="9">SUM(AA87:AA88)</f>
        <v>1105</v>
      </c>
      <c r="AB86" s="18"/>
      <c r="AC86" s="18">
        <f t="shared" si="9"/>
        <v>1105</v>
      </c>
      <c r="AD86" s="18"/>
      <c r="AE86" s="18">
        <f t="shared" ref="AE86:AG86" si="10">SUM(AE87:AE88)</f>
        <v>1105</v>
      </c>
      <c r="AF86" s="18"/>
      <c r="AG86" s="18">
        <f t="shared" si="10"/>
        <v>1105</v>
      </c>
      <c r="AI86" s="89"/>
    </row>
    <row r="87" spans="1:35" ht="72" customHeight="1">
      <c r="A87" s="19" t="s">
        <v>63</v>
      </c>
      <c r="B87" s="20" t="s">
        <v>64</v>
      </c>
      <c r="C87" s="18">
        <v>1619000</v>
      </c>
      <c r="D87" s="18"/>
      <c r="E87" s="18">
        <f t="shared" si="1"/>
        <v>1619000</v>
      </c>
      <c r="F87" s="18"/>
      <c r="G87" s="18">
        <f t="shared" si="1"/>
        <v>1619000</v>
      </c>
      <c r="H87" s="18"/>
      <c r="I87" s="18">
        <f t="shared" si="2"/>
        <v>1619000</v>
      </c>
      <c r="J87" s="18"/>
      <c r="K87" s="18">
        <f t="shared" si="3"/>
        <v>1619000</v>
      </c>
      <c r="L87" s="18"/>
      <c r="M87" s="18">
        <f t="shared" si="4"/>
        <v>1619000</v>
      </c>
      <c r="N87" s="18"/>
      <c r="O87" s="18">
        <f t="shared" si="5"/>
        <v>1619000</v>
      </c>
      <c r="P87" s="18">
        <v>1577000</v>
      </c>
      <c r="Q87" s="18"/>
      <c r="R87" s="18">
        <v>1577000</v>
      </c>
      <c r="S87" s="18"/>
      <c r="T87" s="18">
        <v>1577000</v>
      </c>
      <c r="U87" s="18"/>
      <c r="V87" s="18">
        <v>1577000</v>
      </c>
      <c r="W87" s="18"/>
      <c r="X87" s="18">
        <v>1577000</v>
      </c>
      <c r="Y87" s="18">
        <v>1105</v>
      </c>
      <c r="Z87" s="18"/>
      <c r="AA87" s="18">
        <v>1105</v>
      </c>
      <c r="AB87" s="18"/>
      <c r="AC87" s="18">
        <v>1105</v>
      </c>
      <c r="AD87" s="18"/>
      <c r="AE87" s="18">
        <v>1105</v>
      </c>
      <c r="AF87" s="18"/>
      <c r="AG87" s="18">
        <v>1105</v>
      </c>
      <c r="AI87" s="89"/>
    </row>
    <row r="88" spans="1:35" ht="39" customHeight="1">
      <c r="A88" s="19" t="s">
        <v>65</v>
      </c>
      <c r="B88" s="20" t="s">
        <v>66</v>
      </c>
      <c r="C88" s="18">
        <v>72700</v>
      </c>
      <c r="D88" s="18"/>
      <c r="E88" s="18">
        <f t="shared" si="1"/>
        <v>72700</v>
      </c>
      <c r="F88" s="18"/>
      <c r="G88" s="18">
        <f t="shared" si="1"/>
        <v>72700</v>
      </c>
      <c r="H88" s="18"/>
      <c r="I88" s="18">
        <f t="shared" si="2"/>
        <v>72700</v>
      </c>
      <c r="J88" s="18"/>
      <c r="K88" s="18">
        <f t="shared" si="3"/>
        <v>72700</v>
      </c>
      <c r="L88" s="18"/>
      <c r="M88" s="18">
        <f t="shared" si="4"/>
        <v>72700</v>
      </c>
      <c r="N88" s="18"/>
      <c r="O88" s="18">
        <f t="shared" si="5"/>
        <v>72700</v>
      </c>
      <c r="P88" s="18">
        <v>0</v>
      </c>
      <c r="Q88" s="18"/>
      <c r="R88" s="18">
        <v>0</v>
      </c>
      <c r="S88" s="18"/>
      <c r="T88" s="18">
        <v>0</v>
      </c>
      <c r="U88" s="18"/>
      <c r="V88" s="18">
        <v>0</v>
      </c>
      <c r="W88" s="18"/>
      <c r="X88" s="18">
        <v>0</v>
      </c>
      <c r="Y88" s="18">
        <v>0</v>
      </c>
      <c r="Z88" s="18"/>
      <c r="AA88" s="18">
        <v>0</v>
      </c>
      <c r="AB88" s="18"/>
      <c r="AC88" s="18">
        <v>0</v>
      </c>
      <c r="AD88" s="18"/>
      <c r="AE88" s="18">
        <v>0</v>
      </c>
      <c r="AF88" s="18"/>
      <c r="AG88" s="18">
        <v>0</v>
      </c>
      <c r="AI88" s="89"/>
    </row>
    <row r="89" spans="1:35">
      <c r="A89" s="19" t="s">
        <v>67</v>
      </c>
      <c r="B89" s="20" t="s">
        <v>68</v>
      </c>
      <c r="C89" s="18">
        <v>1254000</v>
      </c>
      <c r="D89" s="18"/>
      <c r="E89" s="18">
        <f t="shared" si="1"/>
        <v>1254000</v>
      </c>
      <c r="F89" s="18"/>
      <c r="G89" s="18">
        <f t="shared" si="1"/>
        <v>1254000</v>
      </c>
      <c r="H89" s="18"/>
      <c r="I89" s="18">
        <f t="shared" si="2"/>
        <v>1254000</v>
      </c>
      <c r="J89" s="18"/>
      <c r="K89" s="18">
        <f t="shared" si="3"/>
        <v>1254000</v>
      </c>
      <c r="L89" s="18"/>
      <c r="M89" s="18">
        <f t="shared" si="4"/>
        <v>1254000</v>
      </c>
      <c r="N89" s="18"/>
      <c r="O89" s="18">
        <f t="shared" si="5"/>
        <v>1254000</v>
      </c>
      <c r="P89" s="18">
        <v>1254000</v>
      </c>
      <c r="Q89" s="18"/>
      <c r="R89" s="18">
        <v>1254000</v>
      </c>
      <c r="S89" s="18"/>
      <c r="T89" s="18">
        <v>1254000</v>
      </c>
      <c r="U89" s="18"/>
      <c r="V89" s="18">
        <v>1254000</v>
      </c>
      <c r="W89" s="18"/>
      <c r="X89" s="18">
        <v>1254000</v>
      </c>
      <c r="Y89" s="18">
        <v>1254000</v>
      </c>
      <c r="Z89" s="18"/>
      <c r="AA89" s="18">
        <v>1254000</v>
      </c>
      <c r="AB89" s="18"/>
      <c r="AC89" s="18">
        <v>1254000</v>
      </c>
      <c r="AD89" s="18"/>
      <c r="AE89" s="18">
        <v>1254000</v>
      </c>
      <c r="AF89" s="18"/>
      <c r="AG89" s="18">
        <v>1254000</v>
      </c>
      <c r="AI89" s="89"/>
    </row>
    <row r="90" spans="1:35">
      <c r="A90" s="14" t="s">
        <v>69</v>
      </c>
      <c r="B90" s="15" t="s">
        <v>70</v>
      </c>
      <c r="C90" s="16">
        <f>C91+C192</f>
        <v>978714234.49000001</v>
      </c>
      <c r="D90" s="16">
        <f>D91+D192</f>
        <v>333421814.31999999</v>
      </c>
      <c r="E90" s="16">
        <f>E91+E192</f>
        <v>1312136048.8099999</v>
      </c>
      <c r="F90" s="16">
        <f t="shared" ref="F90:O90" si="11">F91+F192+F193+F194</f>
        <v>63834721.149999999</v>
      </c>
      <c r="G90" s="16">
        <f t="shared" si="11"/>
        <v>1376970769.96</v>
      </c>
      <c r="H90" s="16">
        <f t="shared" si="11"/>
        <v>34926579.140000001</v>
      </c>
      <c r="I90" s="16">
        <f t="shared" si="11"/>
        <v>1411897349.0999999</v>
      </c>
      <c r="J90" s="16">
        <f t="shared" si="11"/>
        <v>10174000</v>
      </c>
      <c r="K90" s="16">
        <f t="shared" si="11"/>
        <v>1422071349.0999999</v>
      </c>
      <c r="L90" s="16">
        <f t="shared" si="11"/>
        <v>21553471.609999999</v>
      </c>
      <c r="M90" s="16">
        <f t="shared" si="11"/>
        <v>1443624820.7099998</v>
      </c>
      <c r="N90" s="16">
        <f t="shared" si="11"/>
        <v>1945153.1400000001</v>
      </c>
      <c r="O90" s="16">
        <f t="shared" si="11"/>
        <v>1445569973.8499997</v>
      </c>
      <c r="P90" s="16">
        <f t="shared" ref="P90:AG90" si="12">P91+P192</f>
        <v>1197636742.73</v>
      </c>
      <c r="Q90" s="16">
        <f t="shared" si="12"/>
        <v>295895335.54000002</v>
      </c>
      <c r="R90" s="16">
        <f t="shared" si="12"/>
        <v>1493532078.27</v>
      </c>
      <c r="S90" s="16">
        <f t="shared" si="12"/>
        <v>-70531955.180000007</v>
      </c>
      <c r="T90" s="16">
        <f t="shared" si="12"/>
        <v>1423000123.0899999</v>
      </c>
      <c r="U90" s="16">
        <f t="shared" si="12"/>
        <v>30677700</v>
      </c>
      <c r="V90" s="16">
        <f t="shared" si="12"/>
        <v>1453677823.0899999</v>
      </c>
      <c r="W90" s="16">
        <f t="shared" si="12"/>
        <v>0</v>
      </c>
      <c r="X90" s="16">
        <f t="shared" si="12"/>
        <v>1453677823.0899999</v>
      </c>
      <c r="Y90" s="16">
        <f t="shared" si="12"/>
        <v>1749222671.52</v>
      </c>
      <c r="Z90" s="16">
        <f t="shared" si="12"/>
        <v>17521548.330000002</v>
      </c>
      <c r="AA90" s="16">
        <f t="shared" si="12"/>
        <v>1766744219.8499999</v>
      </c>
      <c r="AB90" s="16">
        <f t="shared" si="12"/>
        <v>222222222.22</v>
      </c>
      <c r="AC90" s="16">
        <f t="shared" si="12"/>
        <v>1988966442.0699999</v>
      </c>
      <c r="AD90" s="16">
        <f t="shared" si="12"/>
        <v>-141299182.34999999</v>
      </c>
      <c r="AE90" s="16">
        <f t="shared" si="12"/>
        <v>1847667259.72</v>
      </c>
      <c r="AF90" s="16">
        <f t="shared" si="12"/>
        <v>-56460527.820000008</v>
      </c>
      <c r="AG90" s="16">
        <f t="shared" si="12"/>
        <v>1791206731.9000001</v>
      </c>
      <c r="AI90" s="89"/>
    </row>
    <row r="91" spans="1:35" ht="38.25">
      <c r="A91" s="19" t="s">
        <v>71</v>
      </c>
      <c r="B91" s="20" t="s">
        <v>72</v>
      </c>
      <c r="C91" s="18">
        <f t="shared" ref="C91:Q91" si="13">C92+C95+C160+C177</f>
        <v>973182922.49000001</v>
      </c>
      <c r="D91" s="18">
        <f t="shared" si="13"/>
        <v>333421814.31999999</v>
      </c>
      <c r="E91" s="18">
        <f t="shared" si="13"/>
        <v>1306604736.8099999</v>
      </c>
      <c r="F91" s="18">
        <f t="shared" si="13"/>
        <v>59276717.75</v>
      </c>
      <c r="G91" s="18">
        <f t="shared" si="13"/>
        <v>1366881454.5599999</v>
      </c>
      <c r="H91" s="18">
        <f t="shared" si="13"/>
        <v>34926579.140000001</v>
      </c>
      <c r="I91" s="18">
        <f t="shared" si="13"/>
        <v>1401808033.6999998</v>
      </c>
      <c r="J91" s="18">
        <f t="shared" si="13"/>
        <v>10174000</v>
      </c>
      <c r="K91" s="18">
        <f t="shared" si="3"/>
        <v>1411982033.6999998</v>
      </c>
      <c r="L91" s="18">
        <f t="shared" ref="L91:N91" si="14">L92+L95+L160+L177</f>
        <v>21553471.609999999</v>
      </c>
      <c r="M91" s="18">
        <f t="shared" ref="M91" si="15">K91+L91</f>
        <v>1433535505.3099997</v>
      </c>
      <c r="N91" s="18">
        <f t="shared" si="14"/>
        <v>1962780.08</v>
      </c>
      <c r="O91" s="18">
        <f t="shared" ref="O91" si="16">M91+N91</f>
        <v>1435498285.3899996</v>
      </c>
      <c r="P91" s="18">
        <f t="shared" si="13"/>
        <v>1197636742.73</v>
      </c>
      <c r="Q91" s="18">
        <f t="shared" si="13"/>
        <v>295895335.54000002</v>
      </c>
      <c r="R91" s="18">
        <f t="shared" ref="R91:R192" si="17">SUM(P91:Q91)</f>
        <v>1493532078.27</v>
      </c>
      <c r="S91" s="18">
        <f>S92+S95+S160+S177</f>
        <v>-70531955.180000007</v>
      </c>
      <c r="T91" s="18">
        <f t="shared" ref="T91" si="18">SUM(R91:S91)</f>
        <v>1423000123.0899999</v>
      </c>
      <c r="U91" s="18">
        <f>U92+U95+U160+U177</f>
        <v>30677700</v>
      </c>
      <c r="V91" s="18">
        <f t="shared" ref="V91" si="19">SUM(T91:U91)</f>
        <v>1453677823.0899999</v>
      </c>
      <c r="W91" s="18">
        <f>W92+W95+W160+W177</f>
        <v>0</v>
      </c>
      <c r="X91" s="18">
        <f t="shared" ref="X91" si="20">SUM(V91:W91)</f>
        <v>1453677823.0899999</v>
      </c>
      <c r="Y91" s="18">
        <f t="shared" ref="Y91:AG91" si="21">Y92+Y95+Y160+Y177</f>
        <v>1749222671.52</v>
      </c>
      <c r="Z91" s="18">
        <f t="shared" si="21"/>
        <v>17521548.330000002</v>
      </c>
      <c r="AA91" s="18">
        <f t="shared" si="21"/>
        <v>1766744219.8499999</v>
      </c>
      <c r="AB91" s="18">
        <f t="shared" si="21"/>
        <v>222222222.22</v>
      </c>
      <c r="AC91" s="18">
        <f t="shared" si="21"/>
        <v>1988966442.0699999</v>
      </c>
      <c r="AD91" s="18">
        <f t="shared" si="21"/>
        <v>-141299182.34999999</v>
      </c>
      <c r="AE91" s="18">
        <f t="shared" si="21"/>
        <v>1847667259.72</v>
      </c>
      <c r="AF91" s="18">
        <f t="shared" si="21"/>
        <v>-56460527.820000008</v>
      </c>
      <c r="AG91" s="18">
        <f t="shared" si="21"/>
        <v>1791206731.9000001</v>
      </c>
      <c r="AI91" s="89"/>
    </row>
    <row r="92" spans="1:35">
      <c r="A92" s="14" t="s">
        <v>73</v>
      </c>
      <c r="B92" s="15" t="s">
        <v>74</v>
      </c>
      <c r="C92" s="16">
        <f>C93</f>
        <v>48709400</v>
      </c>
      <c r="D92" s="16"/>
      <c r="E92" s="16">
        <f t="shared" si="1"/>
        <v>48709400</v>
      </c>
      <c r="F92" s="16"/>
      <c r="G92" s="16">
        <f>E92</f>
        <v>48709400</v>
      </c>
      <c r="H92" s="16"/>
      <c r="I92" s="16">
        <f>G92</f>
        <v>48709400</v>
      </c>
      <c r="J92" s="16">
        <f t="shared" ref="J92:O92" si="22">SUM(J93:J94)</f>
        <v>3100000</v>
      </c>
      <c r="K92" s="16">
        <f t="shared" si="22"/>
        <v>51809400</v>
      </c>
      <c r="L92" s="16">
        <f t="shared" si="22"/>
        <v>0</v>
      </c>
      <c r="M92" s="16">
        <f t="shared" si="22"/>
        <v>51809400</v>
      </c>
      <c r="N92" s="16">
        <f t="shared" si="22"/>
        <v>0</v>
      </c>
      <c r="O92" s="16">
        <f t="shared" si="22"/>
        <v>51809400</v>
      </c>
      <c r="P92" s="16">
        <f>P93</f>
        <v>38977200</v>
      </c>
      <c r="Q92" s="16">
        <f t="shared" ref="Q92:X92" si="23">Q93</f>
        <v>0</v>
      </c>
      <c r="R92" s="16">
        <f t="shared" si="23"/>
        <v>38977200</v>
      </c>
      <c r="S92" s="16">
        <f t="shared" si="23"/>
        <v>0</v>
      </c>
      <c r="T92" s="16">
        <f t="shared" si="23"/>
        <v>38977200</v>
      </c>
      <c r="U92" s="16">
        <f t="shared" si="23"/>
        <v>0</v>
      </c>
      <c r="V92" s="16">
        <f t="shared" si="23"/>
        <v>38977200</v>
      </c>
      <c r="W92" s="16">
        <f t="shared" si="23"/>
        <v>0</v>
      </c>
      <c r="X92" s="16">
        <f t="shared" si="23"/>
        <v>38977200</v>
      </c>
      <c r="Y92" s="16">
        <f>Y93</f>
        <v>10600</v>
      </c>
      <c r="Z92" s="16"/>
      <c r="AA92" s="16">
        <f t="shared" ref="AA92:AA192" si="24">SUM(Y92:Z92)</f>
        <v>10600</v>
      </c>
      <c r="AB92" s="16"/>
      <c r="AC92" s="16">
        <f t="shared" ref="AC92:AC93" si="25">SUM(AA92:AB92)</f>
        <v>10600</v>
      </c>
      <c r="AD92" s="16"/>
      <c r="AE92" s="16">
        <f t="shared" ref="AE92:AE93" si="26">SUM(AC92:AD92)</f>
        <v>10600</v>
      </c>
      <c r="AF92" s="16"/>
      <c r="AG92" s="16">
        <f t="shared" ref="AG92:AG93" si="27">SUM(AE92:AF92)</f>
        <v>10600</v>
      </c>
      <c r="AI92" s="89"/>
    </row>
    <row r="93" spans="1:35" ht="26.25" customHeight="1">
      <c r="A93" s="19" t="s">
        <v>75</v>
      </c>
      <c r="B93" s="20" t="s">
        <v>76</v>
      </c>
      <c r="C93" s="18">
        <v>48709400</v>
      </c>
      <c r="D93" s="18"/>
      <c r="E93" s="18">
        <f t="shared" si="1"/>
        <v>48709400</v>
      </c>
      <c r="F93" s="18"/>
      <c r="G93" s="18">
        <f t="shared" ref="G93:G96" si="28">E93</f>
        <v>48709400</v>
      </c>
      <c r="H93" s="18"/>
      <c r="I93" s="18">
        <f t="shared" ref="I93" si="29">G93</f>
        <v>48709400</v>
      </c>
      <c r="J93" s="18"/>
      <c r="K93" s="18">
        <f t="shared" si="3"/>
        <v>48709400</v>
      </c>
      <c r="L93" s="18"/>
      <c r="M93" s="18">
        <f t="shared" ref="M93" si="30">K93+L93</f>
        <v>48709400</v>
      </c>
      <c r="N93" s="18"/>
      <c r="O93" s="18">
        <f t="shared" ref="O93" si="31">M93+N93</f>
        <v>48709400</v>
      </c>
      <c r="P93" s="18">
        <v>38977200</v>
      </c>
      <c r="Q93" s="18"/>
      <c r="R93" s="18">
        <f t="shared" si="17"/>
        <v>38977200</v>
      </c>
      <c r="S93" s="18"/>
      <c r="T93" s="18">
        <f t="shared" ref="T93" si="32">SUM(R93:S93)</f>
        <v>38977200</v>
      </c>
      <c r="U93" s="18"/>
      <c r="V93" s="18">
        <f t="shared" ref="V93" si="33">SUM(T93:U93)</f>
        <v>38977200</v>
      </c>
      <c r="W93" s="18"/>
      <c r="X93" s="18">
        <f t="shared" ref="X93" si="34">SUM(V93:W93)</f>
        <v>38977200</v>
      </c>
      <c r="Y93" s="18">
        <v>10600</v>
      </c>
      <c r="Z93" s="18"/>
      <c r="AA93" s="18">
        <f t="shared" si="24"/>
        <v>10600</v>
      </c>
      <c r="AB93" s="18"/>
      <c r="AC93" s="18">
        <f t="shared" si="25"/>
        <v>10600</v>
      </c>
      <c r="AD93" s="18"/>
      <c r="AE93" s="18">
        <f t="shared" si="26"/>
        <v>10600</v>
      </c>
      <c r="AF93" s="18"/>
      <c r="AG93" s="18">
        <f t="shared" si="27"/>
        <v>10600</v>
      </c>
      <c r="AI93" s="89"/>
    </row>
    <row r="94" spans="1:35" ht="32.25" customHeight="1">
      <c r="A94" s="19" t="s">
        <v>195</v>
      </c>
      <c r="B94" s="20" t="s">
        <v>196</v>
      </c>
      <c r="C94" s="18"/>
      <c r="D94" s="18"/>
      <c r="E94" s="18"/>
      <c r="F94" s="18"/>
      <c r="G94" s="18"/>
      <c r="H94" s="18"/>
      <c r="I94" s="18"/>
      <c r="J94" s="18">
        <v>3100000</v>
      </c>
      <c r="K94" s="18">
        <f>J94</f>
        <v>3100000</v>
      </c>
      <c r="L94" s="18"/>
      <c r="M94" s="18">
        <v>3100000</v>
      </c>
      <c r="N94" s="18"/>
      <c r="O94" s="18">
        <v>3100000</v>
      </c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I94" s="89"/>
    </row>
    <row r="95" spans="1:35" ht="25.5">
      <c r="A95" s="14" t="s">
        <v>77</v>
      </c>
      <c r="B95" s="15" t="s">
        <v>78</v>
      </c>
      <c r="C95" s="16">
        <f>SUM(C96:C125)</f>
        <v>258895922.49000001</v>
      </c>
      <c r="D95" s="16">
        <f t="shared" ref="D95" si="35">SUM(D96:D125)</f>
        <v>332754147.98000002</v>
      </c>
      <c r="E95" s="16">
        <f>SUM(E96:E142)</f>
        <v>591650070.47000003</v>
      </c>
      <c r="F95" s="16">
        <f>SUM(F96:F148)</f>
        <v>41769999.57</v>
      </c>
      <c r="G95" s="16">
        <f>SUM(G96:G156)</f>
        <v>634420070.03999996</v>
      </c>
      <c r="H95" s="16">
        <f>SUM(H96:H156)</f>
        <v>34370236.369999997</v>
      </c>
      <c r="I95" s="16">
        <f>SUM(I96:I156)</f>
        <v>668790306.40999997</v>
      </c>
      <c r="J95" s="16">
        <f t="shared" ref="J95:AG95" si="36">SUM(J96:J156)</f>
        <v>0</v>
      </c>
      <c r="K95" s="16">
        <f t="shared" si="3"/>
        <v>668790306.40999997</v>
      </c>
      <c r="L95" s="16">
        <f>SUM(L96:L158)</f>
        <v>6854896.6100000003</v>
      </c>
      <c r="M95" s="16">
        <f>SUM(M96:M159)</f>
        <v>675645203.01999998</v>
      </c>
      <c r="N95" s="16">
        <f t="shared" ref="N95:O95" si="37">SUM(N96:N159)</f>
        <v>-2776887.84</v>
      </c>
      <c r="O95" s="16">
        <f t="shared" si="37"/>
        <v>672868315.17999995</v>
      </c>
      <c r="P95" s="16">
        <f t="shared" si="36"/>
        <v>455259342.73000002</v>
      </c>
      <c r="Q95" s="16">
        <f t="shared" si="36"/>
        <v>295402637.16000003</v>
      </c>
      <c r="R95" s="16">
        <f t="shared" si="36"/>
        <v>750661979.88999999</v>
      </c>
      <c r="S95" s="16">
        <f t="shared" si="36"/>
        <v>-70531955.180000007</v>
      </c>
      <c r="T95" s="16">
        <f t="shared" si="36"/>
        <v>680130024.71000004</v>
      </c>
      <c r="U95" s="16">
        <f t="shared" si="36"/>
        <v>0</v>
      </c>
      <c r="V95" s="16">
        <f t="shared" si="36"/>
        <v>680130024.71000004</v>
      </c>
      <c r="W95" s="16">
        <f t="shared" si="36"/>
        <v>0</v>
      </c>
      <c r="X95" s="16">
        <f t="shared" si="36"/>
        <v>680130024.71000004</v>
      </c>
      <c r="Y95" s="16">
        <f t="shared" si="36"/>
        <v>1014107471.52</v>
      </c>
      <c r="Z95" s="16">
        <f t="shared" si="36"/>
        <v>17019282.07</v>
      </c>
      <c r="AA95" s="16">
        <f t="shared" si="36"/>
        <v>1031126753.59</v>
      </c>
      <c r="AB95" s="16">
        <f t="shared" si="36"/>
        <v>222222222.22</v>
      </c>
      <c r="AC95" s="16">
        <f t="shared" si="36"/>
        <v>1253348975.8099999</v>
      </c>
      <c r="AD95" s="16">
        <f t="shared" si="36"/>
        <v>-141299182.34999999</v>
      </c>
      <c r="AE95" s="16">
        <f t="shared" si="36"/>
        <v>1112049793.46</v>
      </c>
      <c r="AF95" s="16">
        <f t="shared" si="36"/>
        <v>-87005427.820000008</v>
      </c>
      <c r="AG95" s="16">
        <f t="shared" si="36"/>
        <v>1025044365.6400001</v>
      </c>
      <c r="AI95" s="89"/>
    </row>
    <row r="96" spans="1:35" s="33" customFormat="1" ht="76.5" customHeight="1">
      <c r="A96" s="19" t="s">
        <v>79</v>
      </c>
      <c r="B96" s="20" t="s">
        <v>80</v>
      </c>
      <c r="C96" s="18">
        <v>5365800</v>
      </c>
      <c r="D96" s="18">
        <v>-50</v>
      </c>
      <c r="E96" s="18">
        <f t="shared" si="1"/>
        <v>5365750</v>
      </c>
      <c r="F96" s="18"/>
      <c r="G96" s="18">
        <f t="shared" si="28"/>
        <v>5365750</v>
      </c>
      <c r="H96" s="18"/>
      <c r="I96" s="18">
        <f t="shared" ref="I96" si="38">G96</f>
        <v>5365750</v>
      </c>
      <c r="J96" s="18"/>
      <c r="K96" s="18">
        <f t="shared" si="3"/>
        <v>5365750</v>
      </c>
      <c r="L96" s="18"/>
      <c r="M96" s="18">
        <f t="shared" ref="M96:M166" si="39">K96+L96</f>
        <v>5365750</v>
      </c>
      <c r="N96" s="18"/>
      <c r="O96" s="18">
        <f t="shared" ref="O96:O159" si="40">M96+N96</f>
        <v>5365750</v>
      </c>
      <c r="P96" s="18">
        <v>5548000</v>
      </c>
      <c r="Q96" s="18"/>
      <c r="R96" s="18">
        <f t="shared" si="17"/>
        <v>5548000</v>
      </c>
      <c r="S96" s="18"/>
      <c r="T96" s="18">
        <f t="shared" ref="T96:T98" si="41">SUM(R96:S96)</f>
        <v>5548000</v>
      </c>
      <c r="U96" s="18"/>
      <c r="V96" s="18">
        <f t="shared" ref="V96" si="42">SUM(T96:U96)</f>
        <v>5548000</v>
      </c>
      <c r="W96" s="18"/>
      <c r="X96" s="18">
        <f t="shared" ref="X96" si="43">SUM(V96:W96)</f>
        <v>5548000</v>
      </c>
      <c r="Y96" s="18">
        <v>5769500</v>
      </c>
      <c r="Z96" s="18"/>
      <c r="AA96" s="18">
        <f t="shared" si="24"/>
        <v>5769500</v>
      </c>
      <c r="AB96" s="18"/>
      <c r="AC96" s="18">
        <f t="shared" ref="AC96:AC98" si="44">SUM(AA96:AB96)</f>
        <v>5769500</v>
      </c>
      <c r="AD96" s="18"/>
      <c r="AE96" s="18">
        <f t="shared" ref="AE96:AE98" si="45">SUM(AC96:AD96)</f>
        <v>5769500</v>
      </c>
      <c r="AF96" s="18"/>
      <c r="AG96" s="18">
        <f t="shared" ref="AG96" si="46">SUM(AE96:AF96)</f>
        <v>5769500</v>
      </c>
      <c r="AI96" s="89"/>
    </row>
    <row r="97" spans="1:35" s="33" customFormat="1" ht="95.25" customHeight="1">
      <c r="A97" s="23" t="s">
        <v>81</v>
      </c>
      <c r="B97" s="20" t="s">
        <v>82</v>
      </c>
      <c r="C97" s="18">
        <v>0</v>
      </c>
      <c r="D97" s="18"/>
      <c r="E97" s="18">
        <f t="shared" si="1"/>
        <v>0</v>
      </c>
      <c r="F97" s="18"/>
      <c r="G97" s="18">
        <f>E97</f>
        <v>0</v>
      </c>
      <c r="H97" s="18"/>
      <c r="I97" s="18">
        <f>G97</f>
        <v>0</v>
      </c>
      <c r="J97" s="18"/>
      <c r="K97" s="18">
        <f t="shared" si="3"/>
        <v>0</v>
      </c>
      <c r="L97" s="18"/>
      <c r="M97" s="18">
        <f t="shared" si="39"/>
        <v>0</v>
      </c>
      <c r="N97" s="18"/>
      <c r="O97" s="18">
        <f t="shared" si="40"/>
        <v>0</v>
      </c>
      <c r="P97" s="18">
        <v>97644600</v>
      </c>
      <c r="Q97" s="18">
        <v>-4.33</v>
      </c>
      <c r="R97" s="18">
        <f t="shared" si="17"/>
        <v>97644595.670000002</v>
      </c>
      <c r="S97" s="18">
        <v>-69189560.670000002</v>
      </c>
      <c r="T97" s="18">
        <f t="shared" si="41"/>
        <v>28455035</v>
      </c>
      <c r="U97" s="18"/>
      <c r="V97" s="18">
        <f>T97</f>
        <v>28455035</v>
      </c>
      <c r="W97" s="18"/>
      <c r="X97" s="18">
        <f>V97</f>
        <v>28455035</v>
      </c>
      <c r="Y97" s="18">
        <v>593818200</v>
      </c>
      <c r="Z97" s="18">
        <v>-62.26</v>
      </c>
      <c r="AA97" s="18">
        <f t="shared" si="24"/>
        <v>593818137.74000001</v>
      </c>
      <c r="AB97" s="18"/>
      <c r="AC97" s="18">
        <f t="shared" si="44"/>
        <v>593818137.74000001</v>
      </c>
      <c r="AD97" s="18">
        <v>-504673172.74000001</v>
      </c>
      <c r="AE97" s="18">
        <f t="shared" si="45"/>
        <v>89144965</v>
      </c>
      <c r="AF97" s="18"/>
      <c r="AG97" s="18">
        <f>AE97</f>
        <v>89144965</v>
      </c>
      <c r="AI97" s="89"/>
    </row>
    <row r="98" spans="1:35" s="33" customFormat="1" ht="76.5" customHeight="1">
      <c r="A98" s="23" t="s">
        <v>83</v>
      </c>
      <c r="B98" s="20" t="s">
        <v>84</v>
      </c>
      <c r="C98" s="18"/>
      <c r="D98" s="18"/>
      <c r="E98" s="18"/>
      <c r="F98" s="18"/>
      <c r="G98" s="18"/>
      <c r="H98" s="18"/>
      <c r="I98" s="18"/>
      <c r="J98" s="18"/>
      <c r="K98" s="18">
        <f t="shared" si="3"/>
        <v>0</v>
      </c>
      <c r="L98" s="18"/>
      <c r="M98" s="18">
        <f t="shared" si="39"/>
        <v>0</v>
      </c>
      <c r="N98" s="18"/>
      <c r="O98" s="18">
        <f t="shared" si="40"/>
        <v>0</v>
      </c>
      <c r="P98" s="18">
        <v>1893100</v>
      </c>
      <c r="Q98" s="18">
        <v>9.51</v>
      </c>
      <c r="R98" s="18">
        <f t="shared" si="17"/>
        <v>1893109.51</v>
      </c>
      <c r="S98" s="18">
        <v>-1342394.51</v>
      </c>
      <c r="T98" s="18">
        <f t="shared" si="41"/>
        <v>550715</v>
      </c>
      <c r="U98" s="18"/>
      <c r="V98" s="18">
        <f>T98</f>
        <v>550715</v>
      </c>
      <c r="W98" s="18"/>
      <c r="X98" s="18">
        <f>V98</f>
        <v>550715</v>
      </c>
      <c r="Y98" s="18">
        <v>11512800</v>
      </c>
      <c r="Z98" s="18">
        <v>0.63</v>
      </c>
      <c r="AA98" s="18">
        <f t="shared" si="24"/>
        <v>11512800.630000001</v>
      </c>
      <c r="AB98" s="18"/>
      <c r="AC98" s="18">
        <f t="shared" si="44"/>
        <v>11512800.630000001</v>
      </c>
      <c r="AD98" s="18">
        <v>-9783515.6300000008</v>
      </c>
      <c r="AE98" s="18">
        <f t="shared" si="45"/>
        <v>1729285</v>
      </c>
      <c r="AF98" s="18"/>
      <c r="AG98" s="18">
        <f t="shared" ref="AG98" si="47">AE98</f>
        <v>1729285</v>
      </c>
      <c r="AI98" s="89"/>
    </row>
    <row r="99" spans="1:35" s="33" customFormat="1" ht="90.75" customHeight="1">
      <c r="A99" s="23" t="s">
        <v>85</v>
      </c>
      <c r="B99" s="20" t="s">
        <v>82</v>
      </c>
      <c r="C99" s="18"/>
      <c r="D99" s="18"/>
      <c r="E99" s="18"/>
      <c r="F99" s="18"/>
      <c r="G99" s="18"/>
      <c r="H99" s="18"/>
      <c r="I99" s="18"/>
      <c r="J99" s="18"/>
      <c r="K99" s="18">
        <f t="shared" si="3"/>
        <v>0</v>
      </c>
      <c r="L99" s="18"/>
      <c r="M99" s="18">
        <f t="shared" si="39"/>
        <v>0</v>
      </c>
      <c r="N99" s="18"/>
      <c r="O99" s="18">
        <f t="shared" si="40"/>
        <v>0</v>
      </c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24"/>
      <c r="AA99" s="18"/>
      <c r="AB99" s="18"/>
      <c r="AC99" s="18"/>
      <c r="AD99" s="18">
        <v>361229801.24000001</v>
      </c>
      <c r="AE99" s="18">
        <f>AD99</f>
        <v>361229801.24000001</v>
      </c>
      <c r="AF99" s="18">
        <v>-85518975.780000001</v>
      </c>
      <c r="AG99" s="18">
        <f>AE99+AF99</f>
        <v>275710825.46000004</v>
      </c>
      <c r="AI99" s="89"/>
    </row>
    <row r="100" spans="1:35" s="33" customFormat="1" ht="75.75" customHeight="1">
      <c r="A100" s="23" t="s">
        <v>86</v>
      </c>
      <c r="B100" s="20" t="s">
        <v>84</v>
      </c>
      <c r="C100" s="25"/>
      <c r="D100" s="25"/>
      <c r="E100" s="25"/>
      <c r="F100" s="26"/>
      <c r="G100" s="26"/>
      <c r="H100" s="26"/>
      <c r="I100" s="26"/>
      <c r="J100" s="26"/>
      <c r="K100" s="18">
        <f t="shared" si="3"/>
        <v>0</v>
      </c>
      <c r="L100" s="52"/>
      <c r="M100" s="18">
        <f t="shared" si="39"/>
        <v>0</v>
      </c>
      <c r="N100" s="52"/>
      <c r="O100" s="18">
        <f t="shared" si="40"/>
        <v>0</v>
      </c>
      <c r="P100" s="27"/>
      <c r="Q100" s="27"/>
      <c r="R100" s="18"/>
      <c r="S100" s="28"/>
      <c r="T100" s="18"/>
      <c r="U100" s="18"/>
      <c r="V100" s="18"/>
      <c r="W100" s="18"/>
      <c r="X100" s="18"/>
      <c r="Y100" s="28"/>
      <c r="Z100" s="29"/>
      <c r="AA100" s="18"/>
      <c r="AB100" s="27"/>
      <c r="AC100" s="18"/>
      <c r="AD100" s="28">
        <v>7003434.9199999999</v>
      </c>
      <c r="AE100" s="18">
        <f>AD100</f>
        <v>7003434.9199999999</v>
      </c>
      <c r="AF100" s="28">
        <v>-1486452.04</v>
      </c>
      <c r="AG100" s="18">
        <f>AE100+AF100</f>
        <v>5516982.8799999999</v>
      </c>
      <c r="AI100" s="89"/>
    </row>
    <row r="101" spans="1:35" s="33" customFormat="1" ht="51" customHeight="1">
      <c r="A101" s="23" t="s">
        <v>87</v>
      </c>
      <c r="B101" s="20" t="s">
        <v>88</v>
      </c>
      <c r="C101" s="18"/>
      <c r="D101" s="18"/>
      <c r="E101" s="74"/>
      <c r="F101" s="18"/>
      <c r="G101" s="18"/>
      <c r="H101" s="18">
        <v>1465524</v>
      </c>
      <c r="I101" s="18">
        <f>H101</f>
        <v>1465524</v>
      </c>
      <c r="J101" s="18"/>
      <c r="K101" s="18">
        <f t="shared" si="3"/>
        <v>1465524</v>
      </c>
      <c r="L101" s="18"/>
      <c r="M101" s="18">
        <f t="shared" si="39"/>
        <v>1465524</v>
      </c>
      <c r="N101" s="18"/>
      <c r="O101" s="18">
        <f t="shared" si="40"/>
        <v>1465524</v>
      </c>
      <c r="P101" s="18"/>
      <c r="Q101" s="18"/>
      <c r="R101" s="74"/>
      <c r="S101" s="18"/>
      <c r="T101" s="74"/>
      <c r="U101" s="18"/>
      <c r="V101" s="74"/>
      <c r="W101" s="18"/>
      <c r="X101" s="74"/>
      <c r="Y101" s="18"/>
      <c r="Z101" s="18"/>
      <c r="AA101" s="74"/>
      <c r="AB101" s="18"/>
      <c r="AC101" s="74"/>
      <c r="AD101" s="18"/>
      <c r="AE101" s="74"/>
      <c r="AF101" s="18"/>
      <c r="AG101" s="74"/>
      <c r="AI101" s="89"/>
    </row>
    <row r="102" spans="1:35" s="33" customFormat="1" ht="42" customHeight="1">
      <c r="A102" s="23" t="s">
        <v>89</v>
      </c>
      <c r="B102" s="20" t="s">
        <v>90</v>
      </c>
      <c r="C102" s="18"/>
      <c r="D102" s="18">
        <v>11127171</v>
      </c>
      <c r="E102" s="18">
        <f t="shared" si="1"/>
        <v>11127171</v>
      </c>
      <c r="F102" s="18"/>
      <c r="G102" s="18">
        <f t="shared" ref="G102:G179" si="48">E102</f>
        <v>11127171</v>
      </c>
      <c r="H102" s="18"/>
      <c r="I102" s="18">
        <f t="shared" ref="I102:I116" si="49">G102</f>
        <v>11127171</v>
      </c>
      <c r="J102" s="18"/>
      <c r="K102" s="18">
        <f t="shared" si="3"/>
        <v>11127171</v>
      </c>
      <c r="L102" s="18"/>
      <c r="M102" s="18">
        <f t="shared" si="39"/>
        <v>11127171</v>
      </c>
      <c r="N102" s="18"/>
      <c r="O102" s="18">
        <f t="shared" si="40"/>
        <v>11127171</v>
      </c>
      <c r="P102" s="18"/>
      <c r="Q102" s="18"/>
      <c r="R102" s="18">
        <f t="shared" si="17"/>
        <v>0</v>
      </c>
      <c r="S102" s="18"/>
      <c r="T102" s="18">
        <f t="shared" ref="T102:T116" si="50">SUM(R102:S102)</f>
        <v>0</v>
      </c>
      <c r="U102" s="18"/>
      <c r="V102" s="18">
        <f t="shared" ref="V102" si="51">SUM(T102:U102)</f>
        <v>0</v>
      </c>
      <c r="W102" s="18"/>
      <c r="X102" s="18">
        <f t="shared" ref="X102" si="52">SUM(V102:W102)</f>
        <v>0</v>
      </c>
      <c r="Y102" s="18"/>
      <c r="Z102" s="18"/>
      <c r="AA102" s="18">
        <f t="shared" si="24"/>
        <v>0</v>
      </c>
      <c r="AB102" s="18"/>
      <c r="AC102" s="18">
        <f t="shared" ref="AC102:AC116" si="53">SUM(AA102:AB102)</f>
        <v>0</v>
      </c>
      <c r="AD102" s="18"/>
      <c r="AE102" s="18">
        <f t="shared" ref="AE102:AE116" si="54">SUM(AC102:AD102)</f>
        <v>0</v>
      </c>
      <c r="AF102" s="18"/>
      <c r="AG102" s="18">
        <f t="shared" ref="AG102:AG103" si="55">SUM(AE102:AF102)</f>
        <v>0</v>
      </c>
      <c r="AI102" s="89"/>
    </row>
    <row r="103" spans="1:35" s="33" customFormat="1" ht="45" customHeight="1">
      <c r="A103" s="23" t="s">
        <v>91</v>
      </c>
      <c r="B103" s="20" t="s">
        <v>92</v>
      </c>
      <c r="C103" s="18"/>
      <c r="D103" s="18"/>
      <c r="E103" s="18"/>
      <c r="F103" s="18"/>
      <c r="G103" s="18"/>
      <c r="H103" s="18">
        <v>13397959.199999999</v>
      </c>
      <c r="I103" s="18">
        <f>H103</f>
        <v>13397959.199999999</v>
      </c>
      <c r="J103" s="18"/>
      <c r="K103" s="18">
        <f t="shared" si="3"/>
        <v>13397959.199999999</v>
      </c>
      <c r="L103" s="18"/>
      <c r="M103" s="18">
        <f t="shared" si="39"/>
        <v>13397959.199999999</v>
      </c>
      <c r="N103" s="18"/>
      <c r="O103" s="18">
        <f t="shared" si="40"/>
        <v>13397959.199999999</v>
      </c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>
        <f t="shared" si="54"/>
        <v>0</v>
      </c>
      <c r="AF103" s="18"/>
      <c r="AG103" s="18">
        <f t="shared" si="55"/>
        <v>0</v>
      </c>
      <c r="AI103" s="89"/>
    </row>
    <row r="104" spans="1:35" s="33" customFormat="1" ht="24">
      <c r="A104" s="75" t="s">
        <v>203</v>
      </c>
      <c r="B104" s="86" t="s">
        <v>204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>
        <v>8273007.6100000003</v>
      </c>
      <c r="M104" s="18">
        <f t="shared" si="39"/>
        <v>8273007.6100000003</v>
      </c>
      <c r="N104" s="18"/>
      <c r="O104" s="18">
        <f t="shared" si="40"/>
        <v>8273007.6100000003</v>
      </c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I104" s="89"/>
    </row>
    <row r="105" spans="1:35" s="33" customFormat="1" ht="43.5" customHeight="1">
      <c r="A105" s="23" t="s">
        <v>93</v>
      </c>
      <c r="B105" s="20" t="s">
        <v>94</v>
      </c>
      <c r="C105" s="18"/>
      <c r="D105" s="18"/>
      <c r="E105" s="18"/>
      <c r="F105" s="18"/>
      <c r="G105" s="18"/>
      <c r="H105" s="18"/>
      <c r="I105" s="18"/>
      <c r="J105" s="18"/>
      <c r="K105" s="18">
        <f t="shared" si="3"/>
        <v>0</v>
      </c>
      <c r="L105" s="18"/>
      <c r="M105" s="18">
        <f t="shared" si="39"/>
        <v>0</v>
      </c>
      <c r="N105" s="18"/>
      <c r="O105" s="18">
        <f t="shared" si="40"/>
        <v>0</v>
      </c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>
        <v>4924269.8600000003</v>
      </c>
      <c r="AE105" s="18">
        <f t="shared" si="54"/>
        <v>4924269.8600000003</v>
      </c>
      <c r="AF105" s="18"/>
      <c r="AG105" s="18">
        <f>AE105</f>
        <v>4924269.8600000003</v>
      </c>
      <c r="AI105" s="89"/>
    </row>
    <row r="106" spans="1:35" s="33" customFormat="1" ht="48" customHeight="1">
      <c r="A106" s="23" t="s">
        <v>95</v>
      </c>
      <c r="B106" s="20" t="s">
        <v>96</v>
      </c>
      <c r="C106" s="18"/>
      <c r="D106" s="18"/>
      <c r="E106" s="18">
        <f t="shared" si="1"/>
        <v>0</v>
      </c>
      <c r="F106" s="18"/>
      <c r="G106" s="18">
        <f t="shared" si="48"/>
        <v>0</v>
      </c>
      <c r="H106" s="18"/>
      <c r="I106" s="18">
        <f t="shared" si="49"/>
        <v>0</v>
      </c>
      <c r="J106" s="18"/>
      <c r="K106" s="18">
        <f t="shared" si="3"/>
        <v>0</v>
      </c>
      <c r="L106" s="18"/>
      <c r="M106" s="18">
        <f t="shared" si="39"/>
        <v>0</v>
      </c>
      <c r="N106" s="18"/>
      <c r="O106" s="18">
        <f t="shared" si="40"/>
        <v>0</v>
      </c>
      <c r="P106" s="18"/>
      <c r="Q106" s="18">
        <v>1250000</v>
      </c>
      <c r="R106" s="18">
        <f t="shared" si="17"/>
        <v>1250000</v>
      </c>
      <c r="S106" s="18"/>
      <c r="T106" s="18">
        <f t="shared" si="50"/>
        <v>1250000</v>
      </c>
      <c r="U106" s="18"/>
      <c r="V106" s="18">
        <f t="shared" ref="V106:V116" si="56">SUM(T106:U106)</f>
        <v>1250000</v>
      </c>
      <c r="W106" s="18"/>
      <c r="X106" s="18">
        <f t="shared" ref="X106:X116" si="57">SUM(V106:W106)</f>
        <v>1250000</v>
      </c>
      <c r="Y106" s="18"/>
      <c r="Z106" s="18"/>
      <c r="AA106" s="18">
        <f t="shared" si="24"/>
        <v>0</v>
      </c>
      <c r="AB106" s="18"/>
      <c r="AC106" s="18">
        <f t="shared" si="53"/>
        <v>0</v>
      </c>
      <c r="AD106" s="18"/>
      <c r="AE106" s="18">
        <f t="shared" si="54"/>
        <v>0</v>
      </c>
      <c r="AF106" s="18"/>
      <c r="AG106" s="18">
        <f t="shared" ref="AG106:AG116" si="58">SUM(AE106:AF106)</f>
        <v>0</v>
      </c>
      <c r="AI106" s="89"/>
    </row>
    <row r="107" spans="1:35" s="33" customFormat="1" ht="27.75" customHeight="1">
      <c r="A107" s="23" t="s">
        <v>97</v>
      </c>
      <c r="B107" s="20" t="s">
        <v>98</v>
      </c>
      <c r="C107" s="18"/>
      <c r="D107" s="18">
        <v>8806635.0099999998</v>
      </c>
      <c r="E107" s="18">
        <f t="shared" si="1"/>
        <v>8806635.0099999998</v>
      </c>
      <c r="F107" s="18"/>
      <c r="G107" s="18">
        <f t="shared" si="48"/>
        <v>8806635.0099999998</v>
      </c>
      <c r="H107" s="18">
        <v>178814.93</v>
      </c>
      <c r="I107" s="18">
        <f>G107+H107</f>
        <v>8985449.9399999995</v>
      </c>
      <c r="J107" s="18"/>
      <c r="K107" s="18">
        <f t="shared" si="3"/>
        <v>8985449.9399999995</v>
      </c>
      <c r="L107" s="18"/>
      <c r="M107" s="18">
        <f t="shared" si="39"/>
        <v>8985449.9399999995</v>
      </c>
      <c r="N107" s="18"/>
      <c r="O107" s="18">
        <f t="shared" si="40"/>
        <v>8985449.9399999995</v>
      </c>
      <c r="P107" s="18"/>
      <c r="Q107" s="18"/>
      <c r="R107" s="18">
        <f t="shared" si="17"/>
        <v>0</v>
      </c>
      <c r="S107" s="18"/>
      <c r="T107" s="18">
        <f t="shared" si="50"/>
        <v>0</v>
      </c>
      <c r="U107" s="18"/>
      <c r="V107" s="18">
        <f t="shared" si="56"/>
        <v>0</v>
      </c>
      <c r="W107" s="18"/>
      <c r="X107" s="18">
        <f t="shared" si="57"/>
        <v>0</v>
      </c>
      <c r="Y107" s="18"/>
      <c r="Z107" s="18"/>
      <c r="AA107" s="18">
        <f t="shared" si="24"/>
        <v>0</v>
      </c>
      <c r="AB107" s="18"/>
      <c r="AC107" s="18">
        <f t="shared" si="53"/>
        <v>0</v>
      </c>
      <c r="AD107" s="18"/>
      <c r="AE107" s="18">
        <f t="shared" si="54"/>
        <v>0</v>
      </c>
      <c r="AF107" s="18"/>
      <c r="AG107" s="18">
        <f t="shared" si="58"/>
        <v>0</v>
      </c>
      <c r="AI107" s="89"/>
    </row>
    <row r="108" spans="1:35" s="33" customFormat="1" ht="31.5" customHeight="1">
      <c r="A108" s="19" t="s">
        <v>99</v>
      </c>
      <c r="B108" s="20" t="s">
        <v>100</v>
      </c>
      <c r="C108" s="18"/>
      <c r="D108" s="18">
        <v>222222.22</v>
      </c>
      <c r="E108" s="18">
        <f t="shared" si="1"/>
        <v>222222.22</v>
      </c>
      <c r="F108" s="18"/>
      <c r="G108" s="18">
        <f t="shared" si="48"/>
        <v>222222.22</v>
      </c>
      <c r="H108" s="18"/>
      <c r="I108" s="18">
        <f t="shared" si="49"/>
        <v>222222.22</v>
      </c>
      <c r="J108" s="18"/>
      <c r="K108" s="18">
        <f t="shared" si="3"/>
        <v>222222.22</v>
      </c>
      <c r="L108" s="18"/>
      <c r="M108" s="18">
        <f t="shared" si="39"/>
        <v>222222.22</v>
      </c>
      <c r="N108" s="18"/>
      <c r="O108" s="18">
        <f t="shared" si="40"/>
        <v>222222.22</v>
      </c>
      <c r="P108" s="18"/>
      <c r="Q108" s="18"/>
      <c r="R108" s="18">
        <f t="shared" si="17"/>
        <v>0</v>
      </c>
      <c r="S108" s="18"/>
      <c r="T108" s="18">
        <f t="shared" si="50"/>
        <v>0</v>
      </c>
      <c r="U108" s="18"/>
      <c r="V108" s="18">
        <f t="shared" si="56"/>
        <v>0</v>
      </c>
      <c r="W108" s="18"/>
      <c r="X108" s="18">
        <f t="shared" si="57"/>
        <v>0</v>
      </c>
      <c r="Y108" s="18"/>
      <c r="Z108" s="18"/>
      <c r="AA108" s="18">
        <f t="shared" si="24"/>
        <v>0</v>
      </c>
      <c r="AB108" s="18"/>
      <c r="AC108" s="18">
        <f t="shared" si="53"/>
        <v>0</v>
      </c>
      <c r="AD108" s="18"/>
      <c r="AE108" s="18">
        <f t="shared" si="54"/>
        <v>0</v>
      </c>
      <c r="AF108" s="18"/>
      <c r="AG108" s="18">
        <f t="shared" si="58"/>
        <v>0</v>
      </c>
      <c r="AI108" s="89"/>
    </row>
    <row r="109" spans="1:35" s="33" customFormat="1" ht="43.5" customHeight="1">
      <c r="A109" s="19" t="s">
        <v>101</v>
      </c>
      <c r="B109" s="20" t="s">
        <v>100</v>
      </c>
      <c r="C109" s="18"/>
      <c r="D109" s="18"/>
      <c r="E109" s="18">
        <f t="shared" si="1"/>
        <v>0</v>
      </c>
      <c r="F109" s="18"/>
      <c r="G109" s="18">
        <f t="shared" si="48"/>
        <v>0</v>
      </c>
      <c r="H109" s="18"/>
      <c r="I109" s="18">
        <f t="shared" si="49"/>
        <v>0</v>
      </c>
      <c r="J109" s="18"/>
      <c r="K109" s="18">
        <f t="shared" si="3"/>
        <v>0</v>
      </c>
      <c r="L109" s="18"/>
      <c r="M109" s="18">
        <f t="shared" si="39"/>
        <v>0</v>
      </c>
      <c r="N109" s="18"/>
      <c r="O109" s="18">
        <f t="shared" si="40"/>
        <v>0</v>
      </c>
      <c r="P109" s="18"/>
      <c r="Q109" s="18">
        <v>2540624.5</v>
      </c>
      <c r="R109" s="18">
        <f t="shared" si="17"/>
        <v>2540624.5</v>
      </c>
      <c r="S109" s="18"/>
      <c r="T109" s="18">
        <f t="shared" si="50"/>
        <v>2540624.5</v>
      </c>
      <c r="U109" s="18"/>
      <c r="V109" s="18">
        <f t="shared" si="56"/>
        <v>2540624.5</v>
      </c>
      <c r="W109" s="18"/>
      <c r="X109" s="18">
        <f t="shared" si="57"/>
        <v>2540624.5</v>
      </c>
      <c r="Y109" s="18"/>
      <c r="Z109" s="18">
        <v>11415200</v>
      </c>
      <c r="AA109" s="18">
        <f t="shared" si="24"/>
        <v>11415200</v>
      </c>
      <c r="AB109" s="18"/>
      <c r="AC109" s="18">
        <f t="shared" si="53"/>
        <v>11415200</v>
      </c>
      <c r="AD109" s="18"/>
      <c r="AE109" s="18">
        <f t="shared" si="54"/>
        <v>11415200</v>
      </c>
      <c r="AF109" s="18"/>
      <c r="AG109" s="18">
        <f t="shared" si="58"/>
        <v>11415200</v>
      </c>
      <c r="AI109" s="89"/>
    </row>
    <row r="110" spans="1:35" s="33" customFormat="1" ht="51.75" customHeight="1">
      <c r="A110" s="19" t="s">
        <v>102</v>
      </c>
      <c r="B110" s="20" t="s">
        <v>100</v>
      </c>
      <c r="C110" s="18"/>
      <c r="D110" s="18"/>
      <c r="E110" s="18">
        <f t="shared" ref="E110" si="59">SUM(C110:D110)</f>
        <v>0</v>
      </c>
      <c r="F110" s="18"/>
      <c r="G110" s="18">
        <f t="shared" si="48"/>
        <v>0</v>
      </c>
      <c r="H110" s="18"/>
      <c r="I110" s="18">
        <f t="shared" si="49"/>
        <v>0</v>
      </c>
      <c r="J110" s="18"/>
      <c r="K110" s="18">
        <f t="shared" si="3"/>
        <v>0</v>
      </c>
      <c r="L110" s="18"/>
      <c r="M110" s="18">
        <f t="shared" si="39"/>
        <v>0</v>
      </c>
      <c r="N110" s="18"/>
      <c r="O110" s="18">
        <f t="shared" si="40"/>
        <v>0</v>
      </c>
      <c r="P110" s="18"/>
      <c r="Q110" s="18">
        <v>3499139.47</v>
      </c>
      <c r="R110" s="18">
        <f t="shared" si="17"/>
        <v>3499139.47</v>
      </c>
      <c r="S110" s="18"/>
      <c r="T110" s="18">
        <f t="shared" si="50"/>
        <v>3499139.47</v>
      </c>
      <c r="U110" s="18"/>
      <c r="V110" s="18">
        <f t="shared" si="56"/>
        <v>3499139.47</v>
      </c>
      <c r="W110" s="18"/>
      <c r="X110" s="18">
        <f t="shared" si="57"/>
        <v>3499139.47</v>
      </c>
      <c r="Y110" s="18"/>
      <c r="Z110" s="18"/>
      <c r="AA110" s="18">
        <f t="shared" si="24"/>
        <v>0</v>
      </c>
      <c r="AB110" s="18"/>
      <c r="AC110" s="18">
        <f t="shared" si="53"/>
        <v>0</v>
      </c>
      <c r="AD110" s="18"/>
      <c r="AE110" s="18">
        <f t="shared" si="54"/>
        <v>0</v>
      </c>
      <c r="AF110" s="18"/>
      <c r="AG110" s="18">
        <f t="shared" si="58"/>
        <v>0</v>
      </c>
      <c r="AI110" s="89"/>
    </row>
    <row r="111" spans="1:35" s="33" customFormat="1" ht="44.25" customHeight="1">
      <c r="A111" s="19" t="s">
        <v>103</v>
      </c>
      <c r="B111" s="18" t="s">
        <v>104</v>
      </c>
      <c r="C111" s="18">
        <v>6932622.4900000002</v>
      </c>
      <c r="D111" s="18"/>
      <c r="E111" s="18">
        <f t="shared" si="1"/>
        <v>6932622.4900000002</v>
      </c>
      <c r="F111" s="18"/>
      <c r="G111" s="18">
        <f t="shared" si="48"/>
        <v>6932622.4900000002</v>
      </c>
      <c r="H111" s="18"/>
      <c r="I111" s="18">
        <f t="shared" si="49"/>
        <v>6932622.4900000002</v>
      </c>
      <c r="J111" s="18"/>
      <c r="K111" s="18">
        <f t="shared" si="3"/>
        <v>6932622.4900000002</v>
      </c>
      <c r="L111" s="18"/>
      <c r="M111" s="18">
        <f t="shared" si="39"/>
        <v>6932622.4900000002</v>
      </c>
      <c r="N111" s="18">
        <v>-2240507.84</v>
      </c>
      <c r="O111" s="18">
        <f t="shared" si="40"/>
        <v>4692114.6500000004</v>
      </c>
      <c r="P111" s="18">
        <v>7003943.7300000004</v>
      </c>
      <c r="Q111" s="18"/>
      <c r="R111" s="18">
        <f t="shared" si="17"/>
        <v>7003943.7300000004</v>
      </c>
      <c r="S111" s="18"/>
      <c r="T111" s="18">
        <f t="shared" si="50"/>
        <v>7003943.7300000004</v>
      </c>
      <c r="U111" s="18"/>
      <c r="V111" s="18">
        <f t="shared" si="56"/>
        <v>7003943.7300000004</v>
      </c>
      <c r="W111" s="18"/>
      <c r="X111" s="18">
        <f t="shared" si="57"/>
        <v>7003943.7300000004</v>
      </c>
      <c r="Y111" s="18">
        <v>7302292.5199999996</v>
      </c>
      <c r="Z111" s="18"/>
      <c r="AA111" s="18">
        <f t="shared" si="24"/>
        <v>7302292.5199999996</v>
      </c>
      <c r="AB111" s="18"/>
      <c r="AC111" s="18">
        <f t="shared" si="53"/>
        <v>7302292.5199999996</v>
      </c>
      <c r="AD111" s="18"/>
      <c r="AE111" s="18">
        <f t="shared" si="54"/>
        <v>7302292.5199999996</v>
      </c>
      <c r="AF111" s="18"/>
      <c r="AG111" s="18">
        <f t="shared" si="58"/>
        <v>7302292.5199999996</v>
      </c>
      <c r="AI111" s="89"/>
    </row>
    <row r="112" spans="1:35" s="33" customFormat="1" ht="38.25" customHeight="1">
      <c r="A112" s="19" t="s">
        <v>105</v>
      </c>
      <c r="B112" s="18" t="s">
        <v>106</v>
      </c>
      <c r="C112" s="18"/>
      <c r="D112" s="18">
        <v>19834808.890000001</v>
      </c>
      <c r="E112" s="18">
        <f t="shared" si="1"/>
        <v>19834808.890000001</v>
      </c>
      <c r="F112" s="18"/>
      <c r="G112" s="18">
        <f t="shared" si="48"/>
        <v>19834808.890000001</v>
      </c>
      <c r="H112" s="18"/>
      <c r="I112" s="18">
        <f t="shared" si="49"/>
        <v>19834808.890000001</v>
      </c>
      <c r="J112" s="18"/>
      <c r="K112" s="18">
        <f t="shared" si="3"/>
        <v>19834808.890000001</v>
      </c>
      <c r="L112" s="18"/>
      <c r="M112" s="18">
        <f t="shared" si="39"/>
        <v>19834808.890000001</v>
      </c>
      <c r="N112" s="18"/>
      <c r="O112" s="18">
        <f t="shared" si="40"/>
        <v>19834808.890000001</v>
      </c>
      <c r="P112" s="18"/>
      <c r="Q112" s="18"/>
      <c r="R112" s="18">
        <f t="shared" si="17"/>
        <v>0</v>
      </c>
      <c r="S112" s="18"/>
      <c r="T112" s="18">
        <f t="shared" si="50"/>
        <v>0</v>
      </c>
      <c r="U112" s="18"/>
      <c r="V112" s="18">
        <f t="shared" si="56"/>
        <v>0</v>
      </c>
      <c r="W112" s="18"/>
      <c r="X112" s="18">
        <f t="shared" si="57"/>
        <v>0</v>
      </c>
      <c r="Y112" s="18"/>
      <c r="Z112" s="18"/>
      <c r="AA112" s="18">
        <f t="shared" si="24"/>
        <v>0</v>
      </c>
      <c r="AB112" s="18"/>
      <c r="AC112" s="18">
        <f t="shared" si="53"/>
        <v>0</v>
      </c>
      <c r="AD112" s="18"/>
      <c r="AE112" s="18">
        <f t="shared" si="54"/>
        <v>0</v>
      </c>
      <c r="AF112" s="18"/>
      <c r="AG112" s="18">
        <f t="shared" si="58"/>
        <v>0</v>
      </c>
      <c r="AI112" s="89"/>
    </row>
    <row r="113" spans="1:35" ht="37.5" customHeight="1">
      <c r="A113" s="19" t="s">
        <v>107</v>
      </c>
      <c r="B113" s="18" t="s">
        <v>106</v>
      </c>
      <c r="C113" s="18"/>
      <c r="D113" s="18">
        <v>650300</v>
      </c>
      <c r="E113" s="18">
        <f t="shared" si="1"/>
        <v>650300</v>
      </c>
      <c r="F113" s="18"/>
      <c r="G113" s="18">
        <f t="shared" si="48"/>
        <v>650300</v>
      </c>
      <c r="H113" s="18"/>
      <c r="I113" s="18">
        <f t="shared" si="49"/>
        <v>650300</v>
      </c>
      <c r="J113" s="18"/>
      <c r="K113" s="18">
        <f t="shared" si="3"/>
        <v>650300</v>
      </c>
      <c r="L113" s="18"/>
      <c r="M113" s="18">
        <f t="shared" si="39"/>
        <v>650300</v>
      </c>
      <c r="N113" s="18"/>
      <c r="O113" s="18">
        <f t="shared" si="40"/>
        <v>650300</v>
      </c>
      <c r="P113" s="18"/>
      <c r="Q113" s="18"/>
      <c r="R113" s="18">
        <f t="shared" si="17"/>
        <v>0</v>
      </c>
      <c r="S113" s="18"/>
      <c r="T113" s="18">
        <f t="shared" si="50"/>
        <v>0</v>
      </c>
      <c r="U113" s="18"/>
      <c r="V113" s="18">
        <f t="shared" si="56"/>
        <v>0</v>
      </c>
      <c r="W113" s="18"/>
      <c r="X113" s="18">
        <f t="shared" si="57"/>
        <v>0</v>
      </c>
      <c r="Y113" s="18"/>
      <c r="Z113" s="18"/>
      <c r="AA113" s="18">
        <f t="shared" si="24"/>
        <v>0</v>
      </c>
      <c r="AB113" s="18"/>
      <c r="AC113" s="18">
        <f t="shared" si="53"/>
        <v>0</v>
      </c>
      <c r="AD113" s="18"/>
      <c r="AE113" s="18">
        <f t="shared" si="54"/>
        <v>0</v>
      </c>
      <c r="AF113" s="18"/>
      <c r="AG113" s="18">
        <f t="shared" si="58"/>
        <v>0</v>
      </c>
      <c r="AI113" s="89"/>
    </row>
    <row r="114" spans="1:35" ht="30" customHeight="1">
      <c r="A114" s="19" t="s">
        <v>108</v>
      </c>
      <c r="B114" s="18" t="s">
        <v>106</v>
      </c>
      <c r="C114" s="18"/>
      <c r="D114" s="18">
        <v>1140266.05</v>
      </c>
      <c r="E114" s="18">
        <f t="shared" si="1"/>
        <v>1140266.05</v>
      </c>
      <c r="F114" s="18"/>
      <c r="G114" s="18">
        <f t="shared" si="48"/>
        <v>1140266.05</v>
      </c>
      <c r="H114" s="18"/>
      <c r="I114" s="18">
        <f t="shared" si="49"/>
        <v>1140266.05</v>
      </c>
      <c r="J114" s="18"/>
      <c r="K114" s="18">
        <f t="shared" si="3"/>
        <v>1140266.05</v>
      </c>
      <c r="L114" s="18"/>
      <c r="M114" s="18">
        <f t="shared" si="39"/>
        <v>1140266.05</v>
      </c>
      <c r="N114" s="18"/>
      <c r="O114" s="18">
        <f t="shared" si="40"/>
        <v>1140266.05</v>
      </c>
      <c r="P114" s="18"/>
      <c r="Q114" s="18">
        <v>826973.96</v>
      </c>
      <c r="R114" s="18">
        <f t="shared" si="17"/>
        <v>826973.96</v>
      </c>
      <c r="S114" s="18"/>
      <c r="T114" s="18">
        <f t="shared" si="50"/>
        <v>826973.96</v>
      </c>
      <c r="U114" s="18"/>
      <c r="V114" s="18">
        <f t="shared" si="56"/>
        <v>826973.96</v>
      </c>
      <c r="W114" s="18"/>
      <c r="X114" s="18">
        <f t="shared" si="57"/>
        <v>826973.96</v>
      </c>
      <c r="Y114" s="18"/>
      <c r="Z114" s="18">
        <v>3730212.26</v>
      </c>
      <c r="AA114" s="18">
        <f t="shared" si="24"/>
        <v>3730212.26</v>
      </c>
      <c r="AB114" s="18"/>
      <c r="AC114" s="18">
        <f t="shared" si="53"/>
        <v>3730212.26</v>
      </c>
      <c r="AD114" s="18"/>
      <c r="AE114" s="18">
        <f t="shared" si="54"/>
        <v>3730212.26</v>
      </c>
      <c r="AF114" s="18"/>
      <c r="AG114" s="18">
        <f t="shared" si="58"/>
        <v>3730212.26</v>
      </c>
      <c r="AI114" s="89"/>
    </row>
    <row r="115" spans="1:35" s="33" customFormat="1" ht="42.75" customHeight="1">
      <c r="A115" s="19" t="s">
        <v>109</v>
      </c>
      <c r="B115" s="18" t="s">
        <v>106</v>
      </c>
      <c r="C115" s="18"/>
      <c r="D115" s="18">
        <v>3685977.6</v>
      </c>
      <c r="E115" s="18">
        <f t="shared" si="1"/>
        <v>3685977.6</v>
      </c>
      <c r="F115" s="18"/>
      <c r="G115" s="18">
        <f t="shared" si="48"/>
        <v>3685977.6</v>
      </c>
      <c r="H115" s="18"/>
      <c r="I115" s="18">
        <f t="shared" si="49"/>
        <v>3685977.6</v>
      </c>
      <c r="J115" s="18"/>
      <c r="K115" s="18">
        <f t="shared" si="3"/>
        <v>3685977.6</v>
      </c>
      <c r="L115" s="18"/>
      <c r="M115" s="18">
        <f t="shared" si="39"/>
        <v>3685977.6</v>
      </c>
      <c r="N115" s="18"/>
      <c r="O115" s="18">
        <f t="shared" si="40"/>
        <v>3685977.6</v>
      </c>
      <c r="P115" s="18"/>
      <c r="Q115" s="18"/>
      <c r="R115" s="18">
        <f t="shared" si="17"/>
        <v>0</v>
      </c>
      <c r="S115" s="18"/>
      <c r="T115" s="18">
        <f t="shared" si="50"/>
        <v>0</v>
      </c>
      <c r="U115" s="18"/>
      <c r="V115" s="18">
        <f t="shared" si="56"/>
        <v>0</v>
      </c>
      <c r="W115" s="18"/>
      <c r="X115" s="18">
        <f t="shared" si="57"/>
        <v>0</v>
      </c>
      <c r="Y115" s="18"/>
      <c r="Z115" s="18"/>
      <c r="AA115" s="18">
        <f t="shared" si="24"/>
        <v>0</v>
      </c>
      <c r="AB115" s="18"/>
      <c r="AC115" s="18">
        <f t="shared" si="53"/>
        <v>0</v>
      </c>
      <c r="AD115" s="18"/>
      <c r="AE115" s="18">
        <f t="shared" si="54"/>
        <v>0</v>
      </c>
      <c r="AF115" s="18"/>
      <c r="AG115" s="18">
        <f t="shared" si="58"/>
        <v>0</v>
      </c>
      <c r="AI115" s="89"/>
    </row>
    <row r="116" spans="1:35" s="33" customFormat="1" ht="34.5" customHeight="1">
      <c r="A116" s="19" t="s">
        <v>110</v>
      </c>
      <c r="B116" s="62" t="s">
        <v>210</v>
      </c>
      <c r="C116" s="18"/>
      <c r="D116" s="18">
        <v>285121249.99000001</v>
      </c>
      <c r="E116" s="18">
        <f t="shared" ref="E116" si="60">SUM(C116:D116)</f>
        <v>285121249.99000001</v>
      </c>
      <c r="F116" s="18"/>
      <c r="G116" s="18">
        <f t="shared" si="48"/>
        <v>285121249.99000001</v>
      </c>
      <c r="H116" s="18"/>
      <c r="I116" s="18">
        <f t="shared" si="49"/>
        <v>285121249.99000001</v>
      </c>
      <c r="J116" s="18"/>
      <c r="K116" s="18">
        <f t="shared" si="3"/>
        <v>285121249.99000001</v>
      </c>
      <c r="L116" s="18"/>
      <c r="M116" s="18">
        <f t="shared" si="39"/>
        <v>285121249.99000001</v>
      </c>
      <c r="N116" s="18"/>
      <c r="O116" s="18">
        <f t="shared" si="40"/>
        <v>285121249.99000001</v>
      </c>
      <c r="P116" s="18"/>
      <c r="Q116" s="18">
        <v>285121670</v>
      </c>
      <c r="R116" s="18">
        <f t="shared" ref="R116" si="61">SUM(P116:Q116)</f>
        <v>285121670</v>
      </c>
      <c r="S116" s="18"/>
      <c r="T116" s="18">
        <f t="shared" si="50"/>
        <v>285121670</v>
      </c>
      <c r="U116" s="18"/>
      <c r="V116" s="18">
        <f t="shared" si="56"/>
        <v>285121670</v>
      </c>
      <c r="W116" s="18"/>
      <c r="X116" s="18">
        <f t="shared" si="57"/>
        <v>285121670</v>
      </c>
      <c r="Y116" s="18"/>
      <c r="Z116" s="18"/>
      <c r="AA116" s="18">
        <f t="shared" si="24"/>
        <v>0</v>
      </c>
      <c r="AB116" s="18"/>
      <c r="AC116" s="18">
        <f t="shared" si="53"/>
        <v>0</v>
      </c>
      <c r="AD116" s="18"/>
      <c r="AE116" s="18">
        <f t="shared" si="54"/>
        <v>0</v>
      </c>
      <c r="AF116" s="18"/>
      <c r="AG116" s="18">
        <f t="shared" si="58"/>
        <v>0</v>
      </c>
      <c r="AI116" s="89"/>
    </row>
    <row r="117" spans="1:35" s="33" customFormat="1" ht="54" customHeight="1">
      <c r="A117" s="30" t="s">
        <v>111</v>
      </c>
      <c r="B117" s="24" t="s">
        <v>112</v>
      </c>
      <c r="C117" s="18"/>
      <c r="D117" s="18"/>
      <c r="E117" s="18"/>
      <c r="F117" s="18"/>
      <c r="G117" s="18"/>
      <c r="H117" s="18"/>
      <c r="I117" s="18"/>
      <c r="J117" s="18"/>
      <c r="K117" s="18">
        <f t="shared" si="3"/>
        <v>0</v>
      </c>
      <c r="L117" s="18"/>
      <c r="M117" s="18">
        <f t="shared" si="39"/>
        <v>0</v>
      </c>
      <c r="N117" s="18"/>
      <c r="O117" s="18">
        <f t="shared" si="40"/>
        <v>0</v>
      </c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>
        <v>222222222.22</v>
      </c>
      <c r="AC117" s="18">
        <f>AB117</f>
        <v>222222222.22</v>
      </c>
      <c r="AD117" s="18"/>
      <c r="AE117" s="18">
        <f>AC117</f>
        <v>222222222.22</v>
      </c>
      <c r="AF117" s="18"/>
      <c r="AG117" s="18">
        <f>AE117</f>
        <v>222222222.22</v>
      </c>
      <c r="AI117" s="89"/>
    </row>
    <row r="118" spans="1:35" s="33" customFormat="1" ht="50.25" customHeight="1">
      <c r="A118" s="19" t="s">
        <v>113</v>
      </c>
      <c r="B118" s="20" t="s">
        <v>114</v>
      </c>
      <c r="C118" s="18">
        <v>534400</v>
      </c>
      <c r="D118" s="18"/>
      <c r="E118" s="18">
        <f t="shared" si="1"/>
        <v>534400</v>
      </c>
      <c r="F118" s="18"/>
      <c r="G118" s="18">
        <f t="shared" si="48"/>
        <v>534400</v>
      </c>
      <c r="H118" s="18"/>
      <c r="I118" s="18">
        <f t="shared" ref="I118:I125" si="62">G118</f>
        <v>534400</v>
      </c>
      <c r="J118" s="18"/>
      <c r="K118" s="18">
        <f t="shared" si="3"/>
        <v>534400</v>
      </c>
      <c r="L118" s="18"/>
      <c r="M118" s="18">
        <f t="shared" si="39"/>
        <v>534400</v>
      </c>
      <c r="N118" s="18"/>
      <c r="O118" s="18">
        <f t="shared" si="40"/>
        <v>534400</v>
      </c>
      <c r="P118" s="18">
        <v>0</v>
      </c>
      <c r="Q118" s="18"/>
      <c r="R118" s="18">
        <f t="shared" si="17"/>
        <v>0</v>
      </c>
      <c r="S118" s="18"/>
      <c r="T118" s="18">
        <f t="shared" ref="T118:T125" si="63">SUM(R118:S118)</f>
        <v>0</v>
      </c>
      <c r="U118" s="18"/>
      <c r="V118" s="18">
        <f t="shared" ref="V118:V125" si="64">SUM(T118:U118)</f>
        <v>0</v>
      </c>
      <c r="W118" s="18"/>
      <c r="X118" s="18">
        <f t="shared" ref="X118:X125" si="65">SUM(V118:W118)</f>
        <v>0</v>
      </c>
      <c r="Y118" s="18">
        <v>0</v>
      </c>
      <c r="Z118" s="18"/>
      <c r="AA118" s="18">
        <f t="shared" si="24"/>
        <v>0</v>
      </c>
      <c r="AB118" s="18"/>
      <c r="AC118" s="18">
        <f t="shared" ref="AC118:AC125" si="66">SUM(AA118:AB118)</f>
        <v>0</v>
      </c>
      <c r="AD118" s="18"/>
      <c r="AE118" s="18">
        <f t="shared" ref="AE118:AE125" si="67">SUM(AC118:AD118)</f>
        <v>0</v>
      </c>
      <c r="AF118" s="18"/>
      <c r="AG118" s="18">
        <f t="shared" ref="AG118:AG125" si="68">SUM(AE118:AF118)</f>
        <v>0</v>
      </c>
      <c r="AI118" s="89"/>
    </row>
    <row r="119" spans="1:35" s="33" customFormat="1" ht="76.5" customHeight="1">
      <c r="A119" s="19" t="s">
        <v>115</v>
      </c>
      <c r="B119" s="20" t="s">
        <v>114</v>
      </c>
      <c r="C119" s="18">
        <v>208700</v>
      </c>
      <c r="D119" s="18"/>
      <c r="E119" s="18">
        <f t="shared" si="1"/>
        <v>208700</v>
      </c>
      <c r="F119" s="18"/>
      <c r="G119" s="18">
        <f t="shared" si="48"/>
        <v>208700</v>
      </c>
      <c r="H119" s="18"/>
      <c r="I119" s="18">
        <f t="shared" si="62"/>
        <v>208700</v>
      </c>
      <c r="J119" s="18"/>
      <c r="K119" s="18">
        <f t="shared" si="3"/>
        <v>208700</v>
      </c>
      <c r="L119" s="18"/>
      <c r="M119" s="18">
        <f t="shared" si="39"/>
        <v>208700</v>
      </c>
      <c r="N119" s="18"/>
      <c r="O119" s="18">
        <f t="shared" si="40"/>
        <v>208700</v>
      </c>
      <c r="P119" s="18">
        <v>241200</v>
      </c>
      <c r="Q119" s="18"/>
      <c r="R119" s="18">
        <f t="shared" si="17"/>
        <v>241200</v>
      </c>
      <c r="S119" s="18"/>
      <c r="T119" s="18">
        <f t="shared" si="63"/>
        <v>241200</v>
      </c>
      <c r="U119" s="18"/>
      <c r="V119" s="18">
        <f t="shared" si="64"/>
        <v>241200</v>
      </c>
      <c r="W119" s="18"/>
      <c r="X119" s="18">
        <f t="shared" si="65"/>
        <v>241200</v>
      </c>
      <c r="Y119" s="18">
        <v>250900</v>
      </c>
      <c r="Z119" s="18"/>
      <c r="AA119" s="18">
        <f t="shared" si="24"/>
        <v>250900</v>
      </c>
      <c r="AB119" s="18"/>
      <c r="AC119" s="18">
        <f t="shared" si="66"/>
        <v>250900</v>
      </c>
      <c r="AD119" s="18"/>
      <c r="AE119" s="18">
        <f t="shared" si="67"/>
        <v>250900</v>
      </c>
      <c r="AF119" s="18"/>
      <c r="AG119" s="18">
        <f t="shared" si="68"/>
        <v>250900</v>
      </c>
      <c r="AI119" s="89"/>
    </row>
    <row r="120" spans="1:35" s="33" customFormat="1" ht="59.25" customHeight="1">
      <c r="A120" s="19" t="s">
        <v>116</v>
      </c>
      <c r="B120" s="20" t="s">
        <v>114</v>
      </c>
      <c r="C120" s="18">
        <v>188300</v>
      </c>
      <c r="D120" s="18"/>
      <c r="E120" s="18">
        <f t="shared" si="1"/>
        <v>188300</v>
      </c>
      <c r="F120" s="18"/>
      <c r="G120" s="18">
        <f t="shared" si="48"/>
        <v>188300</v>
      </c>
      <c r="H120" s="18"/>
      <c r="I120" s="18">
        <f t="shared" si="62"/>
        <v>188300</v>
      </c>
      <c r="J120" s="18"/>
      <c r="K120" s="18">
        <f t="shared" si="3"/>
        <v>188300</v>
      </c>
      <c r="L120" s="18"/>
      <c r="M120" s="18">
        <f t="shared" si="39"/>
        <v>188300</v>
      </c>
      <c r="N120" s="18"/>
      <c r="O120" s="18">
        <f t="shared" si="40"/>
        <v>188300</v>
      </c>
      <c r="P120" s="18">
        <v>190700</v>
      </c>
      <c r="Q120" s="18"/>
      <c r="R120" s="18">
        <f t="shared" si="17"/>
        <v>190700</v>
      </c>
      <c r="S120" s="18"/>
      <c r="T120" s="18">
        <f t="shared" si="63"/>
        <v>190700</v>
      </c>
      <c r="U120" s="18"/>
      <c r="V120" s="18">
        <f t="shared" si="64"/>
        <v>190700</v>
      </c>
      <c r="W120" s="18"/>
      <c r="X120" s="18">
        <f t="shared" si="65"/>
        <v>190700</v>
      </c>
      <c r="Y120" s="18">
        <v>190300</v>
      </c>
      <c r="Z120" s="18"/>
      <c r="AA120" s="18">
        <f t="shared" si="24"/>
        <v>190300</v>
      </c>
      <c r="AB120" s="18"/>
      <c r="AC120" s="18">
        <f t="shared" si="66"/>
        <v>190300</v>
      </c>
      <c r="AD120" s="18"/>
      <c r="AE120" s="18">
        <f t="shared" si="67"/>
        <v>190300</v>
      </c>
      <c r="AF120" s="18"/>
      <c r="AG120" s="18">
        <f t="shared" si="68"/>
        <v>190300</v>
      </c>
      <c r="AI120" s="89"/>
    </row>
    <row r="121" spans="1:35" s="33" customFormat="1" ht="51.75" customHeight="1">
      <c r="A121" s="19" t="s">
        <v>117</v>
      </c>
      <c r="B121" s="20" t="s">
        <v>114</v>
      </c>
      <c r="C121" s="18">
        <v>1361500</v>
      </c>
      <c r="D121" s="18"/>
      <c r="E121" s="18">
        <f t="shared" si="1"/>
        <v>1361500</v>
      </c>
      <c r="F121" s="18"/>
      <c r="G121" s="18">
        <f t="shared" si="48"/>
        <v>1361500</v>
      </c>
      <c r="H121" s="18"/>
      <c r="I121" s="18">
        <f t="shared" si="62"/>
        <v>1361500</v>
      </c>
      <c r="J121" s="18"/>
      <c r="K121" s="18">
        <f t="shared" si="3"/>
        <v>1361500</v>
      </c>
      <c r="L121" s="18"/>
      <c r="M121" s="18">
        <f t="shared" si="39"/>
        <v>1361500</v>
      </c>
      <c r="N121" s="18"/>
      <c r="O121" s="18">
        <f t="shared" si="40"/>
        <v>1361500</v>
      </c>
      <c r="P121" s="18">
        <v>11300</v>
      </c>
      <c r="Q121" s="18"/>
      <c r="R121" s="18">
        <f t="shared" si="17"/>
        <v>11300</v>
      </c>
      <c r="S121" s="18"/>
      <c r="T121" s="18">
        <f t="shared" si="63"/>
        <v>11300</v>
      </c>
      <c r="U121" s="18"/>
      <c r="V121" s="18">
        <f t="shared" si="64"/>
        <v>11300</v>
      </c>
      <c r="W121" s="18"/>
      <c r="X121" s="18">
        <f t="shared" si="65"/>
        <v>11300</v>
      </c>
      <c r="Y121" s="18">
        <v>0</v>
      </c>
      <c r="Z121" s="18"/>
      <c r="AA121" s="18">
        <f t="shared" si="24"/>
        <v>0</v>
      </c>
      <c r="AB121" s="18"/>
      <c r="AC121" s="18">
        <f t="shared" si="66"/>
        <v>0</v>
      </c>
      <c r="AD121" s="18"/>
      <c r="AE121" s="18">
        <f t="shared" si="67"/>
        <v>0</v>
      </c>
      <c r="AF121" s="18"/>
      <c r="AG121" s="18">
        <f t="shared" si="68"/>
        <v>0</v>
      </c>
      <c r="AI121" s="89"/>
    </row>
    <row r="122" spans="1:35" s="33" customFormat="1" ht="101.25" customHeight="1">
      <c r="A122" s="19" t="s">
        <v>118</v>
      </c>
      <c r="B122" s="20" t="s">
        <v>114</v>
      </c>
      <c r="C122" s="18">
        <v>25700</v>
      </c>
      <c r="D122" s="18"/>
      <c r="E122" s="18">
        <f t="shared" si="1"/>
        <v>25700</v>
      </c>
      <c r="F122" s="18"/>
      <c r="G122" s="18">
        <f t="shared" si="48"/>
        <v>25700</v>
      </c>
      <c r="H122" s="18"/>
      <c r="I122" s="18">
        <f t="shared" si="62"/>
        <v>25700</v>
      </c>
      <c r="J122" s="18"/>
      <c r="K122" s="18">
        <f t="shared" si="3"/>
        <v>25700</v>
      </c>
      <c r="L122" s="18"/>
      <c r="M122" s="18">
        <f t="shared" si="39"/>
        <v>25700</v>
      </c>
      <c r="N122" s="18"/>
      <c r="O122" s="18">
        <f t="shared" si="40"/>
        <v>25700</v>
      </c>
      <c r="P122" s="18">
        <v>25800</v>
      </c>
      <c r="Q122" s="18"/>
      <c r="R122" s="18">
        <f t="shared" si="17"/>
        <v>25800</v>
      </c>
      <c r="S122" s="18"/>
      <c r="T122" s="18">
        <f t="shared" si="63"/>
        <v>25800</v>
      </c>
      <c r="U122" s="18"/>
      <c r="V122" s="18">
        <f t="shared" si="64"/>
        <v>25800</v>
      </c>
      <c r="W122" s="18"/>
      <c r="X122" s="18">
        <f t="shared" si="65"/>
        <v>25800</v>
      </c>
      <c r="Y122" s="18">
        <v>28300</v>
      </c>
      <c r="Z122" s="18"/>
      <c r="AA122" s="18">
        <f t="shared" si="24"/>
        <v>28300</v>
      </c>
      <c r="AB122" s="18"/>
      <c r="AC122" s="18">
        <f t="shared" si="66"/>
        <v>28300</v>
      </c>
      <c r="AD122" s="18"/>
      <c r="AE122" s="18">
        <f t="shared" si="67"/>
        <v>28300</v>
      </c>
      <c r="AF122" s="18"/>
      <c r="AG122" s="18">
        <f t="shared" si="68"/>
        <v>28300</v>
      </c>
      <c r="AI122" s="89"/>
    </row>
    <row r="123" spans="1:35" s="33" customFormat="1" ht="15.75" customHeight="1">
      <c r="A123" s="31" t="s">
        <v>119</v>
      </c>
      <c r="B123" s="32" t="s">
        <v>120</v>
      </c>
      <c r="C123" s="18">
        <v>244278900</v>
      </c>
      <c r="D123" s="18"/>
      <c r="E123" s="18">
        <f t="shared" si="1"/>
        <v>244278900</v>
      </c>
      <c r="F123" s="18"/>
      <c r="G123" s="18">
        <f t="shared" si="48"/>
        <v>244278900</v>
      </c>
      <c r="H123" s="18"/>
      <c r="I123" s="18">
        <f t="shared" si="62"/>
        <v>244278900</v>
      </c>
      <c r="J123" s="18"/>
      <c r="K123" s="18">
        <f t="shared" si="3"/>
        <v>244278900</v>
      </c>
      <c r="L123" s="18"/>
      <c r="M123" s="18">
        <f t="shared" si="39"/>
        <v>244278900</v>
      </c>
      <c r="N123" s="18"/>
      <c r="O123" s="18">
        <f t="shared" si="40"/>
        <v>244278900</v>
      </c>
      <c r="P123" s="18">
        <v>342700699</v>
      </c>
      <c r="Q123" s="18"/>
      <c r="R123" s="18">
        <f t="shared" si="17"/>
        <v>342700699</v>
      </c>
      <c r="S123" s="18"/>
      <c r="T123" s="18">
        <f t="shared" si="63"/>
        <v>342700699</v>
      </c>
      <c r="U123" s="18"/>
      <c r="V123" s="18">
        <f t="shared" si="64"/>
        <v>342700699</v>
      </c>
      <c r="W123" s="18"/>
      <c r="X123" s="18">
        <f t="shared" si="65"/>
        <v>342700699</v>
      </c>
      <c r="Y123" s="18">
        <v>395235179</v>
      </c>
      <c r="Z123" s="18"/>
      <c r="AA123" s="18">
        <f t="shared" si="24"/>
        <v>395235179</v>
      </c>
      <c r="AB123" s="18"/>
      <c r="AC123" s="18">
        <f t="shared" si="66"/>
        <v>395235179</v>
      </c>
      <c r="AD123" s="18"/>
      <c r="AE123" s="18">
        <f t="shared" si="67"/>
        <v>395235179</v>
      </c>
      <c r="AF123" s="18"/>
      <c r="AG123" s="18">
        <f t="shared" si="68"/>
        <v>395235179</v>
      </c>
      <c r="AI123" s="89"/>
    </row>
    <row r="124" spans="1:35" s="33" customFormat="1" ht="44.25" customHeight="1">
      <c r="A124" s="31" t="s">
        <v>121</v>
      </c>
      <c r="B124" s="32" t="s">
        <v>120</v>
      </c>
      <c r="C124" s="18"/>
      <c r="D124" s="18">
        <v>2119194.7200000002</v>
      </c>
      <c r="E124" s="18">
        <f t="shared" si="1"/>
        <v>2119194.7200000002</v>
      </c>
      <c r="F124" s="18"/>
      <c r="G124" s="18">
        <f t="shared" si="48"/>
        <v>2119194.7200000002</v>
      </c>
      <c r="H124" s="18"/>
      <c r="I124" s="18">
        <f t="shared" si="62"/>
        <v>2119194.7200000002</v>
      </c>
      <c r="J124" s="18"/>
      <c r="K124" s="18">
        <f t="shared" si="3"/>
        <v>2119194.7200000002</v>
      </c>
      <c r="L124" s="18"/>
      <c r="M124" s="18">
        <f t="shared" si="39"/>
        <v>2119194.7200000002</v>
      </c>
      <c r="N124" s="18"/>
      <c r="O124" s="18">
        <f t="shared" si="40"/>
        <v>2119194.7200000002</v>
      </c>
      <c r="P124" s="18"/>
      <c r="Q124" s="18">
        <v>2164224.0499999998</v>
      </c>
      <c r="R124" s="18">
        <f t="shared" si="17"/>
        <v>2164224.0499999998</v>
      </c>
      <c r="S124" s="18"/>
      <c r="T124" s="18">
        <f t="shared" si="63"/>
        <v>2164224.0499999998</v>
      </c>
      <c r="U124" s="18"/>
      <c r="V124" s="18">
        <f t="shared" si="64"/>
        <v>2164224.0499999998</v>
      </c>
      <c r="W124" s="18"/>
      <c r="X124" s="18">
        <f t="shared" si="65"/>
        <v>2164224.0499999998</v>
      </c>
      <c r="Y124" s="18"/>
      <c r="Z124" s="18">
        <v>1873931.44</v>
      </c>
      <c r="AA124" s="18">
        <f t="shared" si="24"/>
        <v>1873931.44</v>
      </c>
      <c r="AB124" s="18"/>
      <c r="AC124" s="18">
        <f t="shared" si="66"/>
        <v>1873931.44</v>
      </c>
      <c r="AD124" s="18"/>
      <c r="AE124" s="18">
        <f t="shared" si="67"/>
        <v>1873931.44</v>
      </c>
      <c r="AF124" s="18"/>
      <c r="AG124" s="18">
        <f t="shared" si="68"/>
        <v>1873931.44</v>
      </c>
      <c r="AI124" s="89"/>
    </row>
    <row r="125" spans="1:35" s="33" customFormat="1" ht="26.25" customHeight="1">
      <c r="A125" s="34" t="s">
        <v>122</v>
      </c>
      <c r="B125" s="32" t="s">
        <v>120</v>
      </c>
      <c r="C125" s="18"/>
      <c r="D125" s="18">
        <v>46372.5</v>
      </c>
      <c r="E125" s="18">
        <f t="shared" si="1"/>
        <v>46372.5</v>
      </c>
      <c r="F125" s="18"/>
      <c r="G125" s="18">
        <f t="shared" si="48"/>
        <v>46372.5</v>
      </c>
      <c r="H125" s="18"/>
      <c r="I125" s="18">
        <f t="shared" si="62"/>
        <v>46372.5</v>
      </c>
      <c r="J125" s="18"/>
      <c r="K125" s="18">
        <f t="shared" si="3"/>
        <v>46372.5</v>
      </c>
      <c r="L125" s="18"/>
      <c r="M125" s="18">
        <f t="shared" si="39"/>
        <v>46372.5</v>
      </c>
      <c r="N125" s="18"/>
      <c r="O125" s="18">
        <f t="shared" si="40"/>
        <v>46372.5</v>
      </c>
      <c r="P125" s="18"/>
      <c r="Q125" s="18"/>
      <c r="R125" s="18">
        <f t="shared" si="17"/>
        <v>0</v>
      </c>
      <c r="S125" s="18"/>
      <c r="T125" s="18">
        <f t="shared" si="63"/>
        <v>0</v>
      </c>
      <c r="U125" s="18"/>
      <c r="V125" s="18">
        <f t="shared" si="64"/>
        <v>0</v>
      </c>
      <c r="W125" s="18"/>
      <c r="X125" s="18">
        <f t="shared" si="65"/>
        <v>0</v>
      </c>
      <c r="Y125" s="18"/>
      <c r="Z125" s="18"/>
      <c r="AA125" s="18">
        <f t="shared" si="24"/>
        <v>0</v>
      </c>
      <c r="AB125" s="18"/>
      <c r="AC125" s="18">
        <f t="shared" si="66"/>
        <v>0</v>
      </c>
      <c r="AD125" s="18"/>
      <c r="AE125" s="18">
        <f t="shared" si="67"/>
        <v>0</v>
      </c>
      <c r="AF125" s="18"/>
      <c r="AG125" s="18">
        <f t="shared" si="68"/>
        <v>0</v>
      </c>
      <c r="AI125" s="89"/>
    </row>
    <row r="126" spans="1:35" s="33" customFormat="1" ht="54" customHeight="1">
      <c r="A126" s="31" t="s">
        <v>123</v>
      </c>
      <c r="B126" s="32" t="s">
        <v>120</v>
      </c>
      <c r="C126" s="18"/>
      <c r="D126" s="18"/>
      <c r="E126" s="18"/>
      <c r="F126" s="18">
        <v>350000</v>
      </c>
      <c r="G126" s="18">
        <f>E126+F126</f>
        <v>350000</v>
      </c>
      <c r="H126" s="18"/>
      <c r="I126" s="18">
        <f>G126+H126</f>
        <v>350000</v>
      </c>
      <c r="J126" s="18"/>
      <c r="K126" s="18">
        <f t="shared" si="3"/>
        <v>350000</v>
      </c>
      <c r="L126" s="18"/>
      <c r="M126" s="18">
        <f t="shared" si="39"/>
        <v>350000</v>
      </c>
      <c r="N126" s="18"/>
      <c r="O126" s="18">
        <f t="shared" si="40"/>
        <v>350000</v>
      </c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I126" s="89"/>
    </row>
    <row r="127" spans="1:35" s="33" customFormat="1" ht="34.5" customHeight="1">
      <c r="A127" s="31" t="s">
        <v>124</v>
      </c>
      <c r="B127" s="32" t="s">
        <v>120</v>
      </c>
      <c r="C127" s="18"/>
      <c r="D127" s="18"/>
      <c r="E127" s="18"/>
      <c r="F127" s="18">
        <v>3714220.8</v>
      </c>
      <c r="G127" s="18">
        <f t="shared" ref="G127:G139" si="69">E127+F127</f>
        <v>3714220.8</v>
      </c>
      <c r="H127" s="18"/>
      <c r="I127" s="18">
        <f t="shared" ref="I127:I139" si="70">G127+H127</f>
        <v>3714220.8</v>
      </c>
      <c r="J127" s="18"/>
      <c r="K127" s="18">
        <f t="shared" si="3"/>
        <v>3714220.8</v>
      </c>
      <c r="L127" s="18"/>
      <c r="M127" s="18">
        <f t="shared" si="39"/>
        <v>3714220.8</v>
      </c>
      <c r="N127" s="18"/>
      <c r="O127" s="18">
        <f t="shared" si="40"/>
        <v>3714220.8</v>
      </c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I127" s="89"/>
    </row>
    <row r="128" spans="1:35" s="33" customFormat="1" ht="33" customHeight="1">
      <c r="A128" s="31" t="s">
        <v>125</v>
      </c>
      <c r="B128" s="32" t="s">
        <v>120</v>
      </c>
      <c r="C128" s="18"/>
      <c r="D128" s="18"/>
      <c r="E128" s="18"/>
      <c r="F128" s="18">
        <v>2714600</v>
      </c>
      <c r="G128" s="18">
        <f t="shared" si="69"/>
        <v>2714600</v>
      </c>
      <c r="H128" s="18"/>
      <c r="I128" s="18">
        <f t="shared" si="70"/>
        <v>2714600</v>
      </c>
      <c r="J128" s="18"/>
      <c r="K128" s="18">
        <f t="shared" si="3"/>
        <v>2714600</v>
      </c>
      <c r="L128" s="18"/>
      <c r="M128" s="18">
        <f t="shared" si="39"/>
        <v>2714600</v>
      </c>
      <c r="N128" s="18"/>
      <c r="O128" s="18">
        <f t="shared" si="40"/>
        <v>2714600</v>
      </c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I128" s="89"/>
    </row>
    <row r="129" spans="1:35" s="33" customFormat="1" ht="75" customHeight="1">
      <c r="A129" s="35" t="s">
        <v>126</v>
      </c>
      <c r="B129" s="32" t="s">
        <v>120</v>
      </c>
      <c r="C129" s="18"/>
      <c r="D129" s="18"/>
      <c r="E129" s="18"/>
      <c r="F129" s="18">
        <v>1737171.13</v>
      </c>
      <c r="G129" s="18">
        <f t="shared" si="69"/>
        <v>1737171.13</v>
      </c>
      <c r="H129" s="18"/>
      <c r="I129" s="18">
        <f t="shared" si="70"/>
        <v>1737171.13</v>
      </c>
      <c r="J129" s="18"/>
      <c r="K129" s="18">
        <f t="shared" si="3"/>
        <v>1737171.13</v>
      </c>
      <c r="L129" s="18"/>
      <c r="M129" s="18">
        <f t="shared" si="39"/>
        <v>1737171.13</v>
      </c>
      <c r="N129" s="18"/>
      <c r="O129" s="18">
        <f t="shared" si="40"/>
        <v>1737171.13</v>
      </c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I129" s="89"/>
    </row>
    <row r="130" spans="1:35" s="33" customFormat="1" ht="68.25" customHeight="1">
      <c r="A130" s="35" t="s">
        <v>127</v>
      </c>
      <c r="B130" s="32" t="s">
        <v>120</v>
      </c>
      <c r="C130" s="18"/>
      <c r="D130" s="18"/>
      <c r="E130" s="18"/>
      <c r="F130" s="18">
        <v>575046</v>
      </c>
      <c r="G130" s="18">
        <f t="shared" si="69"/>
        <v>575046</v>
      </c>
      <c r="H130" s="18"/>
      <c r="I130" s="18">
        <f t="shared" si="70"/>
        <v>575046</v>
      </c>
      <c r="J130" s="18"/>
      <c r="K130" s="18">
        <f t="shared" ref="K130:K193" si="71">I130+J130</f>
        <v>575046</v>
      </c>
      <c r="L130" s="18"/>
      <c r="M130" s="18">
        <f t="shared" si="39"/>
        <v>575046</v>
      </c>
      <c r="N130" s="18"/>
      <c r="O130" s="18">
        <f t="shared" si="40"/>
        <v>575046</v>
      </c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I130" s="89"/>
    </row>
    <row r="131" spans="1:35" s="33" customFormat="1" ht="78.75" customHeight="1">
      <c r="A131" s="35" t="s">
        <v>128</v>
      </c>
      <c r="B131" s="32" t="s">
        <v>120</v>
      </c>
      <c r="C131" s="18"/>
      <c r="D131" s="18"/>
      <c r="E131" s="18"/>
      <c r="F131" s="18">
        <v>835634.86</v>
      </c>
      <c r="G131" s="18">
        <f t="shared" si="69"/>
        <v>835634.86</v>
      </c>
      <c r="H131" s="18"/>
      <c r="I131" s="18">
        <f t="shared" si="70"/>
        <v>835634.86</v>
      </c>
      <c r="J131" s="18"/>
      <c r="K131" s="18">
        <f t="shared" si="71"/>
        <v>835634.86</v>
      </c>
      <c r="L131" s="18"/>
      <c r="M131" s="18">
        <f t="shared" si="39"/>
        <v>835634.86</v>
      </c>
      <c r="N131" s="18"/>
      <c r="O131" s="18">
        <f t="shared" si="40"/>
        <v>835634.86</v>
      </c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I131" s="89"/>
    </row>
    <row r="132" spans="1:35" s="33" customFormat="1" ht="74.25" customHeight="1">
      <c r="A132" s="35" t="s">
        <v>129</v>
      </c>
      <c r="B132" s="32" t="s">
        <v>120</v>
      </c>
      <c r="C132" s="18"/>
      <c r="D132" s="18"/>
      <c r="E132" s="18"/>
      <c r="F132" s="18">
        <v>1880864</v>
      </c>
      <c r="G132" s="18">
        <f t="shared" si="69"/>
        <v>1880864</v>
      </c>
      <c r="H132" s="18"/>
      <c r="I132" s="18">
        <f t="shared" si="70"/>
        <v>1880864</v>
      </c>
      <c r="J132" s="18"/>
      <c r="K132" s="18">
        <f t="shared" si="71"/>
        <v>1880864</v>
      </c>
      <c r="L132" s="18"/>
      <c r="M132" s="18">
        <f t="shared" si="39"/>
        <v>1880864</v>
      </c>
      <c r="N132" s="18"/>
      <c r="O132" s="18">
        <f t="shared" si="40"/>
        <v>1880864</v>
      </c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I132" s="89"/>
    </row>
    <row r="133" spans="1:35" s="40" customFormat="1" ht="61.5" customHeight="1">
      <c r="A133" s="35" t="s">
        <v>130</v>
      </c>
      <c r="B133" s="32" t="s">
        <v>120</v>
      </c>
      <c r="C133" s="18"/>
      <c r="D133" s="18"/>
      <c r="E133" s="18"/>
      <c r="F133" s="18">
        <v>2299290</v>
      </c>
      <c r="G133" s="18">
        <f t="shared" si="69"/>
        <v>2299290</v>
      </c>
      <c r="H133" s="18"/>
      <c r="I133" s="18">
        <f t="shared" si="70"/>
        <v>2299290</v>
      </c>
      <c r="J133" s="18"/>
      <c r="K133" s="18">
        <f t="shared" si="71"/>
        <v>2299290</v>
      </c>
      <c r="L133" s="18"/>
      <c r="M133" s="18">
        <f t="shared" si="39"/>
        <v>2299290</v>
      </c>
      <c r="N133" s="18"/>
      <c r="O133" s="18">
        <f t="shared" si="40"/>
        <v>2299290</v>
      </c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I133" s="87"/>
    </row>
    <row r="134" spans="1:35" ht="45" customHeight="1">
      <c r="A134" s="35" t="s">
        <v>131</v>
      </c>
      <c r="B134" s="32" t="s">
        <v>120</v>
      </c>
      <c r="C134" s="18"/>
      <c r="D134" s="18"/>
      <c r="E134" s="18"/>
      <c r="F134" s="18">
        <v>472500</v>
      </c>
      <c r="G134" s="18">
        <f t="shared" si="69"/>
        <v>472500</v>
      </c>
      <c r="H134" s="18"/>
      <c r="I134" s="18">
        <f t="shared" si="70"/>
        <v>472500</v>
      </c>
      <c r="J134" s="18"/>
      <c r="K134" s="18">
        <f t="shared" si="71"/>
        <v>472500</v>
      </c>
      <c r="L134" s="18"/>
      <c r="M134" s="18">
        <f t="shared" si="39"/>
        <v>472500</v>
      </c>
      <c r="N134" s="18"/>
      <c r="O134" s="18">
        <f t="shared" si="40"/>
        <v>472500</v>
      </c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I134" s="87"/>
    </row>
    <row r="135" spans="1:35" ht="43.5" customHeight="1">
      <c r="A135" s="35" t="s">
        <v>132</v>
      </c>
      <c r="B135" s="32" t="s">
        <v>120</v>
      </c>
      <c r="C135" s="18"/>
      <c r="D135" s="18"/>
      <c r="E135" s="18"/>
      <c r="F135" s="18">
        <v>2064100</v>
      </c>
      <c r="G135" s="18">
        <f t="shared" si="69"/>
        <v>2064100</v>
      </c>
      <c r="H135" s="18"/>
      <c r="I135" s="18">
        <f t="shared" si="70"/>
        <v>2064100</v>
      </c>
      <c r="J135" s="18"/>
      <c r="K135" s="18">
        <f t="shared" si="71"/>
        <v>2064100</v>
      </c>
      <c r="L135" s="18">
        <v>-2064100</v>
      </c>
      <c r="M135" s="18">
        <f t="shared" si="39"/>
        <v>0</v>
      </c>
      <c r="N135" s="18"/>
      <c r="O135" s="18">
        <f t="shared" si="40"/>
        <v>0</v>
      </c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I135" s="87"/>
    </row>
    <row r="136" spans="1:35" ht="45.75" customHeight="1">
      <c r="A136" s="35" t="s">
        <v>133</v>
      </c>
      <c r="B136" s="32" t="s">
        <v>120</v>
      </c>
      <c r="C136" s="18"/>
      <c r="D136" s="18"/>
      <c r="E136" s="18"/>
      <c r="F136" s="18"/>
      <c r="G136" s="18">
        <f t="shared" si="69"/>
        <v>0</v>
      </c>
      <c r="H136" s="18">
        <v>1000000</v>
      </c>
      <c r="I136" s="18">
        <f t="shared" si="70"/>
        <v>1000000</v>
      </c>
      <c r="J136" s="18"/>
      <c r="K136" s="18">
        <f t="shared" si="71"/>
        <v>1000000</v>
      </c>
      <c r="L136" s="18"/>
      <c r="M136" s="18">
        <f t="shared" si="39"/>
        <v>1000000</v>
      </c>
      <c r="N136" s="18"/>
      <c r="O136" s="18">
        <f t="shared" si="40"/>
        <v>1000000</v>
      </c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I136" s="87"/>
    </row>
    <row r="137" spans="1:35" ht="73.5" customHeight="1">
      <c r="A137" s="35" t="s">
        <v>134</v>
      </c>
      <c r="B137" s="32" t="s">
        <v>120</v>
      </c>
      <c r="C137" s="18"/>
      <c r="D137" s="18"/>
      <c r="E137" s="18"/>
      <c r="F137" s="18">
        <v>472000</v>
      </c>
      <c r="G137" s="18">
        <f t="shared" si="69"/>
        <v>472000</v>
      </c>
      <c r="H137" s="18">
        <v>601200</v>
      </c>
      <c r="I137" s="18">
        <f t="shared" si="70"/>
        <v>1073200</v>
      </c>
      <c r="J137" s="18"/>
      <c r="K137" s="18">
        <f t="shared" si="71"/>
        <v>1073200</v>
      </c>
      <c r="L137" s="18"/>
      <c r="M137" s="18">
        <f t="shared" si="39"/>
        <v>1073200</v>
      </c>
      <c r="N137" s="18"/>
      <c r="O137" s="18">
        <f t="shared" si="40"/>
        <v>1073200</v>
      </c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I137" s="87"/>
    </row>
    <row r="138" spans="1:35" ht="72.75" customHeight="1">
      <c r="A138" s="35" t="s">
        <v>135</v>
      </c>
      <c r="B138" s="32" t="s">
        <v>120</v>
      </c>
      <c r="C138" s="18"/>
      <c r="D138" s="18"/>
      <c r="E138" s="18"/>
      <c r="F138" s="18">
        <v>5185100</v>
      </c>
      <c r="G138" s="18">
        <f t="shared" si="69"/>
        <v>5185100</v>
      </c>
      <c r="H138" s="18"/>
      <c r="I138" s="18">
        <f t="shared" si="70"/>
        <v>5185100</v>
      </c>
      <c r="J138" s="18"/>
      <c r="K138" s="18">
        <f t="shared" si="71"/>
        <v>5185100</v>
      </c>
      <c r="L138" s="18"/>
      <c r="M138" s="18">
        <f t="shared" si="39"/>
        <v>5185100</v>
      </c>
      <c r="N138" s="18"/>
      <c r="O138" s="18">
        <f t="shared" si="40"/>
        <v>5185100</v>
      </c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I138" s="87"/>
    </row>
    <row r="139" spans="1:35" ht="42" customHeight="1">
      <c r="A139" s="35" t="s">
        <v>136</v>
      </c>
      <c r="B139" s="32" t="s">
        <v>120</v>
      </c>
      <c r="C139" s="18"/>
      <c r="D139" s="18"/>
      <c r="E139" s="18"/>
      <c r="F139" s="18">
        <v>200000</v>
      </c>
      <c r="G139" s="18">
        <f t="shared" si="69"/>
        <v>200000</v>
      </c>
      <c r="H139" s="18"/>
      <c r="I139" s="18">
        <f t="shared" si="70"/>
        <v>200000</v>
      </c>
      <c r="J139" s="18"/>
      <c r="K139" s="18">
        <f t="shared" si="71"/>
        <v>200000</v>
      </c>
      <c r="L139" s="18"/>
      <c r="M139" s="18">
        <f t="shared" si="39"/>
        <v>200000</v>
      </c>
      <c r="N139" s="18"/>
      <c r="O139" s="18">
        <f t="shared" si="40"/>
        <v>200000</v>
      </c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I139" s="87"/>
    </row>
    <row r="140" spans="1:35" ht="38.25" customHeight="1">
      <c r="A140" s="31" t="s">
        <v>137</v>
      </c>
      <c r="B140" s="32" t="s">
        <v>120</v>
      </c>
      <c r="C140" s="18"/>
      <c r="D140" s="18"/>
      <c r="E140" s="18">
        <f t="shared" ref="E140" si="72">D140</f>
        <v>0</v>
      </c>
      <c r="F140" s="18">
        <v>306000</v>
      </c>
      <c r="G140" s="18">
        <f>E140+F140</f>
        <v>306000</v>
      </c>
      <c r="H140" s="18">
        <v>-306000</v>
      </c>
      <c r="I140" s="18">
        <f>G140+H140</f>
        <v>0</v>
      </c>
      <c r="J140" s="18"/>
      <c r="K140" s="18">
        <f t="shared" si="71"/>
        <v>0</v>
      </c>
      <c r="L140" s="18"/>
      <c r="M140" s="18">
        <f t="shared" si="39"/>
        <v>0</v>
      </c>
      <c r="N140" s="18"/>
      <c r="O140" s="18">
        <f t="shared" si="40"/>
        <v>0</v>
      </c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I140" s="87"/>
    </row>
    <row r="141" spans="1:35" ht="51.75" customHeight="1">
      <c r="A141" s="31" t="s">
        <v>138</v>
      </c>
      <c r="B141" s="32" t="s">
        <v>120</v>
      </c>
      <c r="C141" s="18"/>
      <c r="D141" s="18"/>
      <c r="E141" s="18">
        <f>D141</f>
        <v>0</v>
      </c>
      <c r="F141" s="18">
        <v>258354</v>
      </c>
      <c r="G141" s="18">
        <f>E141+F141</f>
        <v>258354</v>
      </c>
      <c r="H141" s="18"/>
      <c r="I141" s="18">
        <f>G141+H141</f>
        <v>258354</v>
      </c>
      <c r="J141" s="18"/>
      <c r="K141" s="18">
        <f t="shared" si="71"/>
        <v>258354</v>
      </c>
      <c r="L141" s="18"/>
      <c r="M141" s="18">
        <f t="shared" si="39"/>
        <v>258354</v>
      </c>
      <c r="N141" s="18"/>
      <c r="O141" s="18">
        <f t="shared" si="40"/>
        <v>258354</v>
      </c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I141" s="87"/>
    </row>
    <row r="142" spans="1:35" ht="42.75" customHeight="1">
      <c r="A142" s="36" t="s">
        <v>139</v>
      </c>
      <c r="B142" s="32" t="s">
        <v>120</v>
      </c>
      <c r="C142" s="18"/>
      <c r="D142" s="18"/>
      <c r="E142" s="18"/>
      <c r="F142" s="18">
        <v>434292.78</v>
      </c>
      <c r="G142" s="18">
        <f>E142+F142</f>
        <v>434292.78</v>
      </c>
      <c r="H142" s="18"/>
      <c r="I142" s="18">
        <f>G142+H142</f>
        <v>434292.78</v>
      </c>
      <c r="J142" s="18"/>
      <c r="K142" s="18">
        <f t="shared" si="71"/>
        <v>434292.78</v>
      </c>
      <c r="L142" s="18"/>
      <c r="M142" s="18">
        <f t="shared" si="39"/>
        <v>434292.78</v>
      </c>
      <c r="N142" s="18"/>
      <c r="O142" s="18">
        <f t="shared" si="40"/>
        <v>434292.78</v>
      </c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I142" s="87"/>
    </row>
    <row r="143" spans="1:35" ht="41.25" customHeight="1">
      <c r="A143" s="36" t="s">
        <v>140</v>
      </c>
      <c r="B143" s="32" t="s">
        <v>120</v>
      </c>
      <c r="C143" s="18"/>
      <c r="D143" s="18"/>
      <c r="E143" s="18"/>
      <c r="F143" s="18"/>
      <c r="G143" s="18"/>
      <c r="H143" s="18">
        <v>3610000</v>
      </c>
      <c r="I143" s="18">
        <f>H143</f>
        <v>3610000</v>
      </c>
      <c r="J143" s="18"/>
      <c r="K143" s="18">
        <f t="shared" si="71"/>
        <v>3610000</v>
      </c>
      <c r="L143" s="18"/>
      <c r="M143" s="18">
        <f t="shared" si="39"/>
        <v>3610000</v>
      </c>
      <c r="N143" s="18"/>
      <c r="O143" s="18">
        <f t="shared" si="40"/>
        <v>3610000</v>
      </c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I143" s="87"/>
    </row>
    <row r="144" spans="1:35" ht="30" customHeight="1">
      <c r="A144" s="36" t="s">
        <v>141</v>
      </c>
      <c r="B144" s="32" t="s">
        <v>120</v>
      </c>
      <c r="C144" s="18"/>
      <c r="D144" s="18"/>
      <c r="E144" s="18"/>
      <c r="F144" s="18"/>
      <c r="G144" s="18"/>
      <c r="H144" s="18">
        <v>580000</v>
      </c>
      <c r="I144" s="18">
        <f>H144</f>
        <v>580000</v>
      </c>
      <c r="J144" s="18"/>
      <c r="K144" s="18">
        <f t="shared" si="71"/>
        <v>580000</v>
      </c>
      <c r="L144" s="18"/>
      <c r="M144" s="18">
        <f t="shared" si="39"/>
        <v>580000</v>
      </c>
      <c r="N144" s="18"/>
      <c r="O144" s="18">
        <f t="shared" si="40"/>
        <v>580000</v>
      </c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I144" s="87"/>
    </row>
    <row r="145" spans="1:35" ht="24" customHeight="1">
      <c r="A145" s="69" t="s">
        <v>198</v>
      </c>
      <c r="B145" s="32" t="s">
        <v>120</v>
      </c>
      <c r="C145" s="18"/>
      <c r="D145" s="18"/>
      <c r="E145" s="18"/>
      <c r="F145" s="18"/>
      <c r="G145" s="18"/>
      <c r="H145" s="18"/>
      <c r="I145" s="18"/>
      <c r="J145" s="18"/>
      <c r="K145" s="18"/>
      <c r="L145" s="18">
        <v>85179</v>
      </c>
      <c r="M145" s="18">
        <f>L145</f>
        <v>85179</v>
      </c>
      <c r="N145" s="18"/>
      <c r="O145" s="18">
        <f t="shared" si="40"/>
        <v>85179</v>
      </c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I145" s="87"/>
    </row>
    <row r="146" spans="1:35" ht="24">
      <c r="A146" s="69" t="s">
        <v>199</v>
      </c>
      <c r="B146" s="32" t="s">
        <v>120</v>
      </c>
      <c r="C146" s="18"/>
      <c r="D146" s="18"/>
      <c r="E146" s="18"/>
      <c r="F146" s="18"/>
      <c r="G146" s="18"/>
      <c r="H146" s="18"/>
      <c r="I146" s="18"/>
      <c r="J146" s="18"/>
      <c r="K146" s="18"/>
      <c r="L146" s="18">
        <v>129829</v>
      </c>
      <c r="M146" s="18">
        <f t="shared" ref="M146:M147" si="73">L146</f>
        <v>129829</v>
      </c>
      <c r="N146" s="18"/>
      <c r="O146" s="18">
        <f t="shared" si="40"/>
        <v>129829</v>
      </c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I146" s="87"/>
    </row>
    <row r="147" spans="1:35" ht="22.5" customHeight="1">
      <c r="A147" s="69" t="s">
        <v>200</v>
      </c>
      <c r="B147" s="32" t="s">
        <v>120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>
        <v>157992</v>
      </c>
      <c r="M147" s="18">
        <f t="shared" si="73"/>
        <v>157992</v>
      </c>
      <c r="N147" s="18"/>
      <c r="O147" s="18">
        <f t="shared" si="40"/>
        <v>157992</v>
      </c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I147" s="87"/>
    </row>
    <row r="148" spans="1:35" ht="40.5" customHeight="1">
      <c r="A148" s="36" t="s">
        <v>142</v>
      </c>
      <c r="B148" s="32" t="s">
        <v>120</v>
      </c>
      <c r="C148" s="18"/>
      <c r="D148" s="18"/>
      <c r="E148" s="18"/>
      <c r="F148" s="18">
        <v>18270826</v>
      </c>
      <c r="G148" s="18">
        <f>E148+F148</f>
        <v>18270826</v>
      </c>
      <c r="H148" s="18"/>
      <c r="I148" s="18">
        <f>G148+H148</f>
        <v>18270826</v>
      </c>
      <c r="J148" s="18"/>
      <c r="K148" s="18">
        <f t="shared" si="71"/>
        <v>18270826</v>
      </c>
      <c r="L148" s="18"/>
      <c r="M148" s="18">
        <f t="shared" si="39"/>
        <v>18270826</v>
      </c>
      <c r="N148" s="18"/>
      <c r="O148" s="18">
        <f t="shared" si="40"/>
        <v>18270826</v>
      </c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I148" s="87"/>
    </row>
    <row r="149" spans="1:35" ht="38.25" customHeight="1">
      <c r="A149" s="36" t="s">
        <v>143</v>
      </c>
      <c r="B149" s="32" t="s">
        <v>120</v>
      </c>
      <c r="C149" s="18"/>
      <c r="D149" s="18"/>
      <c r="E149" s="18"/>
      <c r="F149" s="18">
        <v>1000000</v>
      </c>
      <c r="G149" s="18">
        <f>E149+F149</f>
        <v>1000000</v>
      </c>
      <c r="H149" s="18">
        <v>2083330</v>
      </c>
      <c r="I149" s="18">
        <f>G149+H149</f>
        <v>3083330</v>
      </c>
      <c r="J149" s="18"/>
      <c r="K149" s="18">
        <f t="shared" si="71"/>
        <v>3083330</v>
      </c>
      <c r="L149" s="18"/>
      <c r="M149" s="18">
        <f t="shared" si="39"/>
        <v>3083330</v>
      </c>
      <c r="N149" s="18">
        <v>-1000000</v>
      </c>
      <c r="O149" s="18">
        <f t="shared" si="40"/>
        <v>2083330</v>
      </c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I149" s="87"/>
    </row>
    <row r="150" spans="1:35" s="40" customFormat="1" ht="29.25" customHeight="1">
      <c r="A150" s="36" t="s">
        <v>144</v>
      </c>
      <c r="B150" s="32" t="s">
        <v>120</v>
      </c>
      <c r="C150" s="18"/>
      <c r="D150" s="18"/>
      <c r="E150" s="18"/>
      <c r="F150" s="18"/>
      <c r="G150" s="18"/>
      <c r="H150" s="18">
        <v>620000</v>
      </c>
      <c r="I150" s="18">
        <f t="shared" ref="I150:I156" si="74">H150</f>
        <v>620000</v>
      </c>
      <c r="J150" s="18"/>
      <c r="K150" s="18">
        <f t="shared" si="71"/>
        <v>620000</v>
      </c>
      <c r="L150" s="18"/>
      <c r="M150" s="18">
        <f t="shared" si="39"/>
        <v>620000</v>
      </c>
      <c r="N150" s="18"/>
      <c r="O150" s="18">
        <f t="shared" si="40"/>
        <v>620000</v>
      </c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I150" s="87"/>
    </row>
    <row r="151" spans="1:35" ht="24.75" customHeight="1">
      <c r="A151" s="36" t="s">
        <v>145</v>
      </c>
      <c r="B151" s="32" t="s">
        <v>120</v>
      </c>
      <c r="C151" s="18"/>
      <c r="D151" s="18"/>
      <c r="E151" s="18"/>
      <c r="F151" s="18"/>
      <c r="G151" s="18"/>
      <c r="H151" s="18">
        <v>2715000</v>
      </c>
      <c r="I151" s="18">
        <f t="shared" si="74"/>
        <v>2715000</v>
      </c>
      <c r="J151" s="18"/>
      <c r="K151" s="18">
        <f t="shared" si="71"/>
        <v>2715000</v>
      </c>
      <c r="L151" s="18"/>
      <c r="M151" s="18">
        <f t="shared" si="39"/>
        <v>2715000</v>
      </c>
      <c r="N151" s="18"/>
      <c r="O151" s="18">
        <f t="shared" si="40"/>
        <v>2715000</v>
      </c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I151" s="87"/>
    </row>
    <row r="152" spans="1:35" ht="40.5" customHeight="1">
      <c r="A152" s="36" t="s">
        <v>146</v>
      </c>
      <c r="B152" s="32" t="s">
        <v>120</v>
      </c>
      <c r="C152" s="18"/>
      <c r="D152" s="18"/>
      <c r="E152" s="18"/>
      <c r="F152" s="18"/>
      <c r="G152" s="18"/>
      <c r="H152" s="18">
        <v>1798269.9</v>
      </c>
      <c r="I152" s="18">
        <f t="shared" si="74"/>
        <v>1798269.9</v>
      </c>
      <c r="J152" s="18"/>
      <c r="K152" s="18">
        <f t="shared" si="71"/>
        <v>1798269.9</v>
      </c>
      <c r="L152" s="18"/>
      <c r="M152" s="18">
        <f t="shared" si="39"/>
        <v>1798269.9</v>
      </c>
      <c r="N152" s="18"/>
      <c r="O152" s="18">
        <f t="shared" si="40"/>
        <v>1798269.9</v>
      </c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I152" s="87"/>
    </row>
    <row r="153" spans="1:35" ht="54" customHeight="1">
      <c r="A153" s="36" t="s">
        <v>147</v>
      </c>
      <c r="B153" s="32" t="s">
        <v>120</v>
      </c>
      <c r="C153" s="18"/>
      <c r="D153" s="18"/>
      <c r="E153" s="18"/>
      <c r="F153" s="18"/>
      <c r="G153" s="18"/>
      <c r="H153" s="18">
        <v>138075</v>
      </c>
      <c r="I153" s="18">
        <f t="shared" si="74"/>
        <v>138075</v>
      </c>
      <c r="J153" s="18"/>
      <c r="K153" s="18">
        <f t="shared" si="71"/>
        <v>138075</v>
      </c>
      <c r="L153" s="18"/>
      <c r="M153" s="18">
        <f t="shared" si="39"/>
        <v>138075</v>
      </c>
      <c r="N153" s="18"/>
      <c r="O153" s="18">
        <f t="shared" si="40"/>
        <v>138075</v>
      </c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I153" s="87"/>
    </row>
    <row r="154" spans="1:35" ht="36" customHeight="1">
      <c r="A154" s="35" t="s">
        <v>148</v>
      </c>
      <c r="B154" s="32" t="s">
        <v>120</v>
      </c>
      <c r="C154" s="18"/>
      <c r="D154" s="18"/>
      <c r="E154" s="18"/>
      <c r="F154" s="18"/>
      <c r="G154" s="18"/>
      <c r="H154" s="18">
        <v>271012</v>
      </c>
      <c r="I154" s="18">
        <f t="shared" si="74"/>
        <v>271012</v>
      </c>
      <c r="J154" s="18"/>
      <c r="K154" s="18">
        <f t="shared" si="71"/>
        <v>271012</v>
      </c>
      <c r="L154" s="18"/>
      <c r="M154" s="18">
        <f t="shared" si="39"/>
        <v>271012</v>
      </c>
      <c r="N154" s="18"/>
      <c r="O154" s="18">
        <f t="shared" si="40"/>
        <v>271012</v>
      </c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I154" s="87"/>
    </row>
    <row r="155" spans="1:35" ht="30.75" customHeight="1">
      <c r="A155" s="35" t="s">
        <v>149</v>
      </c>
      <c r="B155" s="32" t="s">
        <v>120</v>
      </c>
      <c r="C155" s="18"/>
      <c r="D155" s="18"/>
      <c r="E155" s="18"/>
      <c r="F155" s="18"/>
      <c r="G155" s="18"/>
      <c r="H155" s="18">
        <v>5356572.34</v>
      </c>
      <c r="I155" s="18">
        <f t="shared" si="74"/>
        <v>5356572.34</v>
      </c>
      <c r="J155" s="18"/>
      <c r="K155" s="18">
        <f t="shared" si="71"/>
        <v>5356572.34</v>
      </c>
      <c r="L155" s="18"/>
      <c r="M155" s="18">
        <f t="shared" si="39"/>
        <v>5356572.34</v>
      </c>
      <c r="N155" s="18"/>
      <c r="O155" s="18">
        <f t="shared" si="40"/>
        <v>5356572.34</v>
      </c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I155" s="87"/>
    </row>
    <row r="156" spans="1:35" ht="36" customHeight="1">
      <c r="A156" s="35" t="s">
        <v>150</v>
      </c>
      <c r="B156" s="32" t="s">
        <v>120</v>
      </c>
      <c r="C156" s="18"/>
      <c r="D156" s="18"/>
      <c r="E156" s="18"/>
      <c r="F156" s="18"/>
      <c r="G156" s="18"/>
      <c r="H156" s="18">
        <v>860479</v>
      </c>
      <c r="I156" s="18">
        <f t="shared" si="74"/>
        <v>860479</v>
      </c>
      <c r="J156" s="18"/>
      <c r="K156" s="18">
        <f t="shared" si="71"/>
        <v>860479</v>
      </c>
      <c r="L156" s="18"/>
      <c r="M156" s="18">
        <f t="shared" si="39"/>
        <v>860479</v>
      </c>
      <c r="N156" s="18"/>
      <c r="O156" s="18">
        <f t="shared" si="40"/>
        <v>860479</v>
      </c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I156" s="87"/>
    </row>
    <row r="157" spans="1:35" ht="25.5" customHeight="1">
      <c r="A157" s="71" t="s">
        <v>201</v>
      </c>
      <c r="B157" s="32" t="s">
        <v>120</v>
      </c>
      <c r="C157" s="18"/>
      <c r="D157" s="18"/>
      <c r="E157" s="18"/>
      <c r="F157" s="18"/>
      <c r="G157" s="18"/>
      <c r="H157" s="18"/>
      <c r="I157" s="18"/>
      <c r="J157" s="18"/>
      <c r="K157" s="18"/>
      <c r="L157" s="18">
        <v>205489</v>
      </c>
      <c r="M157" s="18">
        <f>L157</f>
        <v>205489</v>
      </c>
      <c r="N157" s="18"/>
      <c r="O157" s="18">
        <f t="shared" si="40"/>
        <v>205489</v>
      </c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I157" s="87"/>
    </row>
    <row r="158" spans="1:35" ht="29.25" customHeight="1">
      <c r="A158" s="71" t="s">
        <v>202</v>
      </c>
      <c r="B158" s="32" t="s">
        <v>120</v>
      </c>
      <c r="C158" s="18"/>
      <c r="D158" s="18"/>
      <c r="E158" s="18"/>
      <c r="F158" s="18"/>
      <c r="G158" s="18"/>
      <c r="H158" s="18"/>
      <c r="I158" s="18"/>
      <c r="J158" s="18"/>
      <c r="K158" s="18"/>
      <c r="L158" s="18">
        <v>67500</v>
      </c>
      <c r="M158" s="18">
        <f>L158</f>
        <v>67500</v>
      </c>
      <c r="N158" s="18"/>
      <c r="O158" s="18">
        <f t="shared" si="40"/>
        <v>67500</v>
      </c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I158" s="87"/>
    </row>
    <row r="159" spans="1:35" ht="51.75" customHeight="1">
      <c r="A159" s="35" t="s">
        <v>209</v>
      </c>
      <c r="B159" s="32" t="s">
        <v>120</v>
      </c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>
        <v>0</v>
      </c>
      <c r="N159" s="18">
        <v>463620</v>
      </c>
      <c r="O159" s="18">
        <f t="shared" si="40"/>
        <v>463620</v>
      </c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I159" s="87"/>
    </row>
    <row r="160" spans="1:35">
      <c r="A160" s="14" t="s">
        <v>151</v>
      </c>
      <c r="B160" s="15" t="s">
        <v>152</v>
      </c>
      <c r="C160" s="16">
        <f>SUM(C161:C175)</f>
        <v>665388400</v>
      </c>
      <c r="D160" s="16">
        <f t="shared" ref="D160:AE160" si="75">SUM(D161:D175)</f>
        <v>-119.65999999999985</v>
      </c>
      <c r="E160" s="16">
        <f t="shared" si="75"/>
        <v>665388280.34000003</v>
      </c>
      <c r="F160" s="16">
        <f t="shared" si="75"/>
        <v>18071072.18</v>
      </c>
      <c r="G160" s="16">
        <f t="shared" si="75"/>
        <v>683459352.51999998</v>
      </c>
      <c r="H160" s="16">
        <f t="shared" si="75"/>
        <v>-397700</v>
      </c>
      <c r="I160" s="16">
        <f t="shared" si="75"/>
        <v>683061652.51999998</v>
      </c>
      <c r="J160" s="16">
        <f t="shared" si="75"/>
        <v>0</v>
      </c>
      <c r="K160" s="16">
        <f t="shared" si="71"/>
        <v>683061652.51999998</v>
      </c>
      <c r="L160" s="16">
        <f>SUM(L161:L176)</f>
        <v>10474200</v>
      </c>
      <c r="M160" s="16">
        <f>SUM(M161:M176)</f>
        <v>693535852.51999998</v>
      </c>
      <c r="N160" s="16">
        <f t="shared" ref="N160" si="76">SUM(N161:N176)</f>
        <v>4122053.73</v>
      </c>
      <c r="O160" s="16">
        <f>SUM(O161:O176)</f>
        <v>697657906.25</v>
      </c>
      <c r="P160" s="16">
        <f t="shared" si="75"/>
        <v>703211000</v>
      </c>
      <c r="Q160" s="16">
        <f t="shared" si="75"/>
        <v>492698.38</v>
      </c>
      <c r="R160" s="16">
        <f t="shared" si="75"/>
        <v>703703698.38</v>
      </c>
      <c r="S160" s="16">
        <f t="shared" si="75"/>
        <v>0</v>
      </c>
      <c r="T160" s="16">
        <f t="shared" si="75"/>
        <v>703703698.38</v>
      </c>
      <c r="U160" s="16">
        <f>SUM(U161:U176)</f>
        <v>30677700</v>
      </c>
      <c r="V160" s="16">
        <f>SUM(V161:V176)</f>
        <v>734381398.38</v>
      </c>
      <c r="W160" s="16">
        <f>SUM(W161:W176)</f>
        <v>0</v>
      </c>
      <c r="X160" s="16">
        <f>SUM(X161:X176)</f>
        <v>734381398.38</v>
      </c>
      <c r="Y160" s="16">
        <f t="shared" si="75"/>
        <v>734915400</v>
      </c>
      <c r="Z160" s="16">
        <f t="shared" si="75"/>
        <v>502266.25999999995</v>
      </c>
      <c r="AA160" s="16">
        <f t="shared" si="75"/>
        <v>735417666.25999999</v>
      </c>
      <c r="AB160" s="16">
        <f t="shared" si="75"/>
        <v>0</v>
      </c>
      <c r="AC160" s="16">
        <f t="shared" si="75"/>
        <v>735417666.25999999</v>
      </c>
      <c r="AD160" s="16">
        <f t="shared" si="75"/>
        <v>0</v>
      </c>
      <c r="AE160" s="16">
        <f t="shared" si="75"/>
        <v>735417666.25999999</v>
      </c>
      <c r="AF160" s="16">
        <f>SUM(AF161:AF176)</f>
        <v>30544900</v>
      </c>
      <c r="AG160" s="16">
        <f>SUM(AG161:AG176)</f>
        <v>765962566.25999999</v>
      </c>
      <c r="AI160" s="87"/>
    </row>
    <row r="161" spans="1:36" ht="63.75">
      <c r="A161" s="19" t="s">
        <v>153</v>
      </c>
      <c r="B161" s="20" t="s">
        <v>154</v>
      </c>
      <c r="C161" s="18">
        <v>5980600</v>
      </c>
      <c r="D161" s="18"/>
      <c r="E161" s="18">
        <f t="shared" si="1"/>
        <v>5980600</v>
      </c>
      <c r="F161" s="18"/>
      <c r="G161" s="18">
        <f t="shared" si="48"/>
        <v>5980600</v>
      </c>
      <c r="H161" s="18"/>
      <c r="I161" s="18">
        <f t="shared" ref="I161:I171" si="77">G161</f>
        <v>5980600</v>
      </c>
      <c r="J161" s="18"/>
      <c r="K161" s="18">
        <f t="shared" si="71"/>
        <v>5980600</v>
      </c>
      <c r="L161" s="18"/>
      <c r="M161" s="18">
        <f t="shared" si="39"/>
        <v>5980600</v>
      </c>
      <c r="N161" s="18"/>
      <c r="O161" s="18">
        <f t="shared" ref="O161:O176" si="78">M161+N161</f>
        <v>5980600</v>
      </c>
      <c r="P161" s="18">
        <v>4802400</v>
      </c>
      <c r="Q161" s="18"/>
      <c r="R161" s="18">
        <f t="shared" si="17"/>
        <v>4802400</v>
      </c>
      <c r="S161" s="18"/>
      <c r="T161" s="18">
        <f t="shared" ref="T161:T171" si="79">SUM(R161:S161)</f>
        <v>4802400</v>
      </c>
      <c r="U161" s="18"/>
      <c r="V161" s="18">
        <f t="shared" ref="V161:V171" si="80">SUM(T161:U161)</f>
        <v>4802400</v>
      </c>
      <c r="W161" s="18"/>
      <c r="X161" s="18">
        <f t="shared" ref="X161:X171" si="81">SUM(V161:W161)</f>
        <v>4802400</v>
      </c>
      <c r="Y161" s="18">
        <v>4784500</v>
      </c>
      <c r="Z161" s="18"/>
      <c r="AA161" s="18">
        <f t="shared" si="24"/>
        <v>4784500</v>
      </c>
      <c r="AB161" s="18"/>
      <c r="AC161" s="18">
        <f t="shared" ref="AC161:AC171" si="82">SUM(AA161:AB161)</f>
        <v>4784500</v>
      </c>
      <c r="AD161" s="18"/>
      <c r="AE161" s="18">
        <f t="shared" ref="AE161:AE171" si="83">SUM(AC161:AD161)</f>
        <v>4784500</v>
      </c>
      <c r="AF161" s="18"/>
      <c r="AG161" s="18">
        <f t="shared" ref="AG161:AG171" si="84">SUM(AE161:AF161)</f>
        <v>4784500</v>
      </c>
      <c r="AI161" s="87"/>
    </row>
    <row r="162" spans="1:36" ht="49.5" customHeight="1">
      <c r="A162" s="19" t="s">
        <v>155</v>
      </c>
      <c r="B162" s="20" t="s">
        <v>154</v>
      </c>
      <c r="C162" s="18">
        <v>291300</v>
      </c>
      <c r="D162" s="18"/>
      <c r="E162" s="18">
        <f t="shared" si="1"/>
        <v>291300</v>
      </c>
      <c r="F162" s="18"/>
      <c r="G162" s="18">
        <f t="shared" si="48"/>
        <v>291300</v>
      </c>
      <c r="H162" s="18"/>
      <c r="I162" s="18">
        <f t="shared" si="77"/>
        <v>291300</v>
      </c>
      <c r="J162" s="18"/>
      <c r="K162" s="18">
        <f t="shared" si="71"/>
        <v>291300</v>
      </c>
      <c r="L162" s="18"/>
      <c r="M162" s="18">
        <f t="shared" si="39"/>
        <v>291300</v>
      </c>
      <c r="N162" s="18"/>
      <c r="O162" s="18">
        <f t="shared" si="78"/>
        <v>291300</v>
      </c>
      <c r="P162" s="18">
        <v>299800</v>
      </c>
      <c r="Q162" s="18"/>
      <c r="R162" s="18">
        <f t="shared" si="17"/>
        <v>299800</v>
      </c>
      <c r="S162" s="18"/>
      <c r="T162" s="18">
        <f t="shared" si="79"/>
        <v>299800</v>
      </c>
      <c r="U162" s="18"/>
      <c r="V162" s="18">
        <f t="shared" si="80"/>
        <v>299800</v>
      </c>
      <c r="W162" s="18"/>
      <c r="X162" s="18">
        <f t="shared" si="81"/>
        <v>299800</v>
      </c>
      <c r="Y162" s="18">
        <v>310400</v>
      </c>
      <c r="Z162" s="18"/>
      <c r="AA162" s="18">
        <f t="shared" si="24"/>
        <v>310400</v>
      </c>
      <c r="AB162" s="18"/>
      <c r="AC162" s="18">
        <f t="shared" si="82"/>
        <v>310400</v>
      </c>
      <c r="AD162" s="18"/>
      <c r="AE162" s="18">
        <f t="shared" si="83"/>
        <v>310400</v>
      </c>
      <c r="AF162" s="18"/>
      <c r="AG162" s="18">
        <f t="shared" si="84"/>
        <v>310400</v>
      </c>
      <c r="AI162" s="87"/>
    </row>
    <row r="163" spans="1:36" ht="57.75" customHeight="1">
      <c r="A163" s="19" t="s">
        <v>156</v>
      </c>
      <c r="B163" s="20" t="s">
        <v>154</v>
      </c>
      <c r="C163" s="18">
        <v>5480300</v>
      </c>
      <c r="D163" s="18"/>
      <c r="E163" s="18">
        <f t="shared" si="1"/>
        <v>5480300</v>
      </c>
      <c r="F163" s="18"/>
      <c r="G163" s="18">
        <f t="shared" si="48"/>
        <v>5480300</v>
      </c>
      <c r="H163" s="18"/>
      <c r="I163" s="18">
        <f t="shared" si="77"/>
        <v>5480300</v>
      </c>
      <c r="J163" s="18"/>
      <c r="K163" s="18">
        <f t="shared" si="71"/>
        <v>5480300</v>
      </c>
      <c r="L163" s="18"/>
      <c r="M163" s="18">
        <f t="shared" si="39"/>
        <v>5480300</v>
      </c>
      <c r="N163" s="18"/>
      <c r="O163" s="18">
        <f t="shared" si="78"/>
        <v>5480300</v>
      </c>
      <c r="P163" s="18">
        <v>5480300</v>
      </c>
      <c r="Q163" s="18"/>
      <c r="R163" s="18">
        <f t="shared" si="17"/>
        <v>5480300</v>
      </c>
      <c r="S163" s="18"/>
      <c r="T163" s="18">
        <f t="shared" si="79"/>
        <v>5480300</v>
      </c>
      <c r="U163" s="18"/>
      <c r="V163" s="18">
        <f t="shared" si="80"/>
        <v>5480300</v>
      </c>
      <c r="W163" s="18"/>
      <c r="X163" s="18">
        <f t="shared" si="81"/>
        <v>5480300</v>
      </c>
      <c r="Y163" s="18">
        <v>5480300</v>
      </c>
      <c r="Z163" s="18"/>
      <c r="AA163" s="18">
        <f t="shared" si="24"/>
        <v>5480300</v>
      </c>
      <c r="AB163" s="18"/>
      <c r="AC163" s="18">
        <f t="shared" si="82"/>
        <v>5480300</v>
      </c>
      <c r="AD163" s="18"/>
      <c r="AE163" s="18">
        <f t="shared" si="83"/>
        <v>5480300</v>
      </c>
      <c r="AF163" s="18"/>
      <c r="AG163" s="18">
        <f t="shared" si="84"/>
        <v>5480300</v>
      </c>
      <c r="AI163" s="87"/>
    </row>
    <row r="164" spans="1:36" ht="52.5" customHeight="1">
      <c r="A164" s="19" t="s">
        <v>157</v>
      </c>
      <c r="B164" s="20" t="s">
        <v>154</v>
      </c>
      <c r="C164" s="18">
        <v>1012500</v>
      </c>
      <c r="D164" s="18"/>
      <c r="E164" s="18">
        <f t="shared" si="1"/>
        <v>1012500</v>
      </c>
      <c r="F164" s="18"/>
      <c r="G164" s="18">
        <f t="shared" si="48"/>
        <v>1012500</v>
      </c>
      <c r="H164" s="18"/>
      <c r="I164" s="18">
        <f t="shared" si="77"/>
        <v>1012500</v>
      </c>
      <c r="J164" s="18"/>
      <c r="K164" s="18">
        <f t="shared" si="71"/>
        <v>1012500</v>
      </c>
      <c r="L164" s="18"/>
      <c r="M164" s="18">
        <f t="shared" si="39"/>
        <v>1012500</v>
      </c>
      <c r="N164" s="18"/>
      <c r="O164" s="18">
        <f t="shared" si="78"/>
        <v>1012500</v>
      </c>
      <c r="P164" s="18">
        <v>1012500</v>
      </c>
      <c r="Q164" s="18"/>
      <c r="R164" s="18">
        <f t="shared" si="17"/>
        <v>1012500</v>
      </c>
      <c r="S164" s="18"/>
      <c r="T164" s="18">
        <f t="shared" si="79"/>
        <v>1012500</v>
      </c>
      <c r="U164" s="18"/>
      <c r="V164" s="18">
        <f t="shared" si="80"/>
        <v>1012500</v>
      </c>
      <c r="W164" s="18"/>
      <c r="X164" s="18">
        <f t="shared" si="81"/>
        <v>1012500</v>
      </c>
      <c r="Y164" s="18">
        <v>1012500</v>
      </c>
      <c r="Z164" s="18"/>
      <c r="AA164" s="18">
        <f t="shared" si="24"/>
        <v>1012500</v>
      </c>
      <c r="AB164" s="18"/>
      <c r="AC164" s="18">
        <f t="shared" si="82"/>
        <v>1012500</v>
      </c>
      <c r="AD164" s="18"/>
      <c r="AE164" s="18">
        <f t="shared" si="83"/>
        <v>1012500</v>
      </c>
      <c r="AF164" s="18"/>
      <c r="AG164" s="18">
        <f t="shared" si="84"/>
        <v>1012500</v>
      </c>
      <c r="AI164" s="87"/>
    </row>
    <row r="165" spans="1:36" s="40" customFormat="1" ht="81.75" customHeight="1">
      <c r="A165" s="19" t="s">
        <v>158</v>
      </c>
      <c r="B165" s="20" t="s">
        <v>154</v>
      </c>
      <c r="C165" s="18">
        <v>10000</v>
      </c>
      <c r="D165" s="18"/>
      <c r="E165" s="18">
        <f t="shared" si="1"/>
        <v>10000</v>
      </c>
      <c r="F165" s="18"/>
      <c r="G165" s="18">
        <f t="shared" si="48"/>
        <v>10000</v>
      </c>
      <c r="H165" s="18"/>
      <c r="I165" s="18">
        <f t="shared" si="77"/>
        <v>10000</v>
      </c>
      <c r="J165" s="18"/>
      <c r="K165" s="18">
        <f t="shared" si="71"/>
        <v>10000</v>
      </c>
      <c r="L165" s="18"/>
      <c r="M165" s="18">
        <f t="shared" si="39"/>
        <v>10000</v>
      </c>
      <c r="N165" s="18"/>
      <c r="O165" s="18">
        <f t="shared" si="78"/>
        <v>10000</v>
      </c>
      <c r="P165" s="18">
        <v>10000</v>
      </c>
      <c r="Q165" s="18"/>
      <c r="R165" s="18">
        <f t="shared" si="17"/>
        <v>10000</v>
      </c>
      <c r="S165" s="18"/>
      <c r="T165" s="18">
        <f t="shared" si="79"/>
        <v>10000</v>
      </c>
      <c r="U165" s="18"/>
      <c r="V165" s="18">
        <f t="shared" si="80"/>
        <v>10000</v>
      </c>
      <c r="W165" s="18"/>
      <c r="X165" s="18">
        <f t="shared" si="81"/>
        <v>10000</v>
      </c>
      <c r="Y165" s="18">
        <v>10000</v>
      </c>
      <c r="Z165" s="18"/>
      <c r="AA165" s="18">
        <f t="shared" si="24"/>
        <v>10000</v>
      </c>
      <c r="AB165" s="18"/>
      <c r="AC165" s="18">
        <f t="shared" si="82"/>
        <v>10000</v>
      </c>
      <c r="AD165" s="18"/>
      <c r="AE165" s="18">
        <f t="shared" si="83"/>
        <v>10000</v>
      </c>
      <c r="AF165" s="18"/>
      <c r="AG165" s="18">
        <f t="shared" si="84"/>
        <v>10000</v>
      </c>
      <c r="AI165" s="87"/>
      <c r="AJ165" s="88"/>
    </row>
    <row r="166" spans="1:36" s="61" customFormat="1" ht="54" customHeight="1">
      <c r="A166" s="19" t="s">
        <v>159</v>
      </c>
      <c r="B166" s="20" t="s">
        <v>154</v>
      </c>
      <c r="C166" s="18">
        <v>25000</v>
      </c>
      <c r="D166" s="18"/>
      <c r="E166" s="18">
        <f t="shared" si="1"/>
        <v>25000</v>
      </c>
      <c r="F166" s="18"/>
      <c r="G166" s="18">
        <f t="shared" si="48"/>
        <v>25000</v>
      </c>
      <c r="H166" s="18"/>
      <c r="I166" s="18">
        <f t="shared" si="77"/>
        <v>25000</v>
      </c>
      <c r="J166" s="18"/>
      <c r="K166" s="18">
        <f t="shared" si="71"/>
        <v>25000</v>
      </c>
      <c r="L166" s="18"/>
      <c r="M166" s="18">
        <f t="shared" si="39"/>
        <v>25000</v>
      </c>
      <c r="N166" s="18"/>
      <c r="O166" s="18">
        <f t="shared" si="78"/>
        <v>25000</v>
      </c>
      <c r="P166" s="18">
        <v>25000</v>
      </c>
      <c r="Q166" s="18"/>
      <c r="R166" s="18">
        <f t="shared" si="17"/>
        <v>25000</v>
      </c>
      <c r="S166" s="18"/>
      <c r="T166" s="18">
        <f t="shared" si="79"/>
        <v>25000</v>
      </c>
      <c r="U166" s="18"/>
      <c r="V166" s="18">
        <f t="shared" si="80"/>
        <v>25000</v>
      </c>
      <c r="W166" s="18"/>
      <c r="X166" s="18">
        <f t="shared" si="81"/>
        <v>25000</v>
      </c>
      <c r="Y166" s="18">
        <v>25000</v>
      </c>
      <c r="Z166" s="18"/>
      <c r="AA166" s="18">
        <f t="shared" si="24"/>
        <v>25000</v>
      </c>
      <c r="AB166" s="18"/>
      <c r="AC166" s="18">
        <f t="shared" si="82"/>
        <v>25000</v>
      </c>
      <c r="AD166" s="18"/>
      <c r="AE166" s="18">
        <f t="shared" si="83"/>
        <v>25000</v>
      </c>
      <c r="AF166" s="18"/>
      <c r="AG166" s="18">
        <f t="shared" si="84"/>
        <v>25000</v>
      </c>
      <c r="AI166" s="87"/>
    </row>
    <row r="167" spans="1:36" s="61" customFormat="1" ht="89.25" customHeight="1">
      <c r="A167" s="19" t="s">
        <v>160</v>
      </c>
      <c r="B167" s="20" t="s">
        <v>154</v>
      </c>
      <c r="C167" s="18">
        <v>49372000</v>
      </c>
      <c r="D167" s="18"/>
      <c r="E167" s="18">
        <f t="shared" si="1"/>
        <v>49372000</v>
      </c>
      <c r="F167" s="18"/>
      <c r="G167" s="18">
        <f t="shared" si="48"/>
        <v>49372000</v>
      </c>
      <c r="H167" s="18"/>
      <c r="I167" s="18">
        <f t="shared" si="77"/>
        <v>49372000</v>
      </c>
      <c r="J167" s="18"/>
      <c r="K167" s="18">
        <f t="shared" si="71"/>
        <v>49372000</v>
      </c>
      <c r="L167" s="18"/>
      <c r="M167" s="18">
        <f t="shared" ref="M167:M193" si="85">K167+L167</f>
        <v>49372000</v>
      </c>
      <c r="N167" s="18">
        <v>2730300</v>
      </c>
      <c r="O167" s="18">
        <f t="shared" si="78"/>
        <v>52102300</v>
      </c>
      <c r="P167" s="18">
        <v>51346800</v>
      </c>
      <c r="Q167" s="18"/>
      <c r="R167" s="18">
        <f t="shared" si="17"/>
        <v>51346800</v>
      </c>
      <c r="S167" s="18"/>
      <c r="T167" s="18">
        <f t="shared" si="79"/>
        <v>51346800</v>
      </c>
      <c r="U167" s="18"/>
      <c r="V167" s="18">
        <f t="shared" si="80"/>
        <v>51346800</v>
      </c>
      <c r="W167" s="18"/>
      <c r="X167" s="18">
        <f t="shared" si="81"/>
        <v>51346800</v>
      </c>
      <c r="Y167" s="18">
        <v>53400700</v>
      </c>
      <c r="Z167" s="18"/>
      <c r="AA167" s="18">
        <f t="shared" si="24"/>
        <v>53400700</v>
      </c>
      <c r="AB167" s="18"/>
      <c r="AC167" s="18">
        <f t="shared" si="82"/>
        <v>53400700</v>
      </c>
      <c r="AD167" s="18"/>
      <c r="AE167" s="18">
        <f t="shared" si="83"/>
        <v>53400700</v>
      </c>
      <c r="AF167" s="18"/>
      <c r="AG167" s="18">
        <f t="shared" si="84"/>
        <v>53400700</v>
      </c>
      <c r="AI167" s="87"/>
    </row>
    <row r="168" spans="1:36" s="40" customFormat="1" ht="67.5" customHeight="1">
      <c r="A168" s="19" t="s">
        <v>161</v>
      </c>
      <c r="B168" s="20" t="s">
        <v>162</v>
      </c>
      <c r="C168" s="18">
        <v>9166200</v>
      </c>
      <c r="D168" s="18"/>
      <c r="E168" s="18">
        <f t="shared" si="1"/>
        <v>9166200</v>
      </c>
      <c r="F168" s="18"/>
      <c r="G168" s="18">
        <f t="shared" si="48"/>
        <v>9166200</v>
      </c>
      <c r="H168" s="18"/>
      <c r="I168" s="18">
        <f t="shared" si="77"/>
        <v>9166200</v>
      </c>
      <c r="J168" s="18"/>
      <c r="K168" s="18">
        <f t="shared" si="71"/>
        <v>9166200</v>
      </c>
      <c r="L168" s="18"/>
      <c r="M168" s="18">
        <f t="shared" si="85"/>
        <v>9166200</v>
      </c>
      <c r="N168" s="18">
        <v>284200</v>
      </c>
      <c r="O168" s="18">
        <f t="shared" si="78"/>
        <v>9450400</v>
      </c>
      <c r="P168" s="18">
        <v>9188400</v>
      </c>
      <c r="Q168" s="18"/>
      <c r="R168" s="18">
        <f t="shared" si="17"/>
        <v>9188400</v>
      </c>
      <c r="S168" s="18"/>
      <c r="T168" s="18">
        <f t="shared" si="79"/>
        <v>9188400</v>
      </c>
      <c r="U168" s="18"/>
      <c r="V168" s="18">
        <f t="shared" si="80"/>
        <v>9188400</v>
      </c>
      <c r="W168" s="18"/>
      <c r="X168" s="18">
        <f t="shared" si="81"/>
        <v>9188400</v>
      </c>
      <c r="Y168" s="18">
        <v>9188400</v>
      </c>
      <c r="Z168" s="18"/>
      <c r="AA168" s="18">
        <f t="shared" si="24"/>
        <v>9188400</v>
      </c>
      <c r="AB168" s="18"/>
      <c r="AC168" s="18">
        <f t="shared" si="82"/>
        <v>9188400</v>
      </c>
      <c r="AD168" s="18"/>
      <c r="AE168" s="18">
        <f t="shared" si="83"/>
        <v>9188400</v>
      </c>
      <c r="AF168" s="18"/>
      <c r="AG168" s="18">
        <f t="shared" si="84"/>
        <v>9188400</v>
      </c>
      <c r="AI168" s="87"/>
    </row>
    <row r="169" spans="1:36" ht="104.25" customHeight="1">
      <c r="A169" s="19" t="s">
        <v>163</v>
      </c>
      <c r="B169" s="20" t="s">
        <v>164</v>
      </c>
      <c r="C169" s="18">
        <v>4377500</v>
      </c>
      <c r="D169" s="18">
        <v>-24633.45</v>
      </c>
      <c r="E169" s="18">
        <f t="shared" si="1"/>
        <v>4352866.55</v>
      </c>
      <c r="F169" s="18"/>
      <c r="G169" s="18">
        <f t="shared" si="48"/>
        <v>4352866.55</v>
      </c>
      <c r="H169" s="18"/>
      <c r="I169" s="18">
        <f t="shared" si="77"/>
        <v>4352866.55</v>
      </c>
      <c r="J169" s="18"/>
      <c r="K169" s="18">
        <f t="shared" si="71"/>
        <v>4352866.55</v>
      </c>
      <c r="L169" s="18"/>
      <c r="M169" s="18">
        <f t="shared" si="85"/>
        <v>4352866.55</v>
      </c>
      <c r="N169" s="18"/>
      <c r="O169" s="18">
        <f t="shared" si="78"/>
        <v>4352866.55</v>
      </c>
      <c r="P169" s="18">
        <v>4607800</v>
      </c>
      <c r="Q169" s="18">
        <v>547409.86</v>
      </c>
      <c r="R169" s="18">
        <f t="shared" si="17"/>
        <v>5155209.8600000003</v>
      </c>
      <c r="S169" s="18"/>
      <c r="T169" s="18">
        <f t="shared" si="79"/>
        <v>5155209.8600000003</v>
      </c>
      <c r="U169" s="18"/>
      <c r="V169" s="18">
        <f t="shared" si="80"/>
        <v>5155209.8600000003</v>
      </c>
      <c r="W169" s="18"/>
      <c r="X169" s="18">
        <f t="shared" si="81"/>
        <v>5155209.8600000003</v>
      </c>
      <c r="Y169" s="18">
        <v>4631400</v>
      </c>
      <c r="Z169" s="18">
        <v>558032.97</v>
      </c>
      <c r="AA169" s="18">
        <f t="shared" si="24"/>
        <v>5189432.97</v>
      </c>
      <c r="AB169" s="18"/>
      <c r="AC169" s="18">
        <f t="shared" si="82"/>
        <v>5189432.97</v>
      </c>
      <c r="AD169" s="18"/>
      <c r="AE169" s="18">
        <f t="shared" si="83"/>
        <v>5189432.97</v>
      </c>
      <c r="AF169" s="18"/>
      <c r="AG169" s="18">
        <f t="shared" si="84"/>
        <v>5189432.97</v>
      </c>
    </row>
    <row r="170" spans="1:36" ht="36.75" customHeight="1">
      <c r="A170" s="19" t="s">
        <v>165</v>
      </c>
      <c r="B170" s="20" t="s">
        <v>166</v>
      </c>
      <c r="C170" s="18">
        <v>3023200</v>
      </c>
      <c r="D170" s="18"/>
      <c r="E170" s="18">
        <f t="shared" si="1"/>
        <v>3023200</v>
      </c>
      <c r="F170" s="18"/>
      <c r="G170" s="18">
        <f t="shared" si="48"/>
        <v>3023200</v>
      </c>
      <c r="H170" s="18"/>
      <c r="I170" s="18">
        <f t="shared" si="77"/>
        <v>3023200</v>
      </c>
      <c r="J170" s="18"/>
      <c r="K170" s="18">
        <f t="shared" si="71"/>
        <v>3023200</v>
      </c>
      <c r="L170" s="18">
        <v>204000</v>
      </c>
      <c r="M170" s="18">
        <f t="shared" si="85"/>
        <v>3227200</v>
      </c>
      <c r="N170" s="18"/>
      <c r="O170" s="18">
        <f t="shared" si="78"/>
        <v>3227200</v>
      </c>
      <c r="P170" s="18">
        <v>3043600</v>
      </c>
      <c r="Q170" s="18"/>
      <c r="R170" s="18">
        <f t="shared" si="17"/>
        <v>3043600</v>
      </c>
      <c r="S170" s="18"/>
      <c r="T170" s="18">
        <f t="shared" si="79"/>
        <v>3043600</v>
      </c>
      <c r="U170" s="18"/>
      <c r="V170" s="18">
        <f t="shared" si="80"/>
        <v>3043600</v>
      </c>
      <c r="W170" s="18"/>
      <c r="X170" s="18">
        <f t="shared" si="81"/>
        <v>3043600</v>
      </c>
      <c r="Y170" s="18">
        <v>3122600</v>
      </c>
      <c r="Z170" s="18"/>
      <c r="AA170" s="18">
        <f t="shared" si="24"/>
        <v>3122600</v>
      </c>
      <c r="AB170" s="18"/>
      <c r="AC170" s="18">
        <f t="shared" si="82"/>
        <v>3122600</v>
      </c>
      <c r="AD170" s="18"/>
      <c r="AE170" s="18">
        <f t="shared" si="83"/>
        <v>3122600</v>
      </c>
      <c r="AF170" s="18"/>
      <c r="AG170" s="18">
        <f t="shared" si="84"/>
        <v>3122600</v>
      </c>
    </row>
    <row r="171" spans="1:36" ht="54" customHeight="1">
      <c r="A171" s="19" t="s">
        <v>167</v>
      </c>
      <c r="B171" s="37" t="s">
        <v>168</v>
      </c>
      <c r="C171" s="18">
        <v>10400</v>
      </c>
      <c r="D171" s="18"/>
      <c r="E171" s="18">
        <f t="shared" si="1"/>
        <v>10400</v>
      </c>
      <c r="F171" s="18"/>
      <c r="G171" s="18">
        <f t="shared" si="48"/>
        <v>10400</v>
      </c>
      <c r="H171" s="18"/>
      <c r="I171" s="18">
        <f t="shared" si="77"/>
        <v>10400</v>
      </c>
      <c r="J171" s="18"/>
      <c r="K171" s="18">
        <f t="shared" si="71"/>
        <v>10400</v>
      </c>
      <c r="L171" s="18"/>
      <c r="M171" s="18">
        <f t="shared" si="85"/>
        <v>10400</v>
      </c>
      <c r="N171" s="18"/>
      <c r="O171" s="18">
        <f t="shared" si="78"/>
        <v>10400</v>
      </c>
      <c r="P171" s="18">
        <v>11200</v>
      </c>
      <c r="Q171" s="18"/>
      <c r="R171" s="18">
        <f t="shared" si="17"/>
        <v>11200</v>
      </c>
      <c r="S171" s="18"/>
      <c r="T171" s="18">
        <f t="shared" si="79"/>
        <v>11200</v>
      </c>
      <c r="U171" s="18"/>
      <c r="V171" s="18">
        <f t="shared" si="80"/>
        <v>11200</v>
      </c>
      <c r="W171" s="18"/>
      <c r="X171" s="18">
        <f t="shared" si="81"/>
        <v>11200</v>
      </c>
      <c r="Y171" s="18">
        <v>116800</v>
      </c>
      <c r="Z171" s="18"/>
      <c r="AA171" s="18">
        <f t="shared" si="24"/>
        <v>116800</v>
      </c>
      <c r="AB171" s="18"/>
      <c r="AC171" s="18">
        <f t="shared" si="82"/>
        <v>116800</v>
      </c>
      <c r="AD171" s="18"/>
      <c r="AE171" s="18">
        <f t="shared" si="83"/>
        <v>116800</v>
      </c>
      <c r="AF171" s="18"/>
      <c r="AG171" s="18">
        <f t="shared" si="84"/>
        <v>116800</v>
      </c>
    </row>
    <row r="172" spans="1:36" ht="14.25" customHeight="1">
      <c r="A172" s="19" t="s">
        <v>169</v>
      </c>
      <c r="B172" s="20" t="s">
        <v>170</v>
      </c>
      <c r="C172" s="18"/>
      <c r="D172" s="18"/>
      <c r="E172" s="18"/>
      <c r="F172" s="18">
        <v>397700</v>
      </c>
      <c r="G172" s="18">
        <f>E172+F172</f>
        <v>397700</v>
      </c>
      <c r="H172" s="18">
        <v>-397700</v>
      </c>
      <c r="I172" s="18">
        <f>G172+H172</f>
        <v>0</v>
      </c>
      <c r="J172" s="18"/>
      <c r="K172" s="18">
        <f t="shared" si="71"/>
        <v>0</v>
      </c>
      <c r="L172" s="18"/>
      <c r="M172" s="18">
        <f t="shared" si="85"/>
        <v>0</v>
      </c>
      <c r="N172" s="18"/>
      <c r="O172" s="18">
        <f t="shared" si="78"/>
        <v>0</v>
      </c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</row>
    <row r="173" spans="1:36" s="44" customFormat="1" ht="39" customHeight="1">
      <c r="A173" s="19" t="s">
        <v>171</v>
      </c>
      <c r="B173" s="20" t="s">
        <v>172</v>
      </c>
      <c r="C173" s="18">
        <v>4953600</v>
      </c>
      <c r="D173" s="18"/>
      <c r="E173" s="18">
        <f t="shared" si="1"/>
        <v>4953600</v>
      </c>
      <c r="F173" s="18"/>
      <c r="G173" s="18">
        <f t="shared" si="48"/>
        <v>4953600</v>
      </c>
      <c r="H173" s="18"/>
      <c r="I173" s="18">
        <f t="shared" ref="I173" si="86">G173</f>
        <v>4953600</v>
      </c>
      <c r="J173" s="18"/>
      <c r="K173" s="18">
        <f t="shared" si="71"/>
        <v>4953600</v>
      </c>
      <c r="L173" s="18"/>
      <c r="M173" s="18">
        <f t="shared" si="85"/>
        <v>4953600</v>
      </c>
      <c r="N173" s="18"/>
      <c r="O173" s="18">
        <f t="shared" si="78"/>
        <v>4953600</v>
      </c>
      <c r="P173" s="18">
        <v>5097300</v>
      </c>
      <c r="Q173" s="18"/>
      <c r="R173" s="18">
        <f t="shared" si="17"/>
        <v>5097300</v>
      </c>
      <c r="S173" s="18"/>
      <c r="T173" s="18">
        <f t="shared" ref="T173:T175" si="87">SUM(R173:S173)</f>
        <v>5097300</v>
      </c>
      <c r="U173" s="18"/>
      <c r="V173" s="18">
        <f t="shared" ref="V173:V175" si="88">SUM(T173:U173)</f>
        <v>5097300</v>
      </c>
      <c r="W173" s="18"/>
      <c r="X173" s="18">
        <f t="shared" ref="X173:X176" si="89">SUM(V173:W173)</f>
        <v>5097300</v>
      </c>
      <c r="Y173" s="18">
        <v>5277400</v>
      </c>
      <c r="Z173" s="18"/>
      <c r="AA173" s="18">
        <f t="shared" si="24"/>
        <v>5277400</v>
      </c>
      <c r="AB173" s="18"/>
      <c r="AC173" s="18">
        <f t="shared" ref="AC173:AC175" si="90">SUM(AA173:AB173)</f>
        <v>5277400</v>
      </c>
      <c r="AD173" s="18"/>
      <c r="AE173" s="18">
        <f t="shared" ref="AE173:AE175" si="91">SUM(AC173:AD173)</f>
        <v>5277400</v>
      </c>
      <c r="AF173" s="18"/>
      <c r="AG173" s="18">
        <f t="shared" ref="AG173:AG175" si="92">SUM(AE173:AF173)</f>
        <v>5277400</v>
      </c>
    </row>
    <row r="174" spans="1:36" ht="90.75" customHeight="1">
      <c r="A174" s="19" t="s">
        <v>173</v>
      </c>
      <c r="B174" s="38" t="s">
        <v>174</v>
      </c>
      <c r="C174" s="18">
        <v>11180900</v>
      </c>
      <c r="D174" s="18">
        <v>24513.79</v>
      </c>
      <c r="E174" s="18">
        <f t="shared" si="1"/>
        <v>11205413.789999999</v>
      </c>
      <c r="F174" s="18">
        <v>1047672.18</v>
      </c>
      <c r="G174" s="18">
        <f>E174+F174</f>
        <v>12253085.969999999</v>
      </c>
      <c r="H174" s="18"/>
      <c r="I174" s="18">
        <f>G174+H174</f>
        <v>12253085.969999999</v>
      </c>
      <c r="J174" s="18"/>
      <c r="K174" s="18">
        <f t="shared" si="71"/>
        <v>12253085.969999999</v>
      </c>
      <c r="L174" s="18"/>
      <c r="M174" s="18">
        <f t="shared" si="85"/>
        <v>12253085.969999999</v>
      </c>
      <c r="N174" s="18">
        <v>796353.73</v>
      </c>
      <c r="O174" s="18">
        <f t="shared" si="78"/>
        <v>13049439.699999999</v>
      </c>
      <c r="P174" s="18">
        <v>10872600</v>
      </c>
      <c r="Q174" s="18">
        <v>-54711.48</v>
      </c>
      <c r="R174" s="18">
        <f t="shared" si="17"/>
        <v>10817888.52</v>
      </c>
      <c r="S174" s="18"/>
      <c r="T174" s="18">
        <f t="shared" si="87"/>
        <v>10817888.52</v>
      </c>
      <c r="U174" s="18"/>
      <c r="V174" s="18">
        <f t="shared" si="88"/>
        <v>10817888.52</v>
      </c>
      <c r="W174" s="18"/>
      <c r="X174" s="18">
        <f t="shared" si="89"/>
        <v>10817888.52</v>
      </c>
      <c r="Y174" s="18">
        <v>10872600</v>
      </c>
      <c r="Z174" s="18">
        <v>-55766.71</v>
      </c>
      <c r="AA174" s="18">
        <f t="shared" si="24"/>
        <v>10816833.289999999</v>
      </c>
      <c r="AB174" s="18"/>
      <c r="AC174" s="18">
        <f t="shared" si="90"/>
        <v>10816833.289999999</v>
      </c>
      <c r="AD174" s="18"/>
      <c r="AE174" s="18">
        <f t="shared" si="91"/>
        <v>10816833.289999999</v>
      </c>
      <c r="AF174" s="18"/>
      <c r="AG174" s="18">
        <f t="shared" si="92"/>
        <v>10816833.289999999</v>
      </c>
    </row>
    <row r="175" spans="1:36" ht="41.25" customHeight="1">
      <c r="A175" s="19" t="s">
        <v>175</v>
      </c>
      <c r="B175" s="20" t="s">
        <v>174</v>
      </c>
      <c r="C175" s="18">
        <v>570504900</v>
      </c>
      <c r="D175" s="18"/>
      <c r="E175" s="18">
        <f t="shared" si="1"/>
        <v>570504900</v>
      </c>
      <c r="F175" s="18">
        <v>16625700</v>
      </c>
      <c r="G175" s="18">
        <f>E175+F175</f>
        <v>587130600</v>
      </c>
      <c r="H175" s="18"/>
      <c r="I175" s="18">
        <f>G175+H175</f>
        <v>587130600</v>
      </c>
      <c r="J175" s="18"/>
      <c r="K175" s="18">
        <f t="shared" si="71"/>
        <v>587130600</v>
      </c>
      <c r="L175" s="18"/>
      <c r="M175" s="18">
        <f t="shared" si="85"/>
        <v>587130600</v>
      </c>
      <c r="N175" s="18"/>
      <c r="O175" s="18">
        <f t="shared" si="78"/>
        <v>587130600</v>
      </c>
      <c r="P175" s="18">
        <v>607413300</v>
      </c>
      <c r="Q175" s="18"/>
      <c r="R175" s="18">
        <f t="shared" si="17"/>
        <v>607413300</v>
      </c>
      <c r="S175" s="18"/>
      <c r="T175" s="18">
        <f t="shared" si="87"/>
        <v>607413300</v>
      </c>
      <c r="U175" s="18"/>
      <c r="V175" s="18">
        <f t="shared" si="88"/>
        <v>607413300</v>
      </c>
      <c r="W175" s="18"/>
      <c r="X175" s="18">
        <f t="shared" si="89"/>
        <v>607413300</v>
      </c>
      <c r="Y175" s="18">
        <v>636682800</v>
      </c>
      <c r="Z175" s="18"/>
      <c r="AA175" s="18">
        <f t="shared" si="24"/>
        <v>636682800</v>
      </c>
      <c r="AB175" s="18"/>
      <c r="AC175" s="18">
        <f t="shared" si="90"/>
        <v>636682800</v>
      </c>
      <c r="AD175" s="18"/>
      <c r="AE175" s="18">
        <f t="shared" si="91"/>
        <v>636682800</v>
      </c>
      <c r="AF175" s="18"/>
      <c r="AG175" s="18">
        <f t="shared" si="92"/>
        <v>636682800</v>
      </c>
    </row>
    <row r="176" spans="1:36" ht="34.5" customHeight="1">
      <c r="A176" s="70" t="s">
        <v>205</v>
      </c>
      <c r="B176" s="20" t="s">
        <v>174</v>
      </c>
      <c r="C176" s="18"/>
      <c r="D176" s="18"/>
      <c r="E176" s="18"/>
      <c r="F176" s="18"/>
      <c r="G176" s="18"/>
      <c r="H176" s="18"/>
      <c r="I176" s="18"/>
      <c r="J176" s="18"/>
      <c r="K176" s="18"/>
      <c r="L176" s="18">
        <v>10270200</v>
      </c>
      <c r="M176" s="18">
        <f>L176</f>
        <v>10270200</v>
      </c>
      <c r="N176" s="18">
        <v>311200</v>
      </c>
      <c r="O176" s="18">
        <f t="shared" si="78"/>
        <v>10581400</v>
      </c>
      <c r="P176" s="18"/>
      <c r="Q176" s="18"/>
      <c r="R176" s="18"/>
      <c r="S176" s="18"/>
      <c r="T176" s="18"/>
      <c r="U176" s="18">
        <v>30677700</v>
      </c>
      <c r="V176" s="18">
        <f>U176</f>
        <v>30677700</v>
      </c>
      <c r="W176" s="18"/>
      <c r="X176" s="18">
        <f t="shared" si="89"/>
        <v>30677700</v>
      </c>
      <c r="Y176" s="18"/>
      <c r="Z176" s="18"/>
      <c r="AA176" s="18"/>
      <c r="AB176" s="18"/>
      <c r="AC176" s="18"/>
      <c r="AD176" s="18"/>
      <c r="AE176" s="18"/>
      <c r="AF176" s="18">
        <v>30544900</v>
      </c>
      <c r="AG176" s="18">
        <f>AF176</f>
        <v>30544900</v>
      </c>
    </row>
    <row r="177" spans="1:33">
      <c r="A177" s="14" t="s">
        <v>176</v>
      </c>
      <c r="B177" s="15" t="s">
        <v>177</v>
      </c>
      <c r="C177" s="16">
        <f>SUM(C178:C186)</f>
        <v>189200</v>
      </c>
      <c r="D177" s="16">
        <f>SUM(D178:D186)</f>
        <v>667786</v>
      </c>
      <c r="E177" s="16">
        <f>SUM(E178:E186)</f>
        <v>856986</v>
      </c>
      <c r="F177" s="16">
        <f>SUM(F178:F186)</f>
        <v>-564354</v>
      </c>
      <c r="G177" s="16">
        <f t="shared" ref="G177" si="93">SUM(G178:G184)</f>
        <v>292632</v>
      </c>
      <c r="H177" s="16">
        <f>SUM(H178:H186)</f>
        <v>954042.77</v>
      </c>
      <c r="I177" s="16">
        <f>SUM(I178:I186)</f>
        <v>1246674.77</v>
      </c>
      <c r="J177" s="16">
        <f t="shared" ref="J177:AG177" si="94">SUM(J178:J186)</f>
        <v>7074000</v>
      </c>
      <c r="K177" s="16">
        <f t="shared" si="71"/>
        <v>8320674.7699999996</v>
      </c>
      <c r="L177" s="16">
        <f>SUM(L178:L191)</f>
        <v>4224375</v>
      </c>
      <c r="M177" s="16">
        <f>SUM(M178:M191)</f>
        <v>12545049.77</v>
      </c>
      <c r="N177" s="16">
        <f>SUM(N178:N191)</f>
        <v>617614.18999999994</v>
      </c>
      <c r="O177" s="16">
        <f>SUM(O178:O191)</f>
        <v>13162663.960000001</v>
      </c>
      <c r="P177" s="16">
        <f t="shared" si="94"/>
        <v>189200</v>
      </c>
      <c r="Q177" s="16">
        <f t="shared" si="94"/>
        <v>0</v>
      </c>
      <c r="R177" s="16">
        <f t="shared" si="94"/>
        <v>189200</v>
      </c>
      <c r="S177" s="16">
        <f t="shared" si="94"/>
        <v>0</v>
      </c>
      <c r="T177" s="16">
        <f t="shared" si="94"/>
        <v>189200</v>
      </c>
      <c r="U177" s="16">
        <f t="shared" si="94"/>
        <v>0</v>
      </c>
      <c r="V177" s="16">
        <f t="shared" si="94"/>
        <v>189200</v>
      </c>
      <c r="W177" s="16">
        <f t="shared" si="94"/>
        <v>0</v>
      </c>
      <c r="X177" s="16">
        <f t="shared" si="94"/>
        <v>189200</v>
      </c>
      <c r="Y177" s="16">
        <f t="shared" si="94"/>
        <v>189200</v>
      </c>
      <c r="Z177" s="16">
        <f t="shared" si="94"/>
        <v>0</v>
      </c>
      <c r="AA177" s="16">
        <f t="shared" si="94"/>
        <v>189200</v>
      </c>
      <c r="AB177" s="16">
        <f t="shared" si="94"/>
        <v>0</v>
      </c>
      <c r="AC177" s="16">
        <f t="shared" si="94"/>
        <v>189200</v>
      </c>
      <c r="AD177" s="16">
        <f t="shared" si="94"/>
        <v>0</v>
      </c>
      <c r="AE177" s="16">
        <f t="shared" si="94"/>
        <v>189200</v>
      </c>
      <c r="AF177" s="16">
        <f t="shared" si="94"/>
        <v>0</v>
      </c>
      <c r="AG177" s="16">
        <f t="shared" si="94"/>
        <v>189200</v>
      </c>
    </row>
    <row r="178" spans="1:33" ht="65.25" customHeight="1">
      <c r="A178" s="19" t="s">
        <v>178</v>
      </c>
      <c r="B178" s="20" t="s">
        <v>179</v>
      </c>
      <c r="C178" s="18"/>
      <c r="D178" s="18">
        <v>68432</v>
      </c>
      <c r="E178" s="18">
        <f t="shared" ref="E178:E180" si="95">D178</f>
        <v>68432</v>
      </c>
      <c r="F178" s="18"/>
      <c r="G178" s="18">
        <f t="shared" si="48"/>
        <v>68432</v>
      </c>
      <c r="H178" s="18"/>
      <c r="I178" s="18">
        <f t="shared" ref="I178:I179" si="96">G178</f>
        <v>68432</v>
      </c>
      <c r="J178" s="18"/>
      <c r="K178" s="18">
        <f t="shared" si="71"/>
        <v>68432</v>
      </c>
      <c r="L178" s="18"/>
      <c r="M178" s="18">
        <f t="shared" si="85"/>
        <v>68432</v>
      </c>
      <c r="N178" s="18"/>
      <c r="O178" s="18">
        <f t="shared" ref="O178:O194" si="97">M178+N178</f>
        <v>68432</v>
      </c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</row>
    <row r="179" spans="1:33" ht="66.75" customHeight="1">
      <c r="A179" s="19" t="s">
        <v>180</v>
      </c>
      <c r="B179" s="20" t="s">
        <v>179</v>
      </c>
      <c r="C179" s="18"/>
      <c r="D179" s="18">
        <v>35000</v>
      </c>
      <c r="E179" s="18">
        <f t="shared" si="95"/>
        <v>35000</v>
      </c>
      <c r="F179" s="18"/>
      <c r="G179" s="18">
        <f t="shared" si="48"/>
        <v>35000</v>
      </c>
      <c r="H179" s="18"/>
      <c r="I179" s="18">
        <f t="shared" si="96"/>
        <v>35000</v>
      </c>
      <c r="J179" s="18"/>
      <c r="K179" s="18">
        <f t="shared" si="71"/>
        <v>35000</v>
      </c>
      <c r="L179" s="18"/>
      <c r="M179" s="18">
        <f t="shared" si="85"/>
        <v>35000</v>
      </c>
      <c r="N179" s="18"/>
      <c r="O179" s="18">
        <f t="shared" si="97"/>
        <v>35000</v>
      </c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</row>
    <row r="180" spans="1:33" ht="46.5" customHeight="1">
      <c r="A180" s="31" t="s">
        <v>212</v>
      </c>
      <c r="B180" s="20" t="s">
        <v>181</v>
      </c>
      <c r="C180" s="18"/>
      <c r="D180" s="18">
        <v>306000</v>
      </c>
      <c r="E180" s="18">
        <f t="shared" si="95"/>
        <v>306000</v>
      </c>
      <c r="F180" s="18">
        <v>-306000</v>
      </c>
      <c r="G180" s="18">
        <f>E180+F180</f>
        <v>0</v>
      </c>
      <c r="H180" s="18"/>
      <c r="I180" s="18">
        <f>G180+H180</f>
        <v>0</v>
      </c>
      <c r="J180" s="18"/>
      <c r="K180" s="18">
        <f t="shared" si="71"/>
        <v>0</v>
      </c>
      <c r="L180" s="18"/>
      <c r="M180" s="18">
        <f t="shared" si="85"/>
        <v>0</v>
      </c>
      <c r="N180" s="18"/>
      <c r="O180" s="18">
        <f t="shared" si="97"/>
        <v>0</v>
      </c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</row>
    <row r="181" spans="1:33" ht="55.5" customHeight="1">
      <c r="A181" s="31" t="s">
        <v>182</v>
      </c>
      <c r="B181" s="20" t="s">
        <v>181</v>
      </c>
      <c r="C181" s="18"/>
      <c r="D181" s="18">
        <v>258354</v>
      </c>
      <c r="E181" s="18">
        <f>D181</f>
        <v>258354</v>
      </c>
      <c r="F181" s="18">
        <v>-258354</v>
      </c>
      <c r="G181" s="18">
        <f>E181+F181</f>
        <v>0</v>
      </c>
      <c r="H181" s="18"/>
      <c r="I181" s="18">
        <f>G181+H181</f>
        <v>0</v>
      </c>
      <c r="J181" s="18"/>
      <c r="K181" s="18">
        <f t="shared" si="71"/>
        <v>0</v>
      </c>
      <c r="L181" s="18"/>
      <c r="M181" s="18">
        <f t="shared" si="85"/>
        <v>0</v>
      </c>
      <c r="N181" s="18"/>
      <c r="O181" s="18">
        <f t="shared" si="97"/>
        <v>0</v>
      </c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</row>
    <row r="182" spans="1:33" ht="49.5" customHeight="1">
      <c r="A182" s="31" t="s">
        <v>183</v>
      </c>
      <c r="B182" s="20" t="s">
        <v>181</v>
      </c>
      <c r="C182" s="18"/>
      <c r="D182" s="18"/>
      <c r="E182" s="18"/>
      <c r="F182" s="18"/>
      <c r="G182" s="18"/>
      <c r="H182" s="18">
        <f>134042.77+100000</f>
        <v>234042.77</v>
      </c>
      <c r="I182" s="18">
        <f>G182+H182</f>
        <v>234042.77</v>
      </c>
      <c r="J182" s="18"/>
      <c r="K182" s="18">
        <f t="shared" si="71"/>
        <v>234042.77</v>
      </c>
      <c r="L182" s="18"/>
      <c r="M182" s="18">
        <f t="shared" si="85"/>
        <v>234042.77</v>
      </c>
      <c r="N182" s="18">
        <v>106681.19</v>
      </c>
      <c r="O182" s="18">
        <f t="shared" si="97"/>
        <v>340723.95999999996</v>
      </c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</row>
    <row r="183" spans="1:33" ht="42" customHeight="1">
      <c r="A183" s="19" t="s">
        <v>184</v>
      </c>
      <c r="B183" s="20" t="s">
        <v>181</v>
      </c>
      <c r="C183" s="18"/>
      <c r="D183" s="18"/>
      <c r="E183" s="18"/>
      <c r="F183" s="18"/>
      <c r="G183" s="18"/>
      <c r="H183" s="18"/>
      <c r="I183" s="18"/>
      <c r="J183" s="18">
        <v>7074000</v>
      </c>
      <c r="K183" s="18">
        <f t="shared" si="71"/>
        <v>7074000</v>
      </c>
      <c r="L183" s="18"/>
      <c r="M183" s="18">
        <f t="shared" si="85"/>
        <v>7074000</v>
      </c>
      <c r="N183" s="18"/>
      <c r="O183" s="18">
        <f t="shared" si="97"/>
        <v>7074000</v>
      </c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</row>
    <row r="184" spans="1:33" ht="77.25" customHeight="1">
      <c r="A184" s="19" t="s">
        <v>185</v>
      </c>
      <c r="B184" s="20" t="s">
        <v>181</v>
      </c>
      <c r="C184" s="18">
        <v>189200</v>
      </c>
      <c r="D184" s="18"/>
      <c r="E184" s="18">
        <f t="shared" si="1"/>
        <v>189200</v>
      </c>
      <c r="F184" s="18"/>
      <c r="G184" s="18">
        <f t="shared" si="1"/>
        <v>189200</v>
      </c>
      <c r="H184" s="18"/>
      <c r="I184" s="18">
        <f t="shared" ref="I184:I194" si="98">SUM(G184:H184)</f>
        <v>189200</v>
      </c>
      <c r="J184" s="18"/>
      <c r="K184" s="18">
        <f t="shared" si="71"/>
        <v>189200</v>
      </c>
      <c r="L184" s="18"/>
      <c r="M184" s="18">
        <f t="shared" si="85"/>
        <v>189200</v>
      </c>
      <c r="N184" s="18"/>
      <c r="O184" s="18">
        <f t="shared" si="97"/>
        <v>189200</v>
      </c>
      <c r="P184" s="18">
        <v>189200</v>
      </c>
      <c r="Q184" s="18"/>
      <c r="R184" s="18">
        <f t="shared" si="17"/>
        <v>189200</v>
      </c>
      <c r="S184" s="18"/>
      <c r="T184" s="18">
        <f t="shared" ref="T184:T192" si="99">SUM(R184:S184)</f>
        <v>189200</v>
      </c>
      <c r="U184" s="18"/>
      <c r="V184" s="18">
        <f t="shared" ref="V184" si="100">SUM(T184:U184)</f>
        <v>189200</v>
      </c>
      <c r="W184" s="18"/>
      <c r="X184" s="18">
        <f t="shared" ref="X184" si="101">SUM(V184:W184)</f>
        <v>189200</v>
      </c>
      <c r="Y184" s="18">
        <v>189200</v>
      </c>
      <c r="Z184" s="18"/>
      <c r="AA184" s="18">
        <f t="shared" si="24"/>
        <v>189200</v>
      </c>
      <c r="AB184" s="18"/>
      <c r="AC184" s="18">
        <f t="shared" ref="AC184:AC192" si="102">SUM(AA184:AB184)</f>
        <v>189200</v>
      </c>
      <c r="AD184" s="18"/>
      <c r="AE184" s="18">
        <f t="shared" ref="AE184:AE192" si="103">SUM(AC184:AD184)</f>
        <v>189200</v>
      </c>
      <c r="AF184" s="18"/>
      <c r="AG184" s="18">
        <f t="shared" ref="AG184" si="104">SUM(AE184:AF184)</f>
        <v>189200</v>
      </c>
    </row>
    <row r="185" spans="1:33" ht="56.25" customHeight="1">
      <c r="A185" s="19" t="s">
        <v>186</v>
      </c>
      <c r="B185" s="20" t="s">
        <v>181</v>
      </c>
      <c r="C185" s="18"/>
      <c r="D185" s="18"/>
      <c r="E185" s="18"/>
      <c r="F185" s="18"/>
      <c r="G185" s="18"/>
      <c r="H185" s="18">
        <v>720000</v>
      </c>
      <c r="I185" s="18">
        <f>H185</f>
        <v>720000</v>
      </c>
      <c r="J185" s="18"/>
      <c r="K185" s="18">
        <f t="shared" si="71"/>
        <v>720000</v>
      </c>
      <c r="L185" s="18"/>
      <c r="M185" s="18">
        <f t="shared" si="85"/>
        <v>720000</v>
      </c>
      <c r="N185" s="18"/>
      <c r="O185" s="18">
        <f t="shared" si="97"/>
        <v>720000</v>
      </c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</row>
    <row r="186" spans="1:33" ht="24.75" customHeight="1">
      <c r="A186" s="19" t="s">
        <v>187</v>
      </c>
      <c r="B186" s="20" t="s">
        <v>181</v>
      </c>
      <c r="C186" s="18"/>
      <c r="D186" s="18"/>
      <c r="E186" s="18">
        <f t="shared" si="1"/>
        <v>0</v>
      </c>
      <c r="F186" s="18"/>
      <c r="G186" s="18">
        <f t="shared" si="1"/>
        <v>0</v>
      </c>
      <c r="H186" s="18"/>
      <c r="I186" s="18">
        <f t="shared" si="98"/>
        <v>0</v>
      </c>
      <c r="J186" s="18"/>
      <c r="K186" s="18">
        <f t="shared" si="71"/>
        <v>0</v>
      </c>
      <c r="L186" s="18"/>
      <c r="M186" s="18">
        <f t="shared" si="85"/>
        <v>0</v>
      </c>
      <c r="N186" s="18"/>
      <c r="O186" s="18">
        <f t="shared" si="97"/>
        <v>0</v>
      </c>
      <c r="P186" s="18"/>
      <c r="Q186" s="18"/>
      <c r="R186" s="18">
        <f t="shared" si="17"/>
        <v>0</v>
      </c>
      <c r="S186" s="18"/>
      <c r="T186" s="18">
        <f t="shared" si="99"/>
        <v>0</v>
      </c>
      <c r="U186" s="18"/>
      <c r="V186" s="18">
        <f t="shared" ref="V186" si="105">SUM(T186:U186)</f>
        <v>0</v>
      </c>
      <c r="W186" s="18"/>
      <c r="X186" s="18">
        <f t="shared" ref="X186" si="106">SUM(V186:W186)</f>
        <v>0</v>
      </c>
      <c r="Y186" s="18"/>
      <c r="Z186" s="18"/>
      <c r="AA186" s="18">
        <f t="shared" si="24"/>
        <v>0</v>
      </c>
      <c r="AB186" s="18"/>
      <c r="AC186" s="18">
        <f t="shared" si="102"/>
        <v>0</v>
      </c>
      <c r="AD186" s="18"/>
      <c r="AE186" s="18">
        <f t="shared" si="103"/>
        <v>0</v>
      </c>
      <c r="AF186" s="18"/>
      <c r="AG186" s="18">
        <f t="shared" ref="AG186" si="107">SUM(AE186:AF186)</f>
        <v>0</v>
      </c>
    </row>
    <row r="187" spans="1:33" ht="34.5" customHeight="1">
      <c r="A187" s="69" t="s">
        <v>206</v>
      </c>
      <c r="B187" s="20" t="s">
        <v>181</v>
      </c>
      <c r="C187" s="18"/>
      <c r="D187" s="18"/>
      <c r="E187" s="18"/>
      <c r="F187" s="18"/>
      <c r="G187" s="18"/>
      <c r="H187" s="18"/>
      <c r="I187" s="18"/>
      <c r="J187" s="18"/>
      <c r="K187" s="18"/>
      <c r="L187" s="18">
        <v>1901420</v>
      </c>
      <c r="M187" s="18">
        <f>L187</f>
        <v>1901420</v>
      </c>
      <c r="N187" s="18"/>
      <c r="O187" s="18">
        <f t="shared" si="97"/>
        <v>1901420</v>
      </c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</row>
    <row r="188" spans="1:33" ht="23.25" customHeight="1">
      <c r="A188" s="69" t="s">
        <v>211</v>
      </c>
      <c r="B188" s="20" t="s">
        <v>181</v>
      </c>
      <c r="C188" s="18"/>
      <c r="D188" s="18"/>
      <c r="E188" s="18"/>
      <c r="F188" s="18"/>
      <c r="G188" s="18"/>
      <c r="H188" s="18"/>
      <c r="I188" s="18"/>
      <c r="J188" s="18"/>
      <c r="K188" s="18"/>
      <c r="L188" s="18">
        <v>170000</v>
      </c>
      <c r="M188" s="18">
        <f t="shared" ref="M188:M191" si="108">L188</f>
        <v>170000</v>
      </c>
      <c r="N188" s="18">
        <v>67000</v>
      </c>
      <c r="O188" s="18">
        <f t="shared" si="97"/>
        <v>237000</v>
      </c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</row>
    <row r="189" spans="1:33" ht="34.5" customHeight="1">
      <c r="A189" s="69" t="s">
        <v>207</v>
      </c>
      <c r="B189" s="20" t="s">
        <v>181</v>
      </c>
      <c r="C189" s="18"/>
      <c r="D189" s="18"/>
      <c r="E189" s="18"/>
      <c r="F189" s="18"/>
      <c r="G189" s="18"/>
      <c r="H189" s="18"/>
      <c r="I189" s="18"/>
      <c r="J189" s="18"/>
      <c r="K189" s="18"/>
      <c r="L189" s="18">
        <v>1740000</v>
      </c>
      <c r="M189" s="18">
        <f t="shared" si="108"/>
        <v>1740000</v>
      </c>
      <c r="N189" s="18"/>
      <c r="O189" s="18">
        <f t="shared" si="97"/>
        <v>1740000</v>
      </c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</row>
    <row r="190" spans="1:33" ht="29.25" customHeight="1">
      <c r="A190" s="69" t="s">
        <v>213</v>
      </c>
      <c r="B190" s="20" t="s">
        <v>181</v>
      </c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>
        <v>0</v>
      </c>
      <c r="N190" s="18">
        <v>443933</v>
      </c>
      <c r="O190" s="18">
        <f t="shared" si="97"/>
        <v>443933</v>
      </c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</row>
    <row r="191" spans="1:33" ht="36" customHeight="1">
      <c r="A191" s="69" t="s">
        <v>208</v>
      </c>
      <c r="B191" s="20" t="s">
        <v>181</v>
      </c>
      <c r="C191" s="18"/>
      <c r="D191" s="18"/>
      <c r="E191" s="18"/>
      <c r="F191" s="18"/>
      <c r="G191" s="18"/>
      <c r="H191" s="18"/>
      <c r="I191" s="18"/>
      <c r="J191" s="18"/>
      <c r="K191" s="18"/>
      <c r="L191" s="18">
        <v>412955</v>
      </c>
      <c r="M191" s="18">
        <f t="shared" si="108"/>
        <v>412955</v>
      </c>
      <c r="N191" s="18"/>
      <c r="O191" s="18">
        <f t="shared" si="97"/>
        <v>412955</v>
      </c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</row>
    <row r="192" spans="1:33">
      <c r="A192" s="14" t="s">
        <v>188</v>
      </c>
      <c r="B192" s="15" t="s">
        <v>189</v>
      </c>
      <c r="C192" s="16">
        <v>5531312</v>
      </c>
      <c r="D192" s="16"/>
      <c r="E192" s="16">
        <f t="shared" si="1"/>
        <v>5531312</v>
      </c>
      <c r="F192" s="16"/>
      <c r="G192" s="16">
        <f t="shared" si="1"/>
        <v>5531312</v>
      </c>
      <c r="H192" s="16"/>
      <c r="I192" s="16">
        <f t="shared" si="98"/>
        <v>5531312</v>
      </c>
      <c r="J192" s="16"/>
      <c r="K192" s="16">
        <f>I192+J192</f>
        <v>5531312</v>
      </c>
      <c r="L192" s="16"/>
      <c r="M192" s="16">
        <f>K192+L192</f>
        <v>5531312</v>
      </c>
      <c r="N192" s="16">
        <v>-17626.939999999999</v>
      </c>
      <c r="O192" s="16">
        <f>M192+N192</f>
        <v>5513685.0599999996</v>
      </c>
      <c r="P192" s="16">
        <v>0</v>
      </c>
      <c r="Q192" s="16"/>
      <c r="R192" s="16">
        <f t="shared" si="17"/>
        <v>0</v>
      </c>
      <c r="S192" s="16"/>
      <c r="T192" s="16">
        <f t="shared" si="99"/>
        <v>0</v>
      </c>
      <c r="U192" s="16"/>
      <c r="V192" s="16">
        <f t="shared" ref="V192" si="109">SUM(T192:U192)</f>
        <v>0</v>
      </c>
      <c r="W192" s="16"/>
      <c r="X192" s="16">
        <f t="shared" ref="X192" si="110">SUM(V192:W192)</f>
        <v>0</v>
      </c>
      <c r="Y192" s="16">
        <v>0</v>
      </c>
      <c r="Z192" s="16"/>
      <c r="AA192" s="16">
        <f t="shared" si="24"/>
        <v>0</v>
      </c>
      <c r="AB192" s="16"/>
      <c r="AC192" s="16">
        <f t="shared" si="102"/>
        <v>0</v>
      </c>
      <c r="AD192" s="16"/>
      <c r="AE192" s="16">
        <f t="shared" si="103"/>
        <v>0</v>
      </c>
      <c r="AF192" s="16"/>
      <c r="AG192" s="16">
        <f t="shared" ref="AG192" si="111">SUM(AE192:AF192)</f>
        <v>0</v>
      </c>
    </row>
    <row r="193" spans="1:33" ht="42.75" customHeight="1">
      <c r="A193" s="57" t="s">
        <v>190</v>
      </c>
      <c r="B193" s="58" t="s">
        <v>191</v>
      </c>
      <c r="C193" s="59"/>
      <c r="D193" s="59"/>
      <c r="E193" s="59"/>
      <c r="F193" s="59">
        <v>5174552.41</v>
      </c>
      <c r="G193" s="59">
        <f>F193</f>
        <v>5174552.41</v>
      </c>
      <c r="H193" s="59"/>
      <c r="I193" s="16">
        <f t="shared" si="98"/>
        <v>5174552.41</v>
      </c>
      <c r="J193" s="16"/>
      <c r="K193" s="16">
        <f t="shared" si="71"/>
        <v>5174552.41</v>
      </c>
      <c r="L193" s="16"/>
      <c r="M193" s="16">
        <f t="shared" si="85"/>
        <v>5174552.41</v>
      </c>
      <c r="N193" s="16"/>
      <c r="O193" s="16">
        <f t="shared" si="97"/>
        <v>5174552.41</v>
      </c>
      <c r="P193" s="59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</row>
    <row r="194" spans="1:33" ht="45.75" customHeight="1">
      <c r="A194" s="57" t="s">
        <v>192</v>
      </c>
      <c r="B194" s="58" t="s">
        <v>193</v>
      </c>
      <c r="C194" s="59"/>
      <c r="D194" s="59"/>
      <c r="E194" s="59"/>
      <c r="F194" s="59">
        <v>-616549.01</v>
      </c>
      <c r="G194" s="59">
        <f>F194</f>
        <v>-616549.01</v>
      </c>
      <c r="H194" s="59"/>
      <c r="I194" s="16">
        <f t="shared" si="98"/>
        <v>-616549.01</v>
      </c>
      <c r="J194" s="16"/>
      <c r="K194" s="16">
        <f>I194+J194</f>
        <v>-616549.01</v>
      </c>
      <c r="L194" s="16"/>
      <c r="M194" s="16">
        <f>K194+L194</f>
        <v>-616549.01</v>
      </c>
      <c r="N194" s="16"/>
      <c r="O194" s="16">
        <f t="shared" si="97"/>
        <v>-616549.01</v>
      </c>
      <c r="P194" s="59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</row>
    <row r="195" spans="1:33">
      <c r="A195" s="39" t="s">
        <v>194</v>
      </c>
      <c r="B195" s="15"/>
      <c r="C195" s="16">
        <f t="shared" ref="C195:AG195" si="112">C64+C90</f>
        <v>1241765138.49</v>
      </c>
      <c r="D195" s="16">
        <f t="shared" si="112"/>
        <v>333421814.31999999</v>
      </c>
      <c r="E195" s="16">
        <f t="shared" si="112"/>
        <v>1575186952.8099999</v>
      </c>
      <c r="F195" s="16">
        <f t="shared" si="112"/>
        <v>63834721.149999999</v>
      </c>
      <c r="G195" s="16">
        <f t="shared" si="112"/>
        <v>1640021673.96</v>
      </c>
      <c r="H195" s="16">
        <f t="shared" si="112"/>
        <v>34926579.140000001</v>
      </c>
      <c r="I195" s="45">
        <f t="shared" si="112"/>
        <v>1674948253.0999999</v>
      </c>
      <c r="J195" s="45">
        <f t="shared" si="112"/>
        <v>10174000</v>
      </c>
      <c r="K195" s="45">
        <f t="shared" si="112"/>
        <v>1685122253.0999999</v>
      </c>
      <c r="L195" s="45">
        <f t="shared" si="112"/>
        <v>21553471.609999999</v>
      </c>
      <c r="M195" s="45">
        <f t="shared" si="112"/>
        <v>1706675724.7099998</v>
      </c>
      <c r="N195" s="45">
        <f t="shared" si="112"/>
        <v>1945153.1400000001</v>
      </c>
      <c r="O195" s="45">
        <f>O64+O90</f>
        <v>1708620877.8499997</v>
      </c>
      <c r="P195" s="45">
        <f t="shared" si="112"/>
        <v>1405354549.73</v>
      </c>
      <c r="Q195" s="45">
        <f t="shared" si="112"/>
        <v>295895335.54000002</v>
      </c>
      <c r="R195" s="45">
        <f t="shared" si="112"/>
        <v>1701249885.27</v>
      </c>
      <c r="S195" s="45">
        <f t="shared" si="112"/>
        <v>-70531955.180000007</v>
      </c>
      <c r="T195" s="45">
        <f t="shared" si="112"/>
        <v>1630717930.0899999</v>
      </c>
      <c r="U195" s="45">
        <f t="shared" si="112"/>
        <v>30677700</v>
      </c>
      <c r="V195" s="45">
        <f t="shared" si="112"/>
        <v>1661395630.0899999</v>
      </c>
      <c r="W195" s="45">
        <f t="shared" si="112"/>
        <v>0</v>
      </c>
      <c r="X195" s="45">
        <f t="shared" si="112"/>
        <v>1661395630.0899999</v>
      </c>
      <c r="Y195" s="45">
        <f t="shared" si="112"/>
        <v>1954723442.52</v>
      </c>
      <c r="Z195" s="45">
        <f t="shared" si="112"/>
        <v>17521548.330000002</v>
      </c>
      <c r="AA195" s="45">
        <f t="shared" si="112"/>
        <v>1972244990.8499999</v>
      </c>
      <c r="AB195" s="45">
        <f t="shared" si="112"/>
        <v>222222222.22</v>
      </c>
      <c r="AC195" s="45">
        <f t="shared" si="112"/>
        <v>2194467213.0699997</v>
      </c>
      <c r="AD195" s="45">
        <f t="shared" si="112"/>
        <v>-141299182.34999999</v>
      </c>
      <c r="AE195" s="45">
        <f t="shared" si="112"/>
        <v>2053168030.72</v>
      </c>
      <c r="AF195" s="45">
        <f t="shared" si="112"/>
        <v>-56460527.820000008</v>
      </c>
      <c r="AG195" s="45">
        <f t="shared" si="112"/>
        <v>1996707502.9000001</v>
      </c>
    </row>
    <row r="197" spans="1:33">
      <c r="D197" s="41"/>
      <c r="F197" s="41"/>
      <c r="H197" s="41"/>
      <c r="O197" s="76">
        <v>1708620877.8499997</v>
      </c>
      <c r="P197" s="76">
        <v>1405354549.73</v>
      </c>
      <c r="Q197" s="76">
        <v>295895335.54000002</v>
      </c>
      <c r="R197" s="76">
        <v>1701249885.27</v>
      </c>
      <c r="S197" s="76">
        <v>-70531955.180000007</v>
      </c>
      <c r="T197" s="76">
        <v>1630717930.0899999</v>
      </c>
      <c r="U197" s="76">
        <v>30677700</v>
      </c>
      <c r="V197" s="77">
        <v>1661395630.0899999</v>
      </c>
      <c r="W197" s="76">
        <v>0</v>
      </c>
      <c r="X197" s="77">
        <v>1661395630.0899999</v>
      </c>
      <c r="Y197" s="76">
        <v>1954723442.52</v>
      </c>
      <c r="Z197" s="76">
        <v>17521548.330000002</v>
      </c>
      <c r="AA197" s="76">
        <v>1972244990.8499999</v>
      </c>
      <c r="AB197" s="76">
        <v>222222222.22</v>
      </c>
      <c r="AC197" s="76">
        <v>2194467213.0699997</v>
      </c>
      <c r="AD197" s="76">
        <v>-141299182.34999999</v>
      </c>
      <c r="AE197" s="76">
        <v>2053168030.72</v>
      </c>
      <c r="AF197" s="76">
        <v>-56460527.820000008</v>
      </c>
      <c r="AG197" s="77">
        <v>1996707502.9000001</v>
      </c>
    </row>
    <row r="200" spans="1:33">
      <c r="A200" s="44"/>
      <c r="B200" s="42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</row>
  </sheetData>
  <mergeCells count="47">
    <mergeCell ref="A7:AE7"/>
    <mergeCell ref="A1:AE1"/>
    <mergeCell ref="A2:AE2"/>
    <mergeCell ref="A3:AE3"/>
    <mergeCell ref="A5:AE5"/>
    <mergeCell ref="A6:AE6"/>
    <mergeCell ref="A23:AE23"/>
    <mergeCell ref="A9:AE9"/>
    <mergeCell ref="A10:AE10"/>
    <mergeCell ref="A11:AE11"/>
    <mergeCell ref="A13:AE13"/>
    <mergeCell ref="A14:AE14"/>
    <mergeCell ref="A15:AE15"/>
    <mergeCell ref="A17:AE17"/>
    <mergeCell ref="A18:AE18"/>
    <mergeCell ref="A19:AE19"/>
    <mergeCell ref="A21:AE21"/>
    <mergeCell ref="A22:AE22"/>
    <mergeCell ref="I62:K62"/>
    <mergeCell ref="A25:AE25"/>
    <mergeCell ref="A26:AE26"/>
    <mergeCell ref="A27:AE27"/>
    <mergeCell ref="A58:Y58"/>
    <mergeCell ref="A60:A61"/>
    <mergeCell ref="B60:B61"/>
    <mergeCell ref="C60:AG60"/>
    <mergeCell ref="A29:AG29"/>
    <mergeCell ref="A30:AG30"/>
    <mergeCell ref="A31:AG31"/>
    <mergeCell ref="A33:AG33"/>
    <mergeCell ref="A34:AG34"/>
    <mergeCell ref="A35:AG35"/>
    <mergeCell ref="A37:AG37"/>
    <mergeCell ref="A38:AG38"/>
    <mergeCell ref="A39:AG39"/>
    <mergeCell ref="A41:AG41"/>
    <mergeCell ref="A42:AG42"/>
    <mergeCell ref="A43:AG43"/>
    <mergeCell ref="A45:AG45"/>
    <mergeCell ref="A53:AG53"/>
    <mergeCell ref="A54:AG54"/>
    <mergeCell ref="A55:AG55"/>
    <mergeCell ref="A46:AG46"/>
    <mergeCell ref="A47:AG47"/>
    <mergeCell ref="A49:AG49"/>
    <mergeCell ref="A50:AG50"/>
    <mergeCell ref="A51:AG51"/>
  </mergeCells>
  <pageMargins left="0.51181102362204722" right="0.19685039370078741" top="0.24" bottom="0.24" header="0.19685039370078741" footer="0.15748031496062992"/>
  <pageSetup paperSize="9" scale="77" firstPageNumber="44" fitToHeight="7" orientation="portrait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5" sqref="B35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ПЗ ноябрь</vt:lpstr>
      <vt:lpstr>Приложение  ноябрь</vt:lpstr>
      <vt:lpstr>Лист1</vt:lpstr>
      <vt:lpstr>'ПЗ ноябрь'!Заголовки_для_печати</vt:lpstr>
      <vt:lpstr>'Приложение  ноябрь'!Заголовки_для_печати</vt:lpstr>
      <vt:lpstr>'ПЗ ноябрь'!Область_печати</vt:lpstr>
      <vt:lpstr>'Приложение  ноябрь'!Область_печати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User</cp:lastModifiedBy>
  <cp:lastPrinted>2020-12-02T11:22:56Z</cp:lastPrinted>
  <dcterms:created xsi:type="dcterms:W3CDTF">2020-08-04T07:30:17Z</dcterms:created>
  <dcterms:modified xsi:type="dcterms:W3CDTF">2020-12-02T11:30:39Z</dcterms:modified>
</cp:coreProperties>
</file>