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75" windowWidth="18975" windowHeight="11925"/>
  </bookViews>
  <sheets>
    <sheet name="Распределение" sheetId="1" r:id="rId1"/>
  </sheets>
  <definedNames>
    <definedName name="_xlnm.Print_Titles" localSheetId="0">Распределение!$10:$11</definedName>
    <definedName name="_xlnm.Print_Area" localSheetId="0">Распределение!$A$5:$G$749</definedName>
  </definedNames>
  <calcPr calcId="114210" fullCalcOnLoad="1"/>
</workbook>
</file>

<file path=xl/calcChain.xml><?xml version="1.0" encoding="utf-8"?>
<calcChain xmlns="http://schemas.openxmlformats.org/spreadsheetml/2006/main">
  <c r="G312" i="1"/>
  <c r="G318"/>
  <c r="G317"/>
  <c r="G316"/>
  <c r="G131"/>
  <c r="G136"/>
  <c r="G137"/>
  <c r="G138"/>
  <c r="G652"/>
  <c r="G45"/>
  <c r="G338"/>
  <c r="G651"/>
  <c r="G644"/>
  <c r="G492"/>
  <c r="G448"/>
  <c r="G444"/>
  <c r="G351"/>
  <c r="G72"/>
  <c r="G747"/>
  <c r="G744"/>
  <c r="G743"/>
  <c r="G746"/>
  <c r="G742"/>
  <c r="G741"/>
  <c r="G497"/>
  <c r="G496"/>
  <c r="G495"/>
  <c r="G503"/>
  <c r="G502"/>
  <c r="G506"/>
  <c r="G509"/>
  <c r="G501"/>
  <c r="G514"/>
  <c r="G518"/>
  <c r="G513"/>
  <c r="G522"/>
  <c r="G526"/>
  <c r="G521"/>
  <c r="G530"/>
  <c r="G534"/>
  <c r="G529"/>
  <c r="G540"/>
  <c r="G537"/>
  <c r="G500"/>
  <c r="G494"/>
  <c r="G547"/>
  <c r="G546"/>
  <c r="G545"/>
  <c r="G544"/>
  <c r="G553"/>
  <c r="G552"/>
  <c r="G551"/>
  <c r="G550"/>
  <c r="G560"/>
  <c r="G565"/>
  <c r="G564"/>
  <c r="G568"/>
  <c r="G567"/>
  <c r="G559"/>
  <c r="G558"/>
  <c r="G573"/>
  <c r="G572"/>
  <c r="G577"/>
  <c r="G576"/>
  <c r="G571"/>
  <c r="G581"/>
  <c r="G580"/>
  <c r="G579"/>
  <c r="G570"/>
  <c r="G543"/>
  <c r="G585"/>
  <c r="G584"/>
  <c r="G588"/>
  <c r="G587"/>
  <c r="G592"/>
  <c r="G591"/>
  <c r="G597"/>
  <c r="G596"/>
  <c r="G595"/>
  <c r="G600"/>
  <c r="G599"/>
  <c r="G583"/>
  <c r="G610"/>
  <c r="G609"/>
  <c r="G608"/>
  <c r="G615"/>
  <c r="G613"/>
  <c r="G617"/>
  <c r="G623"/>
  <c r="G622"/>
  <c r="G621"/>
  <c r="G627"/>
  <c r="G625"/>
  <c r="G631"/>
  <c r="G630"/>
  <c r="G629"/>
  <c r="G607"/>
  <c r="G635"/>
  <c r="G634"/>
  <c r="G639"/>
  <c r="G638"/>
  <c r="G633"/>
  <c r="G649"/>
  <c r="G648"/>
  <c r="G643"/>
  <c r="G642"/>
  <c r="G673"/>
  <c r="G672"/>
  <c r="G664"/>
  <c r="G666"/>
  <c r="G670"/>
  <c r="G669"/>
  <c r="G668"/>
  <c r="G663"/>
  <c r="G700"/>
  <c r="G699"/>
  <c r="G698"/>
  <c r="G704"/>
  <c r="G703"/>
  <c r="G702"/>
  <c r="G696"/>
  <c r="G695"/>
  <c r="G694"/>
  <c r="G688"/>
  <c r="G687"/>
  <c r="G686"/>
  <c r="G692"/>
  <c r="G691"/>
  <c r="G690"/>
  <c r="G685"/>
  <c r="G708"/>
  <c r="G707"/>
  <c r="G706"/>
  <c r="G716"/>
  <c r="G715"/>
  <c r="G714"/>
  <c r="G719"/>
  <c r="G718"/>
  <c r="G712"/>
  <c r="G711"/>
  <c r="G710"/>
  <c r="G683"/>
  <c r="G682"/>
  <c r="G681"/>
  <c r="G679"/>
  <c r="G678"/>
  <c r="G677"/>
  <c r="G676"/>
  <c r="G491"/>
  <c r="G490"/>
  <c r="G489"/>
  <c r="G725"/>
  <c r="G724"/>
  <c r="G723"/>
  <c r="G722"/>
  <c r="G729"/>
  <c r="G728"/>
  <c r="G727"/>
  <c r="G735"/>
  <c r="G734"/>
  <c r="G733"/>
  <c r="G739"/>
  <c r="G738"/>
  <c r="G737"/>
  <c r="G732"/>
  <c r="G488"/>
  <c r="G646"/>
  <c r="G645"/>
  <c r="G626"/>
  <c r="G618"/>
  <c r="G614"/>
  <c r="G486"/>
  <c r="G482"/>
  <c r="G456"/>
  <c r="G452"/>
  <c r="G391"/>
  <c r="G385"/>
  <c r="G347"/>
  <c r="G346"/>
  <c r="G345"/>
  <c r="G349"/>
  <c r="G344"/>
  <c r="G342"/>
  <c r="G332"/>
  <c r="G328"/>
  <c r="G325"/>
  <c r="G322"/>
  <c r="G305"/>
  <c r="G295"/>
  <c r="G289"/>
  <c r="G284"/>
  <c r="G279"/>
  <c r="G272"/>
  <c r="G268"/>
  <c r="G261"/>
  <c r="G250"/>
  <c r="G245"/>
  <c r="G230"/>
  <c r="G224"/>
  <c r="G217"/>
  <c r="G212"/>
  <c r="G179"/>
  <c r="G174"/>
  <c r="G163"/>
  <c r="G159"/>
  <c r="G155"/>
  <c r="G134"/>
  <c r="G133"/>
  <c r="G132"/>
  <c r="G142"/>
  <c r="G141"/>
  <c r="G140"/>
  <c r="G146"/>
  <c r="G145"/>
  <c r="G144"/>
  <c r="G149"/>
  <c r="G148"/>
  <c r="G111"/>
  <c r="G110"/>
  <c r="G107"/>
  <c r="G106"/>
  <c r="G98"/>
  <c r="G97"/>
  <c r="G96"/>
  <c r="G104"/>
  <c r="G102"/>
  <c r="G101"/>
  <c r="G100"/>
  <c r="G114"/>
  <c r="G113"/>
  <c r="G122"/>
  <c r="G121"/>
  <c r="G120"/>
  <c r="G125"/>
  <c r="G124"/>
  <c r="G128"/>
  <c r="G127"/>
  <c r="G95"/>
  <c r="G89"/>
  <c r="G81"/>
  <c r="G80"/>
  <c r="G79"/>
  <c r="G53"/>
  <c r="G52"/>
  <c r="G57"/>
  <c r="G56"/>
  <c r="G60"/>
  <c r="G59"/>
  <c r="G51"/>
  <c r="G64"/>
  <c r="G63"/>
  <c r="G62"/>
  <c r="G68"/>
  <c r="G67"/>
  <c r="G66"/>
  <c r="G71"/>
  <c r="G70"/>
  <c r="G50"/>
  <c r="G36"/>
  <c r="G35"/>
  <c r="G29"/>
  <c r="G28"/>
  <c r="G27"/>
  <c r="G44"/>
  <c r="G43"/>
  <c r="G42"/>
  <c r="G33"/>
  <c r="G32"/>
  <c r="G31"/>
  <c r="G40"/>
  <c r="G39"/>
  <c r="G38"/>
  <c r="G26"/>
  <c r="G24"/>
  <c r="G23"/>
  <c r="G20"/>
  <c r="G19"/>
  <c r="G16"/>
  <c r="G15"/>
  <c r="G14"/>
  <c r="G22"/>
  <c r="G18"/>
  <c r="G13"/>
  <c r="G193"/>
  <c r="G192"/>
  <c r="G191"/>
  <c r="G197"/>
  <c r="G196"/>
  <c r="G190"/>
  <c r="G265"/>
  <c r="G264"/>
  <c r="G263"/>
  <c r="G271"/>
  <c r="G276"/>
  <c r="G275"/>
  <c r="G278"/>
  <c r="G270"/>
  <c r="G288"/>
  <c r="G287"/>
  <c r="G294"/>
  <c r="G292"/>
  <c r="G299"/>
  <c r="G298"/>
  <c r="G304"/>
  <c r="G303"/>
  <c r="G283"/>
  <c r="G282"/>
  <c r="G260"/>
  <c r="G259"/>
  <c r="G258"/>
  <c r="G435"/>
  <c r="G162"/>
  <c r="G161"/>
  <c r="G166"/>
  <c r="G165"/>
  <c r="G173"/>
  <c r="G172"/>
  <c r="G184"/>
  <c r="G183"/>
  <c r="G158"/>
  <c r="G157"/>
  <c r="G178"/>
  <c r="G177"/>
  <c r="G154"/>
  <c r="G153"/>
  <c r="G152"/>
  <c r="G202"/>
  <c r="G201"/>
  <c r="G206"/>
  <c r="G205"/>
  <c r="G200"/>
  <c r="G211"/>
  <c r="G210"/>
  <c r="G209"/>
  <c r="G216"/>
  <c r="G220"/>
  <c r="G223"/>
  <c r="G215"/>
  <c r="G214"/>
  <c r="G151"/>
  <c r="G77"/>
  <c r="G75"/>
  <c r="G74"/>
  <c r="G92"/>
  <c r="G91"/>
  <c r="G85"/>
  <c r="G84"/>
  <c r="G83"/>
  <c r="G244"/>
  <c r="G243"/>
  <c r="G242"/>
  <c r="G248"/>
  <c r="G247"/>
  <c r="G324"/>
  <c r="G327"/>
  <c r="G320"/>
  <c r="G331"/>
  <c r="G330"/>
  <c r="G366"/>
  <c r="G365"/>
  <c r="G384"/>
  <c r="G381"/>
  <c r="G380"/>
  <c r="G375"/>
  <c r="G389"/>
  <c r="G388"/>
  <c r="G405"/>
  <c r="G409"/>
  <c r="G412"/>
  <c r="G404"/>
  <c r="G403"/>
  <c r="G417"/>
  <c r="G416"/>
  <c r="G415"/>
  <c r="G422"/>
  <c r="G421"/>
  <c r="G427"/>
  <c r="G426"/>
  <c r="G431"/>
  <c r="G430"/>
  <c r="G434"/>
  <c r="G433"/>
  <c r="G443"/>
  <c r="G442"/>
  <c r="G447"/>
  <c r="G446"/>
  <c r="G451"/>
  <c r="G450"/>
  <c r="G455"/>
  <c r="G454"/>
  <c r="G420"/>
  <c r="G402"/>
  <c r="G460"/>
  <c r="G459"/>
  <c r="G458"/>
  <c r="G481"/>
  <c r="G480"/>
  <c r="G485"/>
  <c r="G484"/>
  <c r="G479"/>
  <c r="G229"/>
  <c r="G228"/>
  <c r="G227"/>
  <c r="G341"/>
  <c r="G340"/>
  <c r="G339"/>
  <c r="G12"/>
  <c r="G749"/>
  <c r="G604"/>
  <c r="G603"/>
  <c r="G429"/>
  <c r="G441"/>
  <c r="G1183"/>
  <c r="G1182"/>
  <c r="G1179"/>
  <c r="G1178"/>
  <c r="G1177"/>
  <c r="G1176"/>
  <c r="G1175"/>
  <c r="G1174"/>
  <c r="G1173"/>
  <c r="G1171"/>
  <c r="G1170"/>
  <c r="G1168"/>
  <c r="G1167"/>
  <c r="G1164"/>
  <c r="G1163"/>
  <c r="G1159"/>
  <c r="G1158"/>
  <c r="G1157"/>
  <c r="G1156"/>
  <c r="G1153"/>
  <c r="G1152"/>
  <c r="G1151"/>
  <c r="G1150"/>
  <c r="H1145"/>
  <c r="G1143"/>
  <c r="G1142"/>
  <c r="G1140"/>
  <c r="G1139"/>
  <c r="G1137"/>
  <c r="G1135"/>
  <c r="G1130"/>
  <c r="G1129"/>
  <c r="G1128"/>
  <c r="G1127"/>
  <c r="G1125"/>
  <c r="G1124"/>
  <c r="G1123"/>
  <c r="G1122"/>
  <c r="G1121"/>
  <c r="G1119"/>
  <c r="G1118"/>
  <c r="G1117"/>
  <c r="G1115"/>
  <c r="G1114"/>
  <c r="G1113"/>
  <c r="G1106"/>
  <c r="G1105"/>
  <c r="G1104"/>
  <c r="G1102"/>
  <c r="G1101"/>
  <c r="G1100"/>
  <c r="G1099"/>
  <c r="G1093"/>
  <c r="G1091"/>
  <c r="G1095"/>
  <c r="G1090"/>
  <c r="G1089"/>
  <c r="G1097"/>
  <c r="G1096"/>
  <c r="G1087"/>
  <c r="G1086"/>
  <c r="G1085"/>
  <c r="G1084"/>
  <c r="G1083"/>
  <c r="G1080"/>
  <c r="G1078"/>
  <c r="G1076"/>
  <c r="G1071"/>
  <c r="G1070"/>
  <c r="G1069"/>
  <c r="G1068"/>
  <c r="G1067"/>
  <c r="G1066"/>
  <c r="G1064"/>
  <c r="G1063"/>
  <c r="G1061"/>
  <c r="G1058"/>
  <c r="G1055"/>
  <c r="G1054"/>
  <c r="G1052"/>
  <c r="G1051"/>
  <c r="G1050"/>
  <c r="G1034"/>
  <c r="G1027"/>
  <c r="G1025"/>
  <c r="G1023"/>
  <c r="G1022"/>
  <c r="G1020"/>
  <c r="G1019"/>
  <c r="G1015"/>
  <c r="G1012"/>
  <c r="G1011"/>
  <c r="G1010"/>
  <c r="G1008"/>
  <c r="G1007"/>
  <c r="G1006"/>
  <c r="G1002"/>
  <c r="G1001"/>
  <c r="G1000"/>
  <c r="G998"/>
  <c r="G996"/>
  <c r="G995"/>
  <c r="G994"/>
  <c r="G992"/>
  <c r="G991"/>
  <c r="G990"/>
  <c r="G989"/>
  <c r="G988"/>
  <c r="G985"/>
  <c r="G984"/>
  <c r="G983"/>
  <c r="G982"/>
  <c r="G980"/>
  <c r="G979"/>
  <c r="G978"/>
  <c r="G977"/>
  <c r="G976"/>
  <c r="G974"/>
  <c r="G973"/>
  <c r="G971"/>
  <c r="G970"/>
  <c r="G969"/>
  <c r="G967"/>
  <c r="G966"/>
  <c r="G965"/>
  <c r="G964"/>
  <c r="G959"/>
  <c r="G958"/>
  <c r="G956"/>
  <c r="G955"/>
  <c r="G954"/>
  <c r="G952"/>
  <c r="G951"/>
  <c r="G950"/>
  <c r="G947"/>
  <c r="G946"/>
  <c r="G944"/>
  <c r="G943"/>
  <c r="G937"/>
  <c r="G936"/>
  <c r="G935"/>
  <c r="G934"/>
  <c r="G932"/>
  <c r="G931"/>
  <c r="G930"/>
  <c r="G929"/>
  <c r="G919"/>
  <c r="G918"/>
  <c r="G917"/>
  <c r="G915"/>
  <c r="G914"/>
  <c r="G913"/>
  <c r="G912"/>
  <c r="G910"/>
  <c r="G909"/>
  <c r="G907"/>
  <c r="G906"/>
  <c r="G905"/>
  <c r="G902"/>
  <c r="G901"/>
  <c r="G903"/>
  <c r="G898"/>
  <c r="G897"/>
  <c r="G896"/>
  <c r="G895"/>
  <c r="G894"/>
  <c r="G892"/>
  <c r="G891"/>
  <c r="G888"/>
  <c r="G886"/>
  <c r="G885"/>
  <c r="G882"/>
  <c r="G881"/>
  <c r="G878"/>
  <c r="G877"/>
  <c r="G874"/>
  <c r="G873"/>
  <c r="G870"/>
  <c r="G869"/>
  <c r="G866"/>
  <c r="G865"/>
  <c r="G858"/>
  <c r="G857"/>
  <c r="G855"/>
  <c r="G854"/>
  <c r="G851"/>
  <c r="G850"/>
  <c r="G849"/>
  <c r="G845"/>
  <c r="G844"/>
  <c r="G843"/>
  <c r="G839"/>
  <c r="G838"/>
  <c r="G837"/>
  <c r="G836"/>
  <c r="G835"/>
  <c r="G834"/>
  <c r="I835"/>
  <c r="I831"/>
  <c r="G829"/>
  <c r="G828"/>
  <c r="G827"/>
  <c r="G823"/>
  <c r="G822"/>
  <c r="G820"/>
  <c r="G819"/>
  <c r="G811"/>
  <c r="G810"/>
  <c r="G809"/>
  <c r="G808"/>
  <c r="G806"/>
  <c r="G805"/>
  <c r="G804"/>
  <c r="G803"/>
  <c r="G802"/>
  <c r="G787"/>
  <c r="G786"/>
  <c r="G785"/>
  <c r="G783"/>
  <c r="G782"/>
  <c r="G781"/>
  <c r="G780"/>
  <c r="G776"/>
  <c r="G775"/>
  <c r="G770"/>
  <c r="G769"/>
  <c r="G767"/>
  <c r="G766"/>
  <c r="G765"/>
  <c r="M741"/>
  <c r="M663"/>
  <c r="M642"/>
  <c r="M633"/>
  <c r="M607"/>
  <c r="I494"/>
  <c r="M479"/>
  <c r="M458"/>
  <c r="G390"/>
  <c r="M388"/>
  <c r="G378"/>
  <c r="G377"/>
  <c r="G376"/>
  <c r="M375"/>
  <c r="J375"/>
  <c r="G373"/>
  <c r="G372"/>
  <c r="G371"/>
  <c r="G370"/>
  <c r="G367"/>
  <c r="M365"/>
  <c r="G362"/>
  <c r="G358"/>
  <c r="G357"/>
  <c r="G356"/>
  <c r="G335"/>
  <c r="G350"/>
  <c r="M344"/>
  <c r="G336"/>
  <c r="M312"/>
  <c r="G310"/>
  <c r="G309"/>
  <c r="G308"/>
  <c r="G249"/>
  <c r="M247"/>
  <c r="M242"/>
  <c r="H168"/>
  <c r="H164"/>
  <c r="M131"/>
  <c r="M95"/>
  <c r="G88"/>
  <c r="G87"/>
  <c r="M83"/>
  <c r="M74"/>
  <c r="M495"/>
  <c r="M550"/>
  <c r="G1134"/>
  <c r="G1133"/>
  <c r="G1132"/>
  <c r="M151"/>
  <c r="M500"/>
  <c r="M494"/>
  <c r="G826"/>
  <c r="G825"/>
  <c r="G1075"/>
  <c r="G1074"/>
  <c r="G1073"/>
  <c r="M544"/>
  <c r="M558"/>
  <c r="M570"/>
  <c r="G1018"/>
  <c r="G1017"/>
  <c r="M402"/>
  <c r="G842"/>
  <c r="M543"/>
  <c r="G817"/>
  <c r="G818"/>
  <c r="M258"/>
  <c r="M50"/>
  <c r="G864"/>
  <c r="G872"/>
  <c r="G880"/>
  <c r="G900"/>
  <c r="G1005"/>
  <c r="G1004"/>
  <c r="G987"/>
  <c r="G1082"/>
  <c r="G1162"/>
  <c r="G1161"/>
  <c r="G1149"/>
  <c r="G1148"/>
  <c r="G1147"/>
  <c r="G1185"/>
  <c r="I377"/>
  <c r="I380"/>
  <c r="H165"/>
  <c r="I166"/>
  <c r="H242"/>
  <c r="I164"/>
  <c r="M26"/>
  <c r="G171"/>
  <c r="G779"/>
  <c r="G778"/>
  <c r="G848"/>
  <c r="G847"/>
  <c r="G841"/>
  <c r="G833"/>
  <c r="G1145"/>
  <c r="I1145"/>
  <c r="G425"/>
  <c r="H673"/>
  <c r="G813"/>
  <c r="G816"/>
  <c r="H795"/>
  <c r="G1187"/>
  <c r="G1191"/>
  <c r="G831"/>
  <c r="G1186"/>
  <c r="H831"/>
  <c r="J831"/>
</calcChain>
</file>

<file path=xl/sharedStrings.xml><?xml version="1.0" encoding="utf-8"?>
<sst xmlns="http://schemas.openxmlformats.org/spreadsheetml/2006/main" count="4464" uniqueCount="587">
  <si>
    <t>02 0 8118</t>
  </si>
  <si>
    <t>Субсидии некоммерческим организациям (за исключением государственных (муниципальных) учреждений)</t>
  </si>
  <si>
    <t>630</t>
  </si>
  <si>
    <t>к решению сессии пятого созыва Собрания депутатов № 214 от 10 апреля 2015 года</t>
  </si>
  <si>
    <t>01 0 5020</t>
  </si>
  <si>
    <t>ФЦП "Жилище" на 2011-2015 годы</t>
  </si>
  <si>
    <t>521</t>
  </si>
  <si>
    <t>Субсидии, за исключением субсидий на софинансирование капитальных вложений в объекты государственной (муниципальной) собственности</t>
  </si>
  <si>
    <t>123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</si>
  <si>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</si>
  <si>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>15 0 7853</t>
  </si>
  <si>
    <t>Мероприятия по реализации молодежной политики в муниципальных образованиях</t>
  </si>
  <si>
    <t>242</t>
  </si>
  <si>
    <t>Закупка товаров, работ, услуг в сфере информационно-коммуникационных технологий</t>
  </si>
  <si>
    <t>90 0 7031</t>
  </si>
  <si>
    <t>90 0 7834</t>
  </si>
  <si>
    <t>Модернизация и капитальный ремонт объектов топливно-энергетического комплекса и жилищно-коммунального хозяйства</t>
  </si>
  <si>
    <t>95 0 7852</t>
  </si>
  <si>
    <t>Подпрограмма "Спорт Беломорья" мероприятия по развитию физической культуры и спорта в муниципальных образованиях</t>
  </si>
  <si>
    <t>95 0 8031</t>
  </si>
  <si>
    <t>511</t>
  </si>
  <si>
    <t>к решению сессии пятого созыва Собрания депутатов №          от 29 мая 2015 года</t>
  </si>
  <si>
    <t>Дотации на выравнивание бюджетной обеспеченности</t>
  </si>
  <si>
    <t>Муниципальная программа "Социальное строительство и обеспечение качественным, доступным жильем и услугами жилищно-коммунального хозяйства населения Устьянского района" на 2014-2016 годы</t>
  </si>
  <si>
    <t>Муниципальная программа "Доступная среда для инвалидов в Устьянском районе на 2014 - 2015 годы"</t>
  </si>
  <si>
    <t>Муниципальная программа "Развитие АПК, торговли и общественного питания на 2014-2016 годы" МО "Устьянский муниципальный район"</t>
  </si>
  <si>
    <t>Муниципальная программа "Устойчивое развитие сельских территорий на 2014 - 2017 годы" МО"Устьянский муниципальный район"</t>
  </si>
  <si>
    <t xml:space="preserve">Муниципальная программа «Развитие физкультуры и спорта в Устьянском районе» на 2014-2020 годы </t>
  </si>
  <si>
    <t>Муниципальная программа "Развитие  культуры Устьянского  района на 2014-2018 годы"</t>
  </si>
  <si>
    <t>Муниципальная программа МО "Устьянский муниципальный район" "Обеспечение жильем молодых семей на 2014 - 2020 годы"</t>
  </si>
  <si>
    <t>Приложение №8</t>
  </si>
  <si>
    <t>Распределение бюджетных ассигнований на реализацию муниципальных программ МО "Устьянский муниципальный район" и непрограммных направлений деятельности на 2015 год</t>
  </si>
  <si>
    <t>Наименование</t>
  </si>
  <si>
    <t>Глава</t>
  </si>
  <si>
    <t>Раздел</t>
  </si>
  <si>
    <t>Подраздел</t>
  </si>
  <si>
    <t>Целевая статья</t>
  </si>
  <si>
    <t>Вид расходов</t>
  </si>
  <si>
    <t>Сумма  руб.</t>
  </si>
  <si>
    <t>Всего</t>
  </si>
  <si>
    <t>1. Муниципальные программы</t>
  </si>
  <si>
    <t>Муниципальная программа "Комплексное развитие муниципальных образований Устьянского района и государственная  поддержка социально-ориентированных некоммерческих организаций на 2014-2016 г.г."</t>
  </si>
  <si>
    <t>01</t>
  </si>
  <si>
    <t>13</t>
  </si>
  <si>
    <t>02 0 0000</t>
  </si>
  <si>
    <t xml:space="preserve">Развитие территориального общественного самоуправления Архангельской области </t>
  </si>
  <si>
    <t>02 0 7842</t>
  </si>
  <si>
    <t>Межбюджетные трансферты</t>
  </si>
  <si>
    <t>500</t>
  </si>
  <si>
    <t>Иные межбюджетные трансферты</t>
  </si>
  <si>
    <t>540</t>
  </si>
  <si>
    <t>Финансовая поддержка социально-ориентированных некоммерческих организаций</t>
  </si>
  <si>
    <t>02 0 8117</t>
  </si>
  <si>
    <t>Закупка товаров, работ и услуг для муниципальных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</si>
  <si>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</si>
  <si>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</si>
  <si>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</si>
  <si>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Прочая закупка товаров, работ и услуг для обеспечения государственных (муниципальных) нужд</t>
  </si>
  <si>
    <t>244</t>
  </si>
  <si>
    <t>Развитие территориального общественного самоуправления Устьянского района</t>
  </si>
  <si>
    <t>02 0 8842</t>
  </si>
  <si>
    <t>Муниципальная программа "Управление муниципальным имуществом муниципального образования "Устьянский муниципальный район" на 2014-2016 годы"</t>
  </si>
  <si>
    <t>04</t>
  </si>
  <si>
    <t>03 0 0000</t>
  </si>
  <si>
    <t>Расходы на содержание муниципальных органов и обеспечение их функций</t>
  </si>
  <si>
    <t>03 0 8001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</si>
  <si>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</si>
  <si>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</si>
  <si>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Расходы на выплаты персоналу государственных (муниципальных) органов</t>
  </si>
  <si>
    <t>120</t>
  </si>
  <si>
    <t>Фонд оплаты труда государственных (муниципальных) органов и взносы по обязательному социальному страхованию</t>
  </si>
  <si>
    <t>121</t>
  </si>
  <si>
    <t>Иные выплаты персоналу государственных (муниципальных) органов, за исключением фонда оплаты труда</t>
  </si>
  <si>
    <t>122</t>
  </si>
  <si>
    <t>Закупка товаров, работ и услуг для государственных (муниципальных) нужд</t>
  </si>
  <si>
    <r>
      <t xml:space="preserve">Прочая закупка товаров, работ и услуг </t>
    </r>
    <r>
      <rPr>
        <sz val="10"/>
        <rFont val="Arial"/>
        <family val="2"/>
        <charset val="204"/>
      </rPr>
      <t>для обеспечения</t>
    </r>
    <r>
      <rPr>
        <b/>
        <sz val="10"/>
        <rFont val="Arial"/>
        <family val="2"/>
        <charset val="204"/>
      </rPr>
      <t xml:space="preserve"> </t>
    </r>
    <r>
      <rPr>
        <sz val="10"/>
        <color indexed="8"/>
        <rFont val="Arial"/>
        <family val="2"/>
        <charset val="204"/>
      </rPr>
      <t>государственных (муниципальных) нужд</t>
    </r>
  </si>
  <si>
    <t>мероприятие - Организация учета муниципального имущества</t>
  </si>
  <si>
    <t>03 0 8062</t>
  </si>
  <si>
    <t xml:space="preserve">мероприятия - Подготовка землеустроительной документации на земельные участки </t>
  </si>
  <si>
    <t>12</t>
  </si>
  <si>
    <t>03 0 8269</t>
  </si>
  <si>
    <t>Муниципальная программа "Устойчивое развитие сельских территорий Устьянского района"</t>
  </si>
  <si>
    <t>10</t>
  </si>
  <si>
    <t>03</t>
  </si>
  <si>
    <t>04 0 0000</t>
  </si>
  <si>
    <t>Субсидии на реализацию мероприятий федеральной целевой программы "Устойчивое развитие сельских территорий на 2014 - 2017 годы и на период до 2020 года"</t>
  </si>
  <si>
    <t>04 0 5018</t>
  </si>
  <si>
    <t>Субсидии гражданам на приобретение жилья</t>
  </si>
  <si>
    <t>322</t>
  </si>
  <si>
    <t>Улучшение жилищных условий граждан, проживающих в сельской местности, в т.ч. молодых семей и молодых специалистов в рамках гос.прогр.Архангельской области "Устойчивое развитие сельских территорий Арх.области (2014-2017 годы)</t>
  </si>
  <si>
    <t>04 0 7920</t>
  </si>
  <si>
    <t>Улучшение жилищных условий граждан, проживающих в сельской местности, в т.ч. молодых семей и молодых специалистов за счет средств местного бюджета</t>
  </si>
  <si>
    <t>04 0 8920</t>
  </si>
  <si>
    <t>Социальное обеспечение и иные выплаты населению</t>
  </si>
  <si>
    <t>300</t>
  </si>
  <si>
    <t>Социальные выплаты гражданам, кроме публичных нормативных социальных выплат</t>
  </si>
  <si>
    <t>320</t>
  </si>
  <si>
    <t xml:space="preserve">Муниципальная программа "Развитие АПК, торговли и общественного питания </t>
  </si>
  <si>
    <t>05 0 0000</t>
  </si>
  <si>
    <t>Осуществление государственных полномочий по формированию торгового реестра</t>
  </si>
  <si>
    <t>05 0 7870</t>
  </si>
  <si>
    <t>Муниципальная программа "Развитие транспортной системы Устьянского района на 2014-2016 годы"</t>
  </si>
  <si>
    <t>09</t>
  </si>
  <si>
    <t>06 0 0000</t>
  </si>
  <si>
    <t>Софинансирование дорожной деятельности в отношении автомобильных дорог общего пользования местного значения, капитального ремонта и ремонта дворовых территорий многоквартирных домов, проездов к дворовым территориям многоквартирных домов населенных пунктов, осуществляемых за счет бюджетных ассигнований муниципальных дорожных фондов</t>
  </si>
  <si>
    <t>06 0 7910</t>
  </si>
  <si>
    <t>Субсидии</t>
  </si>
  <si>
    <t>520</t>
  </si>
  <si>
    <t>06 0 8308</t>
  </si>
  <si>
    <t>Муниципальная программа "Социальное строительство и обеспечение качественным, доступным жильем и услугами жилищно-коммунального хозяйства населения Устьянского района на 2014-2016 год"</t>
  </si>
  <si>
    <t>05</t>
  </si>
  <si>
    <t>02</t>
  </si>
  <si>
    <t>07 0 0000</t>
  </si>
  <si>
    <t>Бюджетные инвестиции в объекты капитального строительства собственности муниципальных образований</t>
  </si>
  <si>
    <t>07 0 7031</t>
  </si>
  <si>
    <t>Капитальные вложения в объекты недвижимого имущества государственной (муниципальной) собственности</t>
  </si>
  <si>
    <t>400</t>
  </si>
  <si>
    <t>Бюджетные инвестиции</t>
  </si>
  <si>
    <t>410</t>
  </si>
  <si>
    <t xml:space="preserve">Бюджетные инвестиции в объекты капитального строительства государственной (муниципальной) собственности </t>
  </si>
  <si>
    <t>414</t>
  </si>
  <si>
    <t>Субсидии на софинансирование капитальных вложений в объекты государственной (муниципальной) собственности</t>
  </si>
  <si>
    <t>522</t>
  </si>
  <si>
    <t>Обеспечение земельных участков, предоставляемых многодетным семьям, для индивидуального жилищного строительства объектами инженерной инфраструктуры</t>
  </si>
  <si>
    <t>07  0 8032</t>
  </si>
  <si>
    <t>11</t>
  </si>
  <si>
    <t>Субсидии на финансовое обеспечение расходов общепрограммного характера по федеральной целевой программе "Развитие физической культуры и спорта в Российской Федерации на 2006 - 2015 годы"</t>
  </si>
  <si>
    <t>07 0 5095</t>
  </si>
  <si>
    <t xml:space="preserve"> Проектирование, экспертиза и строительство лыжно-биатлонного центра в д.Малиновка</t>
  </si>
  <si>
    <t>07 0 8031</t>
  </si>
  <si>
    <t>Бюджетные инвестиции в объекты капитального строительства государственной (муниципальной) собственности</t>
  </si>
  <si>
    <t>Подпрограмма "Социальное строительство"</t>
  </si>
  <si>
    <t>07 2 7031</t>
  </si>
  <si>
    <t>07</t>
  </si>
  <si>
    <t>08 0 0000</t>
  </si>
  <si>
    <t>Подпрограмма "Развитие дошкольного, общего и дополнительного образования Устьянского района"</t>
  </si>
  <si>
    <t>08 1 0000</t>
  </si>
  <si>
    <t>Реализация общеобразовательных программ</t>
  </si>
  <si>
    <t>08 1 7862</t>
  </si>
  <si>
    <t>Предоставление субсидий бюджетным, автономным учреждениям и иным некоммерческим организациям</t>
  </si>
  <si>
    <t>600</t>
  </si>
  <si>
    <t>Субсидии бюджетным учреждениям</t>
  </si>
  <si>
    <t>610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</si>
  <si>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</si>
  <si>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611</t>
  </si>
  <si>
    <t>Расходы на обеспечение деятельности детских дошкольных учреждений</t>
  </si>
  <si>
    <t>08 1 8012</t>
  </si>
  <si>
    <t>Субсидии бюджетным учреждениям на иные цели</t>
  </si>
  <si>
    <t>612</t>
  </si>
  <si>
    <t>774</t>
  </si>
  <si>
    <t>Расходы на обеспечение деятельности подведомственных учреждений (Школы - детские сады, школы начальные, неполные средние и средние</t>
  </si>
  <si>
    <t>08 1 8013</t>
  </si>
  <si>
    <t xml:space="preserve">Расходы на обеспечение деятельности учреждений по внешкольной работе с детьми </t>
  </si>
  <si>
    <t>08 1 8014</t>
  </si>
  <si>
    <t>Выявление детей с ограниченными возможностями здоровья и проведение их комплексного обследования</t>
  </si>
  <si>
    <t>08 1 8018</t>
  </si>
  <si>
    <t>Подпрограмма "Отдых детей в каникулярный период"</t>
  </si>
  <si>
    <t>08 3 0000</t>
  </si>
  <si>
    <t>Мероприятия по проведению оздоровительной кампании детей</t>
  </si>
  <si>
    <t>08 3 7832</t>
  </si>
  <si>
    <t>Мероприятия по оздоровлению детей и подростков, трудоустройство подростков  за счет местного бюджета</t>
  </si>
  <si>
    <t>08 3 8832</t>
  </si>
  <si>
    <t>Подпрограмма "Развитие технического творчества и прочих условий для одаренных детей"</t>
  </si>
  <si>
    <t xml:space="preserve">08 4 0000 </t>
  </si>
  <si>
    <t>Участие в мероприятиях детей (олимпиады,конкурсы,конференции и т.д.)</t>
  </si>
  <si>
    <t>08 4 8015</t>
  </si>
  <si>
    <t xml:space="preserve">08 4 8015 </t>
  </si>
  <si>
    <t>Подпрограмма "Раходы на содержание органов местного самоуправления в сфере образования"</t>
  </si>
  <si>
    <t>08 5 0000</t>
  </si>
  <si>
    <t>08 5 8001</t>
  </si>
  <si>
    <t xml:space="preserve">Иные выплаты персоналу государственных (муниципальных) органов, за исключением фонда оплаты труда </t>
  </si>
  <si>
    <t xml:space="preserve">Муниципальная программа «Развитие туризма в Устьянском районе на 2014-2020 годы" </t>
  </si>
  <si>
    <t>08</t>
  </si>
  <si>
    <t>10 0 0000</t>
  </si>
  <si>
    <t>10 0 8885</t>
  </si>
  <si>
    <t>Муниципальная программа "Безопасное обращение с отходами производства и потребления в МО "Устьянский муниципальный район" на 2014-2016 годы"</t>
  </si>
  <si>
    <t>06</t>
  </si>
  <si>
    <t>11 0 0000</t>
  </si>
  <si>
    <t>Мероприятия по ликвидации несанкционированных свалок</t>
  </si>
  <si>
    <t>11 0 8886</t>
  </si>
  <si>
    <t>12 0 0000</t>
  </si>
  <si>
    <t>Осуществление государственных полномочий по присвоению спортивных разрядов спортсменам Архангельской области</t>
  </si>
  <si>
    <t>12 0 7876</t>
  </si>
  <si>
    <t xml:space="preserve">Осуществление функций органов местного самоуправления в сфере культуры </t>
  </si>
  <si>
    <t>12 0 8001</t>
  </si>
  <si>
    <t>Иные бюджетные ассигнования</t>
  </si>
  <si>
    <t>800</t>
  </si>
  <si>
    <t>Уплата налогов , сборов и иных платежей</t>
  </si>
  <si>
    <t>850</t>
  </si>
  <si>
    <t>Обеспечение населения услугами учреждений культуры</t>
  </si>
  <si>
    <t>12 0 8501</t>
  </si>
  <si>
    <t xml:space="preserve">Организация музейного  обслуживания </t>
  </si>
  <si>
    <t>12 0 8502</t>
  </si>
  <si>
    <t xml:space="preserve">Организация библиотечного обслуживания </t>
  </si>
  <si>
    <t>12 0 8503</t>
  </si>
  <si>
    <t>Расходы на обеспечение деятельности подведомственных учреждений</t>
  </si>
  <si>
    <t>12 0 8504</t>
  </si>
  <si>
    <t>Проведение культурных мероприятий на территории МО "Устьянский муниципальный район"</t>
  </si>
  <si>
    <t>12 0 8505</t>
  </si>
  <si>
    <t>Мероприятия по развитию физической культуры и спорта в муниципальных образованиях за счет средств областного бюджета</t>
  </si>
  <si>
    <t>13 0 7852</t>
  </si>
  <si>
    <t>13 0 0000</t>
  </si>
  <si>
    <t>Мероприятия по развитию физической культуры и спорта в муниципальных образованиях</t>
  </si>
  <si>
    <t xml:space="preserve">мероприятие - "Создание условий для укрепления здоровья населения" </t>
  </si>
  <si>
    <t>13 0 8541</t>
  </si>
  <si>
    <t>13 0 8542</t>
  </si>
  <si>
    <t>Непрограммные расходы в сфере образования</t>
  </si>
  <si>
    <t>88 0 0000</t>
  </si>
  <si>
    <t xml:space="preserve">Муниципальная программа «Молодежь Устьянского района на 2014-2020 годы»  </t>
  </si>
  <si>
    <t>15 0 0000</t>
  </si>
  <si>
    <t>Мероприятия по повышению эффективности молодежной политики</t>
  </si>
  <si>
    <t>15 0 8886</t>
  </si>
  <si>
    <t>Возмещение расходов, связанных с реализацией мер социальной поддержки по предоставлению компенсации расходов на оплату жилых помещений, отопления и освещения педагогическим работникам образовательных организаций в сельских населенных пунктах, рабочих поселках (поселках городского типа)</t>
  </si>
  <si>
    <t>88 0 7839</t>
  </si>
  <si>
    <t>Общественно значимые мероприятия в рамках проекта "Созвездие Северных фестивалей"</t>
  </si>
  <si>
    <t>12 0 7836</t>
  </si>
  <si>
    <t>Муниципальная программа "Профилактика преступлений, терриризма, экстремизма и иных правонарушений в МО "Устьянский муниципальный район на 2014-2015 гг."</t>
  </si>
  <si>
    <t>14</t>
  </si>
  <si>
    <t>16 0 0000</t>
  </si>
  <si>
    <t>Мероприятия по предупреждению преступлений, терриризма, экстремизма и других правонарушений</t>
  </si>
  <si>
    <t>16 0 8889</t>
  </si>
  <si>
    <t>Муниципальная программа "Доступная среда для инвалидов в Устьянском районе"</t>
  </si>
  <si>
    <t>17 0 0000</t>
  </si>
  <si>
    <t xml:space="preserve">Формирование доступной среды для инвалидов в муниципальных районах </t>
  </si>
  <si>
    <t>17 0 8846</t>
  </si>
  <si>
    <t xml:space="preserve">Социальное обеспечение и иные выплаты населению
</t>
  </si>
  <si>
    <t>Публичные нормативные социальные выплаты гражданам</t>
  </si>
  <si>
    <t>310</t>
  </si>
  <si>
    <t>Пособия, компенсации, меры социальной поддержки по публичным нормативным обязательствам</t>
  </si>
  <si>
    <t>313</t>
  </si>
  <si>
    <t>Формирование доступной среды для инвалидов в муниципальных районах и городских округах Архангельской области</t>
  </si>
  <si>
    <t>17 0 7846</t>
  </si>
  <si>
    <t>Муниципальная программа "Профилактика безнадзорности и правонарушений несовершеннолетних в Устьянском районе на 2014-2016 годы"</t>
  </si>
  <si>
    <t>18 0 0000</t>
  </si>
  <si>
    <t>Мероприятия по повышению эффективности системы профилактики, безнадзорности и правонарушений несовершеннолетних</t>
  </si>
  <si>
    <t>18 0 8887</t>
  </si>
  <si>
    <t>Муниципальная программа "Управление муниципальными финансами и муниципальным долгом Устьянского района (2014 – 2016 годы)"</t>
  </si>
  <si>
    <t>19 0 0000</t>
  </si>
  <si>
    <t>Подпрограмма "Организация и обеспечение бюджетного процесса и развитие информационных систем управления финансами в Устьянском районе"</t>
  </si>
  <si>
    <t>19 1 0000</t>
  </si>
  <si>
    <t>19 1 8001</t>
  </si>
  <si>
    <t>Уплата налогов, сборов и иных платежей</t>
  </si>
  <si>
    <t>Уплата налога на имущество организаций и земельного налога</t>
  </si>
  <si>
    <t>851</t>
  </si>
  <si>
    <t>Подпрограмма "Управление муниципальным долгом Устьянского района"</t>
  </si>
  <si>
    <t>19 2 0000</t>
  </si>
  <si>
    <t>Обслуживание муниципального долга</t>
  </si>
  <si>
    <t>19 2 8175</t>
  </si>
  <si>
    <t>Обслуживание государственного (муниципального) долга</t>
  </si>
  <si>
    <t>700</t>
  </si>
  <si>
    <t xml:space="preserve">Обслуживание муниципального долга </t>
  </si>
  <si>
    <t>730</t>
  </si>
  <si>
    <t>Подпрограмма «Поддержание устойчивого исполнения бюджетов муниципальных образований Устьянского района»</t>
  </si>
  <si>
    <t>19 3 0000</t>
  </si>
  <si>
    <t>Осуществление первичного воинского учета на территориях, где отсутствуют военные комиссариаты</t>
  </si>
  <si>
    <t>19 3 5118</t>
  </si>
  <si>
    <t>Субвенции</t>
  </si>
  <si>
    <t>530</t>
  </si>
  <si>
    <t>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     "</t>
  </si>
  <si>
    <t>19 3 5082</t>
  </si>
  <si>
    <t>Осуществление государственных полномочий в сфере административных правонарушений</t>
  </si>
  <si>
    <t>19 3 7868</t>
  </si>
  <si>
    <t>Осуществление государственных полномочий по предоставлению жилых помещений детям-сиротам и детям, оставшимся без попечения родителей, лицам из их числа по договорам найма специализированных жилых помещений за счет средств областного бюджета</t>
  </si>
  <si>
    <t>19 3 7875</t>
  </si>
  <si>
    <t>Выравнивание бюджетной обеспеченности поселений</t>
  </si>
  <si>
    <t>19 3 7801</t>
  </si>
  <si>
    <t>Дотации</t>
  </si>
  <si>
    <t>510</t>
  </si>
  <si>
    <t>Выравнивание бюджетной обеспеченности поселений из бюджета муниципального района</t>
  </si>
  <si>
    <t>19 3 8805</t>
  </si>
  <si>
    <t>Софинансирование вопросов местного значения</t>
  </si>
  <si>
    <t>19 3 8823</t>
  </si>
  <si>
    <t>Муниципальная программа "Защита населения и территории Устьянского района от чрезвычайных ситуаций природного и техногенного характера и обеспечение безопасности людей на водных объектах на 2014-2016 годы"</t>
  </si>
  <si>
    <t>20 0 0000</t>
  </si>
  <si>
    <t xml:space="preserve">Мероприятия в сфере гражданской обороны и защиты населения и территорий от чрезвычайных ситуаций </t>
  </si>
  <si>
    <r>
      <t>20 0</t>
    </r>
    <r>
      <rPr>
        <sz val="10"/>
        <color indexed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>8152</t>
    </r>
  </si>
  <si>
    <t>Муниципальная программа "Ремонт и пожарная безопасность недвижимого имущества МО "Устьянский муниципальный район" на 2014-2016 годы"</t>
  </si>
  <si>
    <t>21 0 0000</t>
  </si>
  <si>
    <t>мероприятие - текущий ремонт здания администрации МО "Устьянский муниципальный район"</t>
  </si>
  <si>
    <t>21 0 8005</t>
  </si>
  <si>
    <t>2. Непрограммные направления деятельности</t>
  </si>
  <si>
    <t xml:space="preserve">Обеспечение функционирования Главы и администрации муниципального образования </t>
  </si>
  <si>
    <t>81 0 0000</t>
  </si>
  <si>
    <t>Глава муниципального образования</t>
  </si>
  <si>
    <t>81 1 0000</t>
  </si>
  <si>
    <t>81 1 8001</t>
  </si>
  <si>
    <t>Расходы на выплаты персоналу в целях обеспечения выполнения функций государственными органами, казенными учредениями, органами управления государственными внебюджетными фондами</t>
  </si>
  <si>
    <t>Администрация муниципального образования</t>
  </si>
  <si>
    <t>81 2 0000</t>
  </si>
  <si>
    <t>81 2 8001</t>
  </si>
  <si>
    <t>Уплата прочих налогов, сборов и иных платежей</t>
  </si>
  <si>
    <t>852</t>
  </si>
  <si>
    <t>Ведомственная целевая программа Архангельской области "Улучшение условий и охраны труда в Архангельской области на 2013 - 2015 годы"</t>
  </si>
  <si>
    <t>522 35 00</t>
  </si>
  <si>
    <t>Подпрограмма "Улучшение условий и охраны труда в Архангельской области (2014 – 2020 годы)"</t>
  </si>
  <si>
    <t>Осуществление государственных полномочий в сфере охраны труда</t>
  </si>
  <si>
    <t>81 2 7871</t>
  </si>
  <si>
    <t>Осуществление государственных полномочий по созданию комиссий по делам несовершеннолетних и защите их прав</t>
  </si>
  <si>
    <t>81 2 7867</t>
  </si>
  <si>
    <t>Осуществление государственных полномочий по организации и осуществлению деятельности по опеке и попечительству</t>
  </si>
  <si>
    <t>81 2 7866</t>
  </si>
  <si>
    <t>Осуществление государственных полномочий по регистрации и учету граждан, имеющих право на получение жилищных субсидий в связи с переселением из районов Крайнего Севера и приравненных к ним местностей</t>
  </si>
  <si>
    <t>81 2 7869</t>
  </si>
  <si>
    <t>81 0 7869</t>
  </si>
  <si>
    <t>Обеспечение деятельности представительного органа</t>
  </si>
  <si>
    <t>82 0 0000</t>
  </si>
  <si>
    <t>Председатель представительного органа муниципального образования</t>
  </si>
  <si>
    <t>82 1 0000</t>
  </si>
  <si>
    <t>82 1 8001</t>
  </si>
  <si>
    <t>Депутаты представительного органа муниципального образования</t>
  </si>
  <si>
    <t>82 2 0000</t>
  </si>
  <si>
    <t>82 2 8001</t>
  </si>
  <si>
    <t>Обеспечение функционирования представительного органа</t>
  </si>
  <si>
    <t>82 3 0000</t>
  </si>
  <si>
    <t>82 3 8001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</si>
  <si>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</si>
  <si>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Обеспечение деятельности финансовых, налоговых и таможенных органов и органов финансового (финансово- бюджетного) надзора</t>
  </si>
  <si>
    <t>Обеспечение функционирования контрольно-ревизионной комиссии</t>
  </si>
  <si>
    <t>82 4 0000</t>
  </si>
  <si>
    <t>82 4 8001</t>
  </si>
  <si>
    <t>Непрограммные расходы в сфере социальной политики</t>
  </si>
  <si>
    <t>83 0 0000</t>
  </si>
  <si>
    <t>Обеспечение равной доступности услуг общественного транспорта для категорий граждан, установленных статьями 2 и 4 Федерального закона от 12 января 1995 года № 5-ФЗ "О ветеранах"</t>
  </si>
  <si>
    <t>83 0 7891</t>
  </si>
  <si>
    <t>Субсидии юридическим лицам (кроме некоммерческих организаций), индивидуальным предпринимателям, физическим лицам</t>
  </si>
  <si>
    <t>810</t>
  </si>
  <si>
    <t>Социальные выплаты в части исполнения публичных нормативных обязательств</t>
  </si>
  <si>
    <t>505 86 10</t>
  </si>
  <si>
    <t>005</t>
  </si>
  <si>
    <t>Региональные целевые программы</t>
  </si>
  <si>
    <t>522 00 00</t>
  </si>
  <si>
    <t>Долгосрочная целевая программа Архангельской области "Строительство и приобретение жилья в сельской местности на 2012 – 2013 годы"</t>
  </si>
  <si>
    <t>522 17 00</t>
  </si>
  <si>
    <t>Субсидии на осуществление мероприятий по обеспечению жильем граждан Российской Федерации, проживающих в сельской местности</t>
  </si>
  <si>
    <t>5221700</t>
  </si>
  <si>
    <t>099</t>
  </si>
  <si>
    <t>83 0 8746</t>
  </si>
  <si>
    <t xml:space="preserve">Социальное обеспечение и иные выплаты населению </t>
  </si>
  <si>
    <t>Резервный фонд администрации муниципального образования</t>
  </si>
  <si>
    <t>87 0 0000</t>
  </si>
  <si>
    <t>87 1 0000</t>
  </si>
  <si>
    <t>87 1 8140</t>
  </si>
  <si>
    <t>Пособия, компенсации и иные социальные выплаты гражданам, кроме публичных нормативных обязательств</t>
  </si>
  <si>
    <t>321</t>
  </si>
  <si>
    <t>Охрана семьи и детства</t>
  </si>
  <si>
    <t>Выплаты приемным семьям на оздоровление и организацию отдыха приемных детей</t>
  </si>
  <si>
    <t>83 0 8735</t>
  </si>
  <si>
    <t>Другие вопросы в области социальной политики</t>
  </si>
  <si>
    <t>Осуществление государственных полномочий по выплате вознаграждений профессиональным опекунам</t>
  </si>
  <si>
    <t>83 0 7873</t>
  </si>
  <si>
    <t xml:space="preserve">Доплаты к пенсиям муниципальных служащих </t>
  </si>
  <si>
    <t>83 0 8705</t>
  </si>
  <si>
    <t>Компенсация родительской платы за присмотр и уход за ребенком в образовательных организациях, реализующих образовательную программу дошкольного образования</t>
  </si>
  <si>
    <t>83 0 7865</t>
  </si>
  <si>
    <t>Обеспечение функционирования эксплуатационного управления</t>
  </si>
  <si>
    <t>84 0 0000</t>
  </si>
  <si>
    <t>Муниципальные работы в сфере хозяйственного и транспортного обеспечения</t>
  </si>
  <si>
    <t>84 0 8883</t>
  </si>
  <si>
    <t>Непрограммные расходы в сфере культуры</t>
  </si>
  <si>
    <t>86 0 0000</t>
  </si>
  <si>
    <t>Частичное возмещение расходов по предоставлению мер социальной поддержки квалифицированных специалистов учреждений культуры и образовательных организаций (кроме педагогических работников), финансируемых из местных бюджетов, проживающих и  работающих в сельских населенных пунктах, рабочих поселках (поселках городского типа)</t>
  </si>
  <si>
    <t>86 0 7824</t>
  </si>
  <si>
    <t>Частичное возмещение расходов по предоставлению мер социальной поддержки квалифицированных специалистов учреждений, финансируемых из местных бюджетов, работающих и проживающих в сельской местности, рабочих поселках (поселках городского типа) за счет средств местного бюджета</t>
  </si>
  <si>
    <t>86 0 8824</t>
  </si>
  <si>
    <t>Резервные средства</t>
  </si>
  <si>
    <t>870</t>
  </si>
  <si>
    <t xml:space="preserve">Возмещ.расходов,по предост.мер соцподдер.педаг.работн.,прож в сельск.местн.согласно порядку, утв.пост.Правительства Арх.обл.N79-пп от 30.03.10 </t>
  </si>
  <si>
    <t xml:space="preserve">Мероприятия по развитию физической культуры и спорта в муниципальных образованиях </t>
  </si>
  <si>
    <t>88 0 7852</t>
  </si>
  <si>
    <t>Частичное возмещение расходов по предоставлению мер социальной поддержки квалифицированных специалистов учреждений, финансируемых из местных бюджетов, работающих и проживающих в сельской местности, рабочих поселках (поселках городского типа)</t>
  </si>
  <si>
    <t>88 0 8824</t>
  </si>
  <si>
    <t>Непрограммные расходы в сфере других общегосударственных вопросах</t>
  </si>
  <si>
    <t>96 0 0000</t>
  </si>
  <si>
    <t>96 0 8888</t>
  </si>
  <si>
    <t>ВСЕГО</t>
  </si>
  <si>
    <t>Создание сети базовых образовательных организаций, реализующих образовательные программы общего образования, обеспечивающих совместное обучение инвалидов и лиц, не имеющих нарущений в развитии</t>
  </si>
  <si>
    <t>17 0 7845</t>
  </si>
  <si>
    <t>Другие общегосударственные вопросы</t>
  </si>
  <si>
    <t>19 3 7842</t>
  </si>
  <si>
    <t>19 3 8842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</si>
  <si>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</si>
  <si>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</si>
  <si>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Обеспечение пожарной безопасности</t>
  </si>
  <si>
    <t>МЕЖБЮДЖЕТНЫЕ ТРАНСФЕРТЫ ОБЩЕГО ХАРАКТЕРА БЮДЖЕТАМ СУБЪЕКТОВ РОССИЙСКОЙ ФЕДЕРАЦИИ И МУНИЦАПАЛЬНЫХ ОБРАЗОВАНИЙ</t>
  </si>
  <si>
    <t>Дотации на выравнивание бюджетной обеспеченности субъектов Российской Федерации и муниципальных образований</t>
  </si>
  <si>
    <t>Дотации на выравнивание бюджетной обеспеченности поселений из бюджета муниципального района</t>
  </si>
  <si>
    <t>517 03 00</t>
  </si>
  <si>
    <t>007</t>
  </si>
  <si>
    <t>Прочие межбюджетные трансферты общего характера</t>
  </si>
  <si>
    <t>ИТОГО</t>
  </si>
  <si>
    <t>Администрация муниципального образования "Устьянский муниципальный район"</t>
  </si>
  <si>
    <t>ОБЩЕГОСУДАРСТВЕННЫЕ ВОПРОСЫ</t>
  </si>
  <si>
    <t>Функционирование высшего должностного лица субъекта РФ и муниципального образования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</si>
  <si>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</si>
  <si>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Резервные фонды</t>
  </si>
  <si>
    <t>84 0 8010</t>
  </si>
  <si>
    <t>Непрограммные расходы в сфере транспорта</t>
  </si>
  <si>
    <t>92 0 0000</t>
  </si>
  <si>
    <t>Возмещение расходов по исполнительному листу</t>
  </si>
  <si>
    <t>92 0 8111</t>
  </si>
  <si>
    <t>96 0 8111</t>
  </si>
  <si>
    <t>Резервные фонды местных администраций</t>
  </si>
  <si>
    <t>070 05 00</t>
  </si>
  <si>
    <t>Выполнение функций органами местного самоуправления</t>
  </si>
  <si>
    <t>Предупреждение и ликвидация последствий чрезвычайных ситуаций и стихийных бедствий природного и техногенного характера</t>
  </si>
  <si>
    <t>218 01 00</t>
  </si>
  <si>
    <t>218 01 01</t>
  </si>
  <si>
    <t xml:space="preserve">87 1 8140 </t>
  </si>
  <si>
    <t>Непрограммные расходы в сфере национальной безопасности и правоохранительной деятельности</t>
  </si>
  <si>
    <t>93 0 0000</t>
  </si>
  <si>
    <t>Мероприятия в сфере предупреждения и ликвидации последствий чрезвычайных ситуаций и стихийных бедствий природного и техногенного характера по соглашениям о передаче полномочий поселений мун.району</t>
  </si>
  <si>
    <t>93 0 8154</t>
  </si>
  <si>
    <t>Другие вопросы в области национальной безопасности и правоохранительной деятельности</t>
  </si>
  <si>
    <t>НАЦИОНАЛЬНАЯ ЭКОНОМИКА</t>
  </si>
  <si>
    <t>Топливно-энергетический комплекс</t>
  </si>
  <si>
    <t>Муниципальная программа "Энергосбережение и повышение энергетической эффективности в муниципальном образовании "Устьянский муниципальный район" на 2014-2020 годы"</t>
  </si>
  <si>
    <t>09 0 0000</t>
  </si>
  <si>
    <t>09 0 7031</t>
  </si>
  <si>
    <t>Сельское хозяйство и рыболовство</t>
  </si>
  <si>
    <t>Непрограммные расходы в сфере сельского хозяйства и рыболовства</t>
  </si>
  <si>
    <t>91 0 0000</t>
  </si>
  <si>
    <t>Субсидии на возмещение части процентной ставки по долгосрочным, среднесрочным и краткосрочным кредитам, взятым малыми формами хозяйствования</t>
  </si>
  <si>
    <t>91 0 5055</t>
  </si>
  <si>
    <t>Возмещение части процентной ставки по долгосрочным, среднесрочным и краткосрочным кредитам, взятым гражданами,ведущими личное подсобное хозяйство</t>
  </si>
  <si>
    <t>91 0 7893</t>
  </si>
  <si>
    <t>Транспорт</t>
  </si>
  <si>
    <t>Мероприятия в сфере общественного пассажирского транспорта</t>
  </si>
  <si>
    <t>92 0 8305</t>
  </si>
  <si>
    <t>Дорожное хозяйство</t>
  </si>
  <si>
    <t>Строительство, реконструкция, капитальный ремонт, ремонт и содержание автомобильных дорог общего пользования местного значения, включая разработку проектной документации за счет средств муниципального бюджета ( остатки на 01.01.2014г.)</t>
  </si>
  <si>
    <t>89 0 8309</t>
  </si>
  <si>
    <t>Другие вопросы в области национальной экономики</t>
  </si>
  <si>
    <t>Создание условий для обеспечения поселений и жителей городских округов услугами торговли</t>
  </si>
  <si>
    <t>05 0 7800</t>
  </si>
  <si>
    <t>05 0 7827</t>
  </si>
  <si>
    <t>Содействие по созданию условий в обеспечении товарами  первой необходимости жителей труднодоступныхи малонаселенных пунктов района</t>
  </si>
  <si>
    <t>05 0 8299</t>
  </si>
  <si>
    <t>Изготовление картограмм почв сельскохозяйственных земель хозяйств Устьянского района</t>
  </si>
  <si>
    <t>05 0 8300</t>
  </si>
  <si>
    <t>ЖИЛИЩНО-КОММУНАЛЬНОЙ ХОЗЯЙСТВО</t>
  </si>
  <si>
    <t>Жилищное хозяйство</t>
  </si>
  <si>
    <t>Обеспечение мероприятий по капитальному ремонту многоквартирных домов за счет средств,  поступивших от государственной корпорации - Фонда содействия реформированию жилилищно-коммунального хозяйства</t>
  </si>
  <si>
    <t>098 01 01</t>
  </si>
  <si>
    <t>010</t>
  </si>
  <si>
    <t>Обеспечение мероприятий по переселению граждан из аварийного жилищного фонда с учетом необходимости развития малоэтажного жилищного строительства из фонда реформирования ЖКХ</t>
  </si>
  <si>
    <t>098 01 04</t>
  </si>
  <si>
    <t>Обеспечение мероприятий по капитальному ремонту многоквартирных домов за счет средств областного бюджета</t>
  </si>
  <si>
    <t>098 02 01</t>
  </si>
  <si>
    <t>Софинансирование объектов капитального строительства государственной собственности субъектов Российской Федерации(объектов капитального строительства собственности муниципальных образований) за счет средств областного бюджета</t>
  </si>
  <si>
    <t>098 02 04</t>
  </si>
  <si>
    <t>920</t>
  </si>
  <si>
    <t>Коммунальное хозяйство</t>
  </si>
  <si>
    <t>Федеральная целевая программа "Социальное развитие села до 2013 года"</t>
  </si>
  <si>
    <t>100 11 99</t>
  </si>
  <si>
    <t>020</t>
  </si>
  <si>
    <t>Долгосрочная целевая  программа Архангельской области " Развитие массового жилищного строительства в Архангельской области на 2010-2013 годы"</t>
  </si>
  <si>
    <t>522 12 00</t>
  </si>
  <si>
    <t xml:space="preserve">Долгосрочная целевая программа Архангельской области "Социальное развитие села Архангельской области на 2010 - 2012 годы" </t>
  </si>
  <si>
    <t>522 51 00</t>
  </si>
  <si>
    <t>Долгосрочная целевая программа Архангельской области "Энергосбережение и повышение энергетической эффективности в Архангельской области на 2010 – 2020 годы"</t>
  </si>
  <si>
    <t>522 87 00</t>
  </si>
  <si>
    <t>Целевые программы МО</t>
  </si>
  <si>
    <t>795 00 00</t>
  </si>
  <si>
    <t>ДЦП "Активизация индивидуального жилищного строительства в Устьянском районе на 2012-2014 годы"</t>
  </si>
  <si>
    <t>795 07 00</t>
  </si>
  <si>
    <t>Фонд софинансирования</t>
  </si>
  <si>
    <t>ДЦП "Развитие социального развития в Устьянском районе на 2013-2015 годы"</t>
  </si>
  <si>
    <t>795 13 00</t>
  </si>
  <si>
    <t>мероприятие -проектирование и строительство коммунальной инфраструктуры</t>
  </si>
  <si>
    <t>795 13 10</t>
  </si>
  <si>
    <t>04 0 7031</t>
  </si>
  <si>
    <t>Бюджетные инвестиции в объекты капитального строительства собственности муниципальных образований за счет переданных полномочий от МО "Октябрьское"</t>
  </si>
  <si>
    <t>07 0 9311</t>
  </si>
  <si>
    <t>Реализация муниципальной  программы в  области энергосбережения и повышения энергетической эффективности за счет средств федерального бюджета</t>
  </si>
  <si>
    <t>09 0 5013</t>
  </si>
  <si>
    <t>Охрана окружающей среды</t>
  </si>
  <si>
    <t>Другие вопросы в области охраны окружающей среды</t>
  </si>
  <si>
    <t>ОБРАЗОВАНИЕ</t>
  </si>
  <si>
    <t>Дошкольное образование</t>
  </si>
  <si>
    <t>Субсидии на модернизацию региональных систем дошкольного образования</t>
  </si>
  <si>
    <t>07 0 5059</t>
  </si>
  <si>
    <t xml:space="preserve">Бюджетные инвестиции в объекты капитального строительства собственности муниципальных образований </t>
  </si>
  <si>
    <t>Строительство детского сада в п. Октябрьский за счет средств местного бюджета</t>
  </si>
  <si>
    <t>07 0 9100</t>
  </si>
  <si>
    <t>СОЦИАЛЬНАЯ ПОЛИТИКА</t>
  </si>
  <si>
    <t>Пенсионное обеспечение</t>
  </si>
  <si>
    <t>Социальное обеспечение населения</t>
  </si>
  <si>
    <t>ФИЗИЧЕСКАЯ КУЛЬТУРА И СПОРТ</t>
  </si>
  <si>
    <t>Массовый спорт</t>
  </si>
  <si>
    <t>07 2 0000</t>
  </si>
  <si>
    <t xml:space="preserve">Непрограммные расходы в сфере массового спорта </t>
  </si>
  <si>
    <t>95 0 0000</t>
  </si>
  <si>
    <t>95 0 8111</t>
  </si>
  <si>
    <t xml:space="preserve">  Собрание депутатов муниципального образования "Устьянский район"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</si>
  <si>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</si>
  <si>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Муниципальная программа "Развитие малого и среднего предпринимательства в Устьянском районе на 2014-2016 годы"</t>
  </si>
  <si>
    <t>14 0 0000</t>
  </si>
  <si>
    <t>Поддержка малого и среднего предпринимательства, включая крестьянские (фермерские) хозяйства за счет средств местного бюджета</t>
  </si>
  <si>
    <t>14 0 8844</t>
  </si>
  <si>
    <t>Возмещение части затрат перевозчикам, осуществляющим перевозку пассажиров и багажа по социально значимым маршрутам</t>
  </si>
  <si>
    <t>06 0 8309</t>
  </si>
  <si>
    <t>Создание безопасной инфраструктуры образовательных организаций МО "Устьянский муниципальный район"</t>
  </si>
  <si>
    <t>08 2 0000</t>
  </si>
  <si>
    <t>Ремонт образовательных учреждений</t>
  </si>
  <si>
    <t>08 2 8019</t>
  </si>
  <si>
    <t>09 0 8020</t>
  </si>
  <si>
    <t>Муниципальная программа "Развитие образования Устьянского района на 2014-2016 годы"</t>
  </si>
  <si>
    <t>Муниципальная программа "Безопасное обращение с отходами производства и потребления в муниципальном образовании "Устьянский муниципальный район" на 2014-2016 годы"</t>
  </si>
  <si>
    <t>Муниципальная программа "Профилактика безнадзорности и правонарушений несовершеннолетних в Устьянском районе на 2014-2017 годы"</t>
  </si>
  <si>
    <t>Мероприятия по энергосбережению и повышению энергетической эффективности</t>
  </si>
  <si>
    <t>Приложение № 11</t>
  </si>
  <si>
    <t>03 0 8270</t>
  </si>
  <si>
    <t>08 1 7839</t>
  </si>
  <si>
    <t>Возмещ.расходов,по предост.мер соцподдер.педаг.работн.,прож в сельск.местн.согласно порядку, утв.пост.Правительства Арх.обл.N79-пп от 30.03.10</t>
  </si>
  <si>
    <t>84 1 8883</t>
  </si>
  <si>
    <t>Субсидия на иные цели (приобретение основных средств)</t>
  </si>
  <si>
    <t>84 2 8883</t>
  </si>
  <si>
    <t>84 3 8883</t>
  </si>
  <si>
    <t>84 4 8883</t>
  </si>
  <si>
    <t>84 5 8883</t>
  </si>
  <si>
    <t>Субсидия на иные цели (погашение кредиторской задолженности по оплате коммунальных услуг)</t>
  </si>
  <si>
    <t>Субсидия на иные цели (погашение кредиторской задолженности за услуги вневедомственной охраны)</t>
  </si>
  <si>
    <t>Субсидия на иные цели (погашение кредиторской задолженности за услуги по содержанию имущества)</t>
  </si>
  <si>
    <t>Субсидия на иные цели (погашение кредиторской задолженности за транспортные услуги)</t>
  </si>
  <si>
    <t>90 0 0000</t>
  </si>
  <si>
    <t>90 0 9503</t>
  </si>
  <si>
    <t>Непрограммные расходы в сфере жилищно-коммунального хозяйства</t>
  </si>
  <si>
    <t>Обеспечение мероприятий по переселению граждан из аварийного жилищного фонда с учетом развития малоэтажного жилищного строительства  за счет средств, поступивших от государственной корпорации – Фонда содействия реформированию жилищно-коммунального хозяйства</t>
  </si>
  <si>
    <t>90 0 9603</t>
  </si>
  <si>
    <t>Обеспечение мероприятий по переселению граждан из аварийного жилищного фонда с учетом развития малоэтажного жилищного строительства  за счет средств бюджетов</t>
  </si>
  <si>
    <t>Непрограммные расходы в сфере сельского хозяйства</t>
  </si>
  <si>
    <t>Субсидии гражданам, ведущим личное подсобное хозяйство за счет областного бюджета</t>
  </si>
  <si>
    <t>92 0 8360</t>
  </si>
  <si>
    <t>Государственная экспертиза проектно-сметной документации строительства дороги Кононовская-Малиновка</t>
  </si>
  <si>
    <t>06 0 7031</t>
  </si>
  <si>
    <t>Строительство участка автодороги д.Кононовская-д.Малиновка</t>
  </si>
  <si>
    <t>01 0 0000</t>
  </si>
  <si>
    <t>01 0 8851</t>
  </si>
  <si>
    <t>89 0 0000</t>
  </si>
  <si>
    <t>89 0 8550</t>
  </si>
  <si>
    <t>Непрограммные расходы в сфере дорожного хозяйства</t>
  </si>
  <si>
    <t>Иные межбюджетные трансферты бюджетам муниципальных образований по передаваемым полномочиям по дорожной деятельности МО "Устьянский муниципальный район" за счет неиспользованного остатка средств на счетах на 01.01.2015 года</t>
  </si>
  <si>
    <t>21 0 8006</t>
  </si>
  <si>
    <t>мероприятие - обслуживание установленной на объекте муниципальной собственности системы автоматической пожарной сигнализации и системы оповещения людей о пожаре</t>
  </si>
  <si>
    <t>07  0 8033</t>
  </si>
  <si>
    <t>19 3 8850</t>
  </si>
  <si>
    <t>Предоставление субсидии на компенсацию выпадающих неналоговых доходов</t>
  </si>
  <si>
    <t>Предоставление социальных выплат молодым семьям-участникам программы</t>
  </si>
  <si>
    <t>Организация и проведение мероприятий, направленная на развитие туризма в Устьянском районе</t>
  </si>
  <si>
    <t>Софинансирование мероприятия по разработке ПСД на строительство полигона ТБО на территории МО "Устьянский муниципальный район"</t>
  </si>
  <si>
    <t>Проведение районных мероприятий для молодежи</t>
  </si>
  <si>
    <t>11 0 8890</t>
  </si>
  <si>
    <t>Реконструкция автомобильной дороги общего пользования Аверкиевская-Малиновка (в том числе разработка проекта реконструкции) за счет средств муниципальных дорожных фондов</t>
  </si>
  <si>
    <t>06 0 8310</t>
  </si>
  <si>
    <t>Ремонт автомобильной дороги общего пользования Лойга-Кизема за счет средств муниципальных дорожных фондов</t>
  </si>
  <si>
    <t>06 0 8311</t>
  </si>
  <si>
    <t>Ремонт автомобильной дороги общего пользования Илеза-Митинская за счет средств муниципальных дорожных фондов</t>
  </si>
  <si>
    <t>06 0 8312</t>
  </si>
  <si>
    <t>07 0 7829</t>
  </si>
  <si>
    <t>Проведение кадастровых работ в отношении земельных участков, предоставляемых многодетным семьям за счет средств областного бюджета</t>
  </si>
  <si>
    <t>82 4 9405</t>
  </si>
  <si>
    <t>Межбюджетные трансферты бюджетам муниципальных районов из бюджетов поселений по передаваемым полномочиям по осуществлению внешнего муниципального финансового контроля в соответствии с заключенными соглашениями</t>
  </si>
  <si>
    <t>79 0 7873</t>
  </si>
  <si>
    <t>Выплата вознаграждения профессиональным опекунам</t>
  </si>
  <si>
    <t>79 0 0000</t>
  </si>
  <si>
    <t>89 0 8460</t>
  </si>
  <si>
    <t>Расходы по очистке автомобильных дорог от снега</t>
  </si>
  <si>
    <t>08 1 7833</t>
  </si>
  <si>
    <t xml:space="preserve">Обеспечение питанием обучающихся по программам начального общего, основного общего, среднего общего образования в муниципальных общеобразовательных организациях, проживающих в интернате 
</t>
  </si>
  <si>
    <t>к решению сессии пятого созыва Собрания депутатов № 195 от 27 февраля 2015 года</t>
  </si>
  <si>
    <t>к решению сессии пятого созыва Собрания депутатов № 172  от 19 декабря                    2014 года</t>
  </si>
  <si>
    <t>02 0 7990</t>
  </si>
  <si>
    <t xml:space="preserve">Прочие мероприятия, осуществляемые за счет межбюджетных трансфертов прошлых лет из областного бюджета </t>
  </si>
  <si>
    <t>01 0 7851</t>
  </si>
  <si>
    <t xml:space="preserve">Реализация мероприятий по обеспечению жильем молодых семей </t>
  </si>
  <si>
    <t>Приложение № 4</t>
  </si>
  <si>
    <t>08 2 8021</t>
  </si>
  <si>
    <t xml:space="preserve">Устройство автогородков </t>
  </si>
  <si>
    <t>94 0 0000</t>
  </si>
  <si>
    <t>94 0 7828</t>
  </si>
  <si>
    <t>Непрограммные расходы в сфере других вопросов в области национальной экономики</t>
  </si>
  <si>
    <t>Разработка генеральных планов и правил землепользования</t>
  </si>
  <si>
    <t>90 0 8111</t>
  </si>
  <si>
    <t>мероприятие - текущий ремонт недвижимого имущества МО "Устьянский муниципальный район"</t>
  </si>
  <si>
    <t>Расходы на обеспечение деятельности учреждения по дополнительной работе с детьми спортивной направленности</t>
  </si>
  <si>
    <t>мероприятие - Услуги по оценке рыночной стоимости и права аренды земельных участков и публикациям в СМИ</t>
  </si>
  <si>
    <t>Предоставление субсидий на конкурсной основе социально-ориентированным некоммерческим организациям</t>
  </si>
</sst>
</file>

<file path=xl/styles.xml><?xml version="1.0" encoding="utf-8"?>
<styleSheet xmlns="http://schemas.openxmlformats.org/spreadsheetml/2006/main">
  <fonts count="26">
    <font>
      <sz val="10"/>
      <name val="Arial Cyr"/>
      <charset val="204"/>
    </font>
    <font>
      <sz val="10"/>
      <name val="Arial Cyr"/>
      <charset val="204"/>
    </font>
    <font>
      <b/>
      <sz val="13"/>
      <name val="Arial Cyr"/>
      <charset val="204"/>
    </font>
    <font>
      <sz val="10"/>
      <name val="Arial Cyr"/>
      <family val="2"/>
      <charset val="204"/>
    </font>
    <font>
      <b/>
      <sz val="12"/>
      <name val="Arial Cyr"/>
      <charset val="204"/>
    </font>
    <font>
      <b/>
      <sz val="14"/>
      <name val="Arial Cyr"/>
      <charset val="204"/>
    </font>
    <font>
      <b/>
      <sz val="10"/>
      <name val="Arial"/>
      <family val="2"/>
      <charset val="204"/>
    </font>
    <font>
      <b/>
      <sz val="10"/>
      <color indexed="10"/>
      <name val="Arial Cyr"/>
      <charset val="204"/>
    </font>
    <font>
      <sz val="10"/>
      <name val="Arial"/>
      <family val="2"/>
      <charset val="204"/>
    </font>
    <font>
      <sz val="10"/>
      <color indexed="10"/>
      <name val="Arial Cyr"/>
      <charset val="204"/>
    </font>
    <font>
      <b/>
      <sz val="10"/>
      <color indexed="10"/>
      <name val="Arial"/>
      <family val="2"/>
      <charset val="204"/>
    </font>
    <font>
      <sz val="10"/>
      <color indexed="10"/>
      <name val="Arial"/>
      <family val="2"/>
      <charset val="204"/>
    </font>
    <font>
      <sz val="10"/>
      <color indexed="8"/>
      <name val="Arial"/>
      <family val="2"/>
      <charset val="204"/>
    </font>
    <font>
      <b/>
      <sz val="10"/>
      <name val="Arial Cyr"/>
      <charset val="204"/>
    </font>
    <font>
      <b/>
      <sz val="10"/>
      <name val="Arial Cyr"/>
      <family val="2"/>
      <charset val="204"/>
    </font>
    <font>
      <b/>
      <sz val="10"/>
      <color indexed="8"/>
      <name val="Arial"/>
      <family val="2"/>
      <charset val="204"/>
    </font>
    <font>
      <sz val="10"/>
      <color indexed="10"/>
      <name val="Arial Cyr"/>
      <family val="2"/>
      <charset val="204"/>
    </font>
    <font>
      <b/>
      <sz val="10"/>
      <color indexed="10"/>
      <name val="Arial Cyr"/>
      <family val="2"/>
      <charset val="204"/>
    </font>
    <font>
      <b/>
      <i/>
      <sz val="10"/>
      <name val="Arial Cyr"/>
      <family val="2"/>
      <charset val="204"/>
    </font>
    <font>
      <sz val="10"/>
      <color indexed="10"/>
      <name val="Arial"/>
      <family val="2"/>
    </font>
    <font>
      <b/>
      <sz val="13"/>
      <name val="Arial Cyr"/>
      <family val="2"/>
      <charset val="204"/>
    </font>
    <font>
      <sz val="10"/>
      <name val="Arial Cyr"/>
      <charset val="204"/>
    </font>
    <font>
      <sz val="12"/>
      <name val="Arial Cyr"/>
      <charset val="204"/>
    </font>
    <font>
      <sz val="10"/>
      <name val="Arial Cyr"/>
      <charset val="204"/>
    </font>
    <font>
      <sz val="14"/>
      <name val="Arial Cyr"/>
      <charset val="204"/>
    </font>
    <font>
      <sz val="10"/>
      <name val="Arial Cyr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8" fillId="0" borderId="0"/>
    <xf numFmtId="0" fontId="1" fillId="0" borderId="0"/>
    <xf numFmtId="0" fontId="8" fillId="0" borderId="0"/>
  </cellStyleXfs>
  <cellXfs count="153">
    <xf numFmtId="0" fontId="0" fillId="0" borderId="0" xfId="0"/>
    <xf numFmtId="0" fontId="0" fillId="0" borderId="0" xfId="0" applyFill="1"/>
    <xf numFmtId="0" fontId="0" fillId="0" borderId="0" xfId="0" applyFill="1" applyAlignment="1">
      <alignment horizontal="center" vertical="center"/>
    </xf>
    <xf numFmtId="4" fontId="0" fillId="0" borderId="0" xfId="0" applyNumberFormat="1" applyFill="1" applyAlignment="1">
      <alignment horizontal="center" vertical="center"/>
    </xf>
    <xf numFmtId="4" fontId="0" fillId="0" borderId="0" xfId="0" applyNumberFormat="1" applyFill="1"/>
    <xf numFmtId="4" fontId="3" fillId="0" borderId="1" xfId="0" applyNumberFormat="1" applyFont="1" applyFill="1" applyBorder="1" applyAlignment="1">
      <alignment horizontal="center" vertical="center" wrapText="1"/>
    </xf>
    <xf numFmtId="4" fontId="1" fillId="0" borderId="0" xfId="0" applyNumberFormat="1" applyFont="1" applyFill="1"/>
    <xf numFmtId="0" fontId="1" fillId="0" borderId="0" xfId="0" applyFont="1" applyFill="1"/>
    <xf numFmtId="0" fontId="4" fillId="0" borderId="1" xfId="0" applyFont="1" applyFill="1" applyBorder="1" applyAlignment="1">
      <alignment horizontal="center" vertical="center" textRotation="90" wrapText="1"/>
    </xf>
    <xf numFmtId="4" fontId="4" fillId="0" borderId="1" xfId="0" applyNumberFormat="1" applyFont="1" applyFill="1" applyBorder="1" applyAlignment="1">
      <alignment horizontal="center" vertical="center" wrapText="1"/>
    </xf>
    <xf numFmtId="4" fontId="5" fillId="0" borderId="0" xfId="0" applyNumberFormat="1" applyFont="1" applyFill="1"/>
    <xf numFmtId="0" fontId="5" fillId="0" borderId="0" xfId="0" applyFont="1" applyFill="1"/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center"/>
    </xf>
    <xf numFmtId="4" fontId="7" fillId="0" borderId="0" xfId="0" applyNumberFormat="1" applyFont="1" applyFill="1"/>
    <xf numFmtId="0" fontId="7" fillId="0" borderId="0" xfId="0" applyFont="1" applyFill="1"/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/>
    </xf>
    <xf numFmtId="4" fontId="0" fillId="0" borderId="0" xfId="0" applyNumberFormat="1" applyFont="1" applyFill="1"/>
    <xf numFmtId="0" fontId="9" fillId="0" borderId="0" xfId="0" applyFont="1" applyFill="1"/>
    <xf numFmtId="4" fontId="9" fillId="0" borderId="0" xfId="0" applyNumberFormat="1" applyFont="1" applyFill="1"/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textRotation="90" wrapText="1"/>
    </xf>
    <xf numFmtId="49" fontId="10" fillId="0" borderId="1" xfId="0" applyNumberFormat="1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wrapText="1"/>
    </xf>
    <xf numFmtId="0" fontId="8" fillId="0" borderId="1" xfId="0" applyFont="1" applyFill="1" applyBorder="1" applyAlignment="1">
      <alignment vertical="center" wrapText="1"/>
    </xf>
    <xf numFmtId="4" fontId="13" fillId="0" borderId="0" xfId="0" applyNumberFormat="1" applyFont="1" applyFill="1"/>
    <xf numFmtId="0" fontId="13" fillId="0" borderId="0" xfId="0" applyFont="1" applyFill="1"/>
    <xf numFmtId="0" fontId="6" fillId="0" borderId="1" xfId="0" applyFont="1" applyFill="1" applyBorder="1" applyAlignment="1">
      <alignment wrapText="1"/>
    </xf>
    <xf numFmtId="4" fontId="14" fillId="0" borderId="0" xfId="0" applyNumberFormat="1" applyFont="1" applyFill="1"/>
    <xf numFmtId="0" fontId="14" fillId="0" borderId="0" xfId="0" applyFont="1" applyFill="1"/>
    <xf numFmtId="0" fontId="8" fillId="0" borderId="1" xfId="0" applyNumberFormat="1" applyFont="1" applyFill="1" applyBorder="1" applyAlignment="1">
      <alignment horizontal="left" vertical="center" wrapText="1"/>
    </xf>
    <xf numFmtId="4" fontId="3" fillId="0" borderId="0" xfId="0" applyNumberFormat="1" applyFont="1" applyFill="1"/>
    <xf numFmtId="0" fontId="3" fillId="0" borderId="0" xfId="0" applyFont="1" applyFill="1"/>
    <xf numFmtId="0" fontId="0" fillId="0" borderId="0" xfId="0" applyFont="1" applyFill="1"/>
    <xf numFmtId="49" fontId="8" fillId="0" borderId="1" xfId="0" applyNumberFormat="1" applyFont="1" applyFill="1" applyBorder="1" applyAlignment="1">
      <alignment wrapText="1"/>
    </xf>
    <xf numFmtId="0" fontId="12" fillId="0" borderId="1" xfId="0" applyFont="1" applyFill="1" applyBorder="1" applyAlignment="1">
      <alignment vertical="top" wrapText="1"/>
    </xf>
    <xf numFmtId="0" fontId="15" fillId="0" borderId="1" xfId="0" applyFont="1" applyFill="1" applyBorder="1" applyAlignment="1">
      <alignment wrapText="1"/>
    </xf>
    <xf numFmtId="4" fontId="6" fillId="0" borderId="0" xfId="0" applyNumberFormat="1" applyFont="1" applyFill="1"/>
    <xf numFmtId="0" fontId="6" fillId="0" borderId="0" xfId="0" applyFont="1" applyFill="1"/>
    <xf numFmtId="0" fontId="8" fillId="0" borderId="1" xfId="0" applyFont="1" applyFill="1" applyBorder="1" applyAlignment="1">
      <alignment horizontal="justify" vertical="top" wrapText="1"/>
    </xf>
    <xf numFmtId="4" fontId="1" fillId="0" borderId="1" xfId="0" applyNumberFormat="1" applyFont="1" applyFill="1" applyBorder="1" applyAlignment="1">
      <alignment horizontal="center" vertical="center"/>
    </xf>
    <xf numFmtId="4" fontId="0" fillId="0" borderId="1" xfId="0" applyNumberFormat="1" applyFont="1" applyFill="1" applyBorder="1" applyAlignment="1">
      <alignment horizontal="center" vertical="center"/>
    </xf>
    <xf numFmtId="4" fontId="16" fillId="0" borderId="0" xfId="0" applyNumberFormat="1" applyFont="1" applyFill="1"/>
    <xf numFmtId="0" fontId="16" fillId="0" borderId="0" xfId="0" applyFont="1" applyFill="1"/>
    <xf numFmtId="4" fontId="3" fillId="0" borderId="1" xfId="0" applyNumberFormat="1" applyFont="1" applyFill="1" applyBorder="1" applyAlignment="1">
      <alignment horizontal="center" vertical="center"/>
    </xf>
    <xf numFmtId="4" fontId="0" fillId="0" borderId="1" xfId="0" applyNumberFormat="1" applyFill="1" applyBorder="1" applyAlignment="1">
      <alignment horizontal="center" vertical="center"/>
    </xf>
    <xf numFmtId="0" fontId="8" fillId="0" borderId="1" xfId="1" applyFont="1" applyFill="1" applyBorder="1" applyAlignment="1">
      <alignment wrapText="1"/>
    </xf>
    <xf numFmtId="0" fontId="8" fillId="0" borderId="1" xfId="1" applyFont="1" applyFill="1" applyBorder="1" applyAlignment="1">
      <alignment horizontal="left" vertical="top" wrapText="1"/>
    </xf>
    <xf numFmtId="0" fontId="11" fillId="0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/>
    </xf>
    <xf numFmtId="4" fontId="0" fillId="2" borderId="0" xfId="0" applyNumberFormat="1" applyFill="1"/>
    <xf numFmtId="0" fontId="0" fillId="2" borderId="0" xfId="0" applyFill="1"/>
    <xf numFmtId="4" fontId="17" fillId="0" borderId="0" xfId="0" applyNumberFormat="1" applyFont="1" applyFill="1"/>
    <xf numFmtId="0" fontId="17" fillId="0" borderId="0" xfId="0" applyFont="1" applyFill="1"/>
    <xf numFmtId="4" fontId="11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wrapText="1"/>
    </xf>
    <xf numFmtId="2" fontId="8" fillId="0" borderId="1" xfId="0" applyNumberFormat="1" applyFont="1" applyFill="1" applyBorder="1" applyAlignment="1">
      <alignment wrapText="1"/>
    </xf>
    <xf numFmtId="49" fontId="6" fillId="0" borderId="1" xfId="0" applyNumberFormat="1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justify"/>
    </xf>
    <xf numFmtId="49" fontId="8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  <xf numFmtId="0" fontId="8" fillId="0" borderId="1" xfId="1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/>
    </xf>
    <xf numFmtId="49" fontId="8" fillId="0" borderId="0" xfId="0" applyNumberFormat="1" applyFont="1" applyFill="1" applyBorder="1" applyAlignment="1">
      <alignment horizontal="center" vertical="center"/>
    </xf>
    <xf numFmtId="4" fontId="1" fillId="0" borderId="0" xfId="0" applyNumberFormat="1" applyFont="1" applyFill="1" applyAlignment="1">
      <alignment horizontal="center" vertical="center"/>
    </xf>
    <xf numFmtId="16" fontId="8" fillId="0" borderId="1" xfId="0" applyNumberFormat="1" applyFont="1" applyFill="1" applyBorder="1" applyAlignment="1">
      <alignment horizontal="left" vertical="center" wrapText="1"/>
    </xf>
    <xf numFmtId="49" fontId="16" fillId="0" borderId="0" xfId="0" applyNumberFormat="1" applyFont="1" applyFill="1"/>
    <xf numFmtId="49" fontId="0" fillId="0" borderId="0" xfId="0" applyNumberFormat="1" applyFill="1"/>
    <xf numFmtId="0" fontId="1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left" vertical="center" wrapText="1"/>
    </xf>
    <xf numFmtId="49" fontId="13" fillId="0" borderId="1" xfId="0" applyNumberFormat="1" applyFont="1" applyFill="1" applyBorder="1" applyAlignment="1">
      <alignment horizontal="center" vertical="center"/>
    </xf>
    <xf numFmtId="4" fontId="13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vertical="center" wrapText="1"/>
    </xf>
    <xf numFmtId="4" fontId="14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0" fontId="16" fillId="0" borderId="1" xfId="0" applyFont="1" applyFill="1" applyBorder="1" applyAlignment="1">
      <alignment vertical="center" wrapText="1"/>
    </xf>
    <xf numFmtId="0" fontId="16" fillId="0" borderId="1" xfId="0" applyFont="1" applyFill="1" applyBorder="1" applyAlignment="1">
      <alignment horizontal="center" vertical="center"/>
    </xf>
    <xf numFmtId="49" fontId="16" fillId="0" borderId="1" xfId="0" applyNumberFormat="1" applyFont="1" applyFill="1" applyBorder="1" applyAlignment="1">
      <alignment horizontal="center" vertical="center"/>
    </xf>
    <xf numFmtId="4" fontId="16" fillId="0" borderId="1" xfId="0" applyNumberFormat="1" applyFont="1" applyFill="1" applyBorder="1" applyAlignment="1">
      <alignment horizontal="center" vertical="center"/>
    </xf>
    <xf numFmtId="49" fontId="13" fillId="3" borderId="1" xfId="0" applyNumberFormat="1" applyFont="1" applyFill="1" applyBorder="1" applyAlignment="1">
      <alignment vertical="center" wrapText="1"/>
    </xf>
    <xf numFmtId="0" fontId="13" fillId="3" borderId="1" xfId="0" applyFont="1" applyFill="1" applyBorder="1" applyAlignment="1">
      <alignment horizontal="center" vertical="center"/>
    </xf>
    <xf numFmtId="49" fontId="13" fillId="3" borderId="1" xfId="0" applyNumberFormat="1" applyFont="1" applyFill="1" applyBorder="1" applyAlignment="1">
      <alignment horizontal="center" vertical="center"/>
    </xf>
    <xf numFmtId="4" fontId="13" fillId="3" borderId="0" xfId="0" applyNumberFormat="1" applyFont="1" applyFill="1"/>
    <xf numFmtId="0" fontId="13" fillId="3" borderId="0" xfId="0" applyFont="1" applyFill="1"/>
    <xf numFmtId="0" fontId="18" fillId="4" borderId="1" xfId="0" applyFont="1" applyFill="1" applyBorder="1" applyAlignment="1">
      <alignment horizontal="center" vertical="center" wrapText="1"/>
    </xf>
    <xf numFmtId="4" fontId="0" fillId="4" borderId="0" xfId="0" applyNumberFormat="1" applyFill="1"/>
    <xf numFmtId="0" fontId="0" fillId="4" borderId="0" xfId="0" applyFill="1"/>
    <xf numFmtId="0" fontId="14" fillId="0" borderId="1" xfId="0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left" vertical="center" wrapText="1"/>
    </xf>
    <xf numFmtId="0" fontId="8" fillId="0" borderId="1" xfId="0" applyFont="1" applyFill="1" applyBorder="1"/>
    <xf numFmtId="0" fontId="12" fillId="0" borderId="1" xfId="0" applyFont="1" applyFill="1" applyBorder="1"/>
    <xf numFmtId="0" fontId="0" fillId="0" borderId="1" xfId="0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4" fontId="19" fillId="0" borderId="1" xfId="3" applyNumberFormat="1" applyFont="1" applyFill="1" applyBorder="1" applyAlignment="1" applyProtection="1">
      <alignment horizontal="center" vertical="center"/>
      <protection hidden="1"/>
    </xf>
    <xf numFmtId="0" fontId="11" fillId="0" borderId="1" xfId="0" applyFont="1" applyFill="1" applyBorder="1" applyAlignment="1">
      <alignment wrapText="1"/>
    </xf>
    <xf numFmtId="0" fontId="11" fillId="0" borderId="1" xfId="0" applyFont="1" applyFill="1" applyBorder="1" applyAlignment="1">
      <alignment vertical="center" wrapText="1"/>
    </xf>
    <xf numFmtId="0" fontId="0" fillId="0" borderId="0" xfId="0" applyFont="1" applyFill="1" applyBorder="1"/>
    <xf numFmtId="0" fontId="13" fillId="3" borderId="0" xfId="0" applyFont="1" applyFill="1" applyBorder="1"/>
    <xf numFmtId="0" fontId="20" fillId="4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 vertical="center"/>
    </xf>
    <xf numFmtId="0" fontId="13" fillId="3" borderId="1" xfId="0" applyFont="1" applyFill="1" applyBorder="1"/>
    <xf numFmtId="49" fontId="13" fillId="0" borderId="0" xfId="0" applyNumberFormat="1" applyFont="1" applyFill="1"/>
    <xf numFmtId="0" fontId="13" fillId="0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vertical="center"/>
    </xf>
    <xf numFmtId="0" fontId="13" fillId="0" borderId="1" xfId="0" applyFont="1" applyBorder="1" applyAlignment="1">
      <alignment vertical="center"/>
    </xf>
    <xf numFmtId="0" fontId="13" fillId="0" borderId="1" xfId="0" applyFont="1" applyBorder="1" applyAlignment="1">
      <alignment horizontal="center" vertical="center"/>
    </xf>
    <xf numFmtId="4" fontId="13" fillId="0" borderId="1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4" fontId="21" fillId="0" borderId="0" xfId="0" applyNumberFormat="1" applyFont="1" applyFill="1"/>
    <xf numFmtId="0" fontId="21" fillId="0" borderId="0" xfId="0" applyFont="1" applyFill="1"/>
    <xf numFmtId="0" fontId="6" fillId="2" borderId="1" xfId="0" applyFont="1" applyFill="1" applyBorder="1" applyAlignment="1">
      <alignment horizontal="left" vertical="center" wrapText="1"/>
    </xf>
    <xf numFmtId="0" fontId="6" fillId="5" borderId="1" xfId="0" applyFont="1" applyFill="1" applyBorder="1" applyAlignment="1">
      <alignment horizontal="left" vertical="center" wrapText="1"/>
    </xf>
    <xf numFmtId="0" fontId="6" fillId="6" borderId="1" xfId="0" applyFont="1" applyFill="1" applyBorder="1" applyAlignment="1">
      <alignment wrapText="1"/>
    </xf>
    <xf numFmtId="0" fontId="6" fillId="6" borderId="1" xfId="0" applyFont="1" applyFill="1" applyBorder="1" applyAlignment="1">
      <alignment horizontal="left" vertical="center" wrapText="1"/>
    </xf>
    <xf numFmtId="0" fontId="6" fillId="6" borderId="1" xfId="0" applyFont="1" applyFill="1" applyBorder="1" applyAlignment="1">
      <alignment vertical="center" wrapText="1"/>
    </xf>
    <xf numFmtId="0" fontId="13" fillId="6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22" fillId="0" borderId="1" xfId="0" applyFont="1" applyFill="1" applyBorder="1" applyAlignment="1">
      <alignment horizontal="center" vertical="center" wrapText="1"/>
    </xf>
    <xf numFmtId="4" fontId="23" fillId="0" borderId="1" xfId="0" applyNumberFormat="1" applyFont="1" applyFill="1" applyBorder="1" applyAlignment="1">
      <alignment horizontal="center" vertical="center" wrapText="1"/>
    </xf>
    <xf numFmtId="4" fontId="24" fillId="0" borderId="0" xfId="0" applyNumberFormat="1" applyFont="1" applyFill="1"/>
    <xf numFmtId="0" fontId="24" fillId="0" borderId="0" xfId="0" applyFont="1" applyFill="1"/>
    <xf numFmtId="0" fontId="25" fillId="0" borderId="1" xfId="0" applyFont="1" applyBorder="1" applyAlignment="1">
      <alignment vertical="center"/>
    </xf>
    <xf numFmtId="0" fontId="25" fillId="0" borderId="1" xfId="0" applyFont="1" applyBorder="1" applyAlignment="1">
      <alignment horizontal="center" vertical="center"/>
    </xf>
    <xf numFmtId="4" fontId="18" fillId="0" borderId="1" xfId="0" applyNumberFormat="1" applyFont="1" applyFill="1" applyBorder="1" applyAlignment="1">
      <alignment horizontal="center" vertical="center" wrapText="1"/>
    </xf>
    <xf numFmtId="4" fontId="0" fillId="0" borderId="0" xfId="0" applyNumberForma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textRotation="90" wrapText="1"/>
    </xf>
    <xf numFmtId="0" fontId="1" fillId="0" borderId="1" xfId="0" applyFont="1" applyFill="1" applyBorder="1" applyAlignment="1">
      <alignment horizontal="center" vertical="center" textRotation="90" wrapText="1"/>
    </xf>
    <xf numFmtId="0" fontId="4" fillId="0" borderId="2" xfId="0" applyFont="1" applyFill="1" applyBorder="1" applyAlignment="1">
      <alignment horizontal="left"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2" fillId="0" borderId="5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</cellXfs>
  <cellStyles count="4">
    <cellStyle name="Обычный" xfId="0" builtinId="0"/>
    <cellStyle name="Обычный 2" xfId="1"/>
    <cellStyle name="Обычный 3" xfId="2"/>
    <cellStyle name="Обычный_tmp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192"/>
  <sheetViews>
    <sheetView tabSelected="1" topLeftCell="A546" zoomScaleNormal="100" workbookViewId="0">
      <selection activeCell="A694" sqref="A694"/>
    </sheetView>
  </sheetViews>
  <sheetFormatPr defaultRowHeight="12.75"/>
  <cols>
    <col min="1" max="1" width="51.85546875" style="1" customWidth="1"/>
    <col min="2" max="2" width="6.85546875" style="2" hidden="1" customWidth="1"/>
    <col min="3" max="3" width="4.5703125" style="2" hidden="1" customWidth="1"/>
    <col min="4" max="4" width="4.7109375" style="2" hidden="1" customWidth="1"/>
    <col min="5" max="5" width="12.42578125" style="2" customWidth="1"/>
    <col min="6" max="6" width="6.42578125" style="2" customWidth="1"/>
    <col min="7" max="7" width="21.42578125" style="72" customWidth="1"/>
    <col min="8" max="8" width="15.140625" style="4" hidden="1" customWidth="1"/>
    <col min="9" max="9" width="18.42578125" style="1" hidden="1" customWidth="1"/>
    <col min="10" max="11" width="12.85546875" style="1" hidden="1" customWidth="1"/>
    <col min="12" max="12" width="0" style="1" hidden="1" customWidth="1"/>
    <col min="13" max="13" width="13.85546875" style="1" hidden="1" customWidth="1"/>
    <col min="14" max="14" width="15.5703125" style="1" bestFit="1" customWidth="1"/>
    <col min="15" max="16384" width="9.140625" style="1"/>
  </cols>
  <sheetData>
    <row r="1" spans="1:8">
      <c r="G1" s="3" t="s">
        <v>575</v>
      </c>
    </row>
    <row r="2" spans="1:8" ht="55.5" customHeight="1">
      <c r="E2" s="144" t="s">
        <v>21</v>
      </c>
      <c r="F2" s="145"/>
      <c r="G2" s="145"/>
    </row>
    <row r="3" spans="1:8">
      <c r="G3" s="3" t="s">
        <v>575</v>
      </c>
    </row>
    <row r="4" spans="1:8" ht="55.5" customHeight="1">
      <c r="E4" s="144" t="s">
        <v>3</v>
      </c>
      <c r="F4" s="145"/>
      <c r="G4" s="145"/>
    </row>
    <row r="5" spans="1:8">
      <c r="G5" s="3" t="s">
        <v>510</v>
      </c>
    </row>
    <row r="6" spans="1:8" ht="55.5" customHeight="1">
      <c r="E6" s="144" t="s">
        <v>569</v>
      </c>
      <c r="F6" s="145"/>
      <c r="G6" s="145"/>
    </row>
    <row r="7" spans="1:8">
      <c r="G7" s="3" t="s">
        <v>30</v>
      </c>
    </row>
    <row r="8" spans="1:8" ht="55.5" customHeight="1">
      <c r="E8" s="144" t="s">
        <v>570</v>
      </c>
      <c r="F8" s="145"/>
      <c r="G8" s="145"/>
    </row>
    <row r="9" spans="1:8" ht="61.5" customHeight="1">
      <c r="A9" s="151" t="s">
        <v>31</v>
      </c>
      <c r="B9" s="151"/>
      <c r="C9" s="151"/>
      <c r="D9" s="151"/>
      <c r="E9" s="151"/>
      <c r="F9" s="151"/>
      <c r="G9" s="151"/>
    </row>
    <row r="10" spans="1:8" s="7" customFormat="1" ht="23.25" customHeight="1">
      <c r="A10" s="152" t="s">
        <v>32</v>
      </c>
      <c r="B10" s="146" t="s">
        <v>33</v>
      </c>
      <c r="C10" s="146" t="s">
        <v>34</v>
      </c>
      <c r="D10" s="146" t="s">
        <v>35</v>
      </c>
      <c r="E10" s="146" t="s">
        <v>36</v>
      </c>
      <c r="F10" s="146" t="s">
        <v>37</v>
      </c>
      <c r="G10" s="5" t="s">
        <v>38</v>
      </c>
      <c r="H10" s="6"/>
    </row>
    <row r="11" spans="1:8" s="7" customFormat="1" ht="69.75" customHeight="1">
      <c r="A11" s="152"/>
      <c r="B11" s="147"/>
      <c r="C11" s="147"/>
      <c r="D11" s="147"/>
      <c r="E11" s="147"/>
      <c r="F11" s="147"/>
      <c r="G11" s="5" t="s">
        <v>39</v>
      </c>
      <c r="H11" s="6"/>
    </row>
    <row r="12" spans="1:8" s="11" customFormat="1" ht="42" customHeight="1">
      <c r="A12" s="148" t="s">
        <v>40</v>
      </c>
      <c r="B12" s="149"/>
      <c r="C12" s="149"/>
      <c r="D12" s="149"/>
      <c r="E12" s="150"/>
      <c r="F12" s="8"/>
      <c r="G12" s="9">
        <f>G26+G50+G74+G83+G95+G131+G151+G242+G247+G258+G312+G344+G365+G375+G388+G402+G458+G479+G227+G339+G13</f>
        <v>765547385.41999996</v>
      </c>
      <c r="H12" s="10"/>
    </row>
    <row r="13" spans="1:8" s="11" customFormat="1" ht="42" customHeight="1">
      <c r="A13" s="135" t="s">
        <v>29</v>
      </c>
      <c r="B13" s="121"/>
      <c r="C13" s="121"/>
      <c r="D13" s="121"/>
      <c r="E13" s="122" t="s">
        <v>536</v>
      </c>
      <c r="F13" s="8"/>
      <c r="G13" s="123">
        <f>G22+G18+G14</f>
        <v>4722780.0999999996</v>
      </c>
      <c r="H13" s="10"/>
    </row>
    <row r="14" spans="1:8" s="140" customFormat="1" ht="24.75" customHeight="1">
      <c r="A14" s="136" t="s">
        <v>5</v>
      </c>
      <c r="B14" s="120"/>
      <c r="C14" s="120"/>
      <c r="D14" s="120"/>
      <c r="E14" s="126" t="s">
        <v>4</v>
      </c>
      <c r="F14" s="137"/>
      <c r="G14" s="138">
        <f>G15</f>
        <v>1333052.8</v>
      </c>
      <c r="H14" s="139"/>
    </row>
    <row r="15" spans="1:8" s="7" customFormat="1" ht="24.75" customHeight="1">
      <c r="A15" s="18" t="s">
        <v>93</v>
      </c>
      <c r="B15" s="120"/>
      <c r="C15" s="120"/>
      <c r="D15" s="120"/>
      <c r="E15" s="126" t="s">
        <v>4</v>
      </c>
      <c r="F15" s="125">
        <v>300</v>
      </c>
      <c r="G15" s="124">
        <f>G16</f>
        <v>1333052.8</v>
      </c>
      <c r="H15" s="6"/>
    </row>
    <row r="16" spans="1:8" s="7" customFormat="1" ht="32.25" customHeight="1">
      <c r="A16" s="136" t="s">
        <v>95</v>
      </c>
      <c r="B16" s="120"/>
      <c r="C16" s="120"/>
      <c r="D16" s="120"/>
      <c r="E16" s="126" t="s">
        <v>4</v>
      </c>
      <c r="F16" s="125">
        <v>320</v>
      </c>
      <c r="G16" s="124">
        <f>G17</f>
        <v>1333052.8</v>
      </c>
      <c r="H16" s="6"/>
    </row>
    <row r="17" spans="1:13" s="140" customFormat="1" ht="16.5" customHeight="1">
      <c r="A17" s="18" t="s">
        <v>87</v>
      </c>
      <c r="B17" s="141"/>
      <c r="C17" s="141"/>
      <c r="D17" s="141"/>
      <c r="E17" s="142" t="s">
        <v>4</v>
      </c>
      <c r="F17" s="125">
        <v>322</v>
      </c>
      <c r="G17" s="138">
        <v>1333052.8</v>
      </c>
      <c r="H17" s="139"/>
    </row>
    <row r="18" spans="1:13" s="11" customFormat="1" ht="31.5" customHeight="1">
      <c r="A18" s="29" t="s">
        <v>574</v>
      </c>
      <c r="B18" s="120"/>
      <c r="C18" s="120"/>
      <c r="D18" s="120"/>
      <c r="E18" s="126" t="s">
        <v>573</v>
      </c>
      <c r="F18" s="26"/>
      <c r="G18" s="124">
        <f>G19</f>
        <v>1425387.1</v>
      </c>
      <c r="H18" s="10"/>
    </row>
    <row r="19" spans="1:13" s="11" customFormat="1" ht="24.75" customHeight="1">
      <c r="A19" s="18" t="s">
        <v>93</v>
      </c>
      <c r="B19" s="120"/>
      <c r="C19" s="120"/>
      <c r="D19" s="120"/>
      <c r="E19" s="126" t="s">
        <v>573</v>
      </c>
      <c r="F19" s="125">
        <v>300</v>
      </c>
      <c r="G19" s="124">
        <f>G20</f>
        <v>1425387.1</v>
      </c>
      <c r="H19" s="10"/>
    </row>
    <row r="20" spans="1:13" s="11" customFormat="1" ht="32.25" customHeight="1">
      <c r="A20" s="136" t="s">
        <v>95</v>
      </c>
      <c r="B20" s="120"/>
      <c r="C20" s="120"/>
      <c r="D20" s="120"/>
      <c r="E20" s="126" t="s">
        <v>573</v>
      </c>
      <c r="F20" s="125">
        <v>320</v>
      </c>
      <c r="G20" s="124">
        <f>G21</f>
        <v>1425387.1</v>
      </c>
      <c r="H20" s="10"/>
    </row>
    <row r="21" spans="1:13" s="11" customFormat="1" ht="26.25" customHeight="1">
      <c r="A21" s="18" t="s">
        <v>87</v>
      </c>
      <c r="B21" s="120"/>
      <c r="C21" s="120"/>
      <c r="D21" s="120"/>
      <c r="E21" s="126" t="s">
        <v>573</v>
      </c>
      <c r="F21" s="125">
        <v>322</v>
      </c>
      <c r="G21" s="124">
        <v>1425387.1</v>
      </c>
      <c r="H21" s="10"/>
    </row>
    <row r="22" spans="1:13" s="11" customFormat="1" ht="34.5" customHeight="1">
      <c r="A22" s="29" t="s">
        <v>547</v>
      </c>
      <c r="B22" s="120"/>
      <c r="C22" s="120"/>
      <c r="D22" s="120"/>
      <c r="E22" s="126" t="s">
        <v>537</v>
      </c>
      <c r="F22" s="26"/>
      <c r="G22" s="124">
        <f>G23</f>
        <v>1964340.2</v>
      </c>
      <c r="H22" s="10"/>
    </row>
    <row r="23" spans="1:13" s="11" customFormat="1" ht="24.75" customHeight="1">
      <c r="A23" s="18" t="s">
        <v>93</v>
      </c>
      <c r="B23" s="120"/>
      <c r="C23" s="120"/>
      <c r="D23" s="120"/>
      <c r="E23" s="126" t="s">
        <v>537</v>
      </c>
      <c r="F23" s="125">
        <v>300</v>
      </c>
      <c r="G23" s="124">
        <f>G24</f>
        <v>1964340.2</v>
      </c>
      <c r="H23" s="10"/>
    </row>
    <row r="24" spans="1:13" s="11" customFormat="1" ht="32.25" customHeight="1">
      <c r="A24" s="136" t="s">
        <v>95</v>
      </c>
      <c r="B24" s="120"/>
      <c r="C24" s="120"/>
      <c r="D24" s="120"/>
      <c r="E24" s="126" t="s">
        <v>537</v>
      </c>
      <c r="F24" s="125">
        <v>320</v>
      </c>
      <c r="G24" s="124">
        <f>G25</f>
        <v>1964340.2</v>
      </c>
      <c r="H24" s="10"/>
    </row>
    <row r="25" spans="1:13" s="11" customFormat="1" ht="30.75" customHeight="1">
      <c r="A25" s="18" t="s">
        <v>87</v>
      </c>
      <c r="B25" s="120"/>
      <c r="C25" s="120"/>
      <c r="D25" s="120"/>
      <c r="E25" s="126" t="s">
        <v>537</v>
      </c>
      <c r="F25" s="125">
        <v>322</v>
      </c>
      <c r="G25" s="124">
        <v>1964340.2</v>
      </c>
      <c r="H25" s="10"/>
    </row>
    <row r="26" spans="1:13" s="17" customFormat="1" ht="63.75">
      <c r="A26" s="12" t="s">
        <v>41</v>
      </c>
      <c r="B26" s="13">
        <v>793</v>
      </c>
      <c r="C26" s="14" t="s">
        <v>42</v>
      </c>
      <c r="D26" s="14" t="s">
        <v>43</v>
      </c>
      <c r="E26" s="13" t="s">
        <v>44</v>
      </c>
      <c r="F26" s="14"/>
      <c r="G26" s="15">
        <f>G35+G27+G42+G31+G38</f>
        <v>2022433</v>
      </c>
      <c r="H26" s="16"/>
      <c r="M26" s="16">
        <f>G27+G35+G42</f>
        <v>1345733</v>
      </c>
    </row>
    <row r="27" spans="1:13" ht="25.5">
      <c r="A27" s="18" t="s">
        <v>45</v>
      </c>
      <c r="B27" s="19">
        <v>793</v>
      </c>
      <c r="C27" s="20" t="s">
        <v>42</v>
      </c>
      <c r="D27" s="20" t="s">
        <v>43</v>
      </c>
      <c r="E27" s="20" t="s">
        <v>46</v>
      </c>
      <c r="F27" s="20"/>
      <c r="G27" s="21">
        <f>G28</f>
        <v>784300</v>
      </c>
    </row>
    <row r="28" spans="1:13" ht="25.5">
      <c r="A28" s="18" t="s">
        <v>53</v>
      </c>
      <c r="B28" s="19">
        <v>793</v>
      </c>
      <c r="C28" s="20" t="s">
        <v>42</v>
      </c>
      <c r="D28" s="20" t="s">
        <v>43</v>
      </c>
      <c r="E28" s="20" t="s">
        <v>46</v>
      </c>
      <c r="F28" s="20" t="s">
        <v>54</v>
      </c>
      <c r="G28" s="21">
        <f>G29</f>
        <v>784300</v>
      </c>
    </row>
    <row r="29" spans="1:13" ht="28.5" customHeight="1">
      <c r="A29" s="18" t="s">
        <v>55</v>
      </c>
      <c r="B29" s="19">
        <v>793</v>
      </c>
      <c r="C29" s="20" t="s">
        <v>42</v>
      </c>
      <c r="D29" s="20" t="s">
        <v>43</v>
      </c>
      <c r="E29" s="20" t="s">
        <v>46</v>
      </c>
      <c r="F29" s="20" t="s">
        <v>56</v>
      </c>
      <c r="G29" s="21">
        <f>G30</f>
        <v>784300</v>
      </c>
      <c r="H29" s="4">
        <v>784300</v>
      </c>
    </row>
    <row r="30" spans="1:13" ht="28.5" customHeight="1">
      <c r="A30" s="18" t="s">
        <v>57</v>
      </c>
      <c r="B30" s="19"/>
      <c r="C30" s="20"/>
      <c r="D30" s="20"/>
      <c r="E30" s="20" t="s">
        <v>46</v>
      </c>
      <c r="F30" s="20" t="s">
        <v>58</v>
      </c>
      <c r="G30" s="21">
        <v>784300</v>
      </c>
    </row>
    <row r="31" spans="1:13" ht="45.75" customHeight="1">
      <c r="A31" s="18" t="s">
        <v>572</v>
      </c>
      <c r="B31" s="19">
        <v>793</v>
      </c>
      <c r="C31" s="20" t="s">
        <v>42</v>
      </c>
      <c r="D31" s="20" t="s">
        <v>43</v>
      </c>
      <c r="E31" s="20" t="s">
        <v>571</v>
      </c>
      <c r="F31" s="20"/>
      <c r="G31" s="21">
        <f>G32</f>
        <v>621700</v>
      </c>
    </row>
    <row r="32" spans="1:13" ht="25.5">
      <c r="A32" s="18" t="s">
        <v>53</v>
      </c>
      <c r="B32" s="19">
        <v>793</v>
      </c>
      <c r="C32" s="20" t="s">
        <v>42</v>
      </c>
      <c r="D32" s="20" t="s">
        <v>43</v>
      </c>
      <c r="E32" s="20" t="s">
        <v>571</v>
      </c>
      <c r="F32" s="20" t="s">
        <v>54</v>
      </c>
      <c r="G32" s="21">
        <f>G33</f>
        <v>621700</v>
      </c>
    </row>
    <row r="33" spans="1:8" ht="28.5" customHeight="1">
      <c r="A33" s="18" t="s">
        <v>55</v>
      </c>
      <c r="B33" s="19">
        <v>793</v>
      </c>
      <c r="C33" s="20" t="s">
        <v>42</v>
      </c>
      <c r="D33" s="20" t="s">
        <v>43</v>
      </c>
      <c r="E33" s="20" t="s">
        <v>571</v>
      </c>
      <c r="F33" s="20" t="s">
        <v>107</v>
      </c>
      <c r="G33" s="21">
        <f>G34</f>
        <v>621700</v>
      </c>
      <c r="H33" s="4">
        <v>784300</v>
      </c>
    </row>
    <row r="34" spans="1:8" ht="51.75" customHeight="1">
      <c r="A34" s="18" t="s">
        <v>7</v>
      </c>
      <c r="B34" s="19"/>
      <c r="C34" s="20"/>
      <c r="D34" s="20"/>
      <c r="E34" s="20" t="s">
        <v>571</v>
      </c>
      <c r="F34" s="20" t="s">
        <v>6</v>
      </c>
      <c r="G34" s="21">
        <v>621700</v>
      </c>
    </row>
    <row r="35" spans="1:8" s="23" customFormat="1" ht="46.5" customHeight="1">
      <c r="A35" s="18" t="s">
        <v>586</v>
      </c>
      <c r="B35" s="19">
        <v>793</v>
      </c>
      <c r="C35" s="20" t="s">
        <v>42</v>
      </c>
      <c r="D35" s="20" t="s">
        <v>43</v>
      </c>
      <c r="E35" s="20" t="s">
        <v>52</v>
      </c>
      <c r="F35" s="20"/>
      <c r="G35" s="21">
        <f>G36</f>
        <v>300000</v>
      </c>
      <c r="H35" s="22">
        <v>300000</v>
      </c>
    </row>
    <row r="36" spans="1:8" s="23" customFormat="1" ht="25.5">
      <c r="A36" s="18" t="s">
        <v>139</v>
      </c>
      <c r="B36" s="19">
        <v>793</v>
      </c>
      <c r="C36" s="20" t="s">
        <v>42</v>
      </c>
      <c r="D36" s="20" t="s">
        <v>43</v>
      </c>
      <c r="E36" s="20" t="s">
        <v>52</v>
      </c>
      <c r="F36" s="20" t="s">
        <v>140</v>
      </c>
      <c r="G36" s="21">
        <f>G37</f>
        <v>300000</v>
      </c>
      <c r="H36" s="24"/>
    </row>
    <row r="37" spans="1:8" s="23" customFormat="1" ht="37.5" customHeight="1">
      <c r="A37" s="18" t="s">
        <v>1</v>
      </c>
      <c r="B37" s="19">
        <v>793</v>
      </c>
      <c r="C37" s="20" t="s">
        <v>42</v>
      </c>
      <c r="D37" s="20" t="s">
        <v>43</v>
      </c>
      <c r="E37" s="20" t="s">
        <v>52</v>
      </c>
      <c r="F37" s="20" t="s">
        <v>2</v>
      </c>
      <c r="G37" s="21">
        <v>300000</v>
      </c>
      <c r="H37" s="24"/>
    </row>
    <row r="38" spans="1:8" s="23" customFormat="1" ht="25.5">
      <c r="A38" s="18" t="s">
        <v>51</v>
      </c>
      <c r="B38" s="19"/>
      <c r="C38" s="20"/>
      <c r="D38" s="20"/>
      <c r="E38" s="20" t="s">
        <v>0</v>
      </c>
      <c r="F38" s="20"/>
      <c r="G38" s="21">
        <f>G39</f>
        <v>55000</v>
      </c>
      <c r="H38" s="24"/>
    </row>
    <row r="39" spans="1:8" ht="25.5">
      <c r="A39" s="18" t="s">
        <v>53</v>
      </c>
      <c r="B39" s="19">
        <v>793</v>
      </c>
      <c r="C39" s="20" t="s">
        <v>42</v>
      </c>
      <c r="D39" s="20" t="s">
        <v>43</v>
      </c>
      <c r="E39" s="20" t="s">
        <v>0</v>
      </c>
      <c r="F39" s="20" t="s">
        <v>54</v>
      </c>
      <c r="G39" s="21">
        <f>G40</f>
        <v>55000</v>
      </c>
    </row>
    <row r="40" spans="1:8" ht="28.5" customHeight="1">
      <c r="A40" s="18" t="s">
        <v>55</v>
      </c>
      <c r="B40" s="19">
        <v>793</v>
      </c>
      <c r="C40" s="20" t="s">
        <v>42</v>
      </c>
      <c r="D40" s="20" t="s">
        <v>43</v>
      </c>
      <c r="E40" s="20" t="s">
        <v>0</v>
      </c>
      <c r="F40" s="20" t="s">
        <v>56</v>
      </c>
      <c r="G40" s="21">
        <f>G41</f>
        <v>55000</v>
      </c>
      <c r="H40" s="4">
        <v>784300</v>
      </c>
    </row>
    <row r="41" spans="1:8" ht="28.5" customHeight="1">
      <c r="A41" s="18" t="s">
        <v>57</v>
      </c>
      <c r="B41" s="19"/>
      <c r="C41" s="20"/>
      <c r="D41" s="20"/>
      <c r="E41" s="20" t="s">
        <v>0</v>
      </c>
      <c r="F41" s="20" t="s">
        <v>58</v>
      </c>
      <c r="G41" s="21">
        <v>55000</v>
      </c>
    </row>
    <row r="42" spans="1:8" ht="25.5">
      <c r="A42" s="18" t="s">
        <v>59</v>
      </c>
      <c r="B42" s="19">
        <v>793</v>
      </c>
      <c r="C42" s="20" t="s">
        <v>42</v>
      </c>
      <c r="D42" s="20" t="s">
        <v>43</v>
      </c>
      <c r="E42" s="20" t="s">
        <v>60</v>
      </c>
      <c r="F42" s="20"/>
      <c r="G42" s="21">
        <f>G43</f>
        <v>261433</v>
      </c>
    </row>
    <row r="43" spans="1:8" ht="25.5">
      <c r="A43" s="18" t="s">
        <v>53</v>
      </c>
      <c r="B43" s="19">
        <v>793</v>
      </c>
      <c r="C43" s="20" t="s">
        <v>42</v>
      </c>
      <c r="D43" s="20" t="s">
        <v>43</v>
      </c>
      <c r="E43" s="20" t="s">
        <v>60</v>
      </c>
      <c r="F43" s="20" t="s">
        <v>54</v>
      </c>
      <c r="G43" s="21">
        <f>G44</f>
        <v>261433</v>
      </c>
    </row>
    <row r="44" spans="1:8" ht="30" customHeight="1">
      <c r="A44" s="18" t="s">
        <v>55</v>
      </c>
      <c r="B44" s="19">
        <v>793</v>
      </c>
      <c r="C44" s="20" t="s">
        <v>42</v>
      </c>
      <c r="D44" s="20" t="s">
        <v>43</v>
      </c>
      <c r="E44" s="20" t="s">
        <v>60</v>
      </c>
      <c r="F44" s="20" t="s">
        <v>56</v>
      </c>
      <c r="G44" s="21">
        <f>G45</f>
        <v>261433</v>
      </c>
      <c r="H44" s="4">
        <v>255067</v>
      </c>
    </row>
    <row r="45" spans="1:8" s="7" customFormat="1" ht="30" customHeight="1">
      <c r="A45" s="18" t="s">
        <v>57</v>
      </c>
      <c r="B45" s="26"/>
      <c r="C45" s="26"/>
      <c r="D45" s="26"/>
      <c r="E45" s="20" t="s">
        <v>60</v>
      </c>
      <c r="F45" s="125">
        <v>244</v>
      </c>
      <c r="G45" s="5">
        <f>255067+6366</f>
        <v>261433</v>
      </c>
      <c r="H45" s="6"/>
    </row>
    <row r="46" spans="1:8" s="7" customFormat="1" ht="30.75" hidden="1" customHeight="1">
      <c r="A46" s="25"/>
      <c r="B46" s="26"/>
      <c r="C46" s="26"/>
      <c r="D46" s="26"/>
      <c r="E46" s="26"/>
      <c r="F46" s="26"/>
      <c r="G46" s="5"/>
      <c r="H46" s="6"/>
    </row>
    <row r="47" spans="1:8" s="7" customFormat="1" ht="37.5" hidden="1" customHeight="1">
      <c r="A47" s="25"/>
      <c r="B47" s="26"/>
      <c r="C47" s="26"/>
      <c r="D47" s="26"/>
      <c r="E47" s="26"/>
      <c r="F47" s="26"/>
      <c r="G47" s="5"/>
      <c r="H47" s="6"/>
    </row>
    <row r="48" spans="1:8" s="7" customFormat="1" ht="29.25" hidden="1" customHeight="1">
      <c r="A48" s="25"/>
      <c r="B48" s="26"/>
      <c r="C48" s="26"/>
      <c r="D48" s="26"/>
      <c r="E48" s="26"/>
      <c r="F48" s="26"/>
      <c r="G48" s="5"/>
      <c r="H48" s="6"/>
    </row>
    <row r="49" spans="1:13" s="7" customFormat="1" ht="24.75" hidden="1" customHeight="1">
      <c r="A49" s="25"/>
      <c r="B49" s="26"/>
      <c r="C49" s="26"/>
      <c r="D49" s="26"/>
      <c r="E49" s="26"/>
      <c r="F49" s="26"/>
      <c r="G49" s="5"/>
      <c r="H49" s="6"/>
    </row>
    <row r="50" spans="1:13" s="17" customFormat="1" ht="51">
      <c r="A50" s="12" t="s">
        <v>61</v>
      </c>
      <c r="B50" s="13">
        <v>763</v>
      </c>
      <c r="C50" s="14" t="s">
        <v>42</v>
      </c>
      <c r="D50" s="14" t="s">
        <v>62</v>
      </c>
      <c r="E50" s="14" t="s">
        <v>63</v>
      </c>
      <c r="F50" s="27"/>
      <c r="G50" s="15">
        <f>G51+G62+G66+G70</f>
        <v>3798920</v>
      </c>
      <c r="H50" s="16"/>
      <c r="M50" s="16">
        <f>G52+G56+G62+G66</f>
        <v>3697920</v>
      </c>
    </row>
    <row r="51" spans="1:13" s="23" customFormat="1" ht="25.5">
      <c r="A51" s="18" t="s">
        <v>64</v>
      </c>
      <c r="B51" s="19">
        <v>763</v>
      </c>
      <c r="C51" s="20" t="s">
        <v>42</v>
      </c>
      <c r="D51" s="20" t="s">
        <v>62</v>
      </c>
      <c r="E51" s="20" t="s">
        <v>65</v>
      </c>
      <c r="F51" s="28"/>
      <c r="G51" s="21">
        <f>G52+G56+G59</f>
        <v>3298920</v>
      </c>
      <c r="H51" s="24"/>
    </row>
    <row r="52" spans="1:13" ht="63.75">
      <c r="A52" s="18" t="s">
        <v>66</v>
      </c>
      <c r="B52" s="19">
        <v>763</v>
      </c>
      <c r="C52" s="20" t="s">
        <v>42</v>
      </c>
      <c r="D52" s="20" t="s">
        <v>62</v>
      </c>
      <c r="E52" s="20" t="s">
        <v>65</v>
      </c>
      <c r="F52" s="20" t="s">
        <v>67</v>
      </c>
      <c r="G52" s="21">
        <f>SUM(G53)</f>
        <v>3071328</v>
      </c>
    </row>
    <row r="53" spans="1:13" ht="25.5">
      <c r="A53" s="18" t="s">
        <v>68</v>
      </c>
      <c r="B53" s="19">
        <v>763</v>
      </c>
      <c r="C53" s="20" t="s">
        <v>42</v>
      </c>
      <c r="D53" s="20" t="s">
        <v>62</v>
      </c>
      <c r="E53" s="20" t="s">
        <v>65</v>
      </c>
      <c r="F53" s="20" t="s">
        <v>69</v>
      </c>
      <c r="G53" s="21">
        <f>G54+G55</f>
        <v>3071328</v>
      </c>
    </row>
    <row r="54" spans="1:13" ht="47.25" customHeight="1">
      <c r="A54" s="29" t="s">
        <v>70</v>
      </c>
      <c r="B54" s="19">
        <v>763</v>
      </c>
      <c r="C54" s="20" t="s">
        <v>42</v>
      </c>
      <c r="D54" s="20" t="s">
        <v>62</v>
      </c>
      <c r="E54" s="20" t="s">
        <v>65</v>
      </c>
      <c r="F54" s="20" t="s">
        <v>71</v>
      </c>
      <c r="G54" s="21">
        <v>3057228</v>
      </c>
    </row>
    <row r="55" spans="1:13" ht="50.25" customHeight="1">
      <c r="A55" s="29" t="s">
        <v>72</v>
      </c>
      <c r="B55" s="19">
        <v>763</v>
      </c>
      <c r="C55" s="20" t="s">
        <v>42</v>
      </c>
      <c r="D55" s="20" t="s">
        <v>62</v>
      </c>
      <c r="E55" s="20" t="s">
        <v>65</v>
      </c>
      <c r="F55" s="20" t="s">
        <v>73</v>
      </c>
      <c r="G55" s="21">
        <v>14100</v>
      </c>
    </row>
    <row r="56" spans="1:13" ht="25.5">
      <c r="A56" s="18" t="s">
        <v>74</v>
      </c>
      <c r="B56" s="19">
        <v>763</v>
      </c>
      <c r="C56" s="20" t="s">
        <v>42</v>
      </c>
      <c r="D56" s="20" t="s">
        <v>62</v>
      </c>
      <c r="E56" s="20" t="s">
        <v>65</v>
      </c>
      <c r="F56" s="20" t="s">
        <v>54</v>
      </c>
      <c r="G56" s="21">
        <f>G57</f>
        <v>226592</v>
      </c>
    </row>
    <row r="57" spans="1:13" ht="25.5">
      <c r="A57" s="18" t="s">
        <v>55</v>
      </c>
      <c r="B57" s="19">
        <v>763</v>
      </c>
      <c r="C57" s="20" t="s">
        <v>42</v>
      </c>
      <c r="D57" s="20" t="s">
        <v>62</v>
      </c>
      <c r="E57" s="20" t="s">
        <v>65</v>
      </c>
      <c r="F57" s="20" t="s">
        <v>56</v>
      </c>
      <c r="G57" s="21">
        <f>G58</f>
        <v>226592</v>
      </c>
    </row>
    <row r="58" spans="1:13" ht="27" customHeight="1">
      <c r="A58" s="29" t="s">
        <v>75</v>
      </c>
      <c r="B58" s="19">
        <v>763</v>
      </c>
      <c r="C58" s="20" t="s">
        <v>42</v>
      </c>
      <c r="D58" s="20" t="s">
        <v>62</v>
      </c>
      <c r="E58" s="20" t="s">
        <v>65</v>
      </c>
      <c r="F58" s="20" t="s">
        <v>58</v>
      </c>
      <c r="G58" s="21">
        <v>226592</v>
      </c>
    </row>
    <row r="59" spans="1:13" ht="27.75" customHeight="1">
      <c r="A59" s="18" t="s">
        <v>185</v>
      </c>
      <c r="B59" s="19"/>
      <c r="C59" s="20"/>
      <c r="D59" s="20"/>
      <c r="E59" s="20" t="s">
        <v>65</v>
      </c>
      <c r="F59" s="20" t="s">
        <v>186</v>
      </c>
      <c r="G59" s="21">
        <f>G60</f>
        <v>1000</v>
      </c>
    </row>
    <row r="60" spans="1:13" ht="24" customHeight="1">
      <c r="A60" s="18" t="s">
        <v>241</v>
      </c>
      <c r="B60" s="19"/>
      <c r="C60" s="20"/>
      <c r="D60" s="20"/>
      <c r="E60" s="20" t="s">
        <v>65</v>
      </c>
      <c r="F60" s="20" t="s">
        <v>188</v>
      </c>
      <c r="G60" s="21">
        <f>G61</f>
        <v>1000</v>
      </c>
    </row>
    <row r="61" spans="1:13" ht="24" customHeight="1">
      <c r="A61" s="18" t="s">
        <v>290</v>
      </c>
      <c r="B61" s="19"/>
      <c r="C61" s="20"/>
      <c r="D61" s="20"/>
      <c r="E61" s="20" t="s">
        <v>65</v>
      </c>
      <c r="F61" s="20" t="s">
        <v>291</v>
      </c>
      <c r="G61" s="21">
        <v>1000</v>
      </c>
    </row>
    <row r="62" spans="1:13" ht="25.5" customHeight="1">
      <c r="A62" s="18" t="s">
        <v>76</v>
      </c>
      <c r="B62" s="19">
        <v>763</v>
      </c>
      <c r="C62" s="20" t="s">
        <v>42</v>
      </c>
      <c r="D62" s="20" t="s">
        <v>43</v>
      </c>
      <c r="E62" s="20" t="s">
        <v>77</v>
      </c>
      <c r="F62" s="20"/>
      <c r="G62" s="21">
        <f>G63</f>
        <v>100000</v>
      </c>
    </row>
    <row r="63" spans="1:13" ht="27.75" customHeight="1">
      <c r="A63" s="18" t="s">
        <v>74</v>
      </c>
      <c r="B63" s="19">
        <v>763</v>
      </c>
      <c r="C63" s="20" t="s">
        <v>42</v>
      </c>
      <c r="D63" s="20" t="s">
        <v>43</v>
      </c>
      <c r="E63" s="20" t="s">
        <v>77</v>
      </c>
      <c r="F63" s="20" t="s">
        <v>54</v>
      </c>
      <c r="G63" s="21">
        <f>G64</f>
        <v>100000</v>
      </c>
    </row>
    <row r="64" spans="1:13" ht="28.5" customHeight="1">
      <c r="A64" s="18" t="s">
        <v>55</v>
      </c>
      <c r="B64" s="19">
        <v>763</v>
      </c>
      <c r="C64" s="20" t="s">
        <v>42</v>
      </c>
      <c r="D64" s="20" t="s">
        <v>43</v>
      </c>
      <c r="E64" s="20" t="s">
        <v>77</v>
      </c>
      <c r="F64" s="20" t="s">
        <v>56</v>
      </c>
      <c r="G64" s="21">
        <f>G65</f>
        <v>100000</v>
      </c>
    </row>
    <row r="65" spans="1:13" ht="27.75" customHeight="1">
      <c r="A65" s="29" t="s">
        <v>75</v>
      </c>
      <c r="B65" s="19">
        <v>763</v>
      </c>
      <c r="C65" s="20" t="s">
        <v>42</v>
      </c>
      <c r="D65" s="20" t="s">
        <v>43</v>
      </c>
      <c r="E65" s="20" t="s">
        <v>77</v>
      </c>
      <c r="F65" s="20" t="s">
        <v>58</v>
      </c>
      <c r="G65" s="21">
        <v>100000</v>
      </c>
    </row>
    <row r="66" spans="1:13" ht="25.5">
      <c r="A66" s="18" t="s">
        <v>78</v>
      </c>
      <c r="B66" s="19">
        <v>763</v>
      </c>
      <c r="C66" s="20" t="s">
        <v>62</v>
      </c>
      <c r="D66" s="20" t="s">
        <v>79</v>
      </c>
      <c r="E66" s="20" t="s">
        <v>80</v>
      </c>
      <c r="F66" s="20"/>
      <c r="G66" s="21">
        <f>G67</f>
        <v>300000</v>
      </c>
    </row>
    <row r="67" spans="1:13" ht="25.5">
      <c r="A67" s="18" t="s">
        <v>74</v>
      </c>
      <c r="B67" s="19">
        <v>763</v>
      </c>
      <c r="C67" s="20" t="s">
        <v>62</v>
      </c>
      <c r="D67" s="20" t="s">
        <v>79</v>
      </c>
      <c r="E67" s="20" t="s">
        <v>80</v>
      </c>
      <c r="F67" s="20" t="s">
        <v>54</v>
      </c>
      <c r="G67" s="21">
        <f>G68</f>
        <v>300000</v>
      </c>
    </row>
    <row r="68" spans="1:13" ht="25.5" customHeight="1">
      <c r="A68" s="18" t="s">
        <v>55</v>
      </c>
      <c r="B68" s="19">
        <v>763</v>
      </c>
      <c r="C68" s="20" t="s">
        <v>62</v>
      </c>
      <c r="D68" s="20" t="s">
        <v>79</v>
      </c>
      <c r="E68" s="20" t="s">
        <v>80</v>
      </c>
      <c r="F68" s="20" t="s">
        <v>56</v>
      </c>
      <c r="G68" s="21">
        <f>G69</f>
        <v>300000</v>
      </c>
    </row>
    <row r="69" spans="1:13" ht="30.75" customHeight="1">
      <c r="A69" s="29" t="s">
        <v>75</v>
      </c>
      <c r="B69" s="19"/>
      <c r="C69" s="20"/>
      <c r="D69" s="20"/>
      <c r="E69" s="20" t="s">
        <v>80</v>
      </c>
      <c r="F69" s="20" t="s">
        <v>58</v>
      </c>
      <c r="G69" s="21">
        <v>300000</v>
      </c>
    </row>
    <row r="70" spans="1:13" ht="29.25" customHeight="1">
      <c r="A70" s="18" t="s">
        <v>585</v>
      </c>
      <c r="B70" s="19"/>
      <c r="C70" s="20"/>
      <c r="D70" s="20"/>
      <c r="E70" s="20" t="s">
        <v>511</v>
      </c>
      <c r="F70" s="20"/>
      <c r="G70" s="21">
        <f>G71</f>
        <v>100000</v>
      </c>
    </row>
    <row r="71" spans="1:13" ht="25.5" customHeight="1">
      <c r="A71" s="18" t="s">
        <v>74</v>
      </c>
      <c r="B71" s="19"/>
      <c r="C71" s="20"/>
      <c r="D71" s="20"/>
      <c r="E71" s="20" t="s">
        <v>511</v>
      </c>
      <c r="F71" s="20" t="s">
        <v>54</v>
      </c>
      <c r="G71" s="21">
        <f>G72</f>
        <v>100000</v>
      </c>
    </row>
    <row r="72" spans="1:13" ht="25.5" customHeight="1">
      <c r="A72" s="18" t="s">
        <v>55</v>
      </c>
      <c r="B72" s="19"/>
      <c r="C72" s="20"/>
      <c r="D72" s="20"/>
      <c r="E72" s="20" t="s">
        <v>511</v>
      </c>
      <c r="F72" s="20" t="s">
        <v>56</v>
      </c>
      <c r="G72" s="21">
        <f>G73</f>
        <v>100000</v>
      </c>
    </row>
    <row r="73" spans="1:13" ht="25.5" customHeight="1">
      <c r="A73" s="29" t="s">
        <v>75</v>
      </c>
      <c r="B73" s="19"/>
      <c r="C73" s="20"/>
      <c r="D73" s="20"/>
      <c r="E73" s="20" t="s">
        <v>511</v>
      </c>
      <c r="F73" s="20" t="s">
        <v>58</v>
      </c>
      <c r="G73" s="21">
        <v>100000</v>
      </c>
    </row>
    <row r="74" spans="1:13" s="32" customFormat="1" ht="48" customHeight="1">
      <c r="A74" s="133" t="s">
        <v>26</v>
      </c>
      <c r="B74" s="13">
        <v>793</v>
      </c>
      <c r="C74" s="14" t="s">
        <v>82</v>
      </c>
      <c r="D74" s="14" t="s">
        <v>83</v>
      </c>
      <c r="E74" s="14" t="s">
        <v>84</v>
      </c>
      <c r="F74" s="14"/>
      <c r="G74" s="15">
        <f>G77+G75+G79</f>
        <v>100000</v>
      </c>
      <c r="H74" s="31">
        <v>100000</v>
      </c>
      <c r="M74" s="31">
        <f>G81</f>
        <v>100000</v>
      </c>
    </row>
    <row r="75" spans="1:13" ht="50.25" hidden="1" customHeight="1">
      <c r="A75" s="18" t="s">
        <v>85</v>
      </c>
      <c r="B75" s="19">
        <v>793</v>
      </c>
      <c r="C75" s="20" t="s">
        <v>82</v>
      </c>
      <c r="D75" s="20" t="s">
        <v>83</v>
      </c>
      <c r="E75" s="20" t="s">
        <v>86</v>
      </c>
      <c r="F75" s="20"/>
      <c r="G75" s="21">
        <f>G76</f>
        <v>0</v>
      </c>
    </row>
    <row r="76" spans="1:13" ht="30.75" hidden="1" customHeight="1">
      <c r="A76" s="18" t="s">
        <v>87</v>
      </c>
      <c r="B76" s="19">
        <v>793</v>
      </c>
      <c r="C76" s="20" t="s">
        <v>82</v>
      </c>
      <c r="D76" s="20" t="s">
        <v>83</v>
      </c>
      <c r="E76" s="20" t="s">
        <v>86</v>
      </c>
      <c r="F76" s="20" t="s">
        <v>88</v>
      </c>
      <c r="G76" s="21"/>
    </row>
    <row r="77" spans="1:13" ht="78.75" hidden="1" customHeight="1">
      <c r="A77" s="18" t="s">
        <v>89</v>
      </c>
      <c r="B77" s="19">
        <v>793</v>
      </c>
      <c r="C77" s="20" t="s">
        <v>82</v>
      </c>
      <c r="D77" s="20" t="s">
        <v>83</v>
      </c>
      <c r="E77" s="20" t="s">
        <v>90</v>
      </c>
      <c r="F77" s="20"/>
      <c r="G77" s="21">
        <f>G78</f>
        <v>0</v>
      </c>
    </row>
    <row r="78" spans="1:13" ht="22.5" hidden="1" customHeight="1">
      <c r="A78" s="18" t="s">
        <v>87</v>
      </c>
      <c r="B78" s="19">
        <v>793</v>
      </c>
      <c r="C78" s="20" t="s">
        <v>82</v>
      </c>
      <c r="D78" s="20" t="s">
        <v>83</v>
      </c>
      <c r="E78" s="20" t="s">
        <v>90</v>
      </c>
      <c r="F78" s="20" t="s">
        <v>88</v>
      </c>
      <c r="G78" s="21"/>
    </row>
    <row r="79" spans="1:13" ht="65.25" customHeight="1">
      <c r="A79" s="18" t="s">
        <v>91</v>
      </c>
      <c r="B79" s="19">
        <v>793</v>
      </c>
      <c r="C79" s="20" t="s">
        <v>82</v>
      </c>
      <c r="D79" s="20" t="s">
        <v>83</v>
      </c>
      <c r="E79" s="20" t="s">
        <v>92</v>
      </c>
      <c r="F79" s="20"/>
      <c r="G79" s="21">
        <f>G80</f>
        <v>100000</v>
      </c>
    </row>
    <row r="80" spans="1:13" ht="27.75" customHeight="1">
      <c r="A80" s="18" t="s">
        <v>93</v>
      </c>
      <c r="B80" s="19">
        <v>793</v>
      </c>
      <c r="C80" s="20" t="s">
        <v>82</v>
      </c>
      <c r="D80" s="20" t="s">
        <v>83</v>
      </c>
      <c r="E80" s="20" t="s">
        <v>92</v>
      </c>
      <c r="F80" s="20" t="s">
        <v>94</v>
      </c>
      <c r="G80" s="21">
        <f>G81</f>
        <v>100000</v>
      </c>
    </row>
    <row r="81" spans="1:14" ht="43.5" customHeight="1">
      <c r="A81" s="18" t="s">
        <v>95</v>
      </c>
      <c r="B81" s="19">
        <v>793</v>
      </c>
      <c r="C81" s="20" t="s">
        <v>82</v>
      </c>
      <c r="D81" s="20" t="s">
        <v>83</v>
      </c>
      <c r="E81" s="20" t="s">
        <v>92</v>
      </c>
      <c r="F81" s="20" t="s">
        <v>96</v>
      </c>
      <c r="G81" s="21">
        <f>G82</f>
        <v>100000</v>
      </c>
    </row>
    <row r="82" spans="1:14" ht="22.5" customHeight="1">
      <c r="A82" s="18" t="s">
        <v>87</v>
      </c>
      <c r="B82" s="19">
        <v>793</v>
      </c>
      <c r="C82" s="20" t="s">
        <v>82</v>
      </c>
      <c r="D82" s="20" t="s">
        <v>83</v>
      </c>
      <c r="E82" s="20" t="s">
        <v>92</v>
      </c>
      <c r="F82" s="20" t="s">
        <v>88</v>
      </c>
      <c r="G82" s="21">
        <v>100000</v>
      </c>
    </row>
    <row r="83" spans="1:14" s="32" customFormat="1" ht="51.75" customHeight="1">
      <c r="A83" s="132" t="s">
        <v>25</v>
      </c>
      <c r="B83" s="13">
        <v>793</v>
      </c>
      <c r="C83" s="14" t="s">
        <v>42</v>
      </c>
      <c r="D83" s="14" t="s">
        <v>62</v>
      </c>
      <c r="E83" s="13" t="s">
        <v>98</v>
      </c>
      <c r="F83" s="13"/>
      <c r="G83" s="15">
        <f>G89+G91+G84</f>
        <v>492500</v>
      </c>
      <c r="H83" s="31"/>
      <c r="M83" s="31">
        <f>G89</f>
        <v>25000</v>
      </c>
    </row>
    <row r="84" spans="1:14" s="32" customFormat="1" ht="30" customHeight="1">
      <c r="A84" s="63" t="s">
        <v>432</v>
      </c>
      <c r="B84" s="13"/>
      <c r="C84" s="14"/>
      <c r="D84" s="14"/>
      <c r="E84" s="19" t="s">
        <v>434</v>
      </c>
      <c r="F84" s="13"/>
      <c r="G84" s="21">
        <f>G85</f>
        <v>280500</v>
      </c>
      <c r="H84" s="31"/>
      <c r="M84" s="31"/>
    </row>
    <row r="85" spans="1:14" s="32" customFormat="1" ht="24.75" customHeight="1">
      <c r="A85" s="18" t="s">
        <v>185</v>
      </c>
      <c r="B85" s="19"/>
      <c r="C85" s="20"/>
      <c r="D85" s="20"/>
      <c r="E85" s="19" t="s">
        <v>434</v>
      </c>
      <c r="F85" s="20" t="s">
        <v>186</v>
      </c>
      <c r="G85" s="21">
        <f>G86</f>
        <v>280500</v>
      </c>
      <c r="H85" s="31"/>
      <c r="M85" s="31"/>
    </row>
    <row r="86" spans="1:14" s="32" customFormat="1" ht="41.25" customHeight="1">
      <c r="A86" s="18" t="s">
        <v>324</v>
      </c>
      <c r="B86" s="19"/>
      <c r="C86" s="20"/>
      <c r="D86" s="20"/>
      <c r="E86" s="19" t="s">
        <v>434</v>
      </c>
      <c r="F86" s="20" t="s">
        <v>325</v>
      </c>
      <c r="G86" s="21">
        <v>280500</v>
      </c>
      <c r="H86" s="31"/>
      <c r="M86" s="31"/>
    </row>
    <row r="87" spans="1:14" ht="25.5">
      <c r="A87" s="18" t="s">
        <v>99</v>
      </c>
      <c r="B87" s="19">
        <v>793</v>
      </c>
      <c r="C87" s="20" t="s">
        <v>42</v>
      </c>
      <c r="D87" s="20" t="s">
        <v>62</v>
      </c>
      <c r="E87" s="20" t="s">
        <v>100</v>
      </c>
      <c r="F87" s="20"/>
      <c r="G87" s="21">
        <f>G88</f>
        <v>25000</v>
      </c>
    </row>
    <row r="88" spans="1:14" ht="25.5">
      <c r="A88" s="18" t="s">
        <v>53</v>
      </c>
      <c r="B88" s="19">
        <v>793</v>
      </c>
      <c r="C88" s="20" t="s">
        <v>42</v>
      </c>
      <c r="D88" s="20" t="s">
        <v>62</v>
      </c>
      <c r="E88" s="20" t="s">
        <v>100</v>
      </c>
      <c r="F88" s="20" t="s">
        <v>54</v>
      </c>
      <c r="G88" s="21">
        <f>G89</f>
        <v>25000</v>
      </c>
    </row>
    <row r="89" spans="1:14" ht="25.5">
      <c r="A89" s="18" t="s">
        <v>55</v>
      </c>
      <c r="B89" s="19">
        <v>793</v>
      </c>
      <c r="C89" s="20" t="s">
        <v>42</v>
      </c>
      <c r="D89" s="20" t="s">
        <v>62</v>
      </c>
      <c r="E89" s="20" t="s">
        <v>100</v>
      </c>
      <c r="F89" s="20" t="s">
        <v>56</v>
      </c>
      <c r="G89" s="21">
        <f>G90</f>
        <v>25000</v>
      </c>
    </row>
    <row r="90" spans="1:14" ht="33" customHeight="1">
      <c r="A90" s="18" t="s">
        <v>57</v>
      </c>
      <c r="B90" s="19">
        <v>793</v>
      </c>
      <c r="C90" s="20" t="s">
        <v>42</v>
      </c>
      <c r="D90" s="20" t="s">
        <v>62</v>
      </c>
      <c r="E90" s="20" t="s">
        <v>100</v>
      </c>
      <c r="F90" s="20" t="s">
        <v>58</v>
      </c>
      <c r="G90" s="21">
        <v>25000</v>
      </c>
      <c r="H90" s="4">
        <v>25000</v>
      </c>
    </row>
    <row r="91" spans="1:14" ht="38.25">
      <c r="A91" s="18" t="s">
        <v>435</v>
      </c>
      <c r="B91" s="19"/>
      <c r="C91" s="20"/>
      <c r="D91" s="20"/>
      <c r="E91" s="20" t="s">
        <v>436</v>
      </c>
      <c r="F91" s="20"/>
      <c r="G91" s="21">
        <f>G92</f>
        <v>187000</v>
      </c>
    </row>
    <row r="92" spans="1:14">
      <c r="A92" s="18" t="s">
        <v>185</v>
      </c>
      <c r="B92" s="19"/>
      <c r="C92" s="20"/>
      <c r="D92" s="20"/>
      <c r="E92" s="20" t="s">
        <v>436</v>
      </c>
      <c r="F92" s="20" t="s">
        <v>186</v>
      </c>
      <c r="G92" s="21">
        <f>G93</f>
        <v>187000</v>
      </c>
    </row>
    <row r="93" spans="1:14" ht="38.25">
      <c r="A93" s="18" t="s">
        <v>324</v>
      </c>
      <c r="B93" s="19"/>
      <c r="C93" s="20"/>
      <c r="D93" s="20"/>
      <c r="E93" s="20" t="s">
        <v>436</v>
      </c>
      <c r="F93" s="20" t="s">
        <v>325</v>
      </c>
      <c r="G93" s="21">
        <v>187000</v>
      </c>
    </row>
    <row r="94" spans="1:14">
      <c r="A94" s="29"/>
      <c r="B94" s="19"/>
      <c r="C94" s="20"/>
      <c r="D94" s="20"/>
      <c r="E94" s="20"/>
      <c r="F94" s="20"/>
      <c r="G94" s="21"/>
    </row>
    <row r="95" spans="1:14" s="35" customFormat="1" ht="28.5" customHeight="1">
      <c r="A95" s="12" t="s">
        <v>101</v>
      </c>
      <c r="B95" s="13">
        <v>792</v>
      </c>
      <c r="C95" s="14" t="s">
        <v>62</v>
      </c>
      <c r="D95" s="14" t="s">
        <v>102</v>
      </c>
      <c r="E95" s="14" t="s">
        <v>103</v>
      </c>
      <c r="F95" s="14"/>
      <c r="G95" s="15">
        <f>G96+G100+G106+G113+G120+G124+G127</f>
        <v>12282800</v>
      </c>
      <c r="H95" s="34"/>
      <c r="M95" s="34">
        <f>G104+G103+G111+G108</f>
        <v>3706724</v>
      </c>
      <c r="N95" s="34"/>
    </row>
    <row r="96" spans="1:14" s="39" customFormat="1" ht="25.5">
      <c r="A96" s="18" t="s">
        <v>535</v>
      </c>
      <c r="B96" s="19">
        <v>793</v>
      </c>
      <c r="C96" s="20" t="s">
        <v>125</v>
      </c>
      <c r="D96" s="20" t="s">
        <v>111</v>
      </c>
      <c r="E96" s="20" t="s">
        <v>534</v>
      </c>
      <c r="F96" s="20"/>
      <c r="G96" s="21">
        <f>G97</f>
        <v>4500000</v>
      </c>
      <c r="H96" s="22"/>
    </row>
    <row r="97" spans="1:8" s="39" customFormat="1" ht="25.5">
      <c r="A97" s="18" t="s">
        <v>53</v>
      </c>
      <c r="B97" s="19"/>
      <c r="C97" s="20"/>
      <c r="D97" s="20"/>
      <c r="E97" s="20" t="s">
        <v>534</v>
      </c>
      <c r="F97" s="20" t="s">
        <v>54</v>
      </c>
      <c r="G97" s="21">
        <f>G98</f>
        <v>4500000</v>
      </c>
      <c r="H97" s="22"/>
    </row>
    <row r="98" spans="1:8" s="39" customFormat="1" ht="25.5">
      <c r="A98" s="18" t="s">
        <v>55</v>
      </c>
      <c r="B98" s="19"/>
      <c r="C98" s="20"/>
      <c r="D98" s="20"/>
      <c r="E98" s="20" t="s">
        <v>534</v>
      </c>
      <c r="F98" s="20" t="s">
        <v>56</v>
      </c>
      <c r="G98" s="21">
        <f>G99</f>
        <v>4500000</v>
      </c>
      <c r="H98" s="22"/>
    </row>
    <row r="99" spans="1:8" s="39" customFormat="1" ht="25.5">
      <c r="A99" s="18" t="s">
        <v>57</v>
      </c>
      <c r="B99" s="19"/>
      <c r="C99" s="20"/>
      <c r="D99" s="20"/>
      <c r="E99" s="20" t="s">
        <v>534</v>
      </c>
      <c r="F99" s="20" t="s">
        <v>58</v>
      </c>
      <c r="G99" s="21">
        <v>4500000</v>
      </c>
      <c r="H99" s="22"/>
    </row>
    <row r="100" spans="1:8" s="38" customFormat="1" ht="90" customHeight="1">
      <c r="A100" s="36" t="s">
        <v>104</v>
      </c>
      <c r="B100" s="19">
        <v>792</v>
      </c>
      <c r="C100" s="20" t="s">
        <v>62</v>
      </c>
      <c r="D100" s="20" t="s">
        <v>102</v>
      </c>
      <c r="E100" s="20" t="s">
        <v>105</v>
      </c>
      <c r="F100" s="20"/>
      <c r="G100" s="21">
        <f>G104+G101</f>
        <v>1493000</v>
      </c>
      <c r="H100" s="37"/>
    </row>
    <row r="101" spans="1:8" s="38" customFormat="1" ht="31.5" customHeight="1">
      <c r="A101" s="18" t="s">
        <v>53</v>
      </c>
      <c r="B101" s="19">
        <v>793</v>
      </c>
      <c r="C101" s="20" t="s">
        <v>62</v>
      </c>
      <c r="D101" s="20" t="s">
        <v>102</v>
      </c>
      <c r="E101" s="20" t="s">
        <v>105</v>
      </c>
      <c r="F101" s="20" t="s">
        <v>54</v>
      </c>
      <c r="G101" s="21">
        <f>G102</f>
        <v>491484</v>
      </c>
      <c r="H101" s="37"/>
    </row>
    <row r="102" spans="1:8" s="38" customFormat="1" ht="25.5">
      <c r="A102" s="18" t="s">
        <v>55</v>
      </c>
      <c r="B102" s="19">
        <v>793</v>
      </c>
      <c r="C102" s="20" t="s">
        <v>62</v>
      </c>
      <c r="D102" s="20" t="s">
        <v>102</v>
      </c>
      <c r="E102" s="20" t="s">
        <v>105</v>
      </c>
      <c r="F102" s="20" t="s">
        <v>56</v>
      </c>
      <c r="G102" s="21">
        <f>G103</f>
        <v>491484</v>
      </c>
      <c r="H102" s="37"/>
    </row>
    <row r="103" spans="1:8" s="38" customFormat="1" ht="25.5">
      <c r="A103" s="18" t="s">
        <v>57</v>
      </c>
      <c r="B103" s="19">
        <v>793</v>
      </c>
      <c r="C103" s="20" t="s">
        <v>62</v>
      </c>
      <c r="D103" s="20" t="s">
        <v>102</v>
      </c>
      <c r="E103" s="20" t="s">
        <v>105</v>
      </c>
      <c r="F103" s="20" t="s">
        <v>58</v>
      </c>
      <c r="G103" s="21">
        <v>491484</v>
      </c>
      <c r="H103" s="37"/>
    </row>
    <row r="104" spans="1:8" s="38" customFormat="1" ht="19.5" customHeight="1">
      <c r="A104" s="18" t="s">
        <v>106</v>
      </c>
      <c r="B104" s="19">
        <v>792</v>
      </c>
      <c r="C104" s="20" t="s">
        <v>62</v>
      </c>
      <c r="D104" s="20" t="s">
        <v>102</v>
      </c>
      <c r="E104" s="20" t="s">
        <v>105</v>
      </c>
      <c r="F104" s="20" t="s">
        <v>107</v>
      </c>
      <c r="G104" s="21">
        <f>G105</f>
        <v>1001516</v>
      </c>
      <c r="H104" s="37"/>
    </row>
    <row r="105" spans="1:8" s="38" customFormat="1" ht="49.5" customHeight="1">
      <c r="A105" s="18" t="s">
        <v>7</v>
      </c>
      <c r="B105" s="19"/>
      <c r="C105" s="20"/>
      <c r="D105" s="20"/>
      <c r="E105" s="20" t="s">
        <v>105</v>
      </c>
      <c r="F105" s="20" t="s">
        <v>6</v>
      </c>
      <c r="G105" s="21">
        <v>1001516</v>
      </c>
      <c r="H105" s="37"/>
    </row>
    <row r="106" spans="1:8" s="38" customFormat="1" ht="106.5" customHeight="1">
      <c r="A106" s="36" t="s">
        <v>104</v>
      </c>
      <c r="B106" s="19">
        <v>792</v>
      </c>
      <c r="C106" s="20" t="s">
        <v>62</v>
      </c>
      <c r="D106" s="20" t="s">
        <v>102</v>
      </c>
      <c r="E106" s="20" t="s">
        <v>108</v>
      </c>
      <c r="F106" s="20"/>
      <c r="G106" s="21">
        <f>G110+G107</f>
        <v>2213724</v>
      </c>
      <c r="H106" s="37"/>
    </row>
    <row r="107" spans="1:8" s="38" customFormat="1" ht="31.5" customHeight="1">
      <c r="A107" s="18" t="s">
        <v>53</v>
      </c>
      <c r="B107" s="19">
        <v>793</v>
      </c>
      <c r="C107" s="20" t="s">
        <v>62</v>
      </c>
      <c r="D107" s="20" t="s">
        <v>102</v>
      </c>
      <c r="E107" s="20" t="s">
        <v>108</v>
      </c>
      <c r="F107" s="20" t="s">
        <v>54</v>
      </c>
      <c r="G107" s="21">
        <f>G108</f>
        <v>18853</v>
      </c>
      <c r="H107" s="37"/>
    </row>
    <row r="108" spans="1:8" s="38" customFormat="1" ht="25.5">
      <c r="A108" s="18" t="s">
        <v>55</v>
      </c>
      <c r="B108" s="19">
        <v>793</v>
      </c>
      <c r="C108" s="20" t="s">
        <v>62</v>
      </c>
      <c r="D108" s="20" t="s">
        <v>102</v>
      </c>
      <c r="E108" s="20" t="s">
        <v>108</v>
      </c>
      <c r="F108" s="20" t="s">
        <v>56</v>
      </c>
      <c r="G108" s="21">
        <v>18853</v>
      </c>
      <c r="H108" s="37"/>
    </row>
    <row r="109" spans="1:8" s="38" customFormat="1" ht="25.5">
      <c r="A109" s="18" t="s">
        <v>57</v>
      </c>
      <c r="B109" s="19">
        <v>793</v>
      </c>
      <c r="C109" s="20" t="s">
        <v>62</v>
      </c>
      <c r="D109" s="20" t="s">
        <v>102</v>
      </c>
      <c r="E109" s="20" t="s">
        <v>108</v>
      </c>
      <c r="F109" s="20" t="s">
        <v>58</v>
      </c>
      <c r="G109" s="21">
        <v>18853</v>
      </c>
      <c r="H109" s="37"/>
    </row>
    <row r="110" spans="1:8" s="38" customFormat="1">
      <c r="A110" s="18" t="s">
        <v>47</v>
      </c>
      <c r="B110" s="19">
        <v>792</v>
      </c>
      <c r="C110" s="20" t="s">
        <v>62</v>
      </c>
      <c r="D110" s="20" t="s">
        <v>102</v>
      </c>
      <c r="E110" s="20" t="s">
        <v>108</v>
      </c>
      <c r="F110" s="20" t="s">
        <v>48</v>
      </c>
      <c r="G110" s="21">
        <f>G111</f>
        <v>2194871</v>
      </c>
      <c r="H110" s="37"/>
    </row>
    <row r="111" spans="1:8" s="38" customFormat="1" ht="21" customHeight="1">
      <c r="A111" s="18" t="s">
        <v>106</v>
      </c>
      <c r="B111" s="19">
        <v>792</v>
      </c>
      <c r="C111" s="20" t="s">
        <v>62</v>
      </c>
      <c r="D111" s="20" t="s">
        <v>102</v>
      </c>
      <c r="E111" s="20" t="s">
        <v>108</v>
      </c>
      <c r="F111" s="20" t="s">
        <v>107</v>
      </c>
      <c r="G111" s="21">
        <f>G112</f>
        <v>2194871</v>
      </c>
      <c r="H111" s="37"/>
    </row>
    <row r="112" spans="1:8" ht="40.5" customHeight="1">
      <c r="A112" s="29" t="s">
        <v>7</v>
      </c>
      <c r="B112" s="19"/>
      <c r="C112" s="20"/>
      <c r="D112" s="20"/>
      <c r="E112" s="20" t="s">
        <v>108</v>
      </c>
      <c r="F112" s="20" t="s">
        <v>6</v>
      </c>
      <c r="G112" s="21">
        <v>2194871</v>
      </c>
    </row>
    <row r="113" spans="1:8" s="39" customFormat="1" ht="44.25" customHeight="1">
      <c r="A113" s="18" t="s">
        <v>499</v>
      </c>
      <c r="B113" s="19">
        <v>793</v>
      </c>
      <c r="C113" s="20" t="s">
        <v>62</v>
      </c>
      <c r="D113" s="20" t="s">
        <v>172</v>
      </c>
      <c r="E113" s="20" t="s">
        <v>500</v>
      </c>
      <c r="F113" s="20"/>
      <c r="G113" s="21">
        <f>G114</f>
        <v>500000</v>
      </c>
      <c r="H113" s="22"/>
    </row>
    <row r="114" spans="1:8" s="39" customFormat="1" ht="23.25" customHeight="1">
      <c r="A114" s="18" t="s">
        <v>185</v>
      </c>
      <c r="B114" s="19">
        <v>793</v>
      </c>
      <c r="C114" s="20" t="s">
        <v>62</v>
      </c>
      <c r="D114" s="20" t="s">
        <v>172</v>
      </c>
      <c r="E114" s="20" t="s">
        <v>500</v>
      </c>
      <c r="F114" s="20" t="s">
        <v>186</v>
      </c>
      <c r="G114" s="21">
        <f>G115</f>
        <v>500000</v>
      </c>
      <c r="H114" s="22"/>
    </row>
    <row r="115" spans="1:8" s="39" customFormat="1" ht="44.25" customHeight="1">
      <c r="A115" s="18" t="s">
        <v>324</v>
      </c>
      <c r="B115" s="19">
        <v>793</v>
      </c>
      <c r="C115" s="20" t="s">
        <v>62</v>
      </c>
      <c r="D115" s="20" t="s">
        <v>172</v>
      </c>
      <c r="E115" s="20" t="s">
        <v>500</v>
      </c>
      <c r="F115" s="20" t="s">
        <v>325</v>
      </c>
      <c r="G115" s="21">
        <v>500000</v>
      </c>
      <c r="H115" s="22"/>
    </row>
    <row r="116" spans="1:8" s="38" customFormat="1" hidden="1">
      <c r="A116" s="18"/>
      <c r="B116" s="19"/>
      <c r="C116" s="20"/>
      <c r="D116" s="20"/>
      <c r="E116" s="20"/>
      <c r="F116" s="20"/>
      <c r="G116" s="21"/>
      <c r="H116" s="37"/>
    </row>
    <row r="117" spans="1:8" s="38" customFormat="1" hidden="1">
      <c r="A117" s="18"/>
      <c r="B117" s="19"/>
      <c r="C117" s="20"/>
      <c r="D117" s="20"/>
      <c r="E117" s="20"/>
      <c r="F117" s="20"/>
      <c r="G117" s="21"/>
      <c r="H117" s="37"/>
    </row>
    <row r="118" spans="1:8" s="38" customFormat="1" hidden="1">
      <c r="A118" s="18"/>
      <c r="B118" s="19"/>
      <c r="C118" s="20"/>
      <c r="D118" s="20"/>
      <c r="E118" s="20"/>
      <c r="F118" s="20"/>
      <c r="G118" s="21"/>
      <c r="H118" s="37"/>
    </row>
    <row r="119" spans="1:8" s="38" customFormat="1" hidden="1">
      <c r="A119" s="18"/>
      <c r="B119" s="19"/>
      <c r="C119" s="20"/>
      <c r="D119" s="20"/>
      <c r="E119" s="20"/>
      <c r="F119" s="20"/>
      <c r="G119" s="21"/>
      <c r="H119" s="37"/>
    </row>
    <row r="120" spans="1:8" s="38" customFormat="1" ht="51.75" customHeight="1">
      <c r="A120" s="36" t="s">
        <v>552</v>
      </c>
      <c r="B120" s="19">
        <v>793</v>
      </c>
      <c r="C120" s="20" t="s">
        <v>62</v>
      </c>
      <c r="D120" s="20" t="s">
        <v>102</v>
      </c>
      <c r="E120" s="20" t="s">
        <v>553</v>
      </c>
      <c r="F120" s="20"/>
      <c r="G120" s="21">
        <f>G121</f>
        <v>1000000</v>
      </c>
      <c r="H120" s="37"/>
    </row>
    <row r="121" spans="1:8" s="38" customFormat="1" ht="31.5" customHeight="1">
      <c r="A121" s="18" t="s">
        <v>53</v>
      </c>
      <c r="B121" s="19">
        <v>793</v>
      </c>
      <c r="C121" s="20" t="s">
        <v>62</v>
      </c>
      <c r="D121" s="20" t="s">
        <v>102</v>
      </c>
      <c r="E121" s="20" t="s">
        <v>553</v>
      </c>
      <c r="F121" s="20" t="s">
        <v>54</v>
      </c>
      <c r="G121" s="21">
        <f>G122</f>
        <v>1000000</v>
      </c>
      <c r="H121" s="37"/>
    </row>
    <row r="122" spans="1:8" s="38" customFormat="1" ht="25.5">
      <c r="A122" s="18" t="s">
        <v>55</v>
      </c>
      <c r="B122" s="19">
        <v>793</v>
      </c>
      <c r="C122" s="20" t="s">
        <v>62</v>
      </c>
      <c r="D122" s="20" t="s">
        <v>102</v>
      </c>
      <c r="E122" s="20" t="s">
        <v>553</v>
      </c>
      <c r="F122" s="20" t="s">
        <v>56</v>
      </c>
      <c r="G122" s="21">
        <f>G123</f>
        <v>1000000</v>
      </c>
      <c r="H122" s="37"/>
    </row>
    <row r="123" spans="1:8" s="38" customFormat="1" ht="36.75" customHeight="1">
      <c r="A123" s="18" t="s">
        <v>57</v>
      </c>
      <c r="B123" s="19"/>
      <c r="C123" s="20"/>
      <c r="D123" s="20"/>
      <c r="E123" s="20" t="s">
        <v>553</v>
      </c>
      <c r="F123" s="20" t="s">
        <v>58</v>
      </c>
      <c r="G123" s="21">
        <v>1000000</v>
      </c>
      <c r="H123" s="37"/>
    </row>
    <row r="124" spans="1:8" s="38" customFormat="1" ht="36.75" customHeight="1">
      <c r="A124" s="36" t="s">
        <v>554</v>
      </c>
      <c r="B124" s="19">
        <v>793</v>
      </c>
      <c r="C124" s="20" t="s">
        <v>62</v>
      </c>
      <c r="D124" s="20" t="s">
        <v>102</v>
      </c>
      <c r="E124" s="20" t="s">
        <v>555</v>
      </c>
      <c r="F124" s="20"/>
      <c r="G124" s="21">
        <f>G125</f>
        <v>1610000</v>
      </c>
      <c r="H124" s="37"/>
    </row>
    <row r="125" spans="1:8" ht="30.75" customHeight="1">
      <c r="A125" s="18" t="s">
        <v>47</v>
      </c>
      <c r="B125" s="19">
        <v>793</v>
      </c>
      <c r="C125" s="20" t="s">
        <v>62</v>
      </c>
      <c r="D125" s="20" t="s">
        <v>102</v>
      </c>
      <c r="E125" s="20" t="s">
        <v>555</v>
      </c>
      <c r="F125" s="20" t="s">
        <v>48</v>
      </c>
      <c r="G125" s="21">
        <f>G126</f>
        <v>1610000</v>
      </c>
    </row>
    <row r="126" spans="1:8" ht="38.25" customHeight="1">
      <c r="A126" s="18" t="s">
        <v>121</v>
      </c>
      <c r="B126" s="19">
        <v>793</v>
      </c>
      <c r="C126" s="20" t="s">
        <v>62</v>
      </c>
      <c r="D126" s="20" t="s">
        <v>102</v>
      </c>
      <c r="E126" s="20" t="s">
        <v>555</v>
      </c>
      <c r="F126" s="20" t="s">
        <v>122</v>
      </c>
      <c r="G126" s="21">
        <v>1610000</v>
      </c>
    </row>
    <row r="127" spans="1:8" s="38" customFormat="1" ht="30.75" customHeight="1">
      <c r="A127" s="36" t="s">
        <v>556</v>
      </c>
      <c r="B127" s="19">
        <v>793</v>
      </c>
      <c r="C127" s="20" t="s">
        <v>62</v>
      </c>
      <c r="D127" s="20" t="s">
        <v>102</v>
      </c>
      <c r="E127" s="20" t="s">
        <v>557</v>
      </c>
      <c r="F127" s="20"/>
      <c r="G127" s="21">
        <f>G128</f>
        <v>966076</v>
      </c>
      <c r="H127" s="37"/>
    </row>
    <row r="128" spans="1:8" ht="30.75" customHeight="1">
      <c r="A128" s="18" t="s">
        <v>47</v>
      </c>
      <c r="B128" s="19">
        <v>793</v>
      </c>
      <c r="C128" s="20" t="s">
        <v>62</v>
      </c>
      <c r="D128" s="20" t="s">
        <v>102</v>
      </c>
      <c r="E128" s="20" t="s">
        <v>557</v>
      </c>
      <c r="F128" s="20" t="s">
        <v>48</v>
      </c>
      <c r="G128" s="21">
        <f>G129</f>
        <v>966076</v>
      </c>
    </row>
    <row r="129" spans="1:14" ht="38.25" customHeight="1">
      <c r="A129" s="18" t="s">
        <v>121</v>
      </c>
      <c r="B129" s="19">
        <v>793</v>
      </c>
      <c r="C129" s="20" t="s">
        <v>62</v>
      </c>
      <c r="D129" s="20" t="s">
        <v>102</v>
      </c>
      <c r="E129" s="20" t="s">
        <v>557</v>
      </c>
      <c r="F129" s="20" t="s">
        <v>122</v>
      </c>
      <c r="G129" s="21">
        <v>966076</v>
      </c>
    </row>
    <row r="130" spans="1:14" s="38" customFormat="1">
      <c r="A130" s="18"/>
      <c r="B130" s="19"/>
      <c r="C130" s="20"/>
      <c r="D130" s="20"/>
      <c r="E130" s="20"/>
      <c r="F130" s="20"/>
      <c r="G130" s="21"/>
      <c r="H130" s="37"/>
    </row>
    <row r="131" spans="1:14" s="32" customFormat="1" ht="73.5" customHeight="1">
      <c r="A131" s="12" t="s">
        <v>23</v>
      </c>
      <c r="B131" s="13">
        <v>793</v>
      </c>
      <c r="C131" s="14" t="s">
        <v>110</v>
      </c>
      <c r="D131" s="14" t="s">
        <v>111</v>
      </c>
      <c r="E131" s="14" t="s">
        <v>112</v>
      </c>
      <c r="F131" s="14"/>
      <c r="G131" s="15">
        <f>G132+G140+G144+G148+G136</f>
        <v>3387095.4000000004</v>
      </c>
      <c r="H131" s="31">
        <v>100000</v>
      </c>
      <c r="M131" s="31" t="e">
        <f>G132+G146+#REF!</f>
        <v>#REF!</v>
      </c>
      <c r="N131" s="31"/>
    </row>
    <row r="132" spans="1:14" s="7" customFormat="1" ht="49.5" customHeight="1">
      <c r="A132" s="18" t="s">
        <v>559</v>
      </c>
      <c r="B132" s="19"/>
      <c r="C132" s="20"/>
      <c r="D132" s="20"/>
      <c r="E132" s="20" t="s">
        <v>558</v>
      </c>
      <c r="F132" s="20"/>
      <c r="G132" s="21">
        <f>G133</f>
        <v>313500</v>
      </c>
      <c r="H132" s="6"/>
    </row>
    <row r="133" spans="1:14" s="7" customFormat="1" ht="26.25" customHeight="1">
      <c r="A133" s="18" t="s">
        <v>53</v>
      </c>
      <c r="B133" s="19"/>
      <c r="C133" s="20"/>
      <c r="D133" s="20"/>
      <c r="E133" s="20" t="s">
        <v>558</v>
      </c>
      <c r="F133" s="20" t="s">
        <v>54</v>
      </c>
      <c r="G133" s="21">
        <f>G134</f>
        <v>313500</v>
      </c>
      <c r="H133" s="6"/>
    </row>
    <row r="134" spans="1:14" s="7" customFormat="1" ht="36" customHeight="1">
      <c r="A134" s="18" t="s">
        <v>55</v>
      </c>
      <c r="B134" s="19"/>
      <c r="C134" s="20"/>
      <c r="D134" s="20"/>
      <c r="E134" s="20" t="s">
        <v>558</v>
      </c>
      <c r="F134" s="20" t="s">
        <v>56</v>
      </c>
      <c r="G134" s="21">
        <f>G135</f>
        <v>313500</v>
      </c>
      <c r="H134" s="6"/>
    </row>
    <row r="135" spans="1:14" s="7" customFormat="1" ht="36" customHeight="1">
      <c r="A135" s="18" t="s">
        <v>57</v>
      </c>
      <c r="B135" s="19"/>
      <c r="C135" s="20"/>
      <c r="D135" s="20"/>
      <c r="E135" s="20" t="s">
        <v>558</v>
      </c>
      <c r="F135" s="20" t="s">
        <v>58</v>
      </c>
      <c r="G135" s="21">
        <v>313500</v>
      </c>
      <c r="H135" s="6"/>
    </row>
    <row r="136" spans="1:14" s="7" customFormat="1" ht="29.25" customHeight="1">
      <c r="A136" s="18" t="s">
        <v>113</v>
      </c>
      <c r="B136" s="19"/>
      <c r="C136" s="20"/>
      <c r="D136" s="20"/>
      <c r="E136" s="20" t="s">
        <v>114</v>
      </c>
      <c r="F136" s="20"/>
      <c r="G136" s="21">
        <f>G137</f>
        <v>2663595.4300000002</v>
      </c>
      <c r="H136" s="6"/>
    </row>
    <row r="137" spans="1:14" s="7" customFormat="1" ht="20.25" customHeight="1">
      <c r="A137" s="18" t="s">
        <v>47</v>
      </c>
      <c r="B137" s="19"/>
      <c r="C137" s="20"/>
      <c r="D137" s="20"/>
      <c r="E137" s="20" t="s">
        <v>114</v>
      </c>
      <c r="F137" s="20" t="s">
        <v>48</v>
      </c>
      <c r="G137" s="21">
        <f>G138</f>
        <v>2663595.4300000002</v>
      </c>
      <c r="H137" s="6"/>
    </row>
    <row r="138" spans="1:14" s="7" customFormat="1" ht="26.25" customHeight="1">
      <c r="A138" s="18" t="s">
        <v>106</v>
      </c>
      <c r="B138" s="19"/>
      <c r="C138" s="20"/>
      <c r="D138" s="20"/>
      <c r="E138" s="20" t="s">
        <v>114</v>
      </c>
      <c r="F138" s="20" t="s">
        <v>107</v>
      </c>
      <c r="G138" s="21">
        <f>G139</f>
        <v>2663595.4300000002</v>
      </c>
      <c r="H138" s="6"/>
    </row>
    <row r="139" spans="1:14" s="7" customFormat="1" ht="36" customHeight="1">
      <c r="A139" s="18" t="s">
        <v>121</v>
      </c>
      <c r="B139" s="19"/>
      <c r="C139" s="20"/>
      <c r="D139" s="20"/>
      <c r="E139" s="20" t="s">
        <v>114</v>
      </c>
      <c r="F139" s="20" t="s">
        <v>122</v>
      </c>
      <c r="G139" s="21">
        <v>2663595.4300000002</v>
      </c>
      <c r="H139" s="6"/>
    </row>
    <row r="140" spans="1:14" s="39" customFormat="1" ht="33" customHeight="1">
      <c r="A140" s="18" t="s">
        <v>128</v>
      </c>
      <c r="B140" s="19">
        <v>793</v>
      </c>
      <c r="C140" s="20" t="s">
        <v>125</v>
      </c>
      <c r="D140" s="20" t="s">
        <v>111</v>
      </c>
      <c r="E140" s="20" t="s">
        <v>129</v>
      </c>
      <c r="F140" s="20"/>
      <c r="G140" s="21">
        <f>G141</f>
        <v>300000</v>
      </c>
      <c r="H140" s="22"/>
    </row>
    <row r="141" spans="1:14" s="39" customFormat="1" ht="38.25">
      <c r="A141" s="18" t="s">
        <v>115</v>
      </c>
      <c r="B141" s="19">
        <v>793</v>
      </c>
      <c r="C141" s="20" t="s">
        <v>125</v>
      </c>
      <c r="D141" s="20" t="s">
        <v>111</v>
      </c>
      <c r="E141" s="20" t="s">
        <v>129</v>
      </c>
      <c r="F141" s="20" t="s">
        <v>116</v>
      </c>
      <c r="G141" s="21">
        <f>G142</f>
        <v>300000</v>
      </c>
      <c r="H141" s="22"/>
    </row>
    <row r="142" spans="1:14" s="39" customFormat="1">
      <c r="A142" s="18" t="s">
        <v>117</v>
      </c>
      <c r="B142" s="19">
        <v>793</v>
      </c>
      <c r="C142" s="20" t="s">
        <v>125</v>
      </c>
      <c r="D142" s="20" t="s">
        <v>111</v>
      </c>
      <c r="E142" s="20" t="s">
        <v>129</v>
      </c>
      <c r="F142" s="20" t="s">
        <v>118</v>
      </c>
      <c r="G142" s="21">
        <f>G143</f>
        <v>300000</v>
      </c>
      <c r="H142" s="22"/>
    </row>
    <row r="143" spans="1:14" s="39" customFormat="1" ht="48" customHeight="1">
      <c r="A143" s="18" t="s">
        <v>130</v>
      </c>
      <c r="B143" s="19"/>
      <c r="C143" s="20"/>
      <c r="D143" s="20"/>
      <c r="E143" s="20" t="s">
        <v>129</v>
      </c>
      <c r="F143" s="20" t="s">
        <v>120</v>
      </c>
      <c r="G143" s="21">
        <v>300000</v>
      </c>
      <c r="H143" s="22"/>
    </row>
    <row r="144" spans="1:14" s="7" customFormat="1" ht="53.25" customHeight="1">
      <c r="A144" s="18" t="s">
        <v>123</v>
      </c>
      <c r="B144" s="19">
        <v>793</v>
      </c>
      <c r="C144" s="20" t="s">
        <v>110</v>
      </c>
      <c r="D144" s="20" t="s">
        <v>111</v>
      </c>
      <c r="E144" s="20" t="s">
        <v>124</v>
      </c>
      <c r="F144" s="20"/>
      <c r="G144" s="21">
        <f>G145</f>
        <v>93499.97</v>
      </c>
      <c r="H144" s="6"/>
    </row>
    <row r="145" spans="1:13" s="7" customFormat="1" ht="53.25" customHeight="1">
      <c r="A145" s="18" t="s">
        <v>115</v>
      </c>
      <c r="B145" s="19"/>
      <c r="C145" s="20"/>
      <c r="D145" s="20"/>
      <c r="E145" s="20" t="s">
        <v>124</v>
      </c>
      <c r="F145" s="20" t="s">
        <v>116</v>
      </c>
      <c r="G145" s="21">
        <f>G146</f>
        <v>93499.97</v>
      </c>
      <c r="H145" s="6"/>
    </row>
    <row r="146" spans="1:13" s="7" customFormat="1" ht="24" customHeight="1">
      <c r="A146" s="18" t="s">
        <v>117</v>
      </c>
      <c r="B146" s="19"/>
      <c r="C146" s="20"/>
      <c r="D146" s="20"/>
      <c r="E146" s="20" t="s">
        <v>124</v>
      </c>
      <c r="F146" s="20" t="s">
        <v>118</v>
      </c>
      <c r="G146" s="21">
        <f>G147</f>
        <v>93499.97</v>
      </c>
      <c r="H146" s="6"/>
    </row>
    <row r="147" spans="1:13" s="39" customFormat="1" ht="48" customHeight="1">
      <c r="A147" s="18" t="s">
        <v>130</v>
      </c>
      <c r="B147" s="19"/>
      <c r="C147" s="20"/>
      <c r="D147" s="20"/>
      <c r="E147" s="20" t="s">
        <v>124</v>
      </c>
      <c r="F147" s="20" t="s">
        <v>120</v>
      </c>
      <c r="G147" s="21">
        <v>93499.97</v>
      </c>
      <c r="H147" s="22"/>
    </row>
    <row r="148" spans="1:13" s="7" customFormat="1" ht="36.75" customHeight="1">
      <c r="A148" s="18" t="s">
        <v>74</v>
      </c>
      <c r="B148" s="19"/>
      <c r="C148" s="20"/>
      <c r="D148" s="20"/>
      <c r="E148" s="20" t="s">
        <v>544</v>
      </c>
      <c r="F148" s="20" t="s">
        <v>54</v>
      </c>
      <c r="G148" s="21">
        <f>G149</f>
        <v>16500</v>
      </c>
      <c r="H148" s="6"/>
    </row>
    <row r="149" spans="1:13" s="7" customFormat="1" ht="24" customHeight="1">
      <c r="A149" s="18" t="s">
        <v>55</v>
      </c>
      <c r="B149" s="19"/>
      <c r="C149" s="20"/>
      <c r="D149" s="20"/>
      <c r="E149" s="20" t="s">
        <v>544</v>
      </c>
      <c r="F149" s="20" t="s">
        <v>56</v>
      </c>
      <c r="G149" s="21">
        <f>G150</f>
        <v>16500</v>
      </c>
      <c r="H149" s="6"/>
    </row>
    <row r="150" spans="1:13" s="7" customFormat="1" ht="33" customHeight="1">
      <c r="A150" s="18" t="s">
        <v>57</v>
      </c>
      <c r="B150" s="19"/>
      <c r="C150" s="20"/>
      <c r="D150" s="20"/>
      <c r="E150" s="20" t="s">
        <v>544</v>
      </c>
      <c r="F150" s="20" t="s">
        <v>58</v>
      </c>
      <c r="G150" s="21">
        <v>16500</v>
      </c>
      <c r="H150" s="6"/>
    </row>
    <row r="151" spans="1:13" s="35" customFormat="1" ht="31.5" customHeight="1">
      <c r="A151" s="130" t="s">
        <v>506</v>
      </c>
      <c r="B151" s="13">
        <v>774</v>
      </c>
      <c r="C151" s="14" t="s">
        <v>133</v>
      </c>
      <c r="D151" s="14" t="s">
        <v>42</v>
      </c>
      <c r="E151" s="14" t="s">
        <v>134</v>
      </c>
      <c r="F151" s="14"/>
      <c r="G151" s="15">
        <f>G152+G200+G209+G214+G190</f>
        <v>594960811</v>
      </c>
      <c r="H151" s="34"/>
      <c r="M151" s="34">
        <f>G163+G167+G174+G185+G203+G207+G212+G216+G221</f>
        <v>570934458</v>
      </c>
    </row>
    <row r="152" spans="1:13" s="38" customFormat="1" ht="29.25" customHeight="1">
      <c r="A152" s="18" t="s">
        <v>135</v>
      </c>
      <c r="B152" s="19">
        <v>774</v>
      </c>
      <c r="C152" s="20" t="s">
        <v>133</v>
      </c>
      <c r="D152" s="20" t="s">
        <v>42</v>
      </c>
      <c r="E152" s="20" t="s">
        <v>136</v>
      </c>
      <c r="F152" s="20"/>
      <c r="G152" s="21">
        <f>G161+G165+G172+G183+G157+G177+G153</f>
        <v>576875039</v>
      </c>
      <c r="H152" s="37"/>
    </row>
    <row r="153" spans="1:13" s="38" customFormat="1" ht="72" customHeight="1">
      <c r="A153" s="18" t="s">
        <v>568</v>
      </c>
      <c r="B153" s="19"/>
      <c r="C153" s="20"/>
      <c r="D153" s="20"/>
      <c r="E153" s="20" t="s">
        <v>567</v>
      </c>
      <c r="F153" s="20"/>
      <c r="G153" s="21">
        <f>G154</f>
        <v>229700</v>
      </c>
      <c r="H153" s="37"/>
    </row>
    <row r="154" spans="1:13" s="38" customFormat="1" ht="25.5">
      <c r="A154" s="18" t="s">
        <v>139</v>
      </c>
      <c r="B154" s="19">
        <v>774</v>
      </c>
      <c r="C154" s="20" t="s">
        <v>133</v>
      </c>
      <c r="D154" s="20" t="s">
        <v>42</v>
      </c>
      <c r="E154" s="20" t="s">
        <v>567</v>
      </c>
      <c r="F154" s="20" t="s">
        <v>140</v>
      </c>
      <c r="G154" s="21">
        <f>G155</f>
        <v>229700</v>
      </c>
      <c r="H154" s="37"/>
    </row>
    <row r="155" spans="1:13" s="38" customFormat="1">
      <c r="A155" s="18" t="s">
        <v>141</v>
      </c>
      <c r="B155" s="19">
        <v>774</v>
      </c>
      <c r="C155" s="20" t="s">
        <v>133</v>
      </c>
      <c r="D155" s="20" t="s">
        <v>42</v>
      </c>
      <c r="E155" s="20" t="s">
        <v>567</v>
      </c>
      <c r="F155" s="20" t="s">
        <v>142</v>
      </c>
      <c r="G155" s="21">
        <f>G156</f>
        <v>229700</v>
      </c>
      <c r="H155" s="37"/>
    </row>
    <row r="156" spans="1:13" s="38" customFormat="1" ht="69" customHeight="1">
      <c r="A156" s="18" t="s">
        <v>143</v>
      </c>
      <c r="B156" s="19"/>
      <c r="C156" s="20"/>
      <c r="D156" s="20"/>
      <c r="E156" s="20" t="s">
        <v>567</v>
      </c>
      <c r="F156" s="20" t="s">
        <v>144</v>
      </c>
      <c r="G156" s="21">
        <v>229700</v>
      </c>
      <c r="H156" s="37"/>
    </row>
    <row r="157" spans="1:13" s="38" customFormat="1" ht="65.25" customHeight="1">
      <c r="A157" s="18" t="s">
        <v>513</v>
      </c>
      <c r="B157" s="19"/>
      <c r="C157" s="20"/>
      <c r="D157" s="20"/>
      <c r="E157" s="20" t="s">
        <v>512</v>
      </c>
      <c r="F157" s="20"/>
      <c r="G157" s="21">
        <f>G158</f>
        <v>14915000</v>
      </c>
      <c r="H157" s="37"/>
    </row>
    <row r="158" spans="1:13" s="38" customFormat="1" ht="25.5">
      <c r="A158" s="18" t="s">
        <v>139</v>
      </c>
      <c r="B158" s="19">
        <v>774</v>
      </c>
      <c r="C158" s="20" t="s">
        <v>133</v>
      </c>
      <c r="D158" s="20" t="s">
        <v>42</v>
      </c>
      <c r="E158" s="20" t="s">
        <v>512</v>
      </c>
      <c r="F158" s="20" t="s">
        <v>140</v>
      </c>
      <c r="G158" s="21">
        <f>G159</f>
        <v>14915000</v>
      </c>
      <c r="H158" s="37"/>
    </row>
    <row r="159" spans="1:13" s="38" customFormat="1">
      <c r="A159" s="18" t="s">
        <v>141</v>
      </c>
      <c r="B159" s="19">
        <v>774</v>
      </c>
      <c r="C159" s="20" t="s">
        <v>133</v>
      </c>
      <c r="D159" s="20" t="s">
        <v>42</v>
      </c>
      <c r="E159" s="20" t="s">
        <v>512</v>
      </c>
      <c r="F159" s="20" t="s">
        <v>142</v>
      </c>
      <c r="G159" s="21">
        <f>G160</f>
        <v>14915000</v>
      </c>
      <c r="H159" s="37"/>
    </row>
    <row r="160" spans="1:13" s="38" customFormat="1" ht="18.75" customHeight="1">
      <c r="A160" s="18" t="s">
        <v>147</v>
      </c>
      <c r="B160" s="19"/>
      <c r="C160" s="20"/>
      <c r="D160" s="20"/>
      <c r="E160" s="20" t="s">
        <v>512</v>
      </c>
      <c r="F160" s="20" t="s">
        <v>148</v>
      </c>
      <c r="G160" s="21">
        <v>14915000</v>
      </c>
      <c r="H160" s="37"/>
    </row>
    <row r="161" spans="1:10" s="38" customFormat="1" ht="15" customHeight="1">
      <c r="A161" s="18" t="s">
        <v>137</v>
      </c>
      <c r="B161" s="19">
        <v>774</v>
      </c>
      <c r="C161" s="20" t="s">
        <v>133</v>
      </c>
      <c r="D161" s="20" t="s">
        <v>42</v>
      </c>
      <c r="E161" s="20" t="s">
        <v>138</v>
      </c>
      <c r="F161" s="20"/>
      <c r="G161" s="21">
        <f>G162</f>
        <v>437607300</v>
      </c>
      <c r="H161" s="37"/>
    </row>
    <row r="162" spans="1:10" s="38" customFormat="1" ht="25.5">
      <c r="A162" s="18" t="s">
        <v>139</v>
      </c>
      <c r="B162" s="19">
        <v>774</v>
      </c>
      <c r="C162" s="20" t="s">
        <v>133</v>
      </c>
      <c r="D162" s="20" t="s">
        <v>42</v>
      </c>
      <c r="E162" s="20" t="s">
        <v>138</v>
      </c>
      <c r="F162" s="20" t="s">
        <v>140</v>
      </c>
      <c r="G162" s="21">
        <f>G163</f>
        <v>437607300</v>
      </c>
      <c r="H162" s="37"/>
    </row>
    <row r="163" spans="1:10" s="38" customFormat="1">
      <c r="A163" s="18" t="s">
        <v>141</v>
      </c>
      <c r="B163" s="19">
        <v>774</v>
      </c>
      <c r="C163" s="20" t="s">
        <v>133</v>
      </c>
      <c r="D163" s="20" t="s">
        <v>42</v>
      </c>
      <c r="E163" s="20" t="s">
        <v>138</v>
      </c>
      <c r="F163" s="20" t="s">
        <v>142</v>
      </c>
      <c r="G163" s="21">
        <f>G164</f>
        <v>437607300</v>
      </c>
      <c r="H163" s="37"/>
    </row>
    <row r="164" spans="1:10" s="38" customFormat="1" ht="51">
      <c r="A164" s="18" t="s">
        <v>143</v>
      </c>
      <c r="B164" s="19">
        <v>774</v>
      </c>
      <c r="C164" s="20" t="s">
        <v>133</v>
      </c>
      <c r="D164" s="20" t="s">
        <v>42</v>
      </c>
      <c r="E164" s="20" t="s">
        <v>138</v>
      </c>
      <c r="F164" s="20" t="s">
        <v>144</v>
      </c>
      <c r="G164" s="21">
        <v>437607300</v>
      </c>
      <c r="H164" s="37" t="e">
        <f>G164+G236+#REF!</f>
        <v>#REF!</v>
      </c>
      <c r="I164" s="37" t="e">
        <f>G164+G168+G169+G233+G241+G242+G253+G252+#REF!+G304+G320+G335+#REF!</f>
        <v>#REF!</v>
      </c>
    </row>
    <row r="165" spans="1:10" s="38" customFormat="1" ht="25.5">
      <c r="A165" s="18" t="s">
        <v>145</v>
      </c>
      <c r="B165" s="19">
        <v>774</v>
      </c>
      <c r="C165" s="20" t="s">
        <v>133</v>
      </c>
      <c r="D165" s="20" t="s">
        <v>42</v>
      </c>
      <c r="E165" s="20" t="s">
        <v>146</v>
      </c>
      <c r="F165" s="20"/>
      <c r="G165" s="21">
        <f>G166</f>
        <v>46464125</v>
      </c>
      <c r="H165" s="37" t="e">
        <f>G169+G168++G241+G242+G252+G253+G304+G320+G335+#REF!</f>
        <v>#REF!</v>
      </c>
    </row>
    <row r="166" spans="1:10" s="38" customFormat="1" ht="25.5">
      <c r="A166" s="18" t="s">
        <v>139</v>
      </c>
      <c r="B166" s="19">
        <v>774</v>
      </c>
      <c r="C166" s="20" t="s">
        <v>133</v>
      </c>
      <c r="D166" s="20" t="s">
        <v>42</v>
      </c>
      <c r="E166" s="20" t="s">
        <v>146</v>
      </c>
      <c r="F166" s="20" t="s">
        <v>140</v>
      </c>
      <c r="G166" s="21">
        <f>G167</f>
        <v>46464125</v>
      </c>
      <c r="H166" s="37"/>
      <c r="I166" s="37" t="e">
        <f>H164+H165</f>
        <v>#REF!</v>
      </c>
    </row>
    <row r="167" spans="1:10" s="38" customFormat="1">
      <c r="A167" s="18" t="s">
        <v>141</v>
      </c>
      <c r="B167" s="19">
        <v>774</v>
      </c>
      <c r="C167" s="20" t="s">
        <v>133</v>
      </c>
      <c r="D167" s="20" t="s">
        <v>42</v>
      </c>
      <c r="E167" s="20" t="s">
        <v>146</v>
      </c>
      <c r="F167" s="20" t="s">
        <v>142</v>
      </c>
      <c r="G167" s="21">
        <v>46464125</v>
      </c>
      <c r="H167" s="37"/>
    </row>
    <row r="168" spans="1:10" s="38" customFormat="1" ht="51">
      <c r="A168" s="18" t="s">
        <v>143</v>
      </c>
      <c r="B168" s="19">
        <v>774</v>
      </c>
      <c r="C168" s="20" t="s">
        <v>133</v>
      </c>
      <c r="D168" s="20" t="s">
        <v>42</v>
      </c>
      <c r="E168" s="20" t="s">
        <v>146</v>
      </c>
      <c r="F168" s="20" t="s">
        <v>144</v>
      </c>
      <c r="G168" s="21">
        <v>45908625</v>
      </c>
      <c r="H168" s="37">
        <f>G164++G236</f>
        <v>437607300</v>
      </c>
      <c r="J168" s="38">
        <v>578159111</v>
      </c>
    </row>
    <row r="169" spans="1:10" s="7" customFormat="1">
      <c r="A169" s="18" t="s">
        <v>147</v>
      </c>
      <c r="B169" s="19">
        <v>774</v>
      </c>
      <c r="C169" s="20" t="s">
        <v>133</v>
      </c>
      <c r="D169" s="20" t="s">
        <v>42</v>
      </c>
      <c r="E169" s="20" t="s">
        <v>146</v>
      </c>
      <c r="F169" s="20" t="s">
        <v>148</v>
      </c>
      <c r="G169" s="21">
        <v>555500</v>
      </c>
      <c r="H169" s="6"/>
    </row>
    <row r="170" spans="1:10">
      <c r="A170" s="29"/>
      <c r="B170" s="19"/>
      <c r="C170" s="20"/>
      <c r="D170" s="20"/>
      <c r="E170" s="20"/>
      <c r="F170" s="20"/>
      <c r="G170" s="21"/>
    </row>
    <row r="171" spans="1:10" s="38" customFormat="1" ht="38.25">
      <c r="A171" s="18" t="s">
        <v>150</v>
      </c>
      <c r="B171" s="20" t="s">
        <v>149</v>
      </c>
      <c r="C171" s="20" t="s">
        <v>133</v>
      </c>
      <c r="D171" s="20" t="s">
        <v>111</v>
      </c>
      <c r="E171" s="20" t="s">
        <v>151</v>
      </c>
      <c r="F171" s="20"/>
      <c r="G171" s="21">
        <f>G172</f>
        <v>69565568</v>
      </c>
      <c r="H171" s="37"/>
    </row>
    <row r="172" spans="1:10" ht="56.25" customHeight="1">
      <c r="A172" s="18" t="s">
        <v>150</v>
      </c>
      <c r="B172" s="20" t="s">
        <v>149</v>
      </c>
      <c r="C172" s="20" t="s">
        <v>133</v>
      </c>
      <c r="D172" s="20" t="s">
        <v>111</v>
      </c>
      <c r="E172" s="20" t="s">
        <v>151</v>
      </c>
      <c r="F172" s="20"/>
      <c r="G172" s="21">
        <f>G173</f>
        <v>69565568</v>
      </c>
    </row>
    <row r="173" spans="1:10" ht="25.5">
      <c r="A173" s="18" t="s">
        <v>139</v>
      </c>
      <c r="B173" s="20" t="s">
        <v>149</v>
      </c>
      <c r="C173" s="20" t="s">
        <v>133</v>
      </c>
      <c r="D173" s="20" t="s">
        <v>111</v>
      </c>
      <c r="E173" s="20" t="s">
        <v>151</v>
      </c>
      <c r="F173" s="20" t="s">
        <v>140</v>
      </c>
      <c r="G173" s="21">
        <f>G174</f>
        <v>69565568</v>
      </c>
    </row>
    <row r="174" spans="1:10">
      <c r="A174" s="18" t="s">
        <v>141</v>
      </c>
      <c r="B174" s="20" t="s">
        <v>149</v>
      </c>
      <c r="C174" s="20" t="s">
        <v>133</v>
      </c>
      <c r="D174" s="20" t="s">
        <v>111</v>
      </c>
      <c r="E174" s="20" t="s">
        <v>151</v>
      </c>
      <c r="F174" s="20" t="s">
        <v>142</v>
      </c>
      <c r="G174" s="21">
        <f>G175+G176</f>
        <v>69565568</v>
      </c>
    </row>
    <row r="175" spans="1:10" ht="51">
      <c r="A175" s="18" t="s">
        <v>143</v>
      </c>
      <c r="B175" s="20" t="s">
        <v>149</v>
      </c>
      <c r="C175" s="20" t="s">
        <v>133</v>
      </c>
      <c r="D175" s="20" t="s">
        <v>111</v>
      </c>
      <c r="E175" s="20" t="s">
        <v>151</v>
      </c>
      <c r="F175" s="20" t="s">
        <v>144</v>
      </c>
      <c r="G175" s="21">
        <v>68435819</v>
      </c>
    </row>
    <row r="176" spans="1:10">
      <c r="A176" s="18" t="s">
        <v>147</v>
      </c>
      <c r="B176" s="20" t="s">
        <v>149</v>
      </c>
      <c r="C176" s="20" t="s">
        <v>133</v>
      </c>
      <c r="D176" s="20" t="s">
        <v>111</v>
      </c>
      <c r="E176" s="20" t="s">
        <v>151</v>
      </c>
      <c r="F176" s="20" t="s">
        <v>148</v>
      </c>
      <c r="G176" s="21">
        <v>1129749</v>
      </c>
    </row>
    <row r="177" spans="1:8" ht="25.5">
      <c r="A177" s="18" t="s">
        <v>152</v>
      </c>
      <c r="B177" s="20" t="s">
        <v>149</v>
      </c>
      <c r="C177" s="20" t="s">
        <v>133</v>
      </c>
      <c r="D177" s="20" t="s">
        <v>111</v>
      </c>
      <c r="E177" s="20" t="s">
        <v>153</v>
      </c>
      <c r="F177" s="20"/>
      <c r="G177" s="21">
        <f>G178</f>
        <v>7243653</v>
      </c>
    </row>
    <row r="178" spans="1:8" ht="25.5">
      <c r="A178" s="18" t="s">
        <v>139</v>
      </c>
      <c r="B178" s="20" t="s">
        <v>149</v>
      </c>
      <c r="C178" s="20" t="s">
        <v>133</v>
      </c>
      <c r="D178" s="20" t="s">
        <v>111</v>
      </c>
      <c r="E178" s="20" t="s">
        <v>153</v>
      </c>
      <c r="F178" s="20" t="s">
        <v>140</v>
      </c>
      <c r="G178" s="21">
        <f>G179</f>
        <v>7243653</v>
      </c>
    </row>
    <row r="179" spans="1:8">
      <c r="A179" s="18" t="s">
        <v>141</v>
      </c>
      <c r="B179" s="20" t="s">
        <v>149</v>
      </c>
      <c r="C179" s="20" t="s">
        <v>133</v>
      </c>
      <c r="D179" s="20" t="s">
        <v>111</v>
      </c>
      <c r="E179" s="20" t="s">
        <v>153</v>
      </c>
      <c r="F179" s="20" t="s">
        <v>142</v>
      </c>
      <c r="G179" s="21">
        <f>G180+G181</f>
        <v>7243653</v>
      </c>
    </row>
    <row r="180" spans="1:8" ht="51">
      <c r="A180" s="18" t="s">
        <v>143</v>
      </c>
      <c r="B180" s="20" t="s">
        <v>149</v>
      </c>
      <c r="C180" s="20" t="s">
        <v>133</v>
      </c>
      <c r="D180" s="20" t="s">
        <v>111</v>
      </c>
      <c r="E180" s="20" t="s">
        <v>153</v>
      </c>
      <c r="F180" s="20" t="s">
        <v>144</v>
      </c>
      <c r="G180" s="21">
        <v>7154753</v>
      </c>
    </row>
    <row r="181" spans="1:8">
      <c r="A181" s="18" t="s">
        <v>147</v>
      </c>
      <c r="B181" s="20" t="s">
        <v>149</v>
      </c>
      <c r="C181" s="20" t="s">
        <v>133</v>
      </c>
      <c r="D181" s="20" t="s">
        <v>111</v>
      </c>
      <c r="E181" s="20" t="s">
        <v>153</v>
      </c>
      <c r="F181" s="20" t="s">
        <v>148</v>
      </c>
      <c r="G181" s="21">
        <v>88900</v>
      </c>
    </row>
    <row r="182" spans="1:8">
      <c r="A182" s="18"/>
      <c r="B182" s="20"/>
      <c r="C182" s="20"/>
      <c r="D182" s="20"/>
      <c r="E182" s="20"/>
      <c r="F182" s="20"/>
      <c r="G182" s="21"/>
    </row>
    <row r="183" spans="1:8" s="38" customFormat="1" ht="31.5" customHeight="1">
      <c r="A183" s="40" t="s">
        <v>154</v>
      </c>
      <c r="B183" s="20" t="s">
        <v>149</v>
      </c>
      <c r="C183" s="20" t="s">
        <v>133</v>
      </c>
      <c r="D183" s="20" t="s">
        <v>102</v>
      </c>
      <c r="E183" s="20" t="s">
        <v>155</v>
      </c>
      <c r="F183" s="20"/>
      <c r="G183" s="21">
        <f>G184</f>
        <v>849693</v>
      </c>
      <c r="H183" s="37"/>
    </row>
    <row r="184" spans="1:8" s="38" customFormat="1" ht="25.5">
      <c r="A184" s="18" t="s">
        <v>139</v>
      </c>
      <c r="B184" s="20" t="s">
        <v>149</v>
      </c>
      <c r="C184" s="20" t="s">
        <v>133</v>
      </c>
      <c r="D184" s="20" t="s">
        <v>102</v>
      </c>
      <c r="E184" s="20" t="s">
        <v>155</v>
      </c>
      <c r="F184" s="20" t="s">
        <v>140</v>
      </c>
      <c r="G184" s="21">
        <f>G185</f>
        <v>849693</v>
      </c>
      <c r="H184" s="37"/>
    </row>
    <row r="185" spans="1:8">
      <c r="A185" s="18" t="s">
        <v>141</v>
      </c>
      <c r="B185" s="20" t="s">
        <v>149</v>
      </c>
      <c r="C185" s="20" t="s">
        <v>133</v>
      </c>
      <c r="D185" s="20" t="s">
        <v>102</v>
      </c>
      <c r="E185" s="20" t="s">
        <v>155</v>
      </c>
      <c r="F185" s="20" t="s">
        <v>142</v>
      </c>
      <c r="G185" s="21">
        <v>849693</v>
      </c>
    </row>
    <row r="186" spans="1:8" ht="51">
      <c r="A186" s="18" t="s">
        <v>143</v>
      </c>
      <c r="B186" s="20" t="s">
        <v>149</v>
      </c>
      <c r="C186" s="20" t="s">
        <v>133</v>
      </c>
      <c r="D186" s="20" t="s">
        <v>102</v>
      </c>
      <c r="E186" s="20" t="s">
        <v>155</v>
      </c>
      <c r="F186" s="20" t="s">
        <v>144</v>
      </c>
      <c r="G186" s="21">
        <v>849693</v>
      </c>
    </row>
    <row r="187" spans="1:8" hidden="1">
      <c r="A187" s="18"/>
      <c r="B187" s="20"/>
      <c r="C187" s="20"/>
      <c r="D187" s="20"/>
      <c r="E187" s="20"/>
      <c r="F187" s="20"/>
      <c r="G187" s="21"/>
    </row>
    <row r="188" spans="1:8" hidden="1">
      <c r="A188" s="18"/>
      <c r="B188" s="20"/>
      <c r="C188" s="20"/>
      <c r="D188" s="20"/>
      <c r="E188" s="20"/>
      <c r="F188" s="20"/>
      <c r="G188" s="21"/>
    </row>
    <row r="189" spans="1:8" hidden="1">
      <c r="A189" s="18"/>
      <c r="B189" s="20"/>
      <c r="C189" s="20"/>
      <c r="D189" s="20"/>
      <c r="E189" s="20"/>
      <c r="F189" s="20"/>
      <c r="G189" s="21"/>
    </row>
    <row r="190" spans="1:8" s="7" customFormat="1" ht="25.5">
      <c r="A190" s="18" t="s">
        <v>501</v>
      </c>
      <c r="B190" s="19">
        <v>774</v>
      </c>
      <c r="C190" s="20" t="s">
        <v>133</v>
      </c>
      <c r="D190" s="20" t="s">
        <v>111</v>
      </c>
      <c r="E190" s="20" t="s">
        <v>502</v>
      </c>
      <c r="F190" s="20"/>
      <c r="G190" s="21">
        <f>G191+G196</f>
        <v>1607000</v>
      </c>
      <c r="H190" s="6"/>
    </row>
    <row r="191" spans="1:8" s="7" customFormat="1">
      <c r="A191" s="18" t="s">
        <v>503</v>
      </c>
      <c r="B191" s="19">
        <v>774</v>
      </c>
      <c r="C191" s="20" t="s">
        <v>133</v>
      </c>
      <c r="D191" s="20" t="s">
        <v>111</v>
      </c>
      <c r="E191" s="20" t="s">
        <v>504</v>
      </c>
      <c r="F191" s="20"/>
      <c r="G191" s="21">
        <f>G192</f>
        <v>1500000</v>
      </c>
      <c r="H191" s="6"/>
    </row>
    <row r="192" spans="1:8" s="7" customFormat="1" ht="25.5">
      <c r="A192" s="18" t="s">
        <v>139</v>
      </c>
      <c r="B192" s="19">
        <v>774</v>
      </c>
      <c r="C192" s="20" t="s">
        <v>133</v>
      </c>
      <c r="D192" s="20" t="s">
        <v>111</v>
      </c>
      <c r="E192" s="20" t="s">
        <v>504</v>
      </c>
      <c r="F192" s="20" t="s">
        <v>140</v>
      </c>
      <c r="G192" s="21">
        <f>G193</f>
        <v>1500000</v>
      </c>
      <c r="H192" s="6"/>
    </row>
    <row r="193" spans="1:8" s="7" customFormat="1">
      <c r="A193" s="18" t="s">
        <v>141</v>
      </c>
      <c r="B193" s="19">
        <v>774</v>
      </c>
      <c r="C193" s="20" t="s">
        <v>133</v>
      </c>
      <c r="D193" s="20" t="s">
        <v>111</v>
      </c>
      <c r="E193" s="20" t="s">
        <v>504</v>
      </c>
      <c r="F193" s="20" t="s">
        <v>142</v>
      </c>
      <c r="G193" s="21">
        <f>G194</f>
        <v>1500000</v>
      </c>
      <c r="H193" s="6"/>
    </row>
    <row r="194" spans="1:8" s="7" customFormat="1">
      <c r="A194" s="18" t="s">
        <v>147</v>
      </c>
      <c r="B194" s="19">
        <v>774</v>
      </c>
      <c r="C194" s="20" t="s">
        <v>133</v>
      </c>
      <c r="D194" s="20" t="s">
        <v>111</v>
      </c>
      <c r="E194" s="20" t="s">
        <v>504</v>
      </c>
      <c r="F194" s="20" t="s">
        <v>148</v>
      </c>
      <c r="G194" s="21">
        <v>1500000</v>
      </c>
      <c r="H194" s="6"/>
    </row>
    <row r="195" spans="1:8" hidden="1">
      <c r="A195" s="18"/>
      <c r="B195" s="20"/>
      <c r="C195" s="20"/>
      <c r="D195" s="20"/>
      <c r="E195" s="20"/>
      <c r="F195" s="20"/>
      <c r="G195" s="21"/>
    </row>
    <row r="196" spans="1:8" s="7" customFormat="1">
      <c r="A196" s="18" t="s">
        <v>577</v>
      </c>
      <c r="B196" s="19">
        <v>774</v>
      </c>
      <c r="C196" s="20" t="s">
        <v>133</v>
      </c>
      <c r="D196" s="20" t="s">
        <v>111</v>
      </c>
      <c r="E196" s="20" t="s">
        <v>576</v>
      </c>
      <c r="F196" s="20"/>
      <c r="G196" s="21">
        <f>G197</f>
        <v>107000</v>
      </c>
      <c r="H196" s="6"/>
    </row>
    <row r="197" spans="1:8" s="7" customFormat="1" ht="25.5">
      <c r="A197" s="18" t="s">
        <v>139</v>
      </c>
      <c r="B197" s="19">
        <v>774</v>
      </c>
      <c r="C197" s="20" t="s">
        <v>133</v>
      </c>
      <c r="D197" s="20" t="s">
        <v>111</v>
      </c>
      <c r="E197" s="20" t="s">
        <v>576</v>
      </c>
      <c r="F197" s="20" t="s">
        <v>140</v>
      </c>
      <c r="G197" s="21">
        <f>G198</f>
        <v>107000</v>
      </c>
      <c r="H197" s="6"/>
    </row>
    <row r="198" spans="1:8" s="7" customFormat="1">
      <c r="A198" s="18" t="s">
        <v>141</v>
      </c>
      <c r="B198" s="19">
        <v>774</v>
      </c>
      <c r="C198" s="20" t="s">
        <v>133</v>
      </c>
      <c r="D198" s="20" t="s">
        <v>111</v>
      </c>
      <c r="E198" s="20" t="s">
        <v>576</v>
      </c>
      <c r="F198" s="20" t="s">
        <v>142</v>
      </c>
      <c r="G198" s="21">
        <v>107000</v>
      </c>
      <c r="H198" s="6"/>
    </row>
    <row r="199" spans="1:8" s="7" customFormat="1">
      <c r="A199" s="18" t="s">
        <v>147</v>
      </c>
      <c r="B199" s="19"/>
      <c r="C199" s="20"/>
      <c r="D199" s="20"/>
      <c r="E199" s="20" t="s">
        <v>576</v>
      </c>
      <c r="F199" s="20" t="s">
        <v>148</v>
      </c>
      <c r="G199" s="21">
        <v>107000</v>
      </c>
      <c r="H199" s="6"/>
    </row>
    <row r="200" spans="1:8" s="38" customFormat="1" ht="21.75" customHeight="1">
      <c r="A200" s="30" t="s">
        <v>156</v>
      </c>
      <c r="B200" s="20" t="s">
        <v>149</v>
      </c>
      <c r="C200" s="20" t="s">
        <v>133</v>
      </c>
      <c r="D200" s="20" t="s">
        <v>133</v>
      </c>
      <c r="E200" s="20" t="s">
        <v>157</v>
      </c>
      <c r="F200" s="20"/>
      <c r="G200" s="21">
        <f>G201+G205</f>
        <v>7910000</v>
      </c>
      <c r="H200" s="37"/>
    </row>
    <row r="201" spans="1:8" s="38" customFormat="1" ht="25.5">
      <c r="A201" s="30" t="s">
        <v>158</v>
      </c>
      <c r="B201" s="20" t="s">
        <v>149</v>
      </c>
      <c r="C201" s="20" t="s">
        <v>133</v>
      </c>
      <c r="D201" s="20" t="s">
        <v>133</v>
      </c>
      <c r="E201" s="20" t="s">
        <v>159</v>
      </c>
      <c r="F201" s="20"/>
      <c r="G201" s="21">
        <f>G202</f>
        <v>7160000</v>
      </c>
      <c r="H201" s="37"/>
    </row>
    <row r="202" spans="1:8" s="38" customFormat="1" ht="25.5">
      <c r="A202" s="18" t="s">
        <v>139</v>
      </c>
      <c r="B202" s="20" t="s">
        <v>149</v>
      </c>
      <c r="C202" s="20" t="s">
        <v>133</v>
      </c>
      <c r="D202" s="20" t="s">
        <v>133</v>
      </c>
      <c r="E202" s="20" t="s">
        <v>159</v>
      </c>
      <c r="F202" s="20" t="s">
        <v>140</v>
      </c>
      <c r="G202" s="21">
        <f>G203</f>
        <v>7160000</v>
      </c>
      <c r="H202" s="37"/>
    </row>
    <row r="203" spans="1:8" s="38" customFormat="1">
      <c r="A203" s="18" t="s">
        <v>141</v>
      </c>
      <c r="B203" s="20" t="s">
        <v>149</v>
      </c>
      <c r="C203" s="20" t="s">
        <v>133</v>
      </c>
      <c r="D203" s="20" t="s">
        <v>133</v>
      </c>
      <c r="E203" s="20" t="s">
        <v>159</v>
      </c>
      <c r="F203" s="20" t="s">
        <v>142</v>
      </c>
      <c r="G203" s="21">
        <v>7160000</v>
      </c>
      <c r="H203" s="37"/>
    </row>
    <row r="204" spans="1:8" s="38" customFormat="1">
      <c r="A204" s="18" t="s">
        <v>147</v>
      </c>
      <c r="B204" s="20" t="s">
        <v>149</v>
      </c>
      <c r="C204" s="20" t="s">
        <v>133</v>
      </c>
      <c r="D204" s="20" t="s">
        <v>133</v>
      </c>
      <c r="E204" s="20" t="s">
        <v>159</v>
      </c>
      <c r="F204" s="20" t="s">
        <v>148</v>
      </c>
      <c r="G204" s="21">
        <v>7160000</v>
      </c>
      <c r="H204" s="37"/>
    </row>
    <row r="205" spans="1:8" s="38" customFormat="1" ht="25.5">
      <c r="A205" s="30" t="s">
        <v>160</v>
      </c>
      <c r="B205" s="20" t="s">
        <v>149</v>
      </c>
      <c r="C205" s="20" t="s">
        <v>133</v>
      </c>
      <c r="D205" s="20" t="s">
        <v>133</v>
      </c>
      <c r="E205" s="20" t="s">
        <v>161</v>
      </c>
      <c r="F205" s="20"/>
      <c r="G205" s="21">
        <f>G206</f>
        <v>750000</v>
      </c>
      <c r="H205" s="37"/>
    </row>
    <row r="206" spans="1:8" s="38" customFormat="1" ht="25.5">
      <c r="A206" s="18" t="s">
        <v>139</v>
      </c>
      <c r="B206" s="20" t="s">
        <v>149</v>
      </c>
      <c r="C206" s="20" t="s">
        <v>133</v>
      </c>
      <c r="D206" s="20" t="s">
        <v>133</v>
      </c>
      <c r="E206" s="20" t="s">
        <v>161</v>
      </c>
      <c r="F206" s="20" t="s">
        <v>140</v>
      </c>
      <c r="G206" s="21">
        <f>G207</f>
        <v>750000</v>
      </c>
      <c r="H206" s="37"/>
    </row>
    <row r="207" spans="1:8" s="38" customFormat="1">
      <c r="A207" s="18" t="s">
        <v>141</v>
      </c>
      <c r="B207" s="20" t="s">
        <v>149</v>
      </c>
      <c r="C207" s="20" t="s">
        <v>133</v>
      </c>
      <c r="D207" s="20" t="s">
        <v>133</v>
      </c>
      <c r="E207" s="20" t="s">
        <v>161</v>
      </c>
      <c r="F207" s="20" t="s">
        <v>142</v>
      </c>
      <c r="G207" s="21">
        <v>750000</v>
      </c>
      <c r="H207" s="37"/>
    </row>
    <row r="208" spans="1:8" s="38" customFormat="1">
      <c r="A208" s="18" t="s">
        <v>147</v>
      </c>
      <c r="B208" s="20" t="s">
        <v>149</v>
      </c>
      <c r="C208" s="20" t="s">
        <v>133</v>
      </c>
      <c r="D208" s="20" t="s">
        <v>133</v>
      </c>
      <c r="E208" s="20" t="s">
        <v>161</v>
      </c>
      <c r="F208" s="20" t="s">
        <v>148</v>
      </c>
      <c r="G208" s="21">
        <v>750000</v>
      </c>
      <c r="H208" s="37"/>
    </row>
    <row r="209" spans="1:8" s="38" customFormat="1" ht="30.75" customHeight="1">
      <c r="A209" s="18" t="s">
        <v>162</v>
      </c>
      <c r="B209" s="20" t="s">
        <v>149</v>
      </c>
      <c r="C209" s="20" t="s">
        <v>133</v>
      </c>
      <c r="D209" s="20" t="s">
        <v>102</v>
      </c>
      <c r="E209" s="20" t="s">
        <v>163</v>
      </c>
      <c r="F209" s="20"/>
      <c r="G209" s="21">
        <f>G210</f>
        <v>400000</v>
      </c>
      <c r="H209" s="37"/>
    </row>
    <row r="210" spans="1:8" s="38" customFormat="1" ht="30.75" customHeight="1">
      <c r="A210" s="18" t="s">
        <v>164</v>
      </c>
      <c r="B210" s="20" t="s">
        <v>149</v>
      </c>
      <c r="C210" s="20" t="s">
        <v>133</v>
      </c>
      <c r="D210" s="20" t="s">
        <v>102</v>
      </c>
      <c r="E210" s="20" t="s">
        <v>165</v>
      </c>
      <c r="F210" s="20"/>
      <c r="G210" s="21">
        <f>G211</f>
        <v>400000</v>
      </c>
      <c r="H210" s="37"/>
    </row>
    <row r="211" spans="1:8" s="38" customFormat="1" ht="30.75" customHeight="1">
      <c r="A211" s="18" t="s">
        <v>139</v>
      </c>
      <c r="B211" s="20" t="s">
        <v>149</v>
      </c>
      <c r="C211" s="20" t="s">
        <v>133</v>
      </c>
      <c r="D211" s="20" t="s">
        <v>102</v>
      </c>
      <c r="E211" s="20" t="s">
        <v>166</v>
      </c>
      <c r="F211" s="20" t="s">
        <v>140</v>
      </c>
      <c r="G211" s="21">
        <f>G212</f>
        <v>400000</v>
      </c>
      <c r="H211" s="37"/>
    </row>
    <row r="212" spans="1:8" s="38" customFormat="1" ht="22.5" customHeight="1">
      <c r="A212" s="18" t="s">
        <v>141</v>
      </c>
      <c r="B212" s="20" t="s">
        <v>149</v>
      </c>
      <c r="C212" s="20" t="s">
        <v>133</v>
      </c>
      <c r="D212" s="20" t="s">
        <v>102</v>
      </c>
      <c r="E212" s="20" t="s">
        <v>166</v>
      </c>
      <c r="F212" s="20" t="s">
        <v>142</v>
      </c>
      <c r="G212" s="21">
        <f>G213</f>
        <v>400000</v>
      </c>
      <c r="H212" s="37"/>
    </row>
    <row r="213" spans="1:8" s="38" customFormat="1" ht="23.25" customHeight="1">
      <c r="A213" s="18" t="s">
        <v>147</v>
      </c>
      <c r="B213" s="20" t="s">
        <v>149</v>
      </c>
      <c r="C213" s="20" t="s">
        <v>133</v>
      </c>
      <c r="D213" s="20" t="s">
        <v>102</v>
      </c>
      <c r="E213" s="20" t="s">
        <v>166</v>
      </c>
      <c r="F213" s="20" t="s">
        <v>148</v>
      </c>
      <c r="G213" s="21">
        <v>400000</v>
      </c>
      <c r="H213" s="37"/>
    </row>
    <row r="214" spans="1:8" s="38" customFormat="1" ht="32.25" customHeight="1">
      <c r="A214" s="18" t="s">
        <v>167</v>
      </c>
      <c r="B214" s="20" t="s">
        <v>149</v>
      </c>
      <c r="C214" s="20" t="s">
        <v>133</v>
      </c>
      <c r="D214" s="20" t="s">
        <v>102</v>
      </c>
      <c r="E214" s="20" t="s">
        <v>168</v>
      </c>
      <c r="F214" s="20"/>
      <c r="G214" s="21">
        <f>G215</f>
        <v>8168772</v>
      </c>
      <c r="H214" s="37"/>
    </row>
    <row r="215" spans="1:8" s="38" customFormat="1" ht="25.5">
      <c r="A215" s="18" t="s">
        <v>64</v>
      </c>
      <c r="B215" s="20" t="s">
        <v>149</v>
      </c>
      <c r="C215" s="20" t="s">
        <v>133</v>
      </c>
      <c r="D215" s="20" t="s">
        <v>102</v>
      </c>
      <c r="E215" s="20" t="s">
        <v>169</v>
      </c>
      <c r="F215" s="20"/>
      <c r="G215" s="21">
        <f>G216+G220+G233+G223</f>
        <v>8168772</v>
      </c>
      <c r="H215" s="37"/>
    </row>
    <row r="216" spans="1:8" ht="63.75">
      <c r="A216" s="18" t="s">
        <v>66</v>
      </c>
      <c r="B216" s="20" t="s">
        <v>149</v>
      </c>
      <c r="C216" s="20" t="s">
        <v>133</v>
      </c>
      <c r="D216" s="20" t="s">
        <v>102</v>
      </c>
      <c r="E216" s="20" t="s">
        <v>169</v>
      </c>
      <c r="F216" s="20" t="s">
        <v>67</v>
      </c>
      <c r="G216" s="21">
        <f>G217</f>
        <v>7873612</v>
      </c>
    </row>
    <row r="217" spans="1:8" ht="25.5">
      <c r="A217" s="18" t="s">
        <v>68</v>
      </c>
      <c r="B217" s="20" t="s">
        <v>149</v>
      </c>
      <c r="C217" s="20" t="s">
        <v>133</v>
      </c>
      <c r="D217" s="20" t="s">
        <v>102</v>
      </c>
      <c r="E217" s="20" t="s">
        <v>169</v>
      </c>
      <c r="F217" s="20" t="s">
        <v>69</v>
      </c>
      <c r="G217" s="21">
        <f>G218+G219</f>
        <v>7873612</v>
      </c>
    </row>
    <row r="218" spans="1:8" ht="38.25">
      <c r="A218" s="29" t="s">
        <v>70</v>
      </c>
      <c r="B218" s="20" t="s">
        <v>149</v>
      </c>
      <c r="C218" s="20" t="s">
        <v>133</v>
      </c>
      <c r="D218" s="20" t="s">
        <v>102</v>
      </c>
      <c r="E218" s="20" t="s">
        <v>169</v>
      </c>
      <c r="F218" s="20" t="s">
        <v>71</v>
      </c>
      <c r="G218" s="21">
        <v>7752092</v>
      </c>
    </row>
    <row r="219" spans="1:8" ht="38.25">
      <c r="A219" s="29" t="s">
        <v>170</v>
      </c>
      <c r="B219" s="20" t="s">
        <v>149</v>
      </c>
      <c r="C219" s="20" t="s">
        <v>133</v>
      </c>
      <c r="D219" s="20" t="s">
        <v>102</v>
      </c>
      <c r="E219" s="20" t="s">
        <v>169</v>
      </c>
      <c r="F219" s="20" t="s">
        <v>73</v>
      </c>
      <c r="G219" s="21">
        <v>121520</v>
      </c>
    </row>
    <row r="220" spans="1:8" ht="25.5">
      <c r="A220" s="18" t="s">
        <v>74</v>
      </c>
      <c r="B220" s="20" t="s">
        <v>149</v>
      </c>
      <c r="C220" s="20" t="s">
        <v>133</v>
      </c>
      <c r="D220" s="20" t="s">
        <v>102</v>
      </c>
      <c r="E220" s="20" t="s">
        <v>169</v>
      </c>
      <c r="F220" s="20" t="s">
        <v>54</v>
      </c>
      <c r="G220" s="21">
        <f>G221</f>
        <v>264160</v>
      </c>
    </row>
    <row r="221" spans="1:8" ht="25.5">
      <c r="A221" s="18" t="s">
        <v>55</v>
      </c>
      <c r="B221" s="20" t="s">
        <v>149</v>
      </c>
      <c r="C221" s="20" t="s">
        <v>133</v>
      </c>
      <c r="D221" s="20" t="s">
        <v>102</v>
      </c>
      <c r="E221" s="20" t="s">
        <v>169</v>
      </c>
      <c r="F221" s="20" t="s">
        <v>56</v>
      </c>
      <c r="G221" s="21">
        <v>264160</v>
      </c>
    </row>
    <row r="222" spans="1:8" ht="25.5">
      <c r="A222" s="41" t="s">
        <v>75</v>
      </c>
      <c r="B222" s="20" t="s">
        <v>149</v>
      </c>
      <c r="C222" s="20" t="s">
        <v>133</v>
      </c>
      <c r="D222" s="20" t="s">
        <v>102</v>
      </c>
      <c r="E222" s="20" t="s">
        <v>169</v>
      </c>
      <c r="F222" s="20" t="s">
        <v>58</v>
      </c>
      <c r="G222" s="21">
        <v>264160</v>
      </c>
    </row>
    <row r="223" spans="1:8" ht="27.75" customHeight="1">
      <c r="A223" s="18" t="s">
        <v>185</v>
      </c>
      <c r="B223" s="19"/>
      <c r="C223" s="20"/>
      <c r="D223" s="20"/>
      <c r="E223" s="20" t="s">
        <v>169</v>
      </c>
      <c r="F223" s="20" t="s">
        <v>186</v>
      </c>
      <c r="G223" s="21">
        <f>G224</f>
        <v>31000</v>
      </c>
    </row>
    <row r="224" spans="1:8" ht="24" customHeight="1">
      <c r="A224" s="18" t="s">
        <v>241</v>
      </c>
      <c r="B224" s="19"/>
      <c r="C224" s="20"/>
      <c r="D224" s="20"/>
      <c r="E224" s="20" t="s">
        <v>169</v>
      </c>
      <c r="F224" s="20" t="s">
        <v>188</v>
      </c>
      <c r="G224" s="21">
        <f>G225+G226</f>
        <v>31000</v>
      </c>
    </row>
    <row r="225" spans="1:8" ht="24" customHeight="1">
      <c r="A225" s="18" t="s">
        <v>242</v>
      </c>
      <c r="B225" s="19"/>
      <c r="C225" s="20"/>
      <c r="D225" s="20"/>
      <c r="E225" s="20" t="s">
        <v>169</v>
      </c>
      <c r="F225" s="20" t="s">
        <v>243</v>
      </c>
      <c r="G225" s="21">
        <v>11200</v>
      </c>
    </row>
    <row r="226" spans="1:8" ht="18.75" customHeight="1">
      <c r="A226" s="41" t="s">
        <v>290</v>
      </c>
      <c r="B226" s="20"/>
      <c r="C226" s="20"/>
      <c r="D226" s="20"/>
      <c r="E226" s="20" t="s">
        <v>169</v>
      </c>
      <c r="F226" s="20" t="s">
        <v>291</v>
      </c>
      <c r="G226" s="21">
        <v>19800</v>
      </c>
    </row>
    <row r="227" spans="1:8" s="32" customFormat="1" ht="51">
      <c r="A227" s="12" t="s">
        <v>415</v>
      </c>
      <c r="B227" s="13">
        <v>793</v>
      </c>
      <c r="C227" s="14" t="s">
        <v>133</v>
      </c>
      <c r="D227" s="14" t="s">
        <v>42</v>
      </c>
      <c r="E227" s="14" t="s">
        <v>416</v>
      </c>
      <c r="F227" s="14"/>
      <c r="G227" s="15">
        <f>G228</f>
        <v>500000</v>
      </c>
      <c r="H227" s="31"/>
    </row>
    <row r="228" spans="1:8" ht="25.5">
      <c r="A228" s="18" t="s">
        <v>509</v>
      </c>
      <c r="B228" s="19">
        <v>793</v>
      </c>
      <c r="C228" s="20" t="s">
        <v>133</v>
      </c>
      <c r="D228" s="20" t="s">
        <v>42</v>
      </c>
      <c r="E228" s="20" t="s">
        <v>505</v>
      </c>
      <c r="F228" s="20"/>
      <c r="G228" s="21">
        <f>G229</f>
        <v>500000</v>
      </c>
    </row>
    <row r="229" spans="1:8" ht="25.5">
      <c r="A229" s="18" t="s">
        <v>139</v>
      </c>
      <c r="B229" s="19">
        <v>793</v>
      </c>
      <c r="C229" s="20" t="s">
        <v>133</v>
      </c>
      <c r="D229" s="20" t="s">
        <v>42</v>
      </c>
      <c r="E229" s="20" t="s">
        <v>505</v>
      </c>
      <c r="F229" s="20" t="s">
        <v>140</v>
      </c>
      <c r="G229" s="21">
        <f>G230</f>
        <v>500000</v>
      </c>
    </row>
    <row r="230" spans="1:8" ht="15" customHeight="1">
      <c r="A230" s="18" t="s">
        <v>141</v>
      </c>
      <c r="B230" s="19">
        <v>793</v>
      </c>
      <c r="C230" s="20" t="s">
        <v>133</v>
      </c>
      <c r="D230" s="20" t="s">
        <v>42</v>
      </c>
      <c r="E230" s="20" t="s">
        <v>505</v>
      </c>
      <c r="F230" s="20" t="s">
        <v>142</v>
      </c>
      <c r="G230" s="21">
        <f>G231</f>
        <v>500000</v>
      </c>
    </row>
    <row r="231" spans="1:8" ht="15.75" customHeight="1">
      <c r="A231" s="18" t="s">
        <v>147</v>
      </c>
      <c r="B231" s="20"/>
      <c r="C231" s="20"/>
      <c r="D231" s="20"/>
      <c r="E231" s="20" t="s">
        <v>505</v>
      </c>
      <c r="F231" s="20" t="s">
        <v>148</v>
      </c>
      <c r="G231" s="21">
        <v>500000</v>
      </c>
    </row>
    <row r="232" spans="1:8" hidden="1">
      <c r="A232" s="41"/>
      <c r="B232" s="20"/>
      <c r="C232" s="20"/>
      <c r="D232" s="20"/>
      <c r="E232" s="20"/>
      <c r="F232" s="20"/>
      <c r="G232" s="21"/>
    </row>
    <row r="233" spans="1:8" ht="12.75" hidden="1" customHeight="1">
      <c r="A233" s="29"/>
      <c r="B233" s="19"/>
      <c r="C233" s="20"/>
      <c r="D233" s="20"/>
      <c r="E233" s="20"/>
      <c r="F233" s="20"/>
      <c r="G233" s="21"/>
    </row>
    <row r="234" spans="1:8" ht="27.75" hidden="1" customHeight="1">
      <c r="A234" s="29"/>
      <c r="B234" s="19"/>
      <c r="C234" s="20"/>
      <c r="D234" s="20"/>
      <c r="E234" s="20"/>
      <c r="F234" s="20"/>
      <c r="G234" s="21"/>
    </row>
    <row r="235" spans="1:8" ht="27.75" hidden="1" customHeight="1">
      <c r="A235" s="29"/>
      <c r="B235" s="19"/>
      <c r="C235" s="20"/>
      <c r="D235" s="20"/>
      <c r="E235" s="20"/>
      <c r="F235" s="20"/>
      <c r="G235" s="21"/>
    </row>
    <row r="236" spans="1:8" ht="27.75" hidden="1" customHeight="1">
      <c r="A236" s="29"/>
      <c r="B236" s="19"/>
      <c r="C236" s="20"/>
      <c r="D236" s="20"/>
      <c r="E236" s="20"/>
      <c r="F236" s="20"/>
      <c r="G236" s="21"/>
    </row>
    <row r="237" spans="1:8" ht="27.75" hidden="1" customHeight="1">
      <c r="A237" s="29"/>
      <c r="B237" s="19"/>
      <c r="C237" s="20"/>
      <c r="D237" s="20"/>
      <c r="E237" s="20"/>
      <c r="F237" s="20"/>
      <c r="G237" s="21"/>
    </row>
    <row r="238" spans="1:8" ht="27.75" hidden="1" customHeight="1">
      <c r="A238" s="29"/>
      <c r="B238" s="19"/>
      <c r="C238" s="20"/>
      <c r="D238" s="20"/>
      <c r="E238" s="20"/>
      <c r="F238" s="20"/>
      <c r="G238" s="21"/>
    </row>
    <row r="239" spans="1:8" ht="27.75" hidden="1" customHeight="1">
      <c r="A239" s="29"/>
      <c r="B239" s="19"/>
      <c r="C239" s="20"/>
      <c r="D239" s="20"/>
      <c r="E239" s="20"/>
      <c r="F239" s="20"/>
      <c r="G239" s="21"/>
    </row>
    <row r="240" spans="1:8" ht="10.5" hidden="1" customHeight="1">
      <c r="A240" s="30"/>
      <c r="B240" s="19"/>
      <c r="C240" s="20"/>
      <c r="D240" s="20"/>
      <c r="E240" s="20"/>
      <c r="F240" s="20"/>
      <c r="G240" s="21"/>
    </row>
    <row r="241" spans="1:13" hidden="1">
      <c r="A241" s="30"/>
      <c r="B241" s="19"/>
      <c r="C241" s="20"/>
      <c r="D241" s="20"/>
      <c r="E241" s="20"/>
      <c r="F241" s="20"/>
      <c r="G241" s="21"/>
    </row>
    <row r="242" spans="1:13" s="44" customFormat="1" ht="29.25" customHeight="1">
      <c r="A242" s="42" t="s">
        <v>171</v>
      </c>
      <c r="B242" s="13">
        <v>757</v>
      </c>
      <c r="C242" s="14" t="s">
        <v>172</v>
      </c>
      <c r="D242" s="14" t="s">
        <v>62</v>
      </c>
      <c r="E242" s="14" t="s">
        <v>173</v>
      </c>
      <c r="F242" s="14"/>
      <c r="G242" s="15">
        <f>G243</f>
        <v>20000</v>
      </c>
      <c r="H242" s="43">
        <f>G242+G258+G312+G344+G633</f>
        <v>69498003</v>
      </c>
      <c r="M242" s="43">
        <f>G245</f>
        <v>20000</v>
      </c>
    </row>
    <row r="243" spans="1:13" s="44" customFormat="1" ht="32.25" customHeight="1">
      <c r="A243" s="29" t="s">
        <v>548</v>
      </c>
      <c r="B243" s="19">
        <v>757</v>
      </c>
      <c r="C243" s="20" t="s">
        <v>172</v>
      </c>
      <c r="D243" s="20" t="s">
        <v>62</v>
      </c>
      <c r="E243" s="20" t="s">
        <v>174</v>
      </c>
      <c r="F243" s="20"/>
      <c r="G243" s="21">
        <f>G244</f>
        <v>20000</v>
      </c>
      <c r="H243" s="43"/>
    </row>
    <row r="244" spans="1:13" s="44" customFormat="1" ht="32.25" customHeight="1">
      <c r="A244" s="18" t="s">
        <v>74</v>
      </c>
      <c r="B244" s="19">
        <v>757</v>
      </c>
      <c r="C244" s="20" t="s">
        <v>172</v>
      </c>
      <c r="D244" s="20" t="s">
        <v>62</v>
      </c>
      <c r="E244" s="20" t="s">
        <v>174</v>
      </c>
      <c r="F244" s="20" t="s">
        <v>54</v>
      </c>
      <c r="G244" s="21">
        <f>G245</f>
        <v>20000</v>
      </c>
      <c r="H244" s="43"/>
    </row>
    <row r="245" spans="1:13" s="44" customFormat="1" ht="33.75" customHeight="1">
      <c r="A245" s="18" t="s">
        <v>55</v>
      </c>
      <c r="B245" s="19">
        <v>757</v>
      </c>
      <c r="C245" s="20" t="s">
        <v>172</v>
      </c>
      <c r="D245" s="20" t="s">
        <v>62</v>
      </c>
      <c r="E245" s="20" t="s">
        <v>174</v>
      </c>
      <c r="F245" s="20" t="s">
        <v>56</v>
      </c>
      <c r="G245" s="21">
        <f>G246</f>
        <v>20000</v>
      </c>
      <c r="H245" s="43"/>
    </row>
    <row r="246" spans="1:13" s="44" customFormat="1" ht="32.25" customHeight="1">
      <c r="A246" s="18" t="s">
        <v>57</v>
      </c>
      <c r="B246" s="19"/>
      <c r="C246" s="20"/>
      <c r="D246" s="20"/>
      <c r="E246" s="20" t="s">
        <v>174</v>
      </c>
      <c r="F246" s="20" t="s">
        <v>58</v>
      </c>
      <c r="G246" s="21">
        <v>20000</v>
      </c>
      <c r="H246" s="43"/>
    </row>
    <row r="247" spans="1:13" s="32" customFormat="1" ht="52.5" customHeight="1">
      <c r="A247" s="12" t="s">
        <v>507</v>
      </c>
      <c r="B247" s="13">
        <v>793</v>
      </c>
      <c r="C247" s="14" t="s">
        <v>176</v>
      </c>
      <c r="D247" s="14" t="s">
        <v>110</v>
      </c>
      <c r="E247" s="14" t="s">
        <v>177</v>
      </c>
      <c r="F247" s="14"/>
      <c r="G247" s="15">
        <f>G248</f>
        <v>20000</v>
      </c>
      <c r="H247" s="31"/>
      <c r="M247" s="31">
        <f>G247</f>
        <v>20000</v>
      </c>
    </row>
    <row r="248" spans="1:13" s="7" customFormat="1" ht="38.25" customHeight="1">
      <c r="A248" s="18" t="s">
        <v>549</v>
      </c>
      <c r="B248" s="19">
        <v>793</v>
      </c>
      <c r="C248" s="20" t="s">
        <v>176</v>
      </c>
      <c r="D248" s="20" t="s">
        <v>110</v>
      </c>
      <c r="E248" s="20" t="s">
        <v>551</v>
      </c>
      <c r="F248" s="20"/>
      <c r="G248" s="21">
        <f>G250</f>
        <v>20000</v>
      </c>
      <c r="H248" s="6"/>
    </row>
    <row r="249" spans="1:13" s="7" customFormat="1" ht="38.25" customHeight="1">
      <c r="A249" s="18" t="s">
        <v>74</v>
      </c>
      <c r="B249" s="19">
        <v>793</v>
      </c>
      <c r="C249" s="20" t="s">
        <v>176</v>
      </c>
      <c r="D249" s="20" t="s">
        <v>110</v>
      </c>
      <c r="E249" s="20" t="s">
        <v>551</v>
      </c>
      <c r="F249" s="20" t="s">
        <v>54</v>
      </c>
      <c r="G249" s="21">
        <f>G250</f>
        <v>20000</v>
      </c>
      <c r="H249" s="6"/>
    </row>
    <row r="250" spans="1:13" s="7" customFormat="1" ht="38.25" customHeight="1">
      <c r="A250" s="18" t="s">
        <v>55</v>
      </c>
      <c r="B250" s="19">
        <v>793</v>
      </c>
      <c r="C250" s="20" t="s">
        <v>176</v>
      </c>
      <c r="D250" s="20" t="s">
        <v>110</v>
      </c>
      <c r="E250" s="20" t="s">
        <v>551</v>
      </c>
      <c r="F250" s="20" t="s">
        <v>56</v>
      </c>
      <c r="G250" s="21">
        <f>G257</f>
        <v>20000</v>
      </c>
      <c r="H250" s="6"/>
    </row>
    <row r="251" spans="1:13" s="7" customFormat="1" ht="38.25" hidden="1" customHeight="1">
      <c r="A251" s="18" t="s">
        <v>57</v>
      </c>
      <c r="B251" s="19">
        <v>793</v>
      </c>
      <c r="C251" s="20" t="s">
        <v>176</v>
      </c>
      <c r="D251" s="20" t="s">
        <v>110</v>
      </c>
      <c r="E251" s="20" t="s">
        <v>179</v>
      </c>
      <c r="F251" s="20" t="s">
        <v>58</v>
      </c>
      <c r="G251" s="21">
        <v>20000</v>
      </c>
      <c r="H251" s="6"/>
    </row>
    <row r="252" spans="1:13" hidden="1">
      <c r="A252" s="30"/>
      <c r="B252" s="19"/>
      <c r="C252" s="20"/>
      <c r="D252" s="20"/>
      <c r="E252" s="20"/>
      <c r="F252" s="20"/>
      <c r="G252" s="21"/>
    </row>
    <row r="253" spans="1:13" hidden="1">
      <c r="A253" s="30"/>
      <c r="B253" s="19"/>
      <c r="C253" s="20"/>
      <c r="D253" s="20"/>
      <c r="E253" s="20"/>
      <c r="F253" s="20"/>
      <c r="G253" s="21"/>
    </row>
    <row r="254" spans="1:13" hidden="1">
      <c r="A254" s="30"/>
      <c r="B254" s="19"/>
      <c r="C254" s="20"/>
      <c r="D254" s="20"/>
      <c r="E254" s="20"/>
      <c r="F254" s="20"/>
      <c r="G254" s="21"/>
    </row>
    <row r="255" spans="1:13" hidden="1">
      <c r="A255" s="30"/>
      <c r="B255" s="19"/>
      <c r="C255" s="20"/>
      <c r="D255" s="20"/>
      <c r="E255" s="20"/>
      <c r="F255" s="20"/>
      <c r="G255" s="21"/>
    </row>
    <row r="256" spans="1:13" hidden="1">
      <c r="A256" s="30"/>
      <c r="B256" s="19"/>
      <c r="C256" s="20"/>
      <c r="D256" s="20"/>
      <c r="E256" s="20"/>
      <c r="F256" s="20"/>
      <c r="G256" s="21"/>
    </row>
    <row r="257" spans="1:13" ht="25.5">
      <c r="A257" s="18" t="s">
        <v>57</v>
      </c>
      <c r="B257" s="19"/>
      <c r="C257" s="20"/>
      <c r="D257" s="20"/>
      <c r="E257" s="20" t="s">
        <v>551</v>
      </c>
      <c r="F257" s="20" t="s">
        <v>58</v>
      </c>
      <c r="G257" s="21">
        <v>20000</v>
      </c>
    </row>
    <row r="258" spans="1:13" s="32" customFormat="1" ht="35.25" customHeight="1">
      <c r="A258" s="131" t="s">
        <v>28</v>
      </c>
      <c r="B258" s="13">
        <v>757</v>
      </c>
      <c r="C258" s="14" t="s">
        <v>133</v>
      </c>
      <c r="D258" s="14" t="s">
        <v>111</v>
      </c>
      <c r="E258" s="14" t="s">
        <v>180</v>
      </c>
      <c r="F258" s="14"/>
      <c r="G258" s="15">
        <f>G263+G270+G287+G292+G298+G303+G282+G259</f>
        <v>56832554</v>
      </c>
      <c r="H258" s="31"/>
      <c r="M258" s="31">
        <f>G264+G267+G271+G275+G278+G283+G288+G294+G299+G304</f>
        <v>56622554</v>
      </c>
    </row>
    <row r="259" spans="1:13" s="129" customFormat="1" ht="34.5" customHeight="1">
      <c r="A259" s="18" t="s">
        <v>214</v>
      </c>
      <c r="B259" s="19"/>
      <c r="C259" s="20"/>
      <c r="D259" s="20"/>
      <c r="E259" s="20" t="s">
        <v>215</v>
      </c>
      <c r="F259" s="20"/>
      <c r="G259" s="21">
        <f>G260</f>
        <v>210000</v>
      </c>
      <c r="H259" s="128"/>
      <c r="M259" s="128"/>
    </row>
    <row r="260" spans="1:13" s="129" customFormat="1" ht="30" customHeight="1">
      <c r="A260" s="18" t="s">
        <v>139</v>
      </c>
      <c r="B260" s="19"/>
      <c r="C260" s="20"/>
      <c r="D260" s="20"/>
      <c r="E260" s="20" t="s">
        <v>215</v>
      </c>
      <c r="F260" s="20" t="s">
        <v>140</v>
      </c>
      <c r="G260" s="21">
        <f>G261</f>
        <v>210000</v>
      </c>
      <c r="H260" s="128"/>
      <c r="M260" s="128"/>
    </row>
    <row r="261" spans="1:13" s="129" customFormat="1" ht="18" customHeight="1">
      <c r="A261" s="18" t="s">
        <v>141</v>
      </c>
      <c r="B261" s="19"/>
      <c r="C261" s="20"/>
      <c r="D261" s="20"/>
      <c r="E261" s="20" t="s">
        <v>215</v>
      </c>
      <c r="F261" s="20" t="s">
        <v>142</v>
      </c>
      <c r="G261" s="21">
        <f>G262</f>
        <v>210000</v>
      </c>
      <c r="H261" s="128"/>
      <c r="M261" s="128"/>
    </row>
    <row r="262" spans="1:13" s="129" customFormat="1" ht="18" customHeight="1">
      <c r="A262" s="18" t="s">
        <v>147</v>
      </c>
      <c r="B262" s="19"/>
      <c r="C262" s="20"/>
      <c r="D262" s="20"/>
      <c r="E262" s="20" t="s">
        <v>215</v>
      </c>
      <c r="F262" s="20" t="s">
        <v>148</v>
      </c>
      <c r="G262" s="21">
        <v>210000</v>
      </c>
      <c r="H262" s="128"/>
      <c r="M262" s="128"/>
    </row>
    <row r="263" spans="1:13" s="7" customFormat="1" ht="47.25" customHeight="1">
      <c r="A263" s="45" t="s">
        <v>181</v>
      </c>
      <c r="B263" s="19">
        <v>757</v>
      </c>
      <c r="C263" s="20" t="s">
        <v>172</v>
      </c>
      <c r="D263" s="20" t="s">
        <v>62</v>
      </c>
      <c r="E263" s="20" t="s">
        <v>182</v>
      </c>
      <c r="F263" s="19"/>
      <c r="G263" s="46">
        <f>G264+G267</f>
        <v>145600</v>
      </c>
      <c r="H263" s="6"/>
    </row>
    <row r="264" spans="1:13" s="7" customFormat="1" ht="65.25" customHeight="1">
      <c r="A264" s="18" t="s">
        <v>66</v>
      </c>
      <c r="B264" s="19">
        <v>757</v>
      </c>
      <c r="C264" s="20" t="s">
        <v>172</v>
      </c>
      <c r="D264" s="20" t="s">
        <v>62</v>
      </c>
      <c r="E264" s="20" t="s">
        <v>182</v>
      </c>
      <c r="F264" s="19">
        <v>100</v>
      </c>
      <c r="G264" s="46">
        <f>G265</f>
        <v>125930</v>
      </c>
      <c r="H264" s="6"/>
    </row>
    <row r="265" spans="1:13" s="7" customFormat="1" ht="37.5" customHeight="1">
      <c r="A265" s="18" t="s">
        <v>68</v>
      </c>
      <c r="B265" s="19">
        <v>757</v>
      </c>
      <c r="C265" s="20" t="s">
        <v>172</v>
      </c>
      <c r="D265" s="20" t="s">
        <v>62</v>
      </c>
      <c r="E265" s="20" t="s">
        <v>182</v>
      </c>
      <c r="F265" s="19">
        <v>120</v>
      </c>
      <c r="G265" s="46">
        <f>G266</f>
        <v>125930</v>
      </c>
      <c r="H265" s="6"/>
    </row>
    <row r="266" spans="1:13" s="7" customFormat="1" ht="38.25" customHeight="1">
      <c r="A266" s="29" t="s">
        <v>70</v>
      </c>
      <c r="B266" s="19">
        <v>757</v>
      </c>
      <c r="C266" s="20" t="s">
        <v>172</v>
      </c>
      <c r="D266" s="20" t="s">
        <v>62</v>
      </c>
      <c r="E266" s="20" t="s">
        <v>182</v>
      </c>
      <c r="F266" s="19">
        <v>121</v>
      </c>
      <c r="G266" s="46">
        <v>125930</v>
      </c>
      <c r="H266" s="6"/>
    </row>
    <row r="267" spans="1:13" s="7" customFormat="1" ht="35.25" customHeight="1">
      <c r="A267" s="18" t="s">
        <v>74</v>
      </c>
      <c r="B267" s="19">
        <v>757</v>
      </c>
      <c r="C267" s="20" t="s">
        <v>172</v>
      </c>
      <c r="D267" s="20" t="s">
        <v>62</v>
      </c>
      <c r="E267" s="20" t="s">
        <v>182</v>
      </c>
      <c r="F267" s="19">
        <v>200</v>
      </c>
      <c r="G267" s="46">
        <v>19670</v>
      </c>
      <c r="H267" s="6"/>
    </row>
    <row r="268" spans="1:13" s="7" customFormat="1" ht="45" customHeight="1">
      <c r="A268" s="18" t="s">
        <v>55</v>
      </c>
      <c r="B268" s="19">
        <v>757</v>
      </c>
      <c r="C268" s="20" t="s">
        <v>172</v>
      </c>
      <c r="D268" s="20" t="s">
        <v>62</v>
      </c>
      <c r="E268" s="20" t="s">
        <v>182</v>
      </c>
      <c r="F268" s="19">
        <v>240</v>
      </c>
      <c r="G268" s="46">
        <f>G269</f>
        <v>19670</v>
      </c>
      <c r="H268" s="6"/>
    </row>
    <row r="269" spans="1:13" s="7" customFormat="1" ht="33" customHeight="1">
      <c r="A269" s="18" t="s">
        <v>57</v>
      </c>
      <c r="B269" s="19"/>
      <c r="C269" s="20"/>
      <c r="D269" s="20"/>
      <c r="E269" s="20" t="s">
        <v>182</v>
      </c>
      <c r="F269" s="19">
        <v>244</v>
      </c>
      <c r="G269" s="46">
        <v>19670</v>
      </c>
      <c r="H269" s="6"/>
    </row>
    <row r="270" spans="1:13" s="49" customFormat="1" ht="25.5">
      <c r="A270" s="30" t="s">
        <v>183</v>
      </c>
      <c r="B270" s="19">
        <v>757</v>
      </c>
      <c r="C270" s="20" t="s">
        <v>172</v>
      </c>
      <c r="D270" s="20" t="s">
        <v>62</v>
      </c>
      <c r="E270" s="20" t="s">
        <v>184</v>
      </c>
      <c r="F270" s="20"/>
      <c r="G270" s="47">
        <f>G271+G275+G278</f>
        <v>5141996</v>
      </c>
      <c r="H270" s="48"/>
    </row>
    <row r="271" spans="1:13" s="44" customFormat="1" ht="63.75">
      <c r="A271" s="18" t="s">
        <v>66</v>
      </c>
      <c r="B271" s="19">
        <v>757</v>
      </c>
      <c r="C271" s="20" t="s">
        <v>172</v>
      </c>
      <c r="D271" s="20" t="s">
        <v>62</v>
      </c>
      <c r="E271" s="20" t="s">
        <v>184</v>
      </c>
      <c r="F271" s="20" t="s">
        <v>67</v>
      </c>
      <c r="G271" s="21">
        <f>G272</f>
        <v>4911780</v>
      </c>
      <c r="H271" s="43"/>
    </row>
    <row r="272" spans="1:13" s="44" customFormat="1" ht="25.5">
      <c r="A272" s="18" t="s">
        <v>68</v>
      </c>
      <c r="B272" s="19">
        <v>757</v>
      </c>
      <c r="C272" s="20" t="s">
        <v>172</v>
      </c>
      <c r="D272" s="20" t="s">
        <v>62</v>
      </c>
      <c r="E272" s="20" t="s">
        <v>184</v>
      </c>
      <c r="F272" s="20" t="s">
        <v>69</v>
      </c>
      <c r="G272" s="21">
        <f>G273+G274</f>
        <v>4911780</v>
      </c>
      <c r="H272" s="43"/>
    </row>
    <row r="273" spans="1:8" s="44" customFormat="1" ht="38.25">
      <c r="A273" s="29" t="s">
        <v>70</v>
      </c>
      <c r="B273" s="19"/>
      <c r="C273" s="20"/>
      <c r="D273" s="20"/>
      <c r="E273" s="20" t="s">
        <v>184</v>
      </c>
      <c r="F273" s="20" t="s">
        <v>71</v>
      </c>
      <c r="G273" s="21">
        <v>4742480.04</v>
      </c>
      <c r="H273" s="43"/>
    </row>
    <row r="274" spans="1:8" s="44" customFormat="1" ht="46.5" customHeight="1">
      <c r="A274" s="18" t="s">
        <v>72</v>
      </c>
      <c r="B274" s="19"/>
      <c r="C274" s="20"/>
      <c r="D274" s="20"/>
      <c r="E274" s="20" t="s">
        <v>184</v>
      </c>
      <c r="F274" s="20" t="s">
        <v>73</v>
      </c>
      <c r="G274" s="21">
        <v>169299.96</v>
      </c>
      <c r="H274" s="43"/>
    </row>
    <row r="275" spans="1:8" s="44" customFormat="1" ht="28.5" customHeight="1">
      <c r="A275" s="18" t="s">
        <v>74</v>
      </c>
      <c r="B275" s="19">
        <v>757</v>
      </c>
      <c r="C275" s="20" t="s">
        <v>172</v>
      </c>
      <c r="D275" s="20" t="s">
        <v>62</v>
      </c>
      <c r="E275" s="20" t="s">
        <v>184</v>
      </c>
      <c r="F275" s="20" t="s">
        <v>54</v>
      </c>
      <c r="G275" s="21">
        <f>G276</f>
        <v>227216</v>
      </c>
      <c r="H275" s="43"/>
    </row>
    <row r="276" spans="1:8" s="44" customFormat="1" ht="25.5">
      <c r="A276" s="18" t="s">
        <v>55</v>
      </c>
      <c r="B276" s="19">
        <v>757</v>
      </c>
      <c r="C276" s="20" t="s">
        <v>172</v>
      </c>
      <c r="D276" s="20" t="s">
        <v>62</v>
      </c>
      <c r="E276" s="20" t="s">
        <v>184</v>
      </c>
      <c r="F276" s="20" t="s">
        <v>56</v>
      </c>
      <c r="G276" s="21">
        <f>G277</f>
        <v>227216</v>
      </c>
      <c r="H276" s="43"/>
    </row>
    <row r="277" spans="1:8" s="44" customFormat="1" ht="25.5">
      <c r="A277" s="29" t="s">
        <v>75</v>
      </c>
      <c r="B277" s="19">
        <v>757</v>
      </c>
      <c r="C277" s="20" t="s">
        <v>172</v>
      </c>
      <c r="D277" s="20" t="s">
        <v>62</v>
      </c>
      <c r="E277" s="20" t="s">
        <v>184</v>
      </c>
      <c r="F277" s="20" t="s">
        <v>58</v>
      </c>
      <c r="G277" s="21">
        <v>227216</v>
      </c>
      <c r="H277" s="43"/>
    </row>
    <row r="278" spans="1:8">
      <c r="A278" s="18" t="s">
        <v>185</v>
      </c>
      <c r="B278" s="19">
        <v>757</v>
      </c>
      <c r="C278" s="20" t="s">
        <v>172</v>
      </c>
      <c r="D278" s="20" t="s">
        <v>62</v>
      </c>
      <c r="E278" s="20" t="s">
        <v>184</v>
      </c>
      <c r="F278" s="20" t="s">
        <v>186</v>
      </c>
      <c r="G278" s="50">
        <f>G279</f>
        <v>3000</v>
      </c>
    </row>
    <row r="279" spans="1:8">
      <c r="A279" s="18" t="s">
        <v>187</v>
      </c>
      <c r="B279" s="19">
        <v>757</v>
      </c>
      <c r="C279" s="20" t="s">
        <v>172</v>
      </c>
      <c r="D279" s="20" t="s">
        <v>62</v>
      </c>
      <c r="E279" s="20" t="s">
        <v>184</v>
      </c>
      <c r="F279" s="20" t="s">
        <v>188</v>
      </c>
      <c r="G279" s="50">
        <f>G280</f>
        <v>3000</v>
      </c>
    </row>
    <row r="280" spans="1:8" ht="28.5" customHeight="1">
      <c r="A280" s="18" t="s">
        <v>242</v>
      </c>
      <c r="B280" s="19"/>
      <c r="C280" s="20"/>
      <c r="D280" s="20"/>
      <c r="E280" s="20" t="s">
        <v>184</v>
      </c>
      <c r="F280" s="20" t="s">
        <v>243</v>
      </c>
      <c r="G280" s="21">
        <v>3000</v>
      </c>
    </row>
    <row r="281" spans="1:8" ht="20.25" hidden="1" customHeight="1">
      <c r="A281" s="41" t="s">
        <v>290</v>
      </c>
      <c r="B281" s="19"/>
      <c r="C281" s="20"/>
      <c r="D281" s="20"/>
      <c r="E281" s="20" t="s">
        <v>184</v>
      </c>
      <c r="F281" s="20" t="s">
        <v>291</v>
      </c>
      <c r="G281" s="21"/>
    </row>
    <row r="282" spans="1:8">
      <c r="A282" s="45" t="s">
        <v>189</v>
      </c>
      <c r="B282" s="19">
        <v>757</v>
      </c>
      <c r="C282" s="20" t="s">
        <v>172</v>
      </c>
      <c r="D282" s="20" t="s">
        <v>42</v>
      </c>
      <c r="E282" s="20" t="s">
        <v>184</v>
      </c>
      <c r="F282" s="19"/>
      <c r="G282" s="51">
        <f>G283</f>
        <v>9796124</v>
      </c>
    </row>
    <row r="283" spans="1:8" ht="25.5">
      <c r="A283" s="18" t="s">
        <v>139</v>
      </c>
      <c r="B283" s="19">
        <v>757</v>
      </c>
      <c r="C283" s="20" t="s">
        <v>172</v>
      </c>
      <c r="D283" s="20" t="s">
        <v>42</v>
      </c>
      <c r="E283" s="20" t="s">
        <v>190</v>
      </c>
      <c r="F283" s="20" t="s">
        <v>140</v>
      </c>
      <c r="G283" s="51">
        <f>G284</f>
        <v>9796124</v>
      </c>
    </row>
    <row r="284" spans="1:8" ht="14.25" customHeight="1">
      <c r="A284" s="18" t="s">
        <v>141</v>
      </c>
      <c r="B284" s="19">
        <v>757</v>
      </c>
      <c r="C284" s="20" t="s">
        <v>172</v>
      </c>
      <c r="D284" s="20" t="s">
        <v>42</v>
      </c>
      <c r="E284" s="20" t="s">
        <v>190</v>
      </c>
      <c r="F284" s="20" t="s">
        <v>142</v>
      </c>
      <c r="G284" s="51">
        <f>G285+G286</f>
        <v>9796124</v>
      </c>
    </row>
    <row r="285" spans="1:8" ht="63" customHeight="1">
      <c r="A285" s="18" t="s">
        <v>143</v>
      </c>
      <c r="B285" s="19"/>
      <c r="C285" s="20"/>
      <c r="D285" s="20"/>
      <c r="E285" s="20" t="s">
        <v>190</v>
      </c>
      <c r="F285" s="20" t="s">
        <v>144</v>
      </c>
      <c r="G285" s="51">
        <v>9738164</v>
      </c>
    </row>
    <row r="286" spans="1:8" ht="18.75" customHeight="1">
      <c r="A286" s="18" t="s">
        <v>147</v>
      </c>
      <c r="B286" s="19"/>
      <c r="C286" s="20"/>
      <c r="D286" s="20"/>
      <c r="E286" s="20" t="s">
        <v>190</v>
      </c>
      <c r="F286" s="20" t="s">
        <v>148</v>
      </c>
      <c r="G286" s="51">
        <v>57960</v>
      </c>
    </row>
    <row r="287" spans="1:8" s="7" customFormat="1" ht="15" customHeight="1">
      <c r="A287" s="52" t="s">
        <v>191</v>
      </c>
      <c r="B287" s="19">
        <v>757</v>
      </c>
      <c r="C287" s="20" t="s">
        <v>172</v>
      </c>
      <c r="D287" s="20" t="s">
        <v>42</v>
      </c>
      <c r="E287" s="20" t="s">
        <v>192</v>
      </c>
      <c r="F287" s="20"/>
      <c r="G287" s="46">
        <f>G288</f>
        <v>4698795</v>
      </c>
      <c r="H287" s="6"/>
    </row>
    <row r="288" spans="1:8" ht="25.5">
      <c r="A288" s="18" t="s">
        <v>139</v>
      </c>
      <c r="B288" s="19">
        <v>757</v>
      </c>
      <c r="C288" s="20" t="s">
        <v>172</v>
      </c>
      <c r="D288" s="20" t="s">
        <v>42</v>
      </c>
      <c r="E288" s="20" t="s">
        <v>192</v>
      </c>
      <c r="F288" s="20" t="s">
        <v>140</v>
      </c>
      <c r="G288" s="51">
        <f>G289</f>
        <v>4698795</v>
      </c>
    </row>
    <row r="289" spans="1:9">
      <c r="A289" s="18" t="s">
        <v>141</v>
      </c>
      <c r="B289" s="19">
        <v>757</v>
      </c>
      <c r="C289" s="20" t="s">
        <v>172</v>
      </c>
      <c r="D289" s="20" t="s">
        <v>42</v>
      </c>
      <c r="E289" s="20" t="s">
        <v>192</v>
      </c>
      <c r="F289" s="20" t="s">
        <v>142</v>
      </c>
      <c r="G289" s="51">
        <f>G290+G291</f>
        <v>4698795</v>
      </c>
    </row>
    <row r="290" spans="1:9" ht="63" customHeight="1">
      <c r="A290" s="18" t="s">
        <v>143</v>
      </c>
      <c r="B290" s="19"/>
      <c r="C290" s="20"/>
      <c r="D290" s="20"/>
      <c r="E290" s="20" t="s">
        <v>192</v>
      </c>
      <c r="F290" s="20" t="s">
        <v>144</v>
      </c>
      <c r="G290" s="51">
        <v>4670195</v>
      </c>
    </row>
    <row r="291" spans="1:9" ht="18.75" customHeight="1">
      <c r="A291" s="18" t="s">
        <v>147</v>
      </c>
      <c r="B291" s="19"/>
      <c r="C291" s="20"/>
      <c r="D291" s="20"/>
      <c r="E291" s="20" t="s">
        <v>192</v>
      </c>
      <c r="F291" s="20" t="s">
        <v>148</v>
      </c>
      <c r="G291" s="51">
        <v>28600</v>
      </c>
    </row>
    <row r="292" spans="1:9" s="7" customFormat="1" ht="15" customHeight="1">
      <c r="A292" s="53" t="s">
        <v>193</v>
      </c>
      <c r="B292" s="19">
        <v>757</v>
      </c>
      <c r="C292" s="20" t="s">
        <v>172</v>
      </c>
      <c r="D292" s="20" t="s">
        <v>42</v>
      </c>
      <c r="E292" s="20" t="s">
        <v>194</v>
      </c>
      <c r="F292" s="20"/>
      <c r="G292" s="46">
        <f>G294</f>
        <v>23750405</v>
      </c>
      <c r="H292" s="6"/>
    </row>
    <row r="293" spans="1:9" s="7" customFormat="1" ht="26.25" hidden="1" customHeight="1">
      <c r="A293" s="18" t="s">
        <v>195</v>
      </c>
      <c r="B293" s="54">
        <v>757</v>
      </c>
      <c r="C293" s="20" t="s">
        <v>172</v>
      </c>
      <c r="D293" s="20" t="s">
        <v>42</v>
      </c>
      <c r="E293" s="20" t="s">
        <v>194</v>
      </c>
      <c r="F293" s="20"/>
      <c r="G293" s="46"/>
      <c r="H293" s="6"/>
    </row>
    <row r="294" spans="1:9" ht="25.5">
      <c r="A294" s="18" t="s">
        <v>139</v>
      </c>
      <c r="B294" s="19">
        <v>757</v>
      </c>
      <c r="C294" s="20" t="s">
        <v>172</v>
      </c>
      <c r="D294" s="20" t="s">
        <v>42</v>
      </c>
      <c r="E294" s="20" t="s">
        <v>194</v>
      </c>
      <c r="F294" s="20" t="s">
        <v>140</v>
      </c>
      <c r="G294" s="51">
        <f>G295</f>
        <v>23750405</v>
      </c>
    </row>
    <row r="295" spans="1:9">
      <c r="A295" s="18" t="s">
        <v>141</v>
      </c>
      <c r="B295" s="19">
        <v>757</v>
      </c>
      <c r="C295" s="20" t="s">
        <v>172</v>
      </c>
      <c r="D295" s="20" t="s">
        <v>42</v>
      </c>
      <c r="E295" s="20" t="s">
        <v>194</v>
      </c>
      <c r="F295" s="20" t="s">
        <v>142</v>
      </c>
      <c r="G295" s="51">
        <f>G296+G297</f>
        <v>23750405</v>
      </c>
    </row>
    <row r="296" spans="1:9" ht="63" customHeight="1">
      <c r="A296" s="18" t="s">
        <v>143</v>
      </c>
      <c r="B296" s="19"/>
      <c r="C296" s="20"/>
      <c r="D296" s="20"/>
      <c r="E296" s="20" t="s">
        <v>194</v>
      </c>
      <c r="F296" s="20" t="s">
        <v>144</v>
      </c>
      <c r="G296" s="51">
        <v>23690805</v>
      </c>
    </row>
    <row r="297" spans="1:9" ht="18.75" customHeight="1">
      <c r="A297" s="18" t="s">
        <v>147</v>
      </c>
      <c r="B297" s="19"/>
      <c r="C297" s="20"/>
      <c r="D297" s="20"/>
      <c r="E297" s="20" t="s">
        <v>194</v>
      </c>
      <c r="F297" s="20" t="s">
        <v>148</v>
      </c>
      <c r="G297" s="51">
        <v>59600</v>
      </c>
    </row>
    <row r="298" spans="1:9" ht="25.5">
      <c r="A298" s="18" t="s">
        <v>152</v>
      </c>
      <c r="B298" s="19">
        <v>757</v>
      </c>
      <c r="C298" s="20" t="s">
        <v>133</v>
      </c>
      <c r="D298" s="20" t="s">
        <v>111</v>
      </c>
      <c r="E298" s="20" t="s">
        <v>196</v>
      </c>
      <c r="F298" s="20"/>
      <c r="G298" s="21">
        <f>G299</f>
        <v>12789634</v>
      </c>
    </row>
    <row r="299" spans="1:9" ht="25.5">
      <c r="A299" s="18" t="s">
        <v>139</v>
      </c>
      <c r="B299" s="19">
        <v>757</v>
      </c>
      <c r="C299" s="20" t="s">
        <v>133</v>
      </c>
      <c r="D299" s="20" t="s">
        <v>111</v>
      </c>
      <c r="E299" s="20" t="s">
        <v>196</v>
      </c>
      <c r="F299" s="20" t="s">
        <v>140</v>
      </c>
      <c r="G299" s="21">
        <f>G300</f>
        <v>12789634</v>
      </c>
    </row>
    <row r="300" spans="1:9" ht="19.5" customHeight="1">
      <c r="A300" s="18" t="s">
        <v>141</v>
      </c>
      <c r="B300" s="19">
        <v>757</v>
      </c>
      <c r="C300" s="20" t="s">
        <v>133</v>
      </c>
      <c r="D300" s="20" t="s">
        <v>111</v>
      </c>
      <c r="E300" s="20" t="s">
        <v>196</v>
      </c>
      <c r="F300" s="20" t="s">
        <v>142</v>
      </c>
      <c r="G300" s="21">
        <v>12789634</v>
      </c>
    </row>
    <row r="301" spans="1:9" ht="51">
      <c r="A301" s="18" t="s">
        <v>143</v>
      </c>
      <c r="B301" s="19">
        <v>757</v>
      </c>
      <c r="C301" s="20" t="s">
        <v>133</v>
      </c>
      <c r="D301" s="20" t="s">
        <v>111</v>
      </c>
      <c r="E301" s="20" t="s">
        <v>196</v>
      </c>
      <c r="F301" s="19">
        <v>611</v>
      </c>
      <c r="G301" s="21">
        <v>12712034</v>
      </c>
    </row>
    <row r="302" spans="1:9" ht="20.25" customHeight="1">
      <c r="A302" s="18" t="s">
        <v>147</v>
      </c>
      <c r="B302" s="19">
        <v>757</v>
      </c>
      <c r="C302" s="20" t="s">
        <v>133</v>
      </c>
      <c r="D302" s="20" t="s">
        <v>111</v>
      </c>
      <c r="E302" s="20" t="s">
        <v>196</v>
      </c>
      <c r="F302" s="19">
        <v>612</v>
      </c>
      <c r="G302" s="21">
        <v>77600</v>
      </c>
    </row>
    <row r="303" spans="1:9" ht="32.25" customHeight="1">
      <c r="A303" s="18" t="s">
        <v>197</v>
      </c>
      <c r="B303" s="19">
        <v>757</v>
      </c>
      <c r="C303" s="20" t="s">
        <v>172</v>
      </c>
      <c r="D303" s="20" t="s">
        <v>42</v>
      </c>
      <c r="E303" s="20" t="s">
        <v>198</v>
      </c>
      <c r="F303" s="19"/>
      <c r="G303" s="21">
        <f>G304</f>
        <v>300000</v>
      </c>
      <c r="I303" s="4"/>
    </row>
    <row r="304" spans="1:9" ht="32.25" customHeight="1">
      <c r="A304" s="18" t="s">
        <v>139</v>
      </c>
      <c r="B304" s="19">
        <v>757</v>
      </c>
      <c r="C304" s="20" t="s">
        <v>172</v>
      </c>
      <c r="D304" s="20" t="s">
        <v>42</v>
      </c>
      <c r="E304" s="20" t="s">
        <v>198</v>
      </c>
      <c r="F304" s="19">
        <v>600</v>
      </c>
      <c r="G304" s="21">
        <f>G305</f>
        <v>300000</v>
      </c>
      <c r="I304" s="4"/>
    </row>
    <row r="305" spans="1:13" ht="18.75" customHeight="1">
      <c r="A305" s="18" t="s">
        <v>141</v>
      </c>
      <c r="B305" s="19">
        <v>757</v>
      </c>
      <c r="C305" s="20" t="s">
        <v>172</v>
      </c>
      <c r="D305" s="20" t="s">
        <v>42</v>
      </c>
      <c r="E305" s="20" t="s">
        <v>198</v>
      </c>
      <c r="F305" s="19">
        <v>610</v>
      </c>
      <c r="G305" s="21">
        <f>G306</f>
        <v>300000</v>
      </c>
      <c r="I305" s="4"/>
    </row>
    <row r="306" spans="1:13" ht="20.25" customHeight="1">
      <c r="A306" s="18" t="s">
        <v>147</v>
      </c>
      <c r="B306" s="19">
        <v>757</v>
      </c>
      <c r="C306" s="20" t="s">
        <v>133</v>
      </c>
      <c r="D306" s="20" t="s">
        <v>111</v>
      </c>
      <c r="E306" s="20" t="s">
        <v>198</v>
      </c>
      <c r="F306" s="19">
        <v>612</v>
      </c>
      <c r="G306" s="21">
        <v>300000</v>
      </c>
    </row>
    <row r="307" spans="1:13" ht="13.5" customHeight="1">
      <c r="A307" s="18"/>
      <c r="B307" s="19"/>
      <c r="C307" s="20"/>
      <c r="D307" s="20"/>
      <c r="E307" s="20"/>
      <c r="F307" s="19"/>
      <c r="G307" s="21"/>
      <c r="I307" s="4"/>
    </row>
    <row r="308" spans="1:13" s="59" customFormat="1" ht="38.25" hidden="1">
      <c r="A308" s="55" t="s">
        <v>199</v>
      </c>
      <c r="B308" s="56">
        <v>757</v>
      </c>
      <c r="C308" s="57" t="s">
        <v>133</v>
      </c>
      <c r="D308" s="57" t="s">
        <v>111</v>
      </c>
      <c r="E308" s="57" t="s">
        <v>200</v>
      </c>
      <c r="F308" s="56"/>
      <c r="G308" s="21">
        <f>G309</f>
        <v>0</v>
      </c>
      <c r="H308" s="58"/>
    </row>
    <row r="309" spans="1:13" s="59" customFormat="1" ht="25.5" hidden="1">
      <c r="A309" s="55" t="s">
        <v>139</v>
      </c>
      <c r="B309" s="56">
        <v>757</v>
      </c>
      <c r="C309" s="57" t="s">
        <v>133</v>
      </c>
      <c r="D309" s="57" t="s">
        <v>111</v>
      </c>
      <c r="E309" s="57" t="s">
        <v>200</v>
      </c>
      <c r="F309" s="57" t="s">
        <v>140</v>
      </c>
      <c r="G309" s="21">
        <f>G310</f>
        <v>0</v>
      </c>
      <c r="H309" s="58"/>
    </row>
    <row r="310" spans="1:13" s="59" customFormat="1" hidden="1">
      <c r="A310" s="55" t="s">
        <v>141</v>
      </c>
      <c r="B310" s="56">
        <v>757</v>
      </c>
      <c r="C310" s="57" t="s">
        <v>133</v>
      </c>
      <c r="D310" s="57" t="s">
        <v>111</v>
      </c>
      <c r="E310" s="57" t="s">
        <v>200</v>
      </c>
      <c r="F310" s="57" t="s">
        <v>142</v>
      </c>
      <c r="G310" s="21">
        <f>G311</f>
        <v>0</v>
      </c>
      <c r="H310" s="58"/>
    </row>
    <row r="311" spans="1:13" s="59" customFormat="1" hidden="1">
      <c r="A311" s="55" t="s">
        <v>147</v>
      </c>
      <c r="B311" s="56">
        <v>757</v>
      </c>
      <c r="C311" s="57" t="s">
        <v>133</v>
      </c>
      <c r="D311" s="57" t="s">
        <v>111</v>
      </c>
      <c r="E311" s="57" t="s">
        <v>200</v>
      </c>
      <c r="F311" s="56">
        <v>612</v>
      </c>
      <c r="G311" s="21"/>
      <c r="H311" s="58"/>
    </row>
    <row r="312" spans="1:13" s="61" customFormat="1" ht="28.5" customHeight="1">
      <c r="A312" s="132" t="s">
        <v>27</v>
      </c>
      <c r="B312" s="13">
        <v>757</v>
      </c>
      <c r="C312" s="14" t="s">
        <v>125</v>
      </c>
      <c r="D312" s="14" t="s">
        <v>111</v>
      </c>
      <c r="E312" s="14" t="s">
        <v>201</v>
      </c>
      <c r="F312" s="14"/>
      <c r="G312" s="15">
        <f>G320+G330+G316</f>
        <v>12010126</v>
      </c>
      <c r="H312" s="60"/>
      <c r="M312" s="60">
        <f>G325+G332</f>
        <v>11891826</v>
      </c>
    </row>
    <row r="313" spans="1:13" s="49" customFormat="1" ht="31.5" hidden="1" customHeight="1">
      <c r="A313" s="18" t="s">
        <v>202</v>
      </c>
      <c r="B313" s="19">
        <v>757</v>
      </c>
      <c r="C313" s="20" t="s">
        <v>125</v>
      </c>
      <c r="D313" s="20" t="s">
        <v>111</v>
      </c>
      <c r="E313" s="20" t="s">
        <v>200</v>
      </c>
      <c r="F313" s="20"/>
      <c r="G313" s="62"/>
      <c r="H313" s="48"/>
    </row>
    <row r="314" spans="1:13" s="44" customFormat="1" ht="28.5" hidden="1" customHeight="1">
      <c r="A314" s="18" t="s">
        <v>74</v>
      </c>
      <c r="B314" s="19">
        <v>757</v>
      </c>
      <c r="C314" s="20" t="s">
        <v>125</v>
      </c>
      <c r="D314" s="20" t="s">
        <v>111</v>
      </c>
      <c r="E314" s="20" t="s">
        <v>200</v>
      </c>
      <c r="F314" s="20" t="s">
        <v>54</v>
      </c>
      <c r="G314" s="21"/>
      <c r="H314" s="43"/>
    </row>
    <row r="315" spans="1:13" s="44" customFormat="1" ht="25.5" hidden="1">
      <c r="A315" s="18" t="s">
        <v>55</v>
      </c>
      <c r="B315" s="19">
        <v>757</v>
      </c>
      <c r="C315" s="20" t="s">
        <v>125</v>
      </c>
      <c r="D315" s="20" t="s">
        <v>111</v>
      </c>
      <c r="E315" s="20" t="s">
        <v>200</v>
      </c>
      <c r="F315" s="20" t="s">
        <v>56</v>
      </c>
      <c r="G315" s="21"/>
      <c r="H315" s="43"/>
    </row>
    <row r="316" spans="1:13" s="129" customFormat="1" ht="51.75" customHeight="1">
      <c r="A316" s="18" t="s">
        <v>199</v>
      </c>
      <c r="B316" s="19"/>
      <c r="C316" s="20"/>
      <c r="D316" s="20"/>
      <c r="E316" s="20" t="s">
        <v>200</v>
      </c>
      <c r="F316" s="20"/>
      <c r="G316" s="21">
        <f>G317</f>
        <v>88300</v>
      </c>
      <c r="H316" s="128"/>
    </row>
    <row r="317" spans="1:13" s="39" customFormat="1" ht="25.5">
      <c r="A317" s="18" t="s">
        <v>139</v>
      </c>
      <c r="B317" s="19">
        <v>792</v>
      </c>
      <c r="C317" s="20" t="s">
        <v>42</v>
      </c>
      <c r="D317" s="20" t="s">
        <v>43</v>
      </c>
      <c r="E317" s="20" t="s">
        <v>200</v>
      </c>
      <c r="F317" s="20" t="s">
        <v>140</v>
      </c>
      <c r="G317" s="21">
        <f>G318</f>
        <v>88300</v>
      </c>
      <c r="H317" s="22"/>
    </row>
    <row r="318" spans="1:13" s="39" customFormat="1">
      <c r="A318" s="18" t="s">
        <v>141</v>
      </c>
      <c r="B318" s="19">
        <v>792</v>
      </c>
      <c r="C318" s="20" t="s">
        <v>42</v>
      </c>
      <c r="D318" s="20" t="s">
        <v>43</v>
      </c>
      <c r="E318" s="20" t="s">
        <v>200</v>
      </c>
      <c r="F318" s="20" t="s">
        <v>142</v>
      </c>
      <c r="G318" s="21">
        <f>G319</f>
        <v>88300</v>
      </c>
      <c r="H318" s="22"/>
    </row>
    <row r="319" spans="1:13" s="39" customFormat="1">
      <c r="A319" s="18" t="s">
        <v>147</v>
      </c>
      <c r="B319" s="19"/>
      <c r="C319" s="20"/>
      <c r="D319" s="20"/>
      <c r="E319" s="20" t="s">
        <v>200</v>
      </c>
      <c r="F319" s="20" t="s">
        <v>148</v>
      </c>
      <c r="G319" s="21">
        <v>88300</v>
      </c>
      <c r="H319" s="22"/>
    </row>
    <row r="320" spans="1:13" s="49" customFormat="1" ht="27.75" customHeight="1">
      <c r="A320" s="63" t="s">
        <v>203</v>
      </c>
      <c r="B320" s="19">
        <v>757</v>
      </c>
      <c r="C320" s="20" t="s">
        <v>125</v>
      </c>
      <c r="D320" s="20" t="s">
        <v>111</v>
      </c>
      <c r="E320" s="20" t="s">
        <v>204</v>
      </c>
      <c r="F320" s="20"/>
      <c r="G320" s="21">
        <f>G324+G321+G327</f>
        <v>398262.32</v>
      </c>
      <c r="H320" s="48"/>
    </row>
    <row r="321" spans="1:8" s="49" customFormat="1" ht="24.75" customHeight="1">
      <c r="A321" s="18" t="s">
        <v>66</v>
      </c>
      <c r="B321" s="19">
        <v>757</v>
      </c>
      <c r="C321" s="20" t="s">
        <v>125</v>
      </c>
      <c r="D321" s="20" t="s">
        <v>111</v>
      </c>
      <c r="E321" s="20" t="s">
        <v>204</v>
      </c>
      <c r="F321" s="20" t="s">
        <v>67</v>
      </c>
      <c r="G321" s="21">
        <v>30000</v>
      </c>
      <c r="H321" s="48"/>
    </row>
    <row r="322" spans="1:8" s="49" customFormat="1" ht="32.25" customHeight="1">
      <c r="A322" s="18" t="s">
        <v>68</v>
      </c>
      <c r="B322" s="19">
        <v>757</v>
      </c>
      <c r="C322" s="20" t="s">
        <v>125</v>
      </c>
      <c r="D322" s="20" t="s">
        <v>111</v>
      </c>
      <c r="E322" s="20" t="s">
        <v>204</v>
      </c>
      <c r="F322" s="20" t="s">
        <v>69</v>
      </c>
      <c r="G322" s="21">
        <f>G323</f>
        <v>30000</v>
      </c>
      <c r="H322" s="48"/>
    </row>
    <row r="323" spans="1:8" s="49" customFormat="1" ht="60.75" customHeight="1">
      <c r="A323" s="18" t="s">
        <v>9</v>
      </c>
      <c r="B323" s="19"/>
      <c r="C323" s="20"/>
      <c r="D323" s="20"/>
      <c r="E323" s="20" t="s">
        <v>204</v>
      </c>
      <c r="F323" s="20" t="s">
        <v>8</v>
      </c>
      <c r="G323" s="21">
        <v>30000</v>
      </c>
      <c r="H323" s="48"/>
    </row>
    <row r="324" spans="1:8" s="44" customFormat="1" ht="28.5" customHeight="1">
      <c r="A324" s="18" t="s">
        <v>74</v>
      </c>
      <c r="B324" s="19">
        <v>757</v>
      </c>
      <c r="C324" s="20" t="s">
        <v>125</v>
      </c>
      <c r="D324" s="20" t="s">
        <v>111</v>
      </c>
      <c r="E324" s="20" t="s">
        <v>204</v>
      </c>
      <c r="F324" s="20" t="s">
        <v>54</v>
      </c>
      <c r="G324" s="21">
        <f>G325</f>
        <v>368262.32</v>
      </c>
      <c r="H324" s="43"/>
    </row>
    <row r="325" spans="1:8" s="44" customFormat="1" ht="25.5">
      <c r="A325" s="18" t="s">
        <v>55</v>
      </c>
      <c r="B325" s="19">
        <v>757</v>
      </c>
      <c r="C325" s="20" t="s">
        <v>125</v>
      </c>
      <c r="D325" s="20" t="s">
        <v>111</v>
      </c>
      <c r="E325" s="20" t="s">
        <v>204</v>
      </c>
      <c r="F325" s="20" t="s">
        <v>56</v>
      </c>
      <c r="G325" s="21">
        <f>G326</f>
        <v>368262.32</v>
      </c>
      <c r="H325" s="43"/>
    </row>
    <row r="326" spans="1:8" s="44" customFormat="1" ht="33" customHeight="1">
      <c r="A326" s="18" t="s">
        <v>57</v>
      </c>
      <c r="B326" s="19"/>
      <c r="C326" s="20"/>
      <c r="D326" s="20"/>
      <c r="E326" s="20" t="s">
        <v>204</v>
      </c>
      <c r="F326" s="20" t="s">
        <v>58</v>
      </c>
      <c r="G326" s="21">
        <v>368262.32</v>
      </c>
      <c r="H326" s="43"/>
    </row>
    <row r="327" spans="1:8" ht="28.5" hidden="1" customHeight="1">
      <c r="A327" s="18" t="s">
        <v>139</v>
      </c>
      <c r="B327" s="19">
        <v>757</v>
      </c>
      <c r="C327" s="20" t="s">
        <v>133</v>
      </c>
      <c r="D327" s="20" t="s">
        <v>111</v>
      </c>
      <c r="E327" s="20" t="s">
        <v>204</v>
      </c>
      <c r="F327" s="19">
        <v>600</v>
      </c>
      <c r="G327" s="21">
        <f>G328</f>
        <v>0</v>
      </c>
    </row>
    <row r="328" spans="1:8" ht="17.25" hidden="1" customHeight="1">
      <c r="A328" s="18" t="s">
        <v>141</v>
      </c>
      <c r="B328" s="19">
        <v>757</v>
      </c>
      <c r="C328" s="20" t="s">
        <v>133</v>
      </c>
      <c r="D328" s="20" t="s">
        <v>111</v>
      </c>
      <c r="E328" s="20" t="s">
        <v>204</v>
      </c>
      <c r="F328" s="19">
        <v>610</v>
      </c>
      <c r="G328" s="21">
        <f>G329</f>
        <v>0</v>
      </c>
    </row>
    <row r="329" spans="1:8" ht="18" hidden="1" customHeight="1">
      <c r="A329" s="18" t="s">
        <v>147</v>
      </c>
      <c r="B329" s="19"/>
      <c r="C329" s="20"/>
      <c r="D329" s="20"/>
      <c r="E329" s="20" t="s">
        <v>204</v>
      </c>
      <c r="F329" s="19">
        <v>612</v>
      </c>
      <c r="G329" s="21">
        <v>0</v>
      </c>
    </row>
    <row r="330" spans="1:8" ht="38.25">
      <c r="A330" s="18" t="s">
        <v>584</v>
      </c>
      <c r="B330" s="19">
        <v>757</v>
      </c>
      <c r="C330" s="20" t="s">
        <v>133</v>
      </c>
      <c r="D330" s="20" t="s">
        <v>111</v>
      </c>
      <c r="E330" s="20" t="s">
        <v>205</v>
      </c>
      <c r="F330" s="19"/>
      <c r="G330" s="21">
        <f>G331</f>
        <v>11523563.68</v>
      </c>
    </row>
    <row r="331" spans="1:8" ht="25.5">
      <c r="A331" s="18" t="s">
        <v>139</v>
      </c>
      <c r="B331" s="19">
        <v>757</v>
      </c>
      <c r="C331" s="20" t="s">
        <v>133</v>
      </c>
      <c r="D331" s="20" t="s">
        <v>111</v>
      </c>
      <c r="E331" s="20" t="s">
        <v>205</v>
      </c>
      <c r="F331" s="19">
        <v>600</v>
      </c>
      <c r="G331" s="21">
        <f>G332</f>
        <v>11523563.68</v>
      </c>
    </row>
    <row r="332" spans="1:8">
      <c r="A332" s="18" t="s">
        <v>141</v>
      </c>
      <c r="B332" s="19">
        <v>757</v>
      </c>
      <c r="C332" s="20" t="s">
        <v>133</v>
      </c>
      <c r="D332" s="20" t="s">
        <v>111</v>
      </c>
      <c r="E332" s="20" t="s">
        <v>205</v>
      </c>
      <c r="F332" s="19">
        <v>610</v>
      </c>
      <c r="G332" s="21">
        <f>G337+G338</f>
        <v>11523563.68</v>
      </c>
    </row>
    <row r="333" spans="1:8" ht="51" hidden="1">
      <c r="A333" s="18" t="s">
        <v>143</v>
      </c>
      <c r="B333" s="19">
        <v>757</v>
      </c>
      <c r="C333" s="20" t="s">
        <v>133</v>
      </c>
      <c r="D333" s="20" t="s">
        <v>111</v>
      </c>
      <c r="E333" s="20" t="s">
        <v>205</v>
      </c>
      <c r="F333" s="19">
        <v>611</v>
      </c>
      <c r="G333" s="21">
        <v>11139735</v>
      </c>
    </row>
    <row r="334" spans="1:8" hidden="1">
      <c r="A334" s="18" t="s">
        <v>147</v>
      </c>
      <c r="B334" s="19">
        <v>757</v>
      </c>
      <c r="C334" s="20" t="s">
        <v>133</v>
      </c>
      <c r="D334" s="20" t="s">
        <v>111</v>
      </c>
      <c r="E334" s="20" t="s">
        <v>205</v>
      </c>
      <c r="F334" s="19">
        <v>612</v>
      </c>
      <c r="G334" s="21">
        <v>32091</v>
      </c>
    </row>
    <row r="335" spans="1:8" ht="18.75" hidden="1" customHeight="1">
      <c r="A335" s="18" t="s">
        <v>206</v>
      </c>
      <c r="B335" s="19">
        <v>757</v>
      </c>
      <c r="C335" s="20" t="s">
        <v>133</v>
      </c>
      <c r="D335" s="20" t="s">
        <v>111</v>
      </c>
      <c r="E335" s="20" t="s">
        <v>207</v>
      </c>
      <c r="F335" s="19"/>
      <c r="G335" s="21">
        <f>G356</f>
        <v>0</v>
      </c>
    </row>
    <row r="336" spans="1:8" ht="18.75" hidden="1" customHeight="1">
      <c r="A336" s="18"/>
      <c r="B336" s="19">
        <v>757</v>
      </c>
      <c r="C336" s="20" t="s">
        <v>133</v>
      </c>
      <c r="D336" s="20"/>
      <c r="E336" s="20"/>
      <c r="F336" s="19"/>
      <c r="G336" s="21">
        <f>G344</f>
        <v>172000</v>
      </c>
    </row>
    <row r="337" spans="1:13" ht="57.75" customHeight="1">
      <c r="A337" s="18" t="s">
        <v>143</v>
      </c>
      <c r="B337" s="19"/>
      <c r="C337" s="20"/>
      <c r="D337" s="20"/>
      <c r="E337" s="20" t="s">
        <v>205</v>
      </c>
      <c r="F337" s="19">
        <v>611</v>
      </c>
      <c r="G337" s="21">
        <v>11139735</v>
      </c>
    </row>
    <row r="338" spans="1:13" ht="24.75" customHeight="1">
      <c r="A338" s="18" t="s">
        <v>147</v>
      </c>
      <c r="B338" s="19"/>
      <c r="C338" s="20"/>
      <c r="D338" s="20"/>
      <c r="E338" s="20" t="s">
        <v>205</v>
      </c>
      <c r="F338" s="19">
        <v>612</v>
      </c>
      <c r="G338" s="21">
        <f>41828.68+342000</f>
        <v>383828.68</v>
      </c>
    </row>
    <row r="339" spans="1:13" s="32" customFormat="1" ht="51.75" customHeight="1">
      <c r="A339" s="133" t="s">
        <v>495</v>
      </c>
      <c r="B339" s="13">
        <v>793</v>
      </c>
      <c r="C339" s="14" t="s">
        <v>62</v>
      </c>
      <c r="D339" s="14" t="s">
        <v>79</v>
      </c>
      <c r="E339" s="13" t="s">
        <v>496</v>
      </c>
      <c r="F339" s="13"/>
      <c r="G339" s="15">
        <f>G340</f>
        <v>20000</v>
      </c>
      <c r="H339" s="31"/>
    </row>
    <row r="340" spans="1:13" ht="39" customHeight="1">
      <c r="A340" s="18" t="s">
        <v>497</v>
      </c>
      <c r="B340" s="19">
        <v>793</v>
      </c>
      <c r="C340" s="20" t="s">
        <v>62</v>
      </c>
      <c r="D340" s="20" t="s">
        <v>79</v>
      </c>
      <c r="E340" s="19" t="s">
        <v>498</v>
      </c>
      <c r="F340" s="19"/>
      <c r="G340" s="21">
        <f>G341</f>
        <v>20000</v>
      </c>
    </row>
    <row r="341" spans="1:13" ht="27.75" customHeight="1">
      <c r="A341" s="18" t="s">
        <v>53</v>
      </c>
      <c r="B341" s="19">
        <v>793</v>
      </c>
      <c r="C341" s="20" t="s">
        <v>62</v>
      </c>
      <c r="D341" s="20" t="s">
        <v>79</v>
      </c>
      <c r="E341" s="19" t="s">
        <v>498</v>
      </c>
      <c r="F341" s="19">
        <v>200</v>
      </c>
      <c r="G341" s="21">
        <f>G342</f>
        <v>20000</v>
      </c>
    </row>
    <row r="342" spans="1:13" ht="27.75" customHeight="1">
      <c r="A342" s="18" t="s">
        <v>55</v>
      </c>
      <c r="B342" s="19">
        <v>793</v>
      </c>
      <c r="C342" s="20" t="s">
        <v>62</v>
      </c>
      <c r="D342" s="20" t="s">
        <v>79</v>
      </c>
      <c r="E342" s="19" t="s">
        <v>498</v>
      </c>
      <c r="F342" s="19">
        <v>240</v>
      </c>
      <c r="G342" s="21">
        <f>G343</f>
        <v>20000</v>
      </c>
    </row>
    <row r="343" spans="1:13" ht="33.75" customHeight="1">
      <c r="A343" s="18" t="s">
        <v>57</v>
      </c>
      <c r="B343" s="19"/>
      <c r="C343" s="20"/>
      <c r="D343" s="20"/>
      <c r="E343" s="19" t="s">
        <v>498</v>
      </c>
      <c r="F343" s="19">
        <v>244</v>
      </c>
      <c r="G343" s="21">
        <v>20000</v>
      </c>
    </row>
    <row r="344" spans="1:13" s="35" customFormat="1" ht="25.5">
      <c r="A344" s="12" t="s">
        <v>208</v>
      </c>
      <c r="B344" s="13">
        <v>757</v>
      </c>
      <c r="C344" s="14" t="s">
        <v>133</v>
      </c>
      <c r="D344" s="14" t="s">
        <v>133</v>
      </c>
      <c r="E344" s="14" t="s">
        <v>209</v>
      </c>
      <c r="F344" s="14"/>
      <c r="G344" s="15">
        <f>G345+G349</f>
        <v>172000</v>
      </c>
      <c r="H344" s="34"/>
      <c r="M344" s="34">
        <f>G351</f>
        <v>22000</v>
      </c>
    </row>
    <row r="345" spans="1:13" s="38" customFormat="1" ht="31.5" customHeight="1">
      <c r="A345" s="18" t="s">
        <v>11</v>
      </c>
      <c r="B345" s="19"/>
      <c r="C345" s="20"/>
      <c r="D345" s="20"/>
      <c r="E345" s="20" t="s">
        <v>10</v>
      </c>
      <c r="F345" s="20"/>
      <c r="G345" s="21">
        <f>G346</f>
        <v>150000</v>
      </c>
      <c r="H345" s="37"/>
      <c r="M345" s="37"/>
    </row>
    <row r="346" spans="1:13" ht="36" customHeight="1">
      <c r="A346" s="18" t="s">
        <v>139</v>
      </c>
      <c r="B346" s="19">
        <v>793</v>
      </c>
      <c r="C346" s="20" t="s">
        <v>62</v>
      </c>
      <c r="D346" s="20" t="s">
        <v>79</v>
      </c>
      <c r="E346" s="20" t="s">
        <v>10</v>
      </c>
      <c r="F346" s="19">
        <v>600</v>
      </c>
      <c r="G346" s="21">
        <f>G347</f>
        <v>150000</v>
      </c>
    </row>
    <row r="347" spans="1:13" ht="18.75" customHeight="1">
      <c r="A347" s="18" t="s">
        <v>141</v>
      </c>
      <c r="B347" s="19">
        <v>793</v>
      </c>
      <c r="C347" s="20" t="s">
        <v>62</v>
      </c>
      <c r="D347" s="20" t="s">
        <v>79</v>
      </c>
      <c r="E347" s="20" t="s">
        <v>10</v>
      </c>
      <c r="F347" s="19">
        <v>610</v>
      </c>
      <c r="G347" s="21">
        <f>G348</f>
        <v>150000</v>
      </c>
    </row>
    <row r="348" spans="1:13" ht="24.75" customHeight="1">
      <c r="A348" s="18" t="s">
        <v>147</v>
      </c>
      <c r="B348" s="19"/>
      <c r="C348" s="20"/>
      <c r="D348" s="20"/>
      <c r="E348" s="20" t="s">
        <v>10</v>
      </c>
      <c r="F348" s="19">
        <v>612</v>
      </c>
      <c r="G348" s="21">
        <v>150000</v>
      </c>
    </row>
    <row r="349" spans="1:13" s="38" customFormat="1">
      <c r="A349" s="18" t="s">
        <v>550</v>
      </c>
      <c r="B349" s="19">
        <v>757</v>
      </c>
      <c r="C349" s="20" t="s">
        <v>133</v>
      </c>
      <c r="D349" s="20" t="s">
        <v>133</v>
      </c>
      <c r="E349" s="20" t="s">
        <v>211</v>
      </c>
      <c r="F349" s="20"/>
      <c r="G349" s="21">
        <f>G352</f>
        <v>22000</v>
      </c>
      <c r="H349" s="37"/>
    </row>
    <row r="350" spans="1:13" s="38" customFormat="1" ht="25.5">
      <c r="A350" s="18" t="s">
        <v>74</v>
      </c>
      <c r="B350" s="19">
        <v>757</v>
      </c>
      <c r="C350" s="20" t="s">
        <v>133</v>
      </c>
      <c r="D350" s="20" t="s">
        <v>133</v>
      </c>
      <c r="E350" s="20" t="s">
        <v>211</v>
      </c>
      <c r="F350" s="20" t="s">
        <v>54</v>
      </c>
      <c r="G350" s="21">
        <f>G351</f>
        <v>22000</v>
      </c>
      <c r="H350" s="37"/>
    </row>
    <row r="351" spans="1:13" s="38" customFormat="1" ht="25.5">
      <c r="A351" s="18" t="s">
        <v>55</v>
      </c>
      <c r="B351" s="19">
        <v>757</v>
      </c>
      <c r="C351" s="20" t="s">
        <v>133</v>
      </c>
      <c r="D351" s="20" t="s">
        <v>133</v>
      </c>
      <c r="E351" s="20" t="s">
        <v>211</v>
      </c>
      <c r="F351" s="20" t="s">
        <v>56</v>
      </c>
      <c r="G351" s="21">
        <f>G364</f>
        <v>22000</v>
      </c>
      <c r="H351" s="37"/>
    </row>
    <row r="352" spans="1:13" s="38" customFormat="1" ht="25.5" hidden="1">
      <c r="A352" s="18" t="s">
        <v>74</v>
      </c>
      <c r="B352" s="19">
        <v>757</v>
      </c>
      <c r="C352" s="20" t="s">
        <v>133</v>
      </c>
      <c r="D352" s="20" t="s">
        <v>133</v>
      </c>
      <c r="E352" s="20" t="s">
        <v>211</v>
      </c>
      <c r="F352" s="20" t="s">
        <v>58</v>
      </c>
      <c r="G352" s="21">
        <v>22000</v>
      </c>
      <c r="H352" s="37"/>
    </row>
    <row r="353" spans="1:13" ht="18.75" hidden="1" customHeight="1">
      <c r="A353" s="18"/>
      <c r="B353" s="19"/>
      <c r="C353" s="20"/>
      <c r="D353" s="20"/>
      <c r="E353" s="20"/>
      <c r="F353" s="19"/>
      <c r="G353" s="21"/>
    </row>
    <row r="354" spans="1:13" ht="18.75" hidden="1" customHeight="1">
      <c r="A354" s="18"/>
      <c r="B354" s="19"/>
      <c r="C354" s="20"/>
      <c r="D354" s="20"/>
      <c r="E354" s="20"/>
      <c r="F354" s="19"/>
      <c r="G354" s="21"/>
    </row>
    <row r="355" spans="1:13" ht="18.75" hidden="1" customHeight="1">
      <c r="A355" s="18"/>
      <c r="B355" s="19"/>
      <c r="C355" s="20"/>
      <c r="D355" s="20"/>
      <c r="E355" s="20"/>
      <c r="F355" s="19"/>
      <c r="G355" s="21"/>
    </row>
    <row r="356" spans="1:13" ht="76.5" hidden="1">
      <c r="A356" s="18" t="s">
        <v>212</v>
      </c>
      <c r="B356" s="19">
        <v>757</v>
      </c>
      <c r="C356" s="20" t="s">
        <v>133</v>
      </c>
      <c r="D356" s="20" t="s">
        <v>111</v>
      </c>
      <c r="E356" s="20" t="s">
        <v>213</v>
      </c>
      <c r="F356" s="19"/>
      <c r="G356" s="21">
        <f>G361</f>
        <v>0</v>
      </c>
    </row>
    <row r="357" spans="1:13" ht="25.5" hidden="1">
      <c r="A357" s="18" t="s">
        <v>139</v>
      </c>
      <c r="B357" s="19">
        <v>757</v>
      </c>
      <c r="C357" s="20" t="s">
        <v>133</v>
      </c>
      <c r="D357" s="20" t="s">
        <v>111</v>
      </c>
      <c r="E357" s="20" t="s">
        <v>213</v>
      </c>
      <c r="F357" s="20" t="s">
        <v>140</v>
      </c>
      <c r="G357" s="21">
        <f>G358</f>
        <v>0</v>
      </c>
    </row>
    <row r="358" spans="1:13" ht="19.5" hidden="1" customHeight="1">
      <c r="A358" s="18" t="s">
        <v>141</v>
      </c>
      <c r="B358" s="19">
        <v>757</v>
      </c>
      <c r="C358" s="20" t="s">
        <v>133</v>
      </c>
      <c r="D358" s="20" t="s">
        <v>111</v>
      </c>
      <c r="E358" s="20" t="s">
        <v>213</v>
      </c>
      <c r="F358" s="20" t="s">
        <v>142</v>
      </c>
      <c r="G358" s="21">
        <f>G361</f>
        <v>0</v>
      </c>
    </row>
    <row r="359" spans="1:13" ht="19.5" hidden="1" customHeight="1">
      <c r="A359" s="18"/>
      <c r="B359" s="19"/>
      <c r="C359" s="20"/>
      <c r="D359" s="20"/>
      <c r="E359" s="20"/>
      <c r="F359" s="20" t="s">
        <v>140</v>
      </c>
      <c r="G359" s="21"/>
    </row>
    <row r="360" spans="1:13" ht="19.5" hidden="1" customHeight="1">
      <c r="A360" s="18"/>
      <c r="B360" s="19"/>
      <c r="C360" s="20"/>
      <c r="D360" s="20"/>
      <c r="E360" s="20"/>
      <c r="F360" s="20" t="s">
        <v>142</v>
      </c>
      <c r="G360" s="21"/>
    </row>
    <row r="361" spans="1:13" hidden="1">
      <c r="A361" s="18" t="s">
        <v>147</v>
      </c>
      <c r="B361" s="19">
        <v>757</v>
      </c>
      <c r="C361" s="20" t="s">
        <v>133</v>
      </c>
      <c r="D361" s="20" t="s">
        <v>111</v>
      </c>
      <c r="E361" s="20" t="s">
        <v>213</v>
      </c>
      <c r="F361" s="19">
        <v>612</v>
      </c>
      <c r="G361" s="21"/>
    </row>
    <row r="362" spans="1:13" ht="25.5" hidden="1">
      <c r="A362" s="18" t="s">
        <v>214</v>
      </c>
      <c r="B362" s="19">
        <v>757</v>
      </c>
      <c r="C362" s="20" t="s">
        <v>172</v>
      </c>
      <c r="D362" s="20" t="s">
        <v>42</v>
      </c>
      <c r="E362" s="20" t="s">
        <v>215</v>
      </c>
      <c r="F362" s="20"/>
      <c r="G362" s="51">
        <f>G363</f>
        <v>0</v>
      </c>
    </row>
    <row r="363" spans="1:13" hidden="1">
      <c r="A363" s="45" t="s">
        <v>147</v>
      </c>
      <c r="B363" s="19">
        <v>757</v>
      </c>
      <c r="C363" s="20" t="s">
        <v>172</v>
      </c>
      <c r="D363" s="20" t="s">
        <v>42</v>
      </c>
      <c r="E363" s="20" t="s">
        <v>215</v>
      </c>
      <c r="F363" s="19">
        <v>612</v>
      </c>
      <c r="G363" s="51"/>
    </row>
    <row r="364" spans="1:13" ht="25.5">
      <c r="A364" s="18" t="s">
        <v>57</v>
      </c>
      <c r="B364" s="19"/>
      <c r="C364" s="20"/>
      <c r="D364" s="20"/>
      <c r="E364" s="20" t="s">
        <v>211</v>
      </c>
      <c r="F364" s="19">
        <v>244</v>
      </c>
      <c r="G364" s="51">
        <v>22000</v>
      </c>
    </row>
    <row r="365" spans="1:13" s="32" customFormat="1" ht="51">
      <c r="A365" s="12" t="s">
        <v>216</v>
      </c>
      <c r="B365" s="13">
        <v>793</v>
      </c>
      <c r="C365" s="14" t="s">
        <v>83</v>
      </c>
      <c r="D365" s="14" t="s">
        <v>217</v>
      </c>
      <c r="E365" s="14" t="s">
        <v>218</v>
      </c>
      <c r="F365" s="14"/>
      <c r="G365" s="15">
        <f>G366</f>
        <v>30000</v>
      </c>
      <c r="H365" s="31">
        <v>30000</v>
      </c>
      <c r="M365" s="31">
        <f>G368</f>
        <v>30000</v>
      </c>
    </row>
    <row r="366" spans="1:13" ht="25.5">
      <c r="A366" s="18" t="s">
        <v>219</v>
      </c>
      <c r="B366" s="19">
        <v>793</v>
      </c>
      <c r="C366" s="20" t="s">
        <v>83</v>
      </c>
      <c r="D366" s="20" t="s">
        <v>217</v>
      </c>
      <c r="E366" s="20" t="s">
        <v>220</v>
      </c>
      <c r="F366" s="20"/>
      <c r="G366" s="21">
        <f>G369</f>
        <v>30000</v>
      </c>
    </row>
    <row r="367" spans="1:13" ht="25.5">
      <c r="A367" s="18" t="s">
        <v>55</v>
      </c>
      <c r="B367" s="19">
        <v>793</v>
      </c>
      <c r="C367" s="20" t="s">
        <v>83</v>
      </c>
      <c r="D367" s="20" t="s">
        <v>217</v>
      </c>
      <c r="E367" s="20" t="s">
        <v>220</v>
      </c>
      <c r="F367" s="20" t="s">
        <v>54</v>
      </c>
      <c r="G367" s="21">
        <f>G368</f>
        <v>30000</v>
      </c>
    </row>
    <row r="368" spans="1:13" ht="40.5" customHeight="1">
      <c r="A368" s="18" t="s">
        <v>55</v>
      </c>
      <c r="B368" s="19">
        <v>793</v>
      </c>
      <c r="C368" s="20" t="s">
        <v>83</v>
      </c>
      <c r="D368" s="20" t="s">
        <v>217</v>
      </c>
      <c r="E368" s="20" t="s">
        <v>220</v>
      </c>
      <c r="F368" s="20" t="s">
        <v>56</v>
      </c>
      <c r="G368" s="21">
        <v>30000</v>
      </c>
    </row>
    <row r="369" spans="1:13" ht="25.5">
      <c r="A369" s="18" t="s">
        <v>57</v>
      </c>
      <c r="B369" s="19">
        <v>793</v>
      </c>
      <c r="C369" s="20" t="s">
        <v>83</v>
      </c>
      <c r="D369" s="20" t="s">
        <v>217</v>
      </c>
      <c r="E369" s="20" t="s">
        <v>220</v>
      </c>
      <c r="F369" s="20" t="s">
        <v>58</v>
      </c>
      <c r="G369" s="21">
        <v>30000</v>
      </c>
    </row>
    <row r="370" spans="1:13" s="38" customFormat="1" ht="25.5" hidden="1">
      <c r="A370" s="30" t="s">
        <v>221</v>
      </c>
      <c r="B370" s="19">
        <v>793</v>
      </c>
      <c r="C370" s="20" t="s">
        <v>82</v>
      </c>
      <c r="D370" s="20" t="s">
        <v>83</v>
      </c>
      <c r="E370" s="20" t="s">
        <v>222</v>
      </c>
      <c r="F370" s="20"/>
      <c r="G370" s="21">
        <f>G371</f>
        <v>61111</v>
      </c>
      <c r="H370" s="37">
        <v>61111</v>
      </c>
    </row>
    <row r="371" spans="1:13" s="38" customFormat="1" ht="25.5" hidden="1">
      <c r="A371" s="18" t="s">
        <v>223</v>
      </c>
      <c r="B371" s="19">
        <v>793</v>
      </c>
      <c r="C371" s="20" t="s">
        <v>82</v>
      </c>
      <c r="D371" s="20" t="s">
        <v>83</v>
      </c>
      <c r="E371" s="20" t="s">
        <v>224</v>
      </c>
      <c r="F371" s="20"/>
      <c r="G371" s="21">
        <f>G372</f>
        <v>61111</v>
      </c>
      <c r="H371" s="37"/>
    </row>
    <row r="372" spans="1:13" s="38" customFormat="1" ht="24.75" hidden="1" customHeight="1">
      <c r="A372" s="18" t="s">
        <v>225</v>
      </c>
      <c r="B372" s="19">
        <v>793</v>
      </c>
      <c r="C372" s="20" t="s">
        <v>82</v>
      </c>
      <c r="D372" s="20" t="s">
        <v>83</v>
      </c>
      <c r="E372" s="20" t="s">
        <v>224</v>
      </c>
      <c r="F372" s="20" t="s">
        <v>94</v>
      </c>
      <c r="G372" s="21">
        <f>G373</f>
        <v>61111</v>
      </c>
      <c r="H372" s="37"/>
    </row>
    <row r="373" spans="1:13" s="38" customFormat="1" ht="25.5" hidden="1">
      <c r="A373" s="18" t="s">
        <v>226</v>
      </c>
      <c r="B373" s="19">
        <v>793</v>
      </c>
      <c r="C373" s="20" t="s">
        <v>82</v>
      </c>
      <c r="D373" s="20" t="s">
        <v>83</v>
      </c>
      <c r="E373" s="20" t="s">
        <v>224</v>
      </c>
      <c r="F373" s="20" t="s">
        <v>227</v>
      </c>
      <c r="G373" s="21">
        <f>G374</f>
        <v>61111</v>
      </c>
      <c r="H373" s="37"/>
    </row>
    <row r="374" spans="1:13" s="38" customFormat="1" ht="25.5" hidden="1">
      <c r="A374" s="18" t="s">
        <v>228</v>
      </c>
      <c r="B374" s="19">
        <v>793</v>
      </c>
      <c r="C374" s="20" t="s">
        <v>82</v>
      </c>
      <c r="D374" s="20" t="s">
        <v>83</v>
      </c>
      <c r="E374" s="20" t="s">
        <v>224</v>
      </c>
      <c r="F374" s="20" t="s">
        <v>229</v>
      </c>
      <c r="G374" s="21">
        <v>61111</v>
      </c>
      <c r="H374" s="37"/>
    </row>
    <row r="375" spans="1:13" s="35" customFormat="1" ht="38.25">
      <c r="A375" s="134" t="s">
        <v>24</v>
      </c>
      <c r="B375" s="14" t="s">
        <v>149</v>
      </c>
      <c r="C375" s="14" t="s">
        <v>133</v>
      </c>
      <c r="D375" s="14" t="s">
        <v>42</v>
      </c>
      <c r="E375" s="14" t="s">
        <v>222</v>
      </c>
      <c r="F375" s="14"/>
      <c r="G375" s="15">
        <f>G380</f>
        <v>122222</v>
      </c>
      <c r="H375" s="34"/>
      <c r="J375" s="34">
        <f>G352-J363</f>
        <v>22000</v>
      </c>
      <c r="M375" s="34">
        <f>G385</f>
        <v>61111</v>
      </c>
    </row>
    <row r="376" spans="1:13" s="38" customFormat="1" ht="38.25" hidden="1">
      <c r="A376" s="18" t="s">
        <v>230</v>
      </c>
      <c r="B376" s="20" t="s">
        <v>149</v>
      </c>
      <c r="C376" s="20" t="s">
        <v>133</v>
      </c>
      <c r="D376" s="20" t="s">
        <v>42</v>
      </c>
      <c r="E376" s="20" t="s">
        <v>231</v>
      </c>
      <c r="F376" s="20"/>
      <c r="G376" s="21">
        <f>G377</f>
        <v>0</v>
      </c>
      <c r="H376" s="37"/>
    </row>
    <row r="377" spans="1:13" s="38" customFormat="1" ht="25.5" hidden="1">
      <c r="A377" s="18" t="s">
        <v>139</v>
      </c>
      <c r="B377" s="20" t="s">
        <v>149</v>
      </c>
      <c r="C377" s="20" t="s">
        <v>133</v>
      </c>
      <c r="D377" s="20" t="s">
        <v>42</v>
      </c>
      <c r="E377" s="20" t="s">
        <v>231</v>
      </c>
      <c r="F377" s="20" t="s">
        <v>140</v>
      </c>
      <c r="G377" s="21">
        <f>G378</f>
        <v>0</v>
      </c>
      <c r="H377" s="37"/>
      <c r="I377" s="37" t="e">
        <f>G380+G741+#REF!+#REF!</f>
        <v>#REF!</v>
      </c>
    </row>
    <row r="378" spans="1:13" s="38" customFormat="1" hidden="1">
      <c r="A378" s="18" t="s">
        <v>141</v>
      </c>
      <c r="B378" s="20" t="s">
        <v>149</v>
      </c>
      <c r="C378" s="20" t="s">
        <v>133</v>
      </c>
      <c r="D378" s="20" t="s">
        <v>42</v>
      </c>
      <c r="E378" s="20" t="s">
        <v>231</v>
      </c>
      <c r="F378" s="20" t="s">
        <v>142</v>
      </c>
      <c r="G378" s="21">
        <f>G379</f>
        <v>0</v>
      </c>
      <c r="H378" s="37"/>
    </row>
    <row r="379" spans="1:13" s="38" customFormat="1" hidden="1">
      <c r="A379" s="18" t="s">
        <v>147</v>
      </c>
      <c r="B379" s="20" t="s">
        <v>149</v>
      </c>
      <c r="C379" s="20" t="s">
        <v>133</v>
      </c>
      <c r="D379" s="20" t="s">
        <v>42</v>
      </c>
      <c r="E379" s="20" t="s">
        <v>231</v>
      </c>
      <c r="F379" s="20" t="s">
        <v>148</v>
      </c>
      <c r="G379" s="21"/>
      <c r="H379" s="37"/>
    </row>
    <row r="380" spans="1:13" s="38" customFormat="1" ht="25.5">
      <c r="A380" s="18" t="s">
        <v>223</v>
      </c>
      <c r="B380" s="20" t="s">
        <v>149</v>
      </c>
      <c r="C380" s="20" t="s">
        <v>133</v>
      </c>
      <c r="D380" s="20" t="s">
        <v>42</v>
      </c>
      <c r="E380" s="20" t="s">
        <v>224</v>
      </c>
      <c r="F380" s="20"/>
      <c r="G380" s="21">
        <f>G384+G381</f>
        <v>122222</v>
      </c>
      <c r="H380" s="37"/>
      <c r="I380" s="37" t="e">
        <f>I361+I377</f>
        <v>#REF!</v>
      </c>
    </row>
    <row r="381" spans="1:13" s="38" customFormat="1" ht="22.5" customHeight="1">
      <c r="A381" s="18" t="s">
        <v>93</v>
      </c>
      <c r="B381" s="20"/>
      <c r="C381" s="20"/>
      <c r="D381" s="20"/>
      <c r="E381" s="20" t="s">
        <v>224</v>
      </c>
      <c r="F381" s="20" t="s">
        <v>94</v>
      </c>
      <c r="G381" s="21">
        <f>G382</f>
        <v>61111</v>
      </c>
      <c r="H381" s="37"/>
      <c r="I381" s="37"/>
    </row>
    <row r="382" spans="1:13" s="38" customFormat="1" ht="25.5">
      <c r="A382" s="18" t="s">
        <v>226</v>
      </c>
      <c r="B382" s="20"/>
      <c r="C382" s="20"/>
      <c r="D382" s="20"/>
      <c r="E382" s="20" t="s">
        <v>224</v>
      </c>
      <c r="F382" s="20" t="s">
        <v>227</v>
      </c>
      <c r="G382" s="21">
        <v>61111</v>
      </c>
      <c r="H382" s="37"/>
      <c r="I382" s="37"/>
    </row>
    <row r="383" spans="1:13" s="38" customFormat="1" ht="31.5" customHeight="1">
      <c r="A383" s="18" t="s">
        <v>228</v>
      </c>
      <c r="B383" s="20"/>
      <c r="C383" s="20"/>
      <c r="D383" s="20"/>
      <c r="E383" s="20" t="s">
        <v>224</v>
      </c>
      <c r="F383" s="20" t="s">
        <v>229</v>
      </c>
      <c r="G383" s="21">
        <v>61111</v>
      </c>
      <c r="H383" s="37"/>
      <c r="I383" s="37"/>
    </row>
    <row r="384" spans="1:13" s="38" customFormat="1" ht="25.5">
      <c r="A384" s="18" t="s">
        <v>139</v>
      </c>
      <c r="B384" s="20" t="s">
        <v>149</v>
      </c>
      <c r="C384" s="20" t="s">
        <v>133</v>
      </c>
      <c r="D384" s="20" t="s">
        <v>42</v>
      </c>
      <c r="E384" s="20" t="s">
        <v>224</v>
      </c>
      <c r="F384" s="20" t="s">
        <v>140</v>
      </c>
      <c r="G384" s="21">
        <f>G385</f>
        <v>61111</v>
      </c>
      <c r="H384" s="37"/>
    </row>
    <row r="385" spans="1:13" s="38" customFormat="1">
      <c r="A385" s="18" t="s">
        <v>141</v>
      </c>
      <c r="B385" s="20" t="s">
        <v>149</v>
      </c>
      <c r="C385" s="20" t="s">
        <v>133</v>
      </c>
      <c r="D385" s="20" t="s">
        <v>42</v>
      </c>
      <c r="E385" s="20" t="s">
        <v>224</v>
      </c>
      <c r="F385" s="20" t="s">
        <v>142</v>
      </c>
      <c r="G385" s="21">
        <f>G387</f>
        <v>61111</v>
      </c>
      <c r="H385" s="37"/>
    </row>
    <row r="386" spans="1:13" s="38" customFormat="1" hidden="1">
      <c r="A386" s="18" t="s">
        <v>147</v>
      </c>
      <c r="B386" s="20" t="s">
        <v>149</v>
      </c>
      <c r="C386" s="20" t="s">
        <v>133</v>
      </c>
      <c r="D386" s="20" t="s">
        <v>42</v>
      </c>
      <c r="E386" s="20" t="s">
        <v>224</v>
      </c>
      <c r="F386" s="20" t="s">
        <v>148</v>
      </c>
      <c r="G386" s="21">
        <v>61111</v>
      </c>
      <c r="H386" s="37"/>
    </row>
    <row r="387" spans="1:13" s="38" customFormat="1" ht="18" customHeight="1">
      <c r="A387" s="18" t="s">
        <v>147</v>
      </c>
      <c r="B387" s="20"/>
      <c r="C387" s="20"/>
      <c r="D387" s="20"/>
      <c r="E387" s="20" t="s">
        <v>224</v>
      </c>
      <c r="F387" s="20" t="s">
        <v>148</v>
      </c>
      <c r="G387" s="21">
        <v>61111</v>
      </c>
      <c r="H387" s="37"/>
    </row>
    <row r="388" spans="1:13" s="32" customFormat="1" ht="51">
      <c r="A388" s="12" t="s">
        <v>508</v>
      </c>
      <c r="B388" s="13">
        <v>793</v>
      </c>
      <c r="C388" s="14" t="s">
        <v>83</v>
      </c>
      <c r="D388" s="14" t="s">
        <v>217</v>
      </c>
      <c r="E388" s="14" t="s">
        <v>233</v>
      </c>
      <c r="F388" s="14"/>
      <c r="G388" s="15">
        <f>G389</f>
        <v>20000</v>
      </c>
      <c r="H388" s="31">
        <v>20000</v>
      </c>
      <c r="M388" s="31">
        <f>G391</f>
        <v>20000</v>
      </c>
    </row>
    <row r="389" spans="1:13" ht="38.25">
      <c r="A389" s="18" t="s">
        <v>234</v>
      </c>
      <c r="B389" s="19">
        <v>793</v>
      </c>
      <c r="C389" s="20" t="s">
        <v>83</v>
      </c>
      <c r="D389" s="20" t="s">
        <v>217</v>
      </c>
      <c r="E389" s="20" t="s">
        <v>235</v>
      </c>
      <c r="F389" s="20"/>
      <c r="G389" s="21">
        <f>G392</f>
        <v>20000</v>
      </c>
    </row>
    <row r="390" spans="1:13" ht="25.5">
      <c r="A390" s="18" t="s">
        <v>55</v>
      </c>
      <c r="B390" s="19">
        <v>793</v>
      </c>
      <c r="C390" s="20" t="s">
        <v>83</v>
      </c>
      <c r="D390" s="20" t="s">
        <v>217</v>
      </c>
      <c r="E390" s="20" t="s">
        <v>235</v>
      </c>
      <c r="F390" s="20" t="s">
        <v>54</v>
      </c>
      <c r="G390" s="21">
        <f>G391</f>
        <v>20000</v>
      </c>
    </row>
    <row r="391" spans="1:13" ht="31.5" customHeight="1">
      <c r="A391" s="18" t="s">
        <v>55</v>
      </c>
      <c r="B391" s="19">
        <v>793</v>
      </c>
      <c r="C391" s="20" t="s">
        <v>83</v>
      </c>
      <c r="D391" s="20" t="s">
        <v>217</v>
      </c>
      <c r="E391" s="20" t="s">
        <v>235</v>
      </c>
      <c r="F391" s="20" t="s">
        <v>56</v>
      </c>
      <c r="G391" s="21">
        <f>G393</f>
        <v>20000</v>
      </c>
    </row>
    <row r="392" spans="1:13" ht="25.5" hidden="1">
      <c r="A392" s="18" t="s">
        <v>57</v>
      </c>
      <c r="B392" s="19">
        <v>793</v>
      </c>
      <c r="C392" s="20" t="s">
        <v>83</v>
      </c>
      <c r="D392" s="20" t="s">
        <v>217</v>
      </c>
      <c r="E392" s="20" t="s">
        <v>235</v>
      </c>
      <c r="F392" s="20" t="s">
        <v>58</v>
      </c>
      <c r="G392" s="21">
        <v>20000</v>
      </c>
    </row>
    <row r="393" spans="1:13" s="38" customFormat="1" ht="25.5">
      <c r="A393" s="18" t="s">
        <v>57</v>
      </c>
      <c r="B393" s="20"/>
      <c r="C393" s="20"/>
      <c r="D393" s="20"/>
      <c r="E393" s="20" t="s">
        <v>235</v>
      </c>
      <c r="F393" s="20" t="s">
        <v>58</v>
      </c>
      <c r="G393" s="21">
        <v>20000</v>
      </c>
      <c r="H393" s="37"/>
    </row>
    <row r="394" spans="1:13" s="38" customFormat="1" hidden="1">
      <c r="A394" s="18"/>
      <c r="B394" s="20"/>
      <c r="C394" s="20"/>
      <c r="D394" s="20"/>
      <c r="E394" s="20"/>
      <c r="F394" s="20"/>
      <c r="G394" s="21"/>
      <c r="H394" s="37"/>
    </row>
    <row r="395" spans="1:13" s="38" customFormat="1" hidden="1">
      <c r="A395" s="18"/>
      <c r="B395" s="20"/>
      <c r="C395" s="20"/>
      <c r="D395" s="20"/>
      <c r="E395" s="20"/>
      <c r="F395" s="20"/>
      <c r="G395" s="21"/>
      <c r="H395" s="37"/>
    </row>
    <row r="396" spans="1:13" s="38" customFormat="1" hidden="1">
      <c r="A396" s="18"/>
      <c r="B396" s="20"/>
      <c r="C396" s="20"/>
      <c r="D396" s="20"/>
      <c r="E396" s="20"/>
      <c r="F396" s="20"/>
      <c r="G396" s="21"/>
      <c r="H396" s="37"/>
    </row>
    <row r="397" spans="1:13" s="38" customFormat="1" hidden="1">
      <c r="A397" s="18"/>
      <c r="B397" s="20"/>
      <c r="C397" s="20"/>
      <c r="D397" s="20"/>
      <c r="E397" s="20"/>
      <c r="F397" s="20"/>
      <c r="G397" s="21"/>
      <c r="H397" s="37"/>
    </row>
    <row r="398" spans="1:13" s="38" customFormat="1" hidden="1">
      <c r="A398" s="18"/>
      <c r="B398" s="20"/>
      <c r="C398" s="20"/>
      <c r="D398" s="20"/>
      <c r="E398" s="20"/>
      <c r="F398" s="20"/>
      <c r="G398" s="21"/>
      <c r="H398" s="37"/>
    </row>
    <row r="399" spans="1:13" s="38" customFormat="1" hidden="1">
      <c r="A399" s="18"/>
      <c r="B399" s="20"/>
      <c r="C399" s="20"/>
      <c r="D399" s="20"/>
      <c r="E399" s="20"/>
      <c r="F399" s="20"/>
      <c r="G399" s="21"/>
      <c r="H399" s="37"/>
    </row>
    <row r="400" spans="1:13" hidden="1">
      <c r="A400" s="45" t="s">
        <v>147</v>
      </c>
      <c r="B400" s="19">
        <v>757</v>
      </c>
      <c r="C400" s="20" t="s">
        <v>172</v>
      </c>
      <c r="D400" s="20" t="s">
        <v>42</v>
      </c>
      <c r="E400" s="20" t="s">
        <v>192</v>
      </c>
      <c r="F400" s="19">
        <v>612</v>
      </c>
      <c r="G400" s="51">
        <v>28600</v>
      </c>
    </row>
    <row r="401" spans="1:13" hidden="1">
      <c r="A401" s="45"/>
      <c r="B401" s="19"/>
      <c r="C401" s="20"/>
      <c r="D401" s="20"/>
      <c r="E401" s="20"/>
      <c r="F401" s="19"/>
      <c r="G401" s="51"/>
    </row>
    <row r="402" spans="1:13" s="61" customFormat="1" ht="38.25">
      <c r="A402" s="12" t="s">
        <v>236</v>
      </c>
      <c r="B402" s="13">
        <v>792</v>
      </c>
      <c r="C402" s="14" t="s">
        <v>42</v>
      </c>
      <c r="D402" s="14" t="s">
        <v>62</v>
      </c>
      <c r="E402" s="14" t="s">
        <v>237</v>
      </c>
      <c r="F402" s="27"/>
      <c r="G402" s="15">
        <f>G403+G415+G420</f>
        <v>73633143.920000002</v>
      </c>
      <c r="H402" s="60"/>
      <c r="M402" s="60">
        <f>G405+G409+G412+G418+G423+G428+G432+G435+G444+G448+G452</f>
        <v>69962643.920000002</v>
      </c>
    </row>
    <row r="403" spans="1:13" s="39" customFormat="1" ht="51" customHeight="1">
      <c r="A403" s="18" t="s">
        <v>238</v>
      </c>
      <c r="B403" s="19">
        <v>792</v>
      </c>
      <c r="C403" s="20" t="s">
        <v>42</v>
      </c>
      <c r="D403" s="20" t="s">
        <v>176</v>
      </c>
      <c r="E403" s="20" t="s">
        <v>239</v>
      </c>
      <c r="F403" s="20"/>
      <c r="G403" s="21">
        <f>G404</f>
        <v>8090204</v>
      </c>
      <c r="H403" s="22"/>
    </row>
    <row r="404" spans="1:13" s="39" customFormat="1" ht="51" customHeight="1">
      <c r="A404" s="18" t="s">
        <v>64</v>
      </c>
      <c r="B404" s="19">
        <v>792</v>
      </c>
      <c r="C404" s="20" t="s">
        <v>42</v>
      </c>
      <c r="D404" s="20" t="s">
        <v>176</v>
      </c>
      <c r="E404" s="20" t="s">
        <v>240</v>
      </c>
      <c r="F404" s="20"/>
      <c r="G404" s="21">
        <f>G405+G409+G412</f>
        <v>8090204</v>
      </c>
      <c r="H404" s="22"/>
    </row>
    <row r="405" spans="1:13" s="39" customFormat="1" ht="63.75">
      <c r="A405" s="18" t="s">
        <v>66</v>
      </c>
      <c r="B405" s="19">
        <v>792</v>
      </c>
      <c r="C405" s="20" t="s">
        <v>42</v>
      </c>
      <c r="D405" s="20" t="s">
        <v>176</v>
      </c>
      <c r="E405" s="20" t="s">
        <v>240</v>
      </c>
      <c r="F405" s="20" t="s">
        <v>67</v>
      </c>
      <c r="G405" s="21">
        <f>G406</f>
        <v>7264700</v>
      </c>
      <c r="H405" s="22"/>
    </row>
    <row r="406" spans="1:13" s="39" customFormat="1" ht="25.5">
      <c r="A406" s="18" t="s">
        <v>68</v>
      </c>
      <c r="B406" s="19">
        <v>792</v>
      </c>
      <c r="C406" s="20" t="s">
        <v>42</v>
      </c>
      <c r="D406" s="20" t="s">
        <v>176</v>
      </c>
      <c r="E406" s="20" t="s">
        <v>240</v>
      </c>
      <c r="F406" s="20" t="s">
        <v>69</v>
      </c>
      <c r="G406" s="21">
        <v>7264700</v>
      </c>
      <c r="H406" s="22"/>
    </row>
    <row r="407" spans="1:13" s="39" customFormat="1" ht="38.25">
      <c r="A407" s="64" t="s">
        <v>70</v>
      </c>
      <c r="B407" s="19">
        <v>792</v>
      </c>
      <c r="C407" s="20" t="s">
        <v>42</v>
      </c>
      <c r="D407" s="20" t="s">
        <v>176</v>
      </c>
      <c r="E407" s="20" t="s">
        <v>240</v>
      </c>
      <c r="F407" s="20" t="s">
        <v>71</v>
      </c>
      <c r="G407" s="21">
        <v>7111700</v>
      </c>
      <c r="H407" s="22"/>
    </row>
    <row r="408" spans="1:13" s="39" customFormat="1" ht="38.25">
      <c r="A408" s="64" t="s">
        <v>170</v>
      </c>
      <c r="B408" s="19">
        <v>792</v>
      </c>
      <c r="C408" s="20" t="s">
        <v>42</v>
      </c>
      <c r="D408" s="20" t="s">
        <v>176</v>
      </c>
      <c r="E408" s="20" t="s">
        <v>240</v>
      </c>
      <c r="F408" s="20" t="s">
        <v>73</v>
      </c>
      <c r="G408" s="21">
        <v>153000</v>
      </c>
      <c r="H408" s="22"/>
    </row>
    <row r="409" spans="1:13" s="39" customFormat="1" ht="25.5">
      <c r="A409" s="18" t="s">
        <v>74</v>
      </c>
      <c r="B409" s="19">
        <v>792</v>
      </c>
      <c r="C409" s="20" t="s">
        <v>42</v>
      </c>
      <c r="D409" s="20" t="s">
        <v>176</v>
      </c>
      <c r="E409" s="20" t="s">
        <v>240</v>
      </c>
      <c r="F409" s="20" t="s">
        <v>54</v>
      </c>
      <c r="G409" s="21">
        <f>G410</f>
        <v>823104</v>
      </c>
      <c r="H409" s="22"/>
    </row>
    <row r="410" spans="1:13" s="39" customFormat="1" ht="25.5">
      <c r="A410" s="18" t="s">
        <v>55</v>
      </c>
      <c r="B410" s="19">
        <v>792</v>
      </c>
      <c r="C410" s="20" t="s">
        <v>42</v>
      </c>
      <c r="D410" s="20" t="s">
        <v>176</v>
      </c>
      <c r="E410" s="20" t="s">
        <v>240</v>
      </c>
      <c r="F410" s="20" t="s">
        <v>56</v>
      </c>
      <c r="G410" s="21">
        <v>823104</v>
      </c>
      <c r="H410" s="22"/>
    </row>
    <row r="411" spans="1:13" s="39" customFormat="1" ht="39" customHeight="1">
      <c r="A411" s="18" t="s">
        <v>74</v>
      </c>
      <c r="B411" s="19">
        <v>792</v>
      </c>
      <c r="C411" s="20" t="s">
        <v>42</v>
      </c>
      <c r="D411" s="20" t="s">
        <v>176</v>
      </c>
      <c r="E411" s="20" t="s">
        <v>240</v>
      </c>
      <c r="F411" s="20" t="s">
        <v>58</v>
      </c>
      <c r="G411" s="21">
        <v>823104</v>
      </c>
      <c r="H411" s="22">
        <v>923104</v>
      </c>
    </row>
    <row r="412" spans="1:13" s="39" customFormat="1" ht="25.5">
      <c r="A412" s="18" t="s">
        <v>55</v>
      </c>
      <c r="B412" s="19">
        <v>792</v>
      </c>
      <c r="C412" s="20" t="s">
        <v>42</v>
      </c>
      <c r="D412" s="20" t="s">
        <v>176</v>
      </c>
      <c r="E412" s="20" t="s">
        <v>240</v>
      </c>
      <c r="F412" s="20" t="s">
        <v>186</v>
      </c>
      <c r="G412" s="21">
        <f>G413</f>
        <v>2400</v>
      </c>
      <c r="H412" s="22"/>
    </row>
    <row r="413" spans="1:13" s="39" customFormat="1">
      <c r="A413" s="18" t="s">
        <v>241</v>
      </c>
      <c r="B413" s="19">
        <v>792</v>
      </c>
      <c r="C413" s="20" t="s">
        <v>42</v>
      </c>
      <c r="D413" s="20" t="s">
        <v>176</v>
      </c>
      <c r="E413" s="20" t="s">
        <v>240</v>
      </c>
      <c r="F413" s="20" t="s">
        <v>188</v>
      </c>
      <c r="G413" s="21">
        <v>2400</v>
      </c>
      <c r="H413" s="22"/>
    </row>
    <row r="414" spans="1:13" s="39" customFormat="1" ht="25.5">
      <c r="A414" s="18" t="s">
        <v>242</v>
      </c>
      <c r="B414" s="19">
        <v>792</v>
      </c>
      <c r="C414" s="20" t="s">
        <v>42</v>
      </c>
      <c r="D414" s="20" t="s">
        <v>176</v>
      </c>
      <c r="E414" s="20" t="s">
        <v>240</v>
      </c>
      <c r="F414" s="20" t="s">
        <v>243</v>
      </c>
      <c r="G414" s="21">
        <v>2400</v>
      </c>
      <c r="H414" s="22"/>
    </row>
    <row r="415" spans="1:13" s="49" customFormat="1" ht="25.5">
      <c r="A415" s="18" t="s">
        <v>244</v>
      </c>
      <c r="B415" s="19">
        <v>792</v>
      </c>
      <c r="C415" s="20" t="s">
        <v>43</v>
      </c>
      <c r="D415" s="20" t="s">
        <v>42</v>
      </c>
      <c r="E415" s="20" t="s">
        <v>245</v>
      </c>
      <c r="F415" s="28"/>
      <c r="G415" s="21">
        <f>G416</f>
        <v>1000000</v>
      </c>
      <c r="H415" s="48"/>
    </row>
    <row r="416" spans="1:13">
      <c r="A416" s="18" t="s">
        <v>246</v>
      </c>
      <c r="B416" s="19">
        <v>792</v>
      </c>
      <c r="C416" s="20" t="s">
        <v>43</v>
      </c>
      <c r="D416" s="20" t="s">
        <v>42</v>
      </c>
      <c r="E416" s="20" t="s">
        <v>247</v>
      </c>
      <c r="F416" s="20"/>
      <c r="G416" s="21">
        <f>G417</f>
        <v>1000000</v>
      </c>
    </row>
    <row r="417" spans="1:8" ht="25.5">
      <c r="A417" s="18" t="s">
        <v>248</v>
      </c>
      <c r="B417" s="19">
        <v>792</v>
      </c>
      <c r="C417" s="20" t="s">
        <v>43</v>
      </c>
      <c r="D417" s="20" t="s">
        <v>42</v>
      </c>
      <c r="E417" s="20" t="s">
        <v>247</v>
      </c>
      <c r="F417" s="20" t="s">
        <v>249</v>
      </c>
      <c r="G417" s="21">
        <f>G418</f>
        <v>1000000</v>
      </c>
    </row>
    <row r="418" spans="1:8">
      <c r="A418" s="18" t="s">
        <v>250</v>
      </c>
      <c r="B418" s="19">
        <v>792</v>
      </c>
      <c r="C418" s="20" t="s">
        <v>43</v>
      </c>
      <c r="D418" s="20" t="s">
        <v>42</v>
      </c>
      <c r="E418" s="20" t="s">
        <v>247</v>
      </c>
      <c r="F418" s="20" t="s">
        <v>251</v>
      </c>
      <c r="G418" s="21">
        <v>1000000</v>
      </c>
    </row>
    <row r="419" spans="1:8" hidden="1">
      <c r="A419" s="45"/>
      <c r="B419" s="19"/>
      <c r="C419" s="20"/>
      <c r="D419" s="20"/>
      <c r="E419" s="20"/>
      <c r="F419" s="19"/>
      <c r="G419" s="51"/>
    </row>
    <row r="420" spans="1:8" s="49" customFormat="1" ht="38.25">
      <c r="A420" s="18" t="s">
        <v>252</v>
      </c>
      <c r="B420" s="19">
        <v>792</v>
      </c>
      <c r="C420" s="20" t="s">
        <v>111</v>
      </c>
      <c r="D420" s="20" t="s">
        <v>83</v>
      </c>
      <c r="E420" s="20" t="s">
        <v>253</v>
      </c>
      <c r="F420" s="28"/>
      <c r="G420" s="21">
        <f>G421+G426+G430+G433+G442+G446+G450+G454</f>
        <v>64542939.920000002</v>
      </c>
      <c r="H420" s="48"/>
    </row>
    <row r="421" spans="1:8" s="49" customFormat="1" ht="25.5">
      <c r="A421" s="18" t="s">
        <v>254</v>
      </c>
      <c r="B421" s="19">
        <v>792</v>
      </c>
      <c r="C421" s="20" t="s">
        <v>111</v>
      </c>
      <c r="D421" s="20" t="s">
        <v>83</v>
      </c>
      <c r="E421" s="20" t="s">
        <v>255</v>
      </c>
      <c r="F421" s="28"/>
      <c r="G421" s="21">
        <f>G422</f>
        <v>1532900</v>
      </c>
      <c r="H421" s="48"/>
    </row>
    <row r="422" spans="1:8">
      <c r="A422" s="18" t="s">
        <v>47</v>
      </c>
      <c r="B422" s="19">
        <v>792</v>
      </c>
      <c r="C422" s="20" t="s">
        <v>111</v>
      </c>
      <c r="D422" s="20" t="s">
        <v>83</v>
      </c>
      <c r="E422" s="20" t="s">
        <v>255</v>
      </c>
      <c r="F422" s="20" t="s">
        <v>48</v>
      </c>
      <c r="G422" s="21">
        <f>G423</f>
        <v>1532900</v>
      </c>
    </row>
    <row r="423" spans="1:8">
      <c r="A423" s="18" t="s">
        <v>256</v>
      </c>
      <c r="B423" s="19">
        <v>792</v>
      </c>
      <c r="C423" s="20" t="s">
        <v>111</v>
      </c>
      <c r="D423" s="20" t="s">
        <v>83</v>
      </c>
      <c r="E423" s="20" t="s">
        <v>255</v>
      </c>
      <c r="F423" s="20" t="s">
        <v>257</v>
      </c>
      <c r="G423" s="21">
        <v>1532900</v>
      </c>
    </row>
    <row r="424" spans="1:8" hidden="1">
      <c r="A424" s="45"/>
      <c r="B424" s="19"/>
      <c r="C424" s="20"/>
      <c r="D424" s="20"/>
      <c r="E424" s="20"/>
      <c r="F424" s="19"/>
      <c r="G424" s="51"/>
    </row>
    <row r="425" spans="1:8" s="39" customFormat="1" ht="38.25" hidden="1">
      <c r="A425" s="18" t="s">
        <v>252</v>
      </c>
      <c r="B425" s="19">
        <v>792</v>
      </c>
      <c r="C425" s="20" t="s">
        <v>82</v>
      </c>
      <c r="D425" s="20" t="s">
        <v>62</v>
      </c>
      <c r="E425" s="20" t="s">
        <v>253</v>
      </c>
      <c r="F425" s="20"/>
      <c r="G425" s="21">
        <f>G426+G433</f>
        <v>6638481.9199999999</v>
      </c>
      <c r="H425" s="22"/>
    </row>
    <row r="426" spans="1:8" s="39" customFormat="1" ht="51">
      <c r="A426" s="18" t="s">
        <v>258</v>
      </c>
      <c r="B426" s="19">
        <v>792</v>
      </c>
      <c r="C426" s="20" t="s">
        <v>82</v>
      </c>
      <c r="D426" s="20" t="s">
        <v>62</v>
      </c>
      <c r="E426" s="20" t="s">
        <v>259</v>
      </c>
      <c r="F426" s="20"/>
      <c r="G426" s="21">
        <f>G427</f>
        <v>2742100</v>
      </c>
      <c r="H426" s="22"/>
    </row>
    <row r="427" spans="1:8" s="39" customFormat="1">
      <c r="A427" s="18" t="s">
        <v>47</v>
      </c>
      <c r="B427" s="19">
        <v>792</v>
      </c>
      <c r="C427" s="20" t="s">
        <v>82</v>
      </c>
      <c r="D427" s="20" t="s">
        <v>62</v>
      </c>
      <c r="E427" s="20" t="s">
        <v>259</v>
      </c>
      <c r="F427" s="20" t="s">
        <v>48</v>
      </c>
      <c r="G427" s="21">
        <f>G428</f>
        <v>2742100</v>
      </c>
      <c r="H427" s="22"/>
    </row>
    <row r="428" spans="1:8" s="39" customFormat="1">
      <c r="A428" s="18" t="s">
        <v>256</v>
      </c>
      <c r="B428" s="19">
        <v>792</v>
      </c>
      <c r="C428" s="20" t="s">
        <v>82</v>
      </c>
      <c r="D428" s="20" t="s">
        <v>62</v>
      </c>
      <c r="E428" s="20" t="s">
        <v>259</v>
      </c>
      <c r="F428" s="20" t="s">
        <v>257</v>
      </c>
      <c r="G428" s="21">
        <v>2742100</v>
      </c>
      <c r="H428" s="22"/>
    </row>
    <row r="429" spans="1:8" s="49" customFormat="1" ht="38.25">
      <c r="A429" s="18" t="s">
        <v>252</v>
      </c>
      <c r="B429" s="19">
        <v>792</v>
      </c>
      <c r="C429" s="20" t="s">
        <v>42</v>
      </c>
      <c r="D429" s="20" t="s">
        <v>62</v>
      </c>
      <c r="E429" s="20" t="s">
        <v>253</v>
      </c>
      <c r="F429" s="28"/>
      <c r="G429" s="21">
        <f>G430</f>
        <v>1012500</v>
      </c>
      <c r="H429" s="48"/>
    </row>
    <row r="430" spans="1:8" ht="25.5">
      <c r="A430" s="18" t="s">
        <v>260</v>
      </c>
      <c r="B430" s="19">
        <v>792</v>
      </c>
      <c r="C430" s="20" t="s">
        <v>42</v>
      </c>
      <c r="D430" s="20" t="s">
        <v>62</v>
      </c>
      <c r="E430" s="20" t="s">
        <v>261</v>
      </c>
      <c r="F430" s="20"/>
      <c r="G430" s="21">
        <f>G431</f>
        <v>1012500</v>
      </c>
    </row>
    <row r="431" spans="1:8">
      <c r="A431" s="18" t="s">
        <v>47</v>
      </c>
      <c r="B431" s="19">
        <v>792</v>
      </c>
      <c r="C431" s="20" t="s">
        <v>42</v>
      </c>
      <c r="D431" s="20" t="s">
        <v>62</v>
      </c>
      <c r="E431" s="20" t="s">
        <v>261</v>
      </c>
      <c r="F431" s="20" t="s">
        <v>48</v>
      </c>
      <c r="G431" s="21">
        <f>G432</f>
        <v>1012500</v>
      </c>
    </row>
    <row r="432" spans="1:8">
      <c r="A432" s="18" t="s">
        <v>256</v>
      </c>
      <c r="B432" s="19">
        <v>792</v>
      </c>
      <c r="C432" s="20" t="s">
        <v>42</v>
      </c>
      <c r="D432" s="20" t="s">
        <v>62</v>
      </c>
      <c r="E432" s="20" t="s">
        <v>261</v>
      </c>
      <c r="F432" s="20" t="s">
        <v>257</v>
      </c>
      <c r="G432" s="21">
        <v>1012500</v>
      </c>
    </row>
    <row r="433" spans="1:8" ht="63.75">
      <c r="A433" s="18" t="s">
        <v>262</v>
      </c>
      <c r="B433" s="19">
        <v>792</v>
      </c>
      <c r="C433" s="20" t="s">
        <v>82</v>
      </c>
      <c r="D433" s="20" t="s">
        <v>62</v>
      </c>
      <c r="E433" s="20" t="s">
        <v>263</v>
      </c>
      <c r="F433" s="20"/>
      <c r="G433" s="21">
        <f>G434</f>
        <v>3896381.92</v>
      </c>
    </row>
    <row r="434" spans="1:8">
      <c r="A434" s="18" t="s">
        <v>47</v>
      </c>
      <c r="B434" s="19">
        <v>792</v>
      </c>
      <c r="C434" s="20" t="s">
        <v>82</v>
      </c>
      <c r="D434" s="20" t="s">
        <v>62</v>
      </c>
      <c r="E434" s="20" t="s">
        <v>263</v>
      </c>
      <c r="F434" s="20" t="s">
        <v>48</v>
      </c>
      <c r="G434" s="21">
        <f>G435</f>
        <v>3896381.92</v>
      </c>
    </row>
    <row r="435" spans="1:8">
      <c r="A435" s="18" t="s">
        <v>256</v>
      </c>
      <c r="B435" s="19">
        <v>792</v>
      </c>
      <c r="C435" s="20" t="s">
        <v>82</v>
      </c>
      <c r="D435" s="20" t="s">
        <v>62</v>
      </c>
      <c r="E435" s="20" t="s">
        <v>263</v>
      </c>
      <c r="F435" s="20" t="s">
        <v>257</v>
      </c>
      <c r="G435" s="21">
        <f>3896300+81.92</f>
        <v>3896381.92</v>
      </c>
    </row>
    <row r="436" spans="1:8" hidden="1">
      <c r="A436" s="18"/>
      <c r="B436" s="20"/>
      <c r="C436" s="20"/>
      <c r="D436" s="20"/>
      <c r="E436" s="20"/>
      <c r="F436" s="19"/>
      <c r="G436" s="21"/>
    </row>
    <row r="437" spans="1:8" hidden="1">
      <c r="A437" s="18"/>
      <c r="B437" s="20"/>
      <c r="C437" s="20"/>
      <c r="D437" s="20"/>
      <c r="E437" s="20"/>
      <c r="F437" s="19"/>
      <c r="G437" s="21"/>
    </row>
    <row r="438" spans="1:8" hidden="1">
      <c r="A438" s="18"/>
      <c r="B438" s="20"/>
      <c r="C438" s="20"/>
      <c r="D438" s="20"/>
      <c r="E438" s="20"/>
      <c r="F438" s="19"/>
      <c r="G438" s="21"/>
    </row>
    <row r="439" spans="1:8" hidden="1">
      <c r="A439" s="18"/>
      <c r="B439" s="20"/>
      <c r="C439" s="20"/>
      <c r="D439" s="20"/>
      <c r="E439" s="20"/>
      <c r="F439" s="19"/>
      <c r="G439" s="21"/>
    </row>
    <row r="440" spans="1:8" hidden="1">
      <c r="A440" s="18"/>
      <c r="B440" s="20"/>
      <c r="C440" s="20"/>
      <c r="D440" s="20"/>
      <c r="E440" s="20"/>
      <c r="F440" s="19"/>
      <c r="G440" s="21"/>
    </row>
    <row r="441" spans="1:8" s="38" customFormat="1" ht="38.25" hidden="1">
      <c r="A441" s="18" t="s">
        <v>252</v>
      </c>
      <c r="B441" s="19">
        <v>792</v>
      </c>
      <c r="C441" s="20" t="s">
        <v>217</v>
      </c>
      <c r="D441" s="20" t="s">
        <v>42</v>
      </c>
      <c r="E441" s="20" t="s">
        <v>253</v>
      </c>
      <c r="F441" s="20"/>
      <c r="G441" s="21" t="e">
        <f>G446+#REF!</f>
        <v>#REF!</v>
      </c>
      <c r="H441" s="37"/>
    </row>
    <row r="442" spans="1:8" s="49" customFormat="1" ht="29.25" customHeight="1">
      <c r="A442" s="18" t="s">
        <v>264</v>
      </c>
      <c r="B442" s="19">
        <v>792</v>
      </c>
      <c r="C442" s="20" t="s">
        <v>217</v>
      </c>
      <c r="D442" s="20" t="s">
        <v>42</v>
      </c>
      <c r="E442" s="20" t="s">
        <v>265</v>
      </c>
      <c r="F442" s="20"/>
      <c r="G442" s="21">
        <f>G443</f>
        <v>7454600</v>
      </c>
      <c r="H442" s="48"/>
    </row>
    <row r="443" spans="1:8" s="49" customFormat="1">
      <c r="A443" s="18" t="s">
        <v>47</v>
      </c>
      <c r="B443" s="19">
        <v>792</v>
      </c>
      <c r="C443" s="20" t="s">
        <v>217</v>
      </c>
      <c r="D443" s="20" t="s">
        <v>42</v>
      </c>
      <c r="E443" s="20" t="s">
        <v>265</v>
      </c>
      <c r="F443" s="20" t="s">
        <v>48</v>
      </c>
      <c r="G443" s="21">
        <f>G444</f>
        <v>7454600</v>
      </c>
      <c r="H443" s="48"/>
    </row>
    <row r="444" spans="1:8" s="7" customFormat="1">
      <c r="A444" s="18" t="s">
        <v>266</v>
      </c>
      <c r="B444" s="19">
        <v>792</v>
      </c>
      <c r="C444" s="20" t="s">
        <v>217</v>
      </c>
      <c r="D444" s="20" t="s">
        <v>42</v>
      </c>
      <c r="E444" s="20" t="s">
        <v>265</v>
      </c>
      <c r="F444" s="20" t="s">
        <v>267</v>
      </c>
      <c r="G444" s="21">
        <f>G445</f>
        <v>7454600</v>
      </c>
      <c r="H444" s="6"/>
    </row>
    <row r="445" spans="1:8" s="7" customFormat="1" ht="18" customHeight="1">
      <c r="A445" s="18" t="s">
        <v>22</v>
      </c>
      <c r="B445" s="19"/>
      <c r="C445" s="20"/>
      <c r="D445" s="20"/>
      <c r="E445" s="20" t="s">
        <v>265</v>
      </c>
      <c r="F445" s="20" t="s">
        <v>20</v>
      </c>
      <c r="G445" s="21">
        <v>7454600</v>
      </c>
      <c r="H445" s="6"/>
    </row>
    <row r="446" spans="1:8" s="38" customFormat="1" ht="25.5">
      <c r="A446" s="18" t="s">
        <v>268</v>
      </c>
      <c r="B446" s="19">
        <v>792</v>
      </c>
      <c r="C446" s="20" t="s">
        <v>217</v>
      </c>
      <c r="D446" s="20" t="s">
        <v>42</v>
      </c>
      <c r="E446" s="20" t="s">
        <v>269</v>
      </c>
      <c r="F446" s="20"/>
      <c r="G446" s="21">
        <f>G447</f>
        <v>240405</v>
      </c>
      <c r="H446" s="37"/>
    </row>
    <row r="447" spans="1:8" s="38" customFormat="1">
      <c r="A447" s="18" t="s">
        <v>47</v>
      </c>
      <c r="B447" s="19">
        <v>792</v>
      </c>
      <c r="C447" s="20" t="s">
        <v>217</v>
      </c>
      <c r="D447" s="20" t="s">
        <v>42</v>
      </c>
      <c r="E447" s="20" t="s">
        <v>269</v>
      </c>
      <c r="F447" s="20" t="s">
        <v>48</v>
      </c>
      <c r="G447" s="21">
        <f>G448</f>
        <v>240405</v>
      </c>
      <c r="H447" s="37"/>
    </row>
    <row r="448" spans="1:8" s="38" customFormat="1">
      <c r="A448" s="18" t="s">
        <v>266</v>
      </c>
      <c r="B448" s="19">
        <v>792</v>
      </c>
      <c r="C448" s="20" t="s">
        <v>217</v>
      </c>
      <c r="D448" s="20" t="s">
        <v>42</v>
      </c>
      <c r="E448" s="20" t="s">
        <v>269</v>
      </c>
      <c r="F448" s="20" t="s">
        <v>267</v>
      </c>
      <c r="G448" s="21">
        <f>G449</f>
        <v>240405</v>
      </c>
      <c r="H448" s="37"/>
    </row>
    <row r="449" spans="1:13" s="7" customFormat="1" ht="18" customHeight="1">
      <c r="A449" s="18" t="s">
        <v>22</v>
      </c>
      <c r="B449" s="19"/>
      <c r="C449" s="20"/>
      <c r="D449" s="20"/>
      <c r="E449" s="20" t="s">
        <v>265</v>
      </c>
      <c r="F449" s="20" t="s">
        <v>20</v>
      </c>
      <c r="G449" s="21">
        <v>240405</v>
      </c>
      <c r="H449" s="6"/>
    </row>
    <row r="450" spans="1:13" s="7" customFormat="1">
      <c r="A450" s="18" t="s">
        <v>270</v>
      </c>
      <c r="B450" s="19">
        <v>792</v>
      </c>
      <c r="C450" s="20" t="s">
        <v>217</v>
      </c>
      <c r="D450" s="20" t="s">
        <v>83</v>
      </c>
      <c r="E450" s="20" t="s">
        <v>271</v>
      </c>
      <c r="F450" s="20"/>
      <c r="G450" s="21">
        <f>G451</f>
        <v>43993553</v>
      </c>
      <c r="H450" s="6"/>
    </row>
    <row r="451" spans="1:13" s="7" customFormat="1">
      <c r="A451" s="18" t="s">
        <v>47</v>
      </c>
      <c r="B451" s="19">
        <v>792</v>
      </c>
      <c r="C451" s="20" t="s">
        <v>217</v>
      </c>
      <c r="D451" s="20" t="s">
        <v>83</v>
      </c>
      <c r="E451" s="20" t="s">
        <v>271</v>
      </c>
      <c r="F451" s="20" t="s">
        <v>48</v>
      </c>
      <c r="G451" s="21">
        <f>G452</f>
        <v>43993553</v>
      </c>
      <c r="H451" s="6"/>
    </row>
    <row r="452" spans="1:13" s="7" customFormat="1" ht="15.75" customHeight="1">
      <c r="A452" s="18" t="s">
        <v>106</v>
      </c>
      <c r="B452" s="19">
        <v>792</v>
      </c>
      <c r="C452" s="20" t="s">
        <v>217</v>
      </c>
      <c r="D452" s="20" t="s">
        <v>83</v>
      </c>
      <c r="E452" s="20" t="s">
        <v>271</v>
      </c>
      <c r="F452" s="20" t="s">
        <v>107</v>
      </c>
      <c r="G452" s="21">
        <f>G453</f>
        <v>43993553</v>
      </c>
      <c r="H452" s="6"/>
    </row>
    <row r="453" spans="1:13" s="7" customFormat="1" ht="42.75" customHeight="1">
      <c r="A453" s="18" t="s">
        <v>7</v>
      </c>
      <c r="B453" s="19"/>
      <c r="C453" s="20"/>
      <c r="D453" s="20"/>
      <c r="E453" s="20" t="s">
        <v>271</v>
      </c>
      <c r="F453" s="20" t="s">
        <v>6</v>
      </c>
      <c r="G453" s="21">
        <v>43993553</v>
      </c>
      <c r="H453" s="6"/>
    </row>
    <row r="454" spans="1:13" s="7" customFormat="1" ht="33" customHeight="1">
      <c r="A454" s="18" t="s">
        <v>546</v>
      </c>
      <c r="B454" s="19"/>
      <c r="C454" s="20"/>
      <c r="D454" s="20"/>
      <c r="E454" s="20" t="s">
        <v>545</v>
      </c>
      <c r="F454" s="20"/>
      <c r="G454" s="21">
        <f>G455</f>
        <v>3670500</v>
      </c>
      <c r="H454" s="6"/>
    </row>
    <row r="455" spans="1:13" s="7" customFormat="1" ht="15.75" customHeight="1">
      <c r="A455" s="18" t="s">
        <v>47</v>
      </c>
      <c r="B455" s="19"/>
      <c r="C455" s="20"/>
      <c r="D455" s="20"/>
      <c r="E455" s="20" t="s">
        <v>545</v>
      </c>
      <c r="F455" s="20" t="s">
        <v>48</v>
      </c>
      <c r="G455" s="21">
        <f>G456</f>
        <v>3670500</v>
      </c>
      <c r="H455" s="6"/>
    </row>
    <row r="456" spans="1:13" s="7" customFormat="1" ht="15.75" customHeight="1">
      <c r="A456" s="18" t="s">
        <v>106</v>
      </c>
      <c r="B456" s="19"/>
      <c r="C456" s="20"/>
      <c r="D456" s="20"/>
      <c r="E456" s="20" t="s">
        <v>545</v>
      </c>
      <c r="F456" s="20" t="s">
        <v>107</v>
      </c>
      <c r="G456" s="21">
        <f>G457</f>
        <v>3670500</v>
      </c>
      <c r="H456" s="6"/>
    </row>
    <row r="457" spans="1:13" s="7" customFormat="1" ht="40.5" customHeight="1">
      <c r="A457" s="18" t="s">
        <v>7</v>
      </c>
      <c r="B457" s="19"/>
      <c r="C457" s="20"/>
      <c r="D457" s="20"/>
      <c r="E457" s="20" t="s">
        <v>545</v>
      </c>
      <c r="F457" s="20" t="s">
        <v>6</v>
      </c>
      <c r="G457" s="21">
        <v>3670500</v>
      </c>
      <c r="H457" s="6"/>
    </row>
    <row r="458" spans="1:13" s="61" customFormat="1" ht="63.75">
      <c r="A458" s="65" t="s">
        <v>272</v>
      </c>
      <c r="B458" s="13">
        <v>793</v>
      </c>
      <c r="C458" s="14" t="s">
        <v>83</v>
      </c>
      <c r="D458" s="14" t="s">
        <v>102</v>
      </c>
      <c r="E458" s="14" t="s">
        <v>273</v>
      </c>
      <c r="F458" s="27"/>
      <c r="G458" s="15">
        <f>G459</f>
        <v>30000</v>
      </c>
      <c r="H458" s="34">
        <v>30000</v>
      </c>
      <c r="M458" s="60">
        <f>G461</f>
        <v>30000</v>
      </c>
    </row>
    <row r="459" spans="1:13" ht="28.5" customHeight="1">
      <c r="A459" s="66" t="s">
        <v>274</v>
      </c>
      <c r="B459" s="19">
        <v>793</v>
      </c>
      <c r="C459" s="20" t="s">
        <v>83</v>
      </c>
      <c r="D459" s="20" t="s">
        <v>102</v>
      </c>
      <c r="E459" s="20" t="s">
        <v>275</v>
      </c>
      <c r="F459" s="20"/>
      <c r="G459" s="21">
        <f>G460</f>
        <v>30000</v>
      </c>
    </row>
    <row r="460" spans="1:13" ht="28.5" customHeight="1">
      <c r="A460" s="18" t="s">
        <v>53</v>
      </c>
      <c r="B460" s="19">
        <v>793</v>
      </c>
      <c r="C460" s="20" t="s">
        <v>83</v>
      </c>
      <c r="D460" s="20" t="s">
        <v>102</v>
      </c>
      <c r="E460" s="20" t="s">
        <v>275</v>
      </c>
      <c r="F460" s="20" t="s">
        <v>54</v>
      </c>
      <c r="G460" s="21">
        <f>G461</f>
        <v>30000</v>
      </c>
    </row>
    <row r="461" spans="1:13" ht="25.5">
      <c r="A461" s="18" t="s">
        <v>55</v>
      </c>
      <c r="B461" s="19">
        <v>793</v>
      </c>
      <c r="C461" s="20" t="s">
        <v>83</v>
      </c>
      <c r="D461" s="20" t="s">
        <v>102</v>
      </c>
      <c r="E461" s="20" t="s">
        <v>275</v>
      </c>
      <c r="F461" s="20" t="s">
        <v>56</v>
      </c>
      <c r="G461" s="21">
        <v>30000</v>
      </c>
    </row>
    <row r="462" spans="1:13" ht="25.5">
      <c r="A462" s="18" t="s">
        <v>57</v>
      </c>
      <c r="B462" s="19">
        <v>793</v>
      </c>
      <c r="C462" s="20" t="s">
        <v>83</v>
      </c>
      <c r="D462" s="20" t="s">
        <v>102</v>
      </c>
      <c r="E462" s="20" t="s">
        <v>275</v>
      </c>
      <c r="F462" s="20" t="s">
        <v>58</v>
      </c>
      <c r="G462" s="21">
        <v>30000</v>
      </c>
    </row>
    <row r="463" spans="1:13" s="7" customFormat="1" ht="15.75" hidden="1" customHeight="1">
      <c r="A463" s="18"/>
      <c r="B463" s="19"/>
      <c r="C463" s="20"/>
      <c r="D463" s="20"/>
      <c r="E463" s="20"/>
      <c r="F463" s="20"/>
      <c r="G463" s="21"/>
      <c r="H463" s="6"/>
    </row>
    <row r="464" spans="1:13" s="7" customFormat="1" ht="15.75" hidden="1" customHeight="1">
      <c r="A464" s="18"/>
      <c r="B464" s="19"/>
      <c r="C464" s="20"/>
      <c r="D464" s="20"/>
      <c r="E464" s="20"/>
      <c r="F464" s="20"/>
      <c r="G464" s="21"/>
      <c r="H464" s="6"/>
    </row>
    <row r="465" spans="1:13" s="7" customFormat="1" ht="15.75" hidden="1" customHeight="1">
      <c r="A465" s="18"/>
      <c r="B465" s="19"/>
      <c r="C465" s="20"/>
      <c r="D465" s="20"/>
      <c r="E465" s="20"/>
      <c r="F465" s="20"/>
      <c r="G465" s="21"/>
      <c r="H465" s="6"/>
    </row>
    <row r="466" spans="1:13" s="7" customFormat="1" ht="15.75" hidden="1" customHeight="1">
      <c r="A466" s="18"/>
      <c r="B466" s="19"/>
      <c r="C466" s="20"/>
      <c r="D466" s="20"/>
      <c r="E466" s="20"/>
      <c r="F466" s="20"/>
      <c r="G466" s="21"/>
      <c r="H466" s="6"/>
    </row>
    <row r="467" spans="1:13" s="7" customFormat="1" ht="15.75" hidden="1" customHeight="1">
      <c r="A467" s="18"/>
      <c r="B467" s="19"/>
      <c r="C467" s="20"/>
      <c r="D467" s="20"/>
      <c r="E467" s="20"/>
      <c r="F467" s="20"/>
      <c r="G467" s="21"/>
      <c r="H467" s="6"/>
    </row>
    <row r="468" spans="1:13" s="7" customFormat="1" ht="15.75" hidden="1" customHeight="1">
      <c r="A468" s="18"/>
      <c r="B468" s="19"/>
      <c r="C468" s="20"/>
      <c r="D468" s="20"/>
      <c r="E468" s="20"/>
      <c r="F468" s="20"/>
      <c r="G468" s="21"/>
      <c r="H468" s="6"/>
    </row>
    <row r="469" spans="1:13" s="7" customFormat="1" ht="15.75" hidden="1" customHeight="1">
      <c r="A469" s="18"/>
      <c r="B469" s="19"/>
      <c r="C469" s="20"/>
      <c r="D469" s="20"/>
      <c r="E469" s="20"/>
      <c r="F469" s="20"/>
      <c r="G469" s="21"/>
      <c r="H469" s="6"/>
    </row>
    <row r="470" spans="1:13" s="7" customFormat="1" ht="15.75" hidden="1" customHeight="1">
      <c r="A470" s="18"/>
      <c r="B470" s="19"/>
      <c r="C470" s="20"/>
      <c r="D470" s="20"/>
      <c r="E470" s="20"/>
      <c r="F470" s="20"/>
      <c r="G470" s="21"/>
      <c r="H470" s="6"/>
    </row>
    <row r="471" spans="1:13" s="7" customFormat="1" ht="15.75" hidden="1" customHeight="1">
      <c r="A471" s="18"/>
      <c r="B471" s="19"/>
      <c r="C471" s="20"/>
      <c r="D471" s="20"/>
      <c r="E471" s="20"/>
      <c r="F471" s="20"/>
      <c r="G471" s="21"/>
      <c r="H471" s="6"/>
    </row>
    <row r="472" spans="1:13" s="7" customFormat="1" ht="15.75" hidden="1" customHeight="1">
      <c r="A472" s="18"/>
      <c r="B472" s="19"/>
      <c r="C472" s="20"/>
      <c r="D472" s="20"/>
      <c r="E472" s="20"/>
      <c r="F472" s="20"/>
      <c r="G472" s="21"/>
      <c r="H472" s="6"/>
    </row>
    <row r="473" spans="1:13" s="7" customFormat="1" ht="15.75" hidden="1" customHeight="1">
      <c r="A473" s="18"/>
      <c r="B473" s="19"/>
      <c r="C473" s="20"/>
      <c r="D473" s="20"/>
      <c r="E473" s="20"/>
      <c r="F473" s="20"/>
      <c r="G473" s="21"/>
      <c r="H473" s="6"/>
    </row>
    <row r="474" spans="1:13" s="7" customFormat="1" ht="15.75" hidden="1" customHeight="1">
      <c r="A474" s="18"/>
      <c r="B474" s="19"/>
      <c r="C474" s="20"/>
      <c r="D474" s="20"/>
      <c r="E474" s="20"/>
      <c r="F474" s="20"/>
      <c r="G474" s="21"/>
      <c r="H474" s="6"/>
    </row>
    <row r="475" spans="1:13" s="7" customFormat="1" ht="15.75" hidden="1" customHeight="1">
      <c r="A475" s="18"/>
      <c r="B475" s="19"/>
      <c r="C475" s="20"/>
      <c r="D475" s="20"/>
      <c r="E475" s="20"/>
      <c r="F475" s="20"/>
      <c r="G475" s="21"/>
      <c r="H475" s="6"/>
    </row>
    <row r="476" spans="1:13" s="7" customFormat="1" ht="15.75" hidden="1" customHeight="1">
      <c r="A476" s="18"/>
      <c r="B476" s="19"/>
      <c r="C476" s="20"/>
      <c r="D476" s="20"/>
      <c r="E476" s="20"/>
      <c r="F476" s="20"/>
      <c r="G476" s="21"/>
      <c r="H476" s="6"/>
    </row>
    <row r="477" spans="1:13" s="7" customFormat="1" ht="15.75" hidden="1" customHeight="1">
      <c r="A477" s="18"/>
      <c r="B477" s="19"/>
      <c r="C477" s="20"/>
      <c r="D477" s="20"/>
      <c r="E477" s="20"/>
      <c r="F477" s="20"/>
      <c r="G477" s="21"/>
      <c r="H477" s="6"/>
    </row>
    <row r="478" spans="1:13" s="7" customFormat="1" ht="15.75" hidden="1" customHeight="1">
      <c r="A478" s="18"/>
      <c r="B478" s="19"/>
      <c r="C478" s="20"/>
      <c r="D478" s="20"/>
      <c r="E478" s="20"/>
      <c r="F478" s="20"/>
      <c r="G478" s="21"/>
      <c r="H478" s="6"/>
    </row>
    <row r="479" spans="1:13" s="32" customFormat="1" ht="55.5" customHeight="1">
      <c r="A479" s="65" t="s">
        <v>276</v>
      </c>
      <c r="B479" s="13">
        <v>793</v>
      </c>
      <c r="C479" s="14" t="s">
        <v>42</v>
      </c>
      <c r="D479" s="14" t="s">
        <v>43</v>
      </c>
      <c r="E479" s="14" t="s">
        <v>277</v>
      </c>
      <c r="F479" s="14"/>
      <c r="G479" s="15">
        <f>G480+G484</f>
        <v>370000</v>
      </c>
      <c r="H479" s="31"/>
      <c r="M479" s="31">
        <f>G482</f>
        <v>350000</v>
      </c>
    </row>
    <row r="480" spans="1:13" ht="25.5" customHeight="1">
      <c r="A480" s="67" t="s">
        <v>583</v>
      </c>
      <c r="B480" s="19">
        <v>793</v>
      </c>
      <c r="C480" s="20" t="s">
        <v>42</v>
      </c>
      <c r="D480" s="20" t="s">
        <v>43</v>
      </c>
      <c r="E480" s="20" t="s">
        <v>279</v>
      </c>
      <c r="F480" s="20"/>
      <c r="G480" s="21">
        <f>G481</f>
        <v>350000</v>
      </c>
    </row>
    <row r="481" spans="1:13" ht="25.5" customHeight="1">
      <c r="A481" s="18" t="s">
        <v>139</v>
      </c>
      <c r="B481" s="20" t="s">
        <v>149</v>
      </c>
      <c r="C481" s="20" t="s">
        <v>133</v>
      </c>
      <c r="D481" s="20" t="s">
        <v>42</v>
      </c>
      <c r="E481" s="20" t="s">
        <v>279</v>
      </c>
      <c r="F481" s="20" t="s">
        <v>140</v>
      </c>
      <c r="G481" s="21">
        <f>G482</f>
        <v>350000</v>
      </c>
    </row>
    <row r="482" spans="1:13" ht="25.5" customHeight="1">
      <c r="A482" s="18" t="s">
        <v>141</v>
      </c>
      <c r="B482" s="20" t="s">
        <v>149</v>
      </c>
      <c r="C482" s="20" t="s">
        <v>133</v>
      </c>
      <c r="D482" s="20" t="s">
        <v>42</v>
      </c>
      <c r="E482" s="20" t="s">
        <v>279</v>
      </c>
      <c r="F482" s="20" t="s">
        <v>142</v>
      </c>
      <c r="G482" s="21">
        <f>G483</f>
        <v>350000</v>
      </c>
    </row>
    <row r="483" spans="1:13" ht="25.5" customHeight="1">
      <c r="A483" s="18" t="s">
        <v>147</v>
      </c>
      <c r="B483" s="19"/>
      <c r="C483" s="20"/>
      <c r="D483" s="20"/>
      <c r="E483" s="20" t="s">
        <v>279</v>
      </c>
      <c r="F483" s="20" t="s">
        <v>148</v>
      </c>
      <c r="G483" s="21">
        <v>350000</v>
      </c>
    </row>
    <row r="484" spans="1:13" ht="62.25" customHeight="1">
      <c r="A484" s="67" t="s">
        <v>543</v>
      </c>
      <c r="B484" s="19">
        <v>793</v>
      </c>
      <c r="C484" s="20" t="s">
        <v>42</v>
      </c>
      <c r="D484" s="20" t="s">
        <v>43</v>
      </c>
      <c r="E484" s="20" t="s">
        <v>542</v>
      </c>
      <c r="F484" s="20"/>
      <c r="G484" s="21">
        <f>G485</f>
        <v>20000</v>
      </c>
    </row>
    <row r="485" spans="1:13" ht="25.5" customHeight="1">
      <c r="A485" s="18" t="s">
        <v>139</v>
      </c>
      <c r="B485" s="20" t="s">
        <v>149</v>
      </c>
      <c r="C485" s="20" t="s">
        <v>133</v>
      </c>
      <c r="D485" s="20" t="s">
        <v>42</v>
      </c>
      <c r="E485" s="20" t="s">
        <v>542</v>
      </c>
      <c r="F485" s="20" t="s">
        <v>140</v>
      </c>
      <c r="G485" s="21">
        <f>G486</f>
        <v>20000</v>
      </c>
    </row>
    <row r="486" spans="1:13" ht="25.5" customHeight="1">
      <c r="A486" s="18" t="s">
        <v>141</v>
      </c>
      <c r="B486" s="20" t="s">
        <v>149</v>
      </c>
      <c r="C486" s="20" t="s">
        <v>133</v>
      </c>
      <c r="D486" s="20" t="s">
        <v>42</v>
      </c>
      <c r="E486" s="20" t="s">
        <v>542</v>
      </c>
      <c r="F486" s="20" t="s">
        <v>142</v>
      </c>
      <c r="G486" s="21">
        <f>G487</f>
        <v>20000</v>
      </c>
    </row>
    <row r="487" spans="1:13" s="7" customFormat="1" ht="15.75" customHeight="1">
      <c r="A487" s="18" t="s">
        <v>147</v>
      </c>
      <c r="B487" s="19"/>
      <c r="C487" s="20"/>
      <c r="D487" s="20"/>
      <c r="E487" s="20" t="s">
        <v>542</v>
      </c>
      <c r="F487" s="20" t="s">
        <v>148</v>
      </c>
      <c r="G487" s="21">
        <v>20000</v>
      </c>
      <c r="H487" s="6"/>
    </row>
    <row r="488" spans="1:13" s="11" customFormat="1" ht="42" customHeight="1">
      <c r="A488" s="68" t="s">
        <v>280</v>
      </c>
      <c r="B488" s="8"/>
      <c r="C488" s="8"/>
      <c r="D488" s="8"/>
      <c r="E488" s="8"/>
      <c r="F488" s="8"/>
      <c r="G488" s="9">
        <f>G494+G543+G583+G607+G633+G642+G663+G741+G685+G706+G710+G676+G489+G722+G727+G732</f>
        <v>118893989.33000001</v>
      </c>
      <c r="H488" s="10"/>
    </row>
    <row r="489" spans="1:13" s="11" customFormat="1" ht="33.75" customHeight="1">
      <c r="A489" s="119" t="s">
        <v>563</v>
      </c>
      <c r="B489" s="8"/>
      <c r="C489" s="8"/>
      <c r="D489" s="8"/>
      <c r="E489" s="127" t="s">
        <v>564</v>
      </c>
      <c r="F489" s="8"/>
      <c r="G489" s="123">
        <f>G490</f>
        <v>136900</v>
      </c>
      <c r="H489" s="10"/>
    </row>
    <row r="490" spans="1:13" s="39" customFormat="1" ht="25.5">
      <c r="A490" s="69" t="s">
        <v>348</v>
      </c>
      <c r="B490" s="19">
        <v>793</v>
      </c>
      <c r="C490" s="20" t="s">
        <v>82</v>
      </c>
      <c r="D490" s="20" t="s">
        <v>176</v>
      </c>
      <c r="E490" s="20" t="s">
        <v>562</v>
      </c>
      <c r="F490" s="20"/>
      <c r="G490" s="21">
        <f>G491</f>
        <v>136900</v>
      </c>
      <c r="H490" s="22"/>
    </row>
    <row r="491" spans="1:13" s="39" customFormat="1" ht="25.5">
      <c r="A491" s="18" t="s">
        <v>53</v>
      </c>
      <c r="B491" s="19">
        <v>793</v>
      </c>
      <c r="C491" s="20" t="s">
        <v>82</v>
      </c>
      <c r="D491" s="20" t="s">
        <v>176</v>
      </c>
      <c r="E491" s="20" t="s">
        <v>562</v>
      </c>
      <c r="F491" s="20" t="s">
        <v>54</v>
      </c>
      <c r="G491" s="21">
        <f>G492</f>
        <v>136900</v>
      </c>
      <c r="H491" s="22"/>
    </row>
    <row r="492" spans="1:13" s="39" customFormat="1" ht="25.5">
      <c r="A492" s="18" t="s">
        <v>55</v>
      </c>
      <c r="B492" s="19"/>
      <c r="C492" s="20"/>
      <c r="D492" s="20"/>
      <c r="E492" s="20" t="s">
        <v>562</v>
      </c>
      <c r="F492" s="20" t="s">
        <v>56</v>
      </c>
      <c r="G492" s="21">
        <f>G493</f>
        <v>136900</v>
      </c>
      <c r="H492" s="22"/>
    </row>
    <row r="493" spans="1:13" s="39" customFormat="1" ht="25.5">
      <c r="A493" s="18" t="s">
        <v>57</v>
      </c>
      <c r="B493" s="19"/>
      <c r="C493" s="20"/>
      <c r="D493" s="20"/>
      <c r="E493" s="20" t="s">
        <v>562</v>
      </c>
      <c r="F493" s="20" t="s">
        <v>58</v>
      </c>
      <c r="G493" s="21">
        <v>136900</v>
      </c>
      <c r="H493" s="22"/>
    </row>
    <row r="494" spans="1:13" s="35" customFormat="1" ht="25.5" customHeight="1">
      <c r="A494" s="12" t="s">
        <v>281</v>
      </c>
      <c r="B494" s="13">
        <v>793</v>
      </c>
      <c r="C494" s="14" t="s">
        <v>42</v>
      </c>
      <c r="D494" s="14" t="s">
        <v>111</v>
      </c>
      <c r="E494" s="14" t="s">
        <v>282</v>
      </c>
      <c r="F494" s="14"/>
      <c r="G494" s="15">
        <f>G495+G500</f>
        <v>23637787.170000002</v>
      </c>
      <c r="H494" s="34"/>
      <c r="I494" s="34">
        <f>H488+H523+H639+H741+H766+H768+H797+H810+H815+H887+H899+H916+H923+H932+H946+H955</f>
        <v>0</v>
      </c>
      <c r="M494" s="34">
        <f>M495+M500</f>
        <v>23637787.170000002</v>
      </c>
    </row>
    <row r="495" spans="1:13" ht="12.75" customHeight="1">
      <c r="A495" s="18" t="s">
        <v>283</v>
      </c>
      <c r="B495" s="19">
        <v>793</v>
      </c>
      <c r="C495" s="20" t="s">
        <v>42</v>
      </c>
      <c r="D495" s="20" t="s">
        <v>111</v>
      </c>
      <c r="E495" s="20" t="s">
        <v>284</v>
      </c>
      <c r="F495" s="20"/>
      <c r="G495" s="21">
        <f>G496</f>
        <v>1430777</v>
      </c>
      <c r="M495" s="4">
        <f>G497</f>
        <v>1430777</v>
      </c>
    </row>
    <row r="496" spans="1:13" ht="25.5" customHeight="1">
      <c r="A496" s="18" t="s">
        <v>64</v>
      </c>
      <c r="B496" s="19">
        <v>793</v>
      </c>
      <c r="C496" s="20" t="s">
        <v>42</v>
      </c>
      <c r="D496" s="20" t="s">
        <v>111</v>
      </c>
      <c r="E496" s="20" t="s">
        <v>285</v>
      </c>
      <c r="F496" s="20"/>
      <c r="G496" s="21">
        <f>G497</f>
        <v>1430777</v>
      </c>
    </row>
    <row r="497" spans="1:13" ht="51" customHeight="1">
      <c r="A497" s="18" t="s">
        <v>286</v>
      </c>
      <c r="B497" s="19">
        <v>793</v>
      </c>
      <c r="C497" s="20" t="s">
        <v>42</v>
      </c>
      <c r="D497" s="20" t="s">
        <v>111</v>
      </c>
      <c r="E497" s="20" t="s">
        <v>285</v>
      </c>
      <c r="F497" s="20" t="s">
        <v>67</v>
      </c>
      <c r="G497" s="21">
        <f>G498</f>
        <v>1430777</v>
      </c>
    </row>
    <row r="498" spans="1:13" ht="34.5" customHeight="1">
      <c r="A498" s="18" t="s">
        <v>68</v>
      </c>
      <c r="B498" s="19">
        <v>793</v>
      </c>
      <c r="C498" s="20" t="s">
        <v>42</v>
      </c>
      <c r="D498" s="20" t="s">
        <v>111</v>
      </c>
      <c r="E498" s="20" t="s">
        <v>285</v>
      </c>
      <c r="F498" s="20" t="s">
        <v>69</v>
      </c>
      <c r="G498" s="21">
        <v>1430777</v>
      </c>
    </row>
    <row r="499" spans="1:13" ht="38.25" customHeight="1">
      <c r="A499" s="18" t="s">
        <v>70</v>
      </c>
      <c r="B499" s="19">
        <v>793</v>
      </c>
      <c r="C499" s="20" t="s">
        <v>42</v>
      </c>
      <c r="D499" s="20" t="s">
        <v>111</v>
      </c>
      <c r="E499" s="20" t="s">
        <v>285</v>
      </c>
      <c r="F499" s="20" t="s">
        <v>71</v>
      </c>
      <c r="G499" s="21">
        <v>1430777</v>
      </c>
    </row>
    <row r="500" spans="1:13" s="39" customFormat="1" ht="12.75" customHeight="1">
      <c r="A500" s="69" t="s">
        <v>287</v>
      </c>
      <c r="B500" s="19">
        <v>793</v>
      </c>
      <c r="C500" s="20" t="s">
        <v>42</v>
      </c>
      <c r="D500" s="20" t="s">
        <v>62</v>
      </c>
      <c r="E500" s="20" t="s">
        <v>288</v>
      </c>
      <c r="F500" s="20"/>
      <c r="G500" s="21">
        <f>G501+G513+G521+G529+G537</f>
        <v>22207010.170000002</v>
      </c>
      <c r="H500" s="22"/>
      <c r="M500" s="22">
        <f>G502+G506+G509+G514+G518+G522+G526+G530+G534+G540</f>
        <v>22207010.170000002</v>
      </c>
    </row>
    <row r="501" spans="1:13" s="39" customFormat="1" ht="25.5" customHeight="1">
      <c r="A501" s="18" t="s">
        <v>64</v>
      </c>
      <c r="B501" s="19">
        <v>793</v>
      </c>
      <c r="C501" s="20" t="s">
        <v>42</v>
      </c>
      <c r="D501" s="20" t="s">
        <v>62</v>
      </c>
      <c r="E501" s="20" t="s">
        <v>289</v>
      </c>
      <c r="F501" s="20"/>
      <c r="G501" s="21">
        <f>G502+G506+G509</f>
        <v>18098110.170000002</v>
      </c>
      <c r="H501" s="22">
        <v>19441174</v>
      </c>
    </row>
    <row r="502" spans="1:13" s="39" customFormat="1" ht="51" customHeight="1">
      <c r="A502" s="18" t="s">
        <v>286</v>
      </c>
      <c r="B502" s="19">
        <v>793</v>
      </c>
      <c r="C502" s="20" t="s">
        <v>42</v>
      </c>
      <c r="D502" s="20" t="s">
        <v>62</v>
      </c>
      <c r="E502" s="20" t="s">
        <v>289</v>
      </c>
      <c r="F502" s="20" t="s">
        <v>67</v>
      </c>
      <c r="G502" s="21">
        <f>G503</f>
        <v>16552317.17</v>
      </c>
      <c r="H502" s="22"/>
    </row>
    <row r="503" spans="1:13" s="39" customFormat="1" ht="25.5" customHeight="1">
      <c r="A503" s="18" t="s">
        <v>68</v>
      </c>
      <c r="B503" s="19">
        <v>793</v>
      </c>
      <c r="C503" s="20" t="s">
        <v>42</v>
      </c>
      <c r="D503" s="20" t="s">
        <v>62</v>
      </c>
      <c r="E503" s="20" t="s">
        <v>289</v>
      </c>
      <c r="F503" s="20" t="s">
        <v>69</v>
      </c>
      <c r="G503" s="21">
        <f>G504+G505</f>
        <v>16552317.17</v>
      </c>
      <c r="H503" s="22"/>
    </row>
    <row r="504" spans="1:13" s="39" customFormat="1" ht="38.25" customHeight="1">
      <c r="A504" s="18" t="s">
        <v>70</v>
      </c>
      <c r="B504" s="19">
        <v>793</v>
      </c>
      <c r="C504" s="20" t="s">
        <v>42</v>
      </c>
      <c r="D504" s="20" t="s">
        <v>62</v>
      </c>
      <c r="E504" s="20" t="s">
        <v>289</v>
      </c>
      <c r="F504" s="20" t="s">
        <v>71</v>
      </c>
      <c r="G504" s="21">
        <v>16317272.17</v>
      </c>
      <c r="H504" s="22"/>
    </row>
    <row r="505" spans="1:13" s="39" customFormat="1" ht="38.25" customHeight="1">
      <c r="A505" s="18" t="s">
        <v>170</v>
      </c>
      <c r="B505" s="19">
        <v>793</v>
      </c>
      <c r="C505" s="20" t="s">
        <v>42</v>
      </c>
      <c r="D505" s="20" t="s">
        <v>62</v>
      </c>
      <c r="E505" s="20" t="s">
        <v>289</v>
      </c>
      <c r="F505" s="20" t="s">
        <v>73</v>
      </c>
      <c r="G505" s="21">
        <v>235045</v>
      </c>
      <c r="H505" s="22"/>
    </row>
    <row r="506" spans="1:13" s="39" customFormat="1" ht="25.5" customHeight="1">
      <c r="A506" s="18" t="s">
        <v>53</v>
      </c>
      <c r="B506" s="19">
        <v>793</v>
      </c>
      <c r="C506" s="20" t="s">
        <v>42</v>
      </c>
      <c r="D506" s="20" t="s">
        <v>62</v>
      </c>
      <c r="E506" s="20" t="s">
        <v>289</v>
      </c>
      <c r="F506" s="20" t="s">
        <v>54</v>
      </c>
      <c r="G506" s="21">
        <f>G507</f>
        <v>1300503</v>
      </c>
      <c r="H506" s="22"/>
    </row>
    <row r="507" spans="1:13" s="39" customFormat="1" ht="25.5" customHeight="1">
      <c r="A507" s="18" t="s">
        <v>55</v>
      </c>
      <c r="B507" s="19">
        <v>793</v>
      </c>
      <c r="C507" s="20" t="s">
        <v>42</v>
      </c>
      <c r="D507" s="20" t="s">
        <v>62</v>
      </c>
      <c r="E507" s="20" t="s">
        <v>289</v>
      </c>
      <c r="F507" s="20" t="s">
        <v>56</v>
      </c>
      <c r="G507" s="21">
        <v>1300503</v>
      </c>
      <c r="H507" s="22"/>
    </row>
    <row r="508" spans="1:13" s="39" customFormat="1" ht="25.5" customHeight="1">
      <c r="A508" s="18" t="s">
        <v>57</v>
      </c>
      <c r="B508" s="19">
        <v>793</v>
      </c>
      <c r="C508" s="20" t="s">
        <v>42</v>
      </c>
      <c r="D508" s="20" t="s">
        <v>62</v>
      </c>
      <c r="E508" s="20" t="s">
        <v>289</v>
      </c>
      <c r="F508" s="20" t="s">
        <v>58</v>
      </c>
      <c r="G508" s="21">
        <v>1300503</v>
      </c>
      <c r="H508" s="22"/>
    </row>
    <row r="509" spans="1:13" s="39" customFormat="1" ht="12.75" customHeight="1">
      <c r="A509" s="18" t="s">
        <v>185</v>
      </c>
      <c r="B509" s="19">
        <v>793</v>
      </c>
      <c r="C509" s="20" t="s">
        <v>42</v>
      </c>
      <c r="D509" s="20" t="s">
        <v>62</v>
      </c>
      <c r="E509" s="20" t="s">
        <v>289</v>
      </c>
      <c r="F509" s="20" t="s">
        <v>186</v>
      </c>
      <c r="G509" s="21">
        <f>G510</f>
        <v>245290</v>
      </c>
      <c r="H509" s="22"/>
    </row>
    <row r="510" spans="1:13" s="39" customFormat="1" ht="12.75" customHeight="1">
      <c r="A510" s="18" t="s">
        <v>241</v>
      </c>
      <c r="B510" s="19">
        <v>793</v>
      </c>
      <c r="C510" s="20" t="s">
        <v>42</v>
      </c>
      <c r="D510" s="20" t="s">
        <v>62</v>
      </c>
      <c r="E510" s="20" t="s">
        <v>289</v>
      </c>
      <c r="F510" s="20" t="s">
        <v>188</v>
      </c>
      <c r="G510" s="21">
        <v>245290</v>
      </c>
      <c r="H510" s="22"/>
    </row>
    <row r="511" spans="1:13" ht="25.5" customHeight="1">
      <c r="A511" s="18" t="s">
        <v>242</v>
      </c>
      <c r="B511" s="19">
        <v>793</v>
      </c>
      <c r="C511" s="20" t="s">
        <v>42</v>
      </c>
      <c r="D511" s="20" t="s">
        <v>62</v>
      </c>
      <c r="E511" s="20" t="s">
        <v>289</v>
      </c>
      <c r="F511" s="20" t="s">
        <v>243</v>
      </c>
      <c r="G511" s="21">
        <v>235290</v>
      </c>
    </row>
    <row r="512" spans="1:13" ht="23.25" customHeight="1">
      <c r="A512" s="18" t="s">
        <v>290</v>
      </c>
      <c r="B512" s="19">
        <v>793</v>
      </c>
      <c r="C512" s="20" t="s">
        <v>42</v>
      </c>
      <c r="D512" s="20" t="s">
        <v>62</v>
      </c>
      <c r="E512" s="20" t="s">
        <v>289</v>
      </c>
      <c r="F512" s="20" t="s">
        <v>291</v>
      </c>
      <c r="G512" s="21">
        <v>10000</v>
      </c>
    </row>
    <row r="513" spans="1:8" s="7" customFormat="1" ht="25.5" customHeight="1">
      <c r="A513" s="18" t="s">
        <v>295</v>
      </c>
      <c r="B513" s="19">
        <v>793</v>
      </c>
      <c r="C513" s="20" t="s">
        <v>42</v>
      </c>
      <c r="D513" s="20" t="s">
        <v>62</v>
      </c>
      <c r="E513" s="20" t="s">
        <v>296</v>
      </c>
      <c r="F513" s="20"/>
      <c r="G513" s="21">
        <f>G514+G518</f>
        <v>241100</v>
      </c>
      <c r="H513" s="6">
        <v>241100</v>
      </c>
    </row>
    <row r="514" spans="1:8" s="7" customFormat="1" ht="51" customHeight="1">
      <c r="A514" s="18" t="s">
        <v>286</v>
      </c>
      <c r="B514" s="19">
        <v>793</v>
      </c>
      <c r="C514" s="20" t="s">
        <v>42</v>
      </c>
      <c r="D514" s="20" t="s">
        <v>62</v>
      </c>
      <c r="E514" s="20" t="s">
        <v>296</v>
      </c>
      <c r="F514" s="20" t="s">
        <v>67</v>
      </c>
      <c r="G514" s="21">
        <f>G515</f>
        <v>207648</v>
      </c>
      <c r="H514" s="6"/>
    </row>
    <row r="515" spans="1:8" s="7" customFormat="1" ht="25.5" customHeight="1">
      <c r="A515" s="18" t="s">
        <v>68</v>
      </c>
      <c r="B515" s="19">
        <v>793</v>
      </c>
      <c r="C515" s="20" t="s">
        <v>42</v>
      </c>
      <c r="D515" s="20" t="s">
        <v>62</v>
      </c>
      <c r="E515" s="20" t="s">
        <v>296</v>
      </c>
      <c r="F515" s="20" t="s">
        <v>69</v>
      </c>
      <c r="G515" s="21">
        <v>207648</v>
      </c>
      <c r="H515" s="6"/>
    </row>
    <row r="516" spans="1:8" s="7" customFormat="1" ht="38.25" customHeight="1">
      <c r="A516" s="18" t="s">
        <v>70</v>
      </c>
      <c r="B516" s="19">
        <v>793</v>
      </c>
      <c r="C516" s="20" t="s">
        <v>42</v>
      </c>
      <c r="D516" s="20" t="s">
        <v>62</v>
      </c>
      <c r="E516" s="20" t="s">
        <v>296</v>
      </c>
      <c r="F516" s="20" t="s">
        <v>71</v>
      </c>
      <c r="G516" s="21">
        <v>197448</v>
      </c>
      <c r="H516" s="6"/>
    </row>
    <row r="517" spans="1:8" s="7" customFormat="1" ht="38.25" customHeight="1">
      <c r="A517" s="18" t="s">
        <v>170</v>
      </c>
      <c r="B517" s="19">
        <v>793</v>
      </c>
      <c r="C517" s="20" t="s">
        <v>42</v>
      </c>
      <c r="D517" s="20" t="s">
        <v>62</v>
      </c>
      <c r="E517" s="20" t="s">
        <v>296</v>
      </c>
      <c r="F517" s="20" t="s">
        <v>73</v>
      </c>
      <c r="G517" s="21">
        <v>10200</v>
      </c>
      <c r="H517" s="6"/>
    </row>
    <row r="518" spans="1:8" s="7" customFormat="1" ht="25.5" customHeight="1">
      <c r="A518" s="18" t="s">
        <v>53</v>
      </c>
      <c r="B518" s="19">
        <v>793</v>
      </c>
      <c r="C518" s="20" t="s">
        <v>42</v>
      </c>
      <c r="D518" s="20" t="s">
        <v>62</v>
      </c>
      <c r="E518" s="20" t="s">
        <v>296</v>
      </c>
      <c r="F518" s="20" t="s">
        <v>54</v>
      </c>
      <c r="G518" s="21">
        <f>G519</f>
        <v>33452</v>
      </c>
      <c r="H518" s="6"/>
    </row>
    <row r="519" spans="1:8" s="7" customFormat="1" ht="23.25" customHeight="1">
      <c r="A519" s="18" t="s">
        <v>55</v>
      </c>
      <c r="B519" s="19">
        <v>793</v>
      </c>
      <c r="C519" s="20" t="s">
        <v>42</v>
      </c>
      <c r="D519" s="20" t="s">
        <v>62</v>
      </c>
      <c r="E519" s="20" t="s">
        <v>296</v>
      </c>
      <c r="F519" s="20" t="s">
        <v>56</v>
      </c>
      <c r="G519" s="21">
        <v>33452</v>
      </c>
      <c r="H519" s="6"/>
    </row>
    <row r="520" spans="1:8" s="7" customFormat="1" ht="25.5" customHeight="1">
      <c r="A520" s="18" t="s">
        <v>57</v>
      </c>
      <c r="B520" s="19">
        <v>793</v>
      </c>
      <c r="C520" s="20" t="s">
        <v>42</v>
      </c>
      <c r="D520" s="20" t="s">
        <v>62</v>
      </c>
      <c r="E520" s="20" t="s">
        <v>296</v>
      </c>
      <c r="F520" s="20" t="s">
        <v>58</v>
      </c>
      <c r="G520" s="21">
        <v>33452</v>
      </c>
      <c r="H520" s="6"/>
    </row>
    <row r="521" spans="1:8" ht="41.25" customHeight="1">
      <c r="A521" s="18" t="s">
        <v>297</v>
      </c>
      <c r="B521" s="19">
        <v>793</v>
      </c>
      <c r="C521" s="20" t="s">
        <v>42</v>
      </c>
      <c r="D521" s="20" t="s">
        <v>62</v>
      </c>
      <c r="E521" s="20" t="s">
        <v>298</v>
      </c>
      <c r="F521" s="20"/>
      <c r="G521" s="21">
        <f>G522+G526</f>
        <v>964400</v>
      </c>
      <c r="H521" s="4">
        <v>964400</v>
      </c>
    </row>
    <row r="522" spans="1:8" ht="51" customHeight="1">
      <c r="A522" s="18" t="s">
        <v>286</v>
      </c>
      <c r="B522" s="19">
        <v>793</v>
      </c>
      <c r="C522" s="20" t="s">
        <v>42</v>
      </c>
      <c r="D522" s="20" t="s">
        <v>62</v>
      </c>
      <c r="E522" s="20" t="s">
        <v>298</v>
      </c>
      <c r="F522" s="20" t="s">
        <v>67</v>
      </c>
      <c r="G522" s="21">
        <f>G523</f>
        <v>918569</v>
      </c>
    </row>
    <row r="523" spans="1:8" ht="25.5" customHeight="1">
      <c r="A523" s="18" t="s">
        <v>68</v>
      </c>
      <c r="B523" s="19">
        <v>793</v>
      </c>
      <c r="C523" s="20" t="s">
        <v>42</v>
      </c>
      <c r="D523" s="20" t="s">
        <v>62</v>
      </c>
      <c r="E523" s="20" t="s">
        <v>298</v>
      </c>
      <c r="F523" s="20" t="s">
        <v>69</v>
      </c>
      <c r="G523" s="21">
        <v>918569</v>
      </c>
    </row>
    <row r="524" spans="1:8" ht="25.5" customHeight="1">
      <c r="A524" s="18" t="s">
        <v>70</v>
      </c>
      <c r="B524" s="19">
        <v>793</v>
      </c>
      <c r="C524" s="20" t="s">
        <v>42</v>
      </c>
      <c r="D524" s="20" t="s">
        <v>62</v>
      </c>
      <c r="E524" s="20" t="s">
        <v>298</v>
      </c>
      <c r="F524" s="20" t="s">
        <v>71</v>
      </c>
      <c r="G524" s="21">
        <v>894969</v>
      </c>
    </row>
    <row r="525" spans="1:8" ht="25.5" customHeight="1">
      <c r="A525" s="18" t="s">
        <v>170</v>
      </c>
      <c r="B525" s="19">
        <v>793</v>
      </c>
      <c r="C525" s="20" t="s">
        <v>42</v>
      </c>
      <c r="D525" s="20" t="s">
        <v>62</v>
      </c>
      <c r="E525" s="20" t="s">
        <v>298</v>
      </c>
      <c r="F525" s="20" t="s">
        <v>73</v>
      </c>
      <c r="G525" s="21">
        <v>23600</v>
      </c>
    </row>
    <row r="526" spans="1:8" ht="25.5" customHeight="1">
      <c r="A526" s="18" t="s">
        <v>53</v>
      </c>
      <c r="B526" s="19">
        <v>793</v>
      </c>
      <c r="C526" s="20" t="s">
        <v>42</v>
      </c>
      <c r="D526" s="20" t="s">
        <v>62</v>
      </c>
      <c r="E526" s="20" t="s">
        <v>298</v>
      </c>
      <c r="F526" s="20" t="s">
        <v>54</v>
      </c>
      <c r="G526" s="21">
        <f>G527</f>
        <v>45831</v>
      </c>
    </row>
    <row r="527" spans="1:8" ht="25.5" customHeight="1">
      <c r="A527" s="18" t="s">
        <v>55</v>
      </c>
      <c r="B527" s="19">
        <v>793</v>
      </c>
      <c r="C527" s="20" t="s">
        <v>42</v>
      </c>
      <c r="D527" s="20" t="s">
        <v>62</v>
      </c>
      <c r="E527" s="20" t="s">
        <v>298</v>
      </c>
      <c r="F527" s="20" t="s">
        <v>56</v>
      </c>
      <c r="G527" s="21">
        <v>45831</v>
      </c>
    </row>
    <row r="528" spans="1:8" ht="25.5" customHeight="1">
      <c r="A528" s="18" t="s">
        <v>57</v>
      </c>
      <c r="B528" s="19">
        <v>793</v>
      </c>
      <c r="C528" s="20" t="s">
        <v>42</v>
      </c>
      <c r="D528" s="20" t="s">
        <v>62</v>
      </c>
      <c r="E528" s="20" t="s">
        <v>298</v>
      </c>
      <c r="F528" s="20" t="s">
        <v>58</v>
      </c>
      <c r="G528" s="21">
        <v>45831</v>
      </c>
    </row>
    <row r="529" spans="1:14" ht="41.25" customHeight="1">
      <c r="A529" s="18" t="s">
        <v>299</v>
      </c>
      <c r="B529" s="19">
        <v>793</v>
      </c>
      <c r="C529" s="20" t="s">
        <v>42</v>
      </c>
      <c r="D529" s="20" t="s">
        <v>62</v>
      </c>
      <c r="E529" s="20" t="s">
        <v>300</v>
      </c>
      <c r="F529" s="20"/>
      <c r="G529" s="21">
        <f>G530+G534</f>
        <v>2893200</v>
      </c>
      <c r="H529" s="4">
        <v>2893200</v>
      </c>
    </row>
    <row r="530" spans="1:14" ht="51" customHeight="1">
      <c r="A530" s="18" t="s">
        <v>286</v>
      </c>
      <c r="B530" s="19">
        <v>793</v>
      </c>
      <c r="C530" s="20" t="s">
        <v>42</v>
      </c>
      <c r="D530" s="20" t="s">
        <v>62</v>
      </c>
      <c r="E530" s="20" t="s">
        <v>300</v>
      </c>
      <c r="F530" s="20" t="s">
        <v>67</v>
      </c>
      <c r="G530" s="21">
        <f>G531</f>
        <v>2399014</v>
      </c>
    </row>
    <row r="531" spans="1:14" ht="25.5" customHeight="1">
      <c r="A531" s="18" t="s">
        <v>68</v>
      </c>
      <c r="B531" s="19">
        <v>793</v>
      </c>
      <c r="C531" s="20" t="s">
        <v>42</v>
      </c>
      <c r="D531" s="20" t="s">
        <v>62</v>
      </c>
      <c r="E531" s="20" t="s">
        <v>300</v>
      </c>
      <c r="F531" s="20" t="s">
        <v>69</v>
      </c>
      <c r="G531" s="21">
        <v>2399014</v>
      </c>
    </row>
    <row r="532" spans="1:14" ht="25.5" customHeight="1">
      <c r="A532" s="18" t="s">
        <v>70</v>
      </c>
      <c r="B532" s="19">
        <v>793</v>
      </c>
      <c r="C532" s="20" t="s">
        <v>42</v>
      </c>
      <c r="D532" s="20" t="s">
        <v>62</v>
      </c>
      <c r="E532" s="20" t="s">
        <v>300</v>
      </c>
      <c r="F532" s="20" t="s">
        <v>71</v>
      </c>
      <c r="G532" s="21">
        <v>2145614</v>
      </c>
    </row>
    <row r="533" spans="1:14" ht="25.5" customHeight="1">
      <c r="A533" s="18" t="s">
        <v>170</v>
      </c>
      <c r="B533" s="19">
        <v>793</v>
      </c>
      <c r="C533" s="20" t="s">
        <v>42</v>
      </c>
      <c r="D533" s="20" t="s">
        <v>62</v>
      </c>
      <c r="E533" s="20" t="s">
        <v>300</v>
      </c>
      <c r="F533" s="20" t="s">
        <v>73</v>
      </c>
      <c r="G533" s="21">
        <v>253400</v>
      </c>
    </row>
    <row r="534" spans="1:14" ht="25.5" customHeight="1">
      <c r="A534" s="18" t="s">
        <v>53</v>
      </c>
      <c r="B534" s="19">
        <v>793</v>
      </c>
      <c r="C534" s="20" t="s">
        <v>42</v>
      </c>
      <c r="D534" s="20" t="s">
        <v>62</v>
      </c>
      <c r="E534" s="20" t="s">
        <v>300</v>
      </c>
      <c r="F534" s="20" t="s">
        <v>54</v>
      </c>
      <c r="G534" s="21">
        <f>G535</f>
        <v>494186</v>
      </c>
    </row>
    <row r="535" spans="1:14" ht="25.5" customHeight="1">
      <c r="A535" s="18" t="s">
        <v>55</v>
      </c>
      <c r="B535" s="19">
        <v>793</v>
      </c>
      <c r="C535" s="20" t="s">
        <v>42</v>
      </c>
      <c r="D535" s="20" t="s">
        <v>62</v>
      </c>
      <c r="E535" s="20" t="s">
        <v>300</v>
      </c>
      <c r="F535" s="20" t="s">
        <v>56</v>
      </c>
      <c r="G535" s="21">
        <v>494186</v>
      </c>
    </row>
    <row r="536" spans="1:14" ht="25.5" customHeight="1">
      <c r="A536" s="18" t="s">
        <v>57</v>
      </c>
      <c r="B536" s="19">
        <v>793</v>
      </c>
      <c r="C536" s="20" t="s">
        <v>42</v>
      </c>
      <c r="D536" s="20" t="s">
        <v>62</v>
      </c>
      <c r="E536" s="20" t="s">
        <v>300</v>
      </c>
      <c r="F536" s="20" t="s">
        <v>58</v>
      </c>
      <c r="G536" s="21">
        <v>494186</v>
      </c>
    </row>
    <row r="537" spans="1:14" s="39" customFormat="1" ht="63.75" customHeight="1">
      <c r="A537" s="18" t="s">
        <v>301</v>
      </c>
      <c r="B537" s="19">
        <v>793</v>
      </c>
      <c r="C537" s="20" t="s">
        <v>42</v>
      </c>
      <c r="D537" s="20" t="s">
        <v>62</v>
      </c>
      <c r="E537" s="20" t="s">
        <v>302</v>
      </c>
      <c r="F537" s="20"/>
      <c r="G537" s="21">
        <f>G540</f>
        <v>10200</v>
      </c>
      <c r="H537" s="22">
        <v>10200</v>
      </c>
    </row>
    <row r="538" spans="1:14" s="39" customFormat="1" ht="51" hidden="1" customHeight="1">
      <c r="A538" s="18" t="s">
        <v>286</v>
      </c>
      <c r="B538" s="19">
        <v>793</v>
      </c>
      <c r="C538" s="20" t="s">
        <v>42</v>
      </c>
      <c r="D538" s="20" t="s">
        <v>62</v>
      </c>
      <c r="E538" s="20" t="s">
        <v>303</v>
      </c>
      <c r="F538" s="20" t="s">
        <v>67</v>
      </c>
      <c r="G538" s="21"/>
      <c r="H538" s="22"/>
    </row>
    <row r="539" spans="1:14" s="39" customFormat="1" ht="25.5" hidden="1">
      <c r="A539" s="18" t="s">
        <v>68</v>
      </c>
      <c r="B539" s="19">
        <v>793</v>
      </c>
      <c r="C539" s="20" t="s">
        <v>42</v>
      </c>
      <c r="D539" s="20" t="s">
        <v>62</v>
      </c>
      <c r="E539" s="20" t="s">
        <v>303</v>
      </c>
      <c r="F539" s="20" t="s">
        <v>69</v>
      </c>
      <c r="G539" s="21"/>
      <c r="H539" s="22"/>
    </row>
    <row r="540" spans="1:14" s="39" customFormat="1" ht="25.5">
      <c r="A540" s="18" t="s">
        <v>53</v>
      </c>
      <c r="B540" s="19">
        <v>793</v>
      </c>
      <c r="C540" s="20" t="s">
        <v>42</v>
      </c>
      <c r="D540" s="20" t="s">
        <v>62</v>
      </c>
      <c r="E540" s="20" t="s">
        <v>302</v>
      </c>
      <c r="F540" s="20" t="s">
        <v>54</v>
      </c>
      <c r="G540" s="21">
        <f>G541</f>
        <v>10200</v>
      </c>
      <c r="H540" s="22"/>
    </row>
    <row r="541" spans="1:14" s="39" customFormat="1" ht="25.5">
      <c r="A541" s="18" t="s">
        <v>55</v>
      </c>
      <c r="B541" s="19">
        <v>793</v>
      </c>
      <c r="C541" s="20" t="s">
        <v>42</v>
      </c>
      <c r="D541" s="20" t="s">
        <v>62</v>
      </c>
      <c r="E541" s="20" t="s">
        <v>302</v>
      </c>
      <c r="F541" s="20" t="s">
        <v>56</v>
      </c>
      <c r="G541" s="21">
        <v>10200</v>
      </c>
      <c r="H541" s="22"/>
    </row>
    <row r="542" spans="1:14" s="39" customFormat="1" ht="25.5">
      <c r="A542" s="18" t="s">
        <v>57</v>
      </c>
      <c r="B542" s="19">
        <v>793</v>
      </c>
      <c r="C542" s="20" t="s">
        <v>42</v>
      </c>
      <c r="D542" s="20" t="s">
        <v>62</v>
      </c>
      <c r="E542" s="20" t="s">
        <v>302</v>
      </c>
      <c r="F542" s="20" t="s">
        <v>58</v>
      </c>
      <c r="G542" s="21">
        <v>10200</v>
      </c>
      <c r="H542" s="22"/>
    </row>
    <row r="543" spans="1:14" s="32" customFormat="1" ht="25.5">
      <c r="A543" s="12" t="s">
        <v>304</v>
      </c>
      <c r="B543" s="13">
        <v>794</v>
      </c>
      <c r="C543" s="14" t="s">
        <v>42</v>
      </c>
      <c r="D543" s="14" t="s">
        <v>83</v>
      </c>
      <c r="E543" s="14" t="s">
        <v>305</v>
      </c>
      <c r="F543" s="14"/>
      <c r="G543" s="15">
        <f>G544+G550+G558+G570</f>
        <v>3648654.1</v>
      </c>
      <c r="H543" s="31"/>
      <c r="M543" s="31">
        <f>M544+M550+M558+M570</f>
        <v>3309760</v>
      </c>
      <c r="N543" s="31"/>
    </row>
    <row r="544" spans="1:14" s="23" customFormat="1" ht="25.5">
      <c r="A544" s="18" t="s">
        <v>306</v>
      </c>
      <c r="B544" s="19">
        <v>794</v>
      </c>
      <c r="C544" s="20" t="s">
        <v>42</v>
      </c>
      <c r="D544" s="20" t="s">
        <v>83</v>
      </c>
      <c r="E544" s="20" t="s">
        <v>307</v>
      </c>
      <c r="F544" s="28"/>
      <c r="G544" s="21">
        <f>G545</f>
        <v>909535</v>
      </c>
      <c r="H544" s="24"/>
      <c r="M544" s="24">
        <f>G546</f>
        <v>909535</v>
      </c>
    </row>
    <row r="545" spans="1:13" s="23" customFormat="1" ht="25.5">
      <c r="A545" s="18" t="s">
        <v>64</v>
      </c>
      <c r="B545" s="19">
        <v>794</v>
      </c>
      <c r="C545" s="20" t="s">
        <v>42</v>
      </c>
      <c r="D545" s="20" t="s">
        <v>83</v>
      </c>
      <c r="E545" s="20" t="s">
        <v>308</v>
      </c>
      <c r="F545" s="20"/>
      <c r="G545" s="21">
        <f>G546</f>
        <v>909535</v>
      </c>
      <c r="H545" s="24"/>
    </row>
    <row r="546" spans="1:13" s="23" customFormat="1" ht="63.75">
      <c r="A546" s="69" t="s">
        <v>66</v>
      </c>
      <c r="B546" s="19">
        <v>794</v>
      </c>
      <c r="C546" s="20" t="s">
        <v>42</v>
      </c>
      <c r="D546" s="20" t="s">
        <v>83</v>
      </c>
      <c r="E546" s="20" t="s">
        <v>308</v>
      </c>
      <c r="F546" s="20" t="s">
        <v>67</v>
      </c>
      <c r="G546" s="21">
        <f>G547</f>
        <v>909535</v>
      </c>
      <c r="H546" s="24"/>
    </row>
    <row r="547" spans="1:13" ht="25.5">
      <c r="A547" s="69" t="s">
        <v>68</v>
      </c>
      <c r="B547" s="19">
        <v>794</v>
      </c>
      <c r="C547" s="20" t="s">
        <v>42</v>
      </c>
      <c r="D547" s="20" t="s">
        <v>83</v>
      </c>
      <c r="E547" s="20" t="s">
        <v>308</v>
      </c>
      <c r="F547" s="20" t="s">
        <v>69</v>
      </c>
      <c r="G547" s="21">
        <f>G548+G549</f>
        <v>909535</v>
      </c>
    </row>
    <row r="548" spans="1:13" ht="38.25">
      <c r="A548" s="41" t="s">
        <v>70</v>
      </c>
      <c r="B548" s="19">
        <v>794</v>
      </c>
      <c r="C548" s="20" t="s">
        <v>42</v>
      </c>
      <c r="D548" s="20" t="s">
        <v>83</v>
      </c>
      <c r="E548" s="20" t="s">
        <v>308</v>
      </c>
      <c r="F548" s="20" t="s">
        <v>71</v>
      </c>
      <c r="G548" s="21">
        <v>899535</v>
      </c>
    </row>
    <row r="549" spans="1:13" ht="38.25">
      <c r="A549" s="29" t="s">
        <v>170</v>
      </c>
      <c r="B549" s="19">
        <v>794</v>
      </c>
      <c r="C549" s="20" t="s">
        <v>42</v>
      </c>
      <c r="D549" s="20" t="s">
        <v>83</v>
      </c>
      <c r="E549" s="20" t="s">
        <v>308</v>
      </c>
      <c r="F549" s="20" t="s">
        <v>73</v>
      </c>
      <c r="G549" s="21">
        <v>10000</v>
      </c>
    </row>
    <row r="550" spans="1:13" s="23" customFormat="1" ht="25.5">
      <c r="A550" s="18" t="s">
        <v>309</v>
      </c>
      <c r="B550" s="19">
        <v>794</v>
      </c>
      <c r="C550" s="20" t="s">
        <v>42</v>
      </c>
      <c r="D550" s="20" t="s">
        <v>83</v>
      </c>
      <c r="E550" s="20" t="s">
        <v>310</v>
      </c>
      <c r="F550" s="28"/>
      <c r="G550" s="21">
        <f>G551</f>
        <v>360000</v>
      </c>
      <c r="H550" s="24"/>
      <c r="M550" s="24">
        <f>G554</f>
        <v>360000</v>
      </c>
    </row>
    <row r="551" spans="1:13" s="23" customFormat="1" ht="25.5">
      <c r="A551" s="18" t="s">
        <v>64</v>
      </c>
      <c r="B551" s="19">
        <v>794</v>
      </c>
      <c r="C551" s="20" t="s">
        <v>42</v>
      </c>
      <c r="D551" s="20" t="s">
        <v>83</v>
      </c>
      <c r="E551" s="20" t="s">
        <v>311</v>
      </c>
      <c r="F551" s="20"/>
      <c r="G551" s="21">
        <f>G552</f>
        <v>360000</v>
      </c>
      <c r="H551" s="24"/>
    </row>
    <row r="552" spans="1:13" s="23" customFormat="1" ht="63.75">
      <c r="A552" s="69" t="s">
        <v>66</v>
      </c>
      <c r="B552" s="19"/>
      <c r="C552" s="20"/>
      <c r="D552" s="20"/>
      <c r="E552" s="20" t="s">
        <v>311</v>
      </c>
      <c r="F552" s="20" t="s">
        <v>67</v>
      </c>
      <c r="G552" s="21">
        <f>G553</f>
        <v>360000</v>
      </c>
      <c r="H552" s="24"/>
    </row>
    <row r="553" spans="1:13" s="23" customFormat="1" ht="25.5">
      <c r="A553" s="69" t="s">
        <v>68</v>
      </c>
      <c r="B553" s="19"/>
      <c r="C553" s="20"/>
      <c r="D553" s="20"/>
      <c r="E553" s="20" t="s">
        <v>311</v>
      </c>
      <c r="F553" s="20" t="s">
        <v>69</v>
      </c>
      <c r="G553" s="21">
        <f>G554</f>
        <v>360000</v>
      </c>
      <c r="H553" s="24"/>
    </row>
    <row r="554" spans="1:13" s="23" customFormat="1" ht="66" customHeight="1">
      <c r="A554" s="18" t="s">
        <v>9</v>
      </c>
      <c r="B554" s="19">
        <v>794</v>
      </c>
      <c r="C554" s="20" t="s">
        <v>42</v>
      </c>
      <c r="D554" s="20" t="s">
        <v>83</v>
      </c>
      <c r="E554" s="20" t="s">
        <v>311</v>
      </c>
      <c r="F554" s="20" t="s">
        <v>8</v>
      </c>
      <c r="G554" s="21">
        <v>360000</v>
      </c>
      <c r="H554" s="24"/>
    </row>
    <row r="555" spans="1:13" s="23" customFormat="1" ht="25.5" hidden="1">
      <c r="A555" s="29" t="s">
        <v>75</v>
      </c>
      <c r="B555" s="19">
        <v>794</v>
      </c>
      <c r="C555" s="20" t="s">
        <v>42</v>
      </c>
      <c r="D555" s="20" t="s">
        <v>83</v>
      </c>
      <c r="E555" s="20" t="s">
        <v>311</v>
      </c>
      <c r="F555" s="20" t="s">
        <v>58</v>
      </c>
      <c r="G555" s="21">
        <v>360000</v>
      </c>
      <c r="H555" s="24"/>
    </row>
    <row r="556" spans="1:13" s="23" customFormat="1" hidden="1">
      <c r="A556" s="29"/>
      <c r="B556" s="19"/>
      <c r="C556" s="20"/>
      <c r="D556" s="20"/>
      <c r="E556" s="20" t="s">
        <v>311</v>
      </c>
      <c r="F556" s="20" t="s">
        <v>186</v>
      </c>
      <c r="G556" s="21"/>
      <c r="H556" s="24"/>
    </row>
    <row r="557" spans="1:13" s="23" customFormat="1" hidden="1">
      <c r="A557" s="29"/>
      <c r="B557" s="19"/>
      <c r="C557" s="20"/>
      <c r="D557" s="20"/>
      <c r="E557" s="20" t="s">
        <v>311</v>
      </c>
      <c r="F557" s="20" t="s">
        <v>188</v>
      </c>
      <c r="G557" s="21"/>
      <c r="H557" s="24"/>
    </row>
    <row r="558" spans="1:13" ht="25.5">
      <c r="A558" s="69" t="s">
        <v>312</v>
      </c>
      <c r="B558" s="19">
        <v>794</v>
      </c>
      <c r="C558" s="20" t="s">
        <v>42</v>
      </c>
      <c r="D558" s="20" t="s">
        <v>83</v>
      </c>
      <c r="E558" s="20" t="s">
        <v>313</v>
      </c>
      <c r="F558" s="20"/>
      <c r="G558" s="21">
        <f>G559</f>
        <v>917811</v>
      </c>
      <c r="M558" s="4">
        <f>G560+G564</f>
        <v>917011</v>
      </c>
    </row>
    <row r="559" spans="1:13" s="23" customFormat="1" ht="25.5">
      <c r="A559" s="18" t="s">
        <v>64</v>
      </c>
      <c r="B559" s="19">
        <v>794</v>
      </c>
      <c r="C559" s="20" t="s">
        <v>42</v>
      </c>
      <c r="D559" s="20" t="s">
        <v>83</v>
      </c>
      <c r="E559" s="20" t="s">
        <v>314</v>
      </c>
      <c r="F559" s="28"/>
      <c r="G559" s="21">
        <f>G560+G564+G567</f>
        <v>917811</v>
      </c>
      <c r="H559" s="24"/>
    </row>
    <row r="560" spans="1:13" ht="63.75">
      <c r="A560" s="69" t="s">
        <v>66</v>
      </c>
      <c r="B560" s="19">
        <v>794</v>
      </c>
      <c r="C560" s="20" t="s">
        <v>42</v>
      </c>
      <c r="D560" s="20" t="s">
        <v>83</v>
      </c>
      <c r="E560" s="20" t="s">
        <v>314</v>
      </c>
      <c r="F560" s="20" t="s">
        <v>67</v>
      </c>
      <c r="G560" s="21">
        <f>G561</f>
        <v>460624</v>
      </c>
    </row>
    <row r="561" spans="1:13" ht="25.5">
      <c r="A561" s="69" t="s">
        <v>68</v>
      </c>
      <c r="B561" s="19">
        <v>794</v>
      </c>
      <c r="C561" s="20" t="s">
        <v>42</v>
      </c>
      <c r="D561" s="20" t="s">
        <v>83</v>
      </c>
      <c r="E561" s="20" t="s">
        <v>314</v>
      </c>
      <c r="F561" s="20" t="s">
        <v>69</v>
      </c>
      <c r="G561" s="21">
        <v>460624</v>
      </c>
    </row>
    <row r="562" spans="1:13" ht="38.25">
      <c r="A562" s="41" t="s">
        <v>70</v>
      </c>
      <c r="B562" s="19">
        <v>794</v>
      </c>
      <c r="C562" s="20" t="s">
        <v>42</v>
      </c>
      <c r="D562" s="20" t="s">
        <v>83</v>
      </c>
      <c r="E562" s="20" t="s">
        <v>314</v>
      </c>
      <c r="F562" s="20" t="s">
        <v>71</v>
      </c>
      <c r="G562" s="21">
        <v>364624</v>
      </c>
    </row>
    <row r="563" spans="1:13" ht="38.25">
      <c r="A563" s="29" t="s">
        <v>170</v>
      </c>
      <c r="B563" s="19">
        <v>794</v>
      </c>
      <c r="C563" s="20" t="s">
        <v>42</v>
      </c>
      <c r="D563" s="20" t="s">
        <v>83</v>
      </c>
      <c r="E563" s="20" t="s">
        <v>314</v>
      </c>
      <c r="F563" s="20" t="s">
        <v>73</v>
      </c>
      <c r="G563" s="21">
        <v>96000</v>
      </c>
    </row>
    <row r="564" spans="1:13" ht="25.5">
      <c r="A564" s="18" t="s">
        <v>74</v>
      </c>
      <c r="B564" s="19">
        <v>794</v>
      </c>
      <c r="C564" s="20" t="s">
        <v>42</v>
      </c>
      <c r="D564" s="20" t="s">
        <v>83</v>
      </c>
      <c r="E564" s="20" t="s">
        <v>314</v>
      </c>
      <c r="F564" s="20" t="s">
        <v>54</v>
      </c>
      <c r="G564" s="21">
        <f>G565</f>
        <v>456387</v>
      </c>
    </row>
    <row r="565" spans="1:13" ht="25.5">
      <c r="A565" s="18" t="s">
        <v>55</v>
      </c>
      <c r="B565" s="19">
        <v>794</v>
      </c>
      <c r="C565" s="20" t="s">
        <v>42</v>
      </c>
      <c r="D565" s="20" t="s">
        <v>83</v>
      </c>
      <c r="E565" s="20" t="s">
        <v>314</v>
      </c>
      <c r="F565" s="20" t="s">
        <v>56</v>
      </c>
      <c r="G565" s="21">
        <f>G566</f>
        <v>456387</v>
      </c>
    </row>
    <row r="566" spans="1:13" ht="25.5">
      <c r="A566" s="29" t="s">
        <v>75</v>
      </c>
      <c r="B566" s="19">
        <v>794</v>
      </c>
      <c r="C566" s="20" t="s">
        <v>42</v>
      </c>
      <c r="D566" s="20" t="s">
        <v>83</v>
      </c>
      <c r="E566" s="20" t="s">
        <v>314</v>
      </c>
      <c r="F566" s="20" t="s">
        <v>58</v>
      </c>
      <c r="G566" s="21">
        <v>456387</v>
      </c>
    </row>
    <row r="567" spans="1:13" s="23" customFormat="1">
      <c r="A567" s="29" t="s">
        <v>185</v>
      </c>
      <c r="B567" s="19">
        <v>794</v>
      </c>
      <c r="C567" s="20" t="s">
        <v>42</v>
      </c>
      <c r="D567" s="20" t="s">
        <v>83</v>
      </c>
      <c r="E567" s="20" t="s">
        <v>314</v>
      </c>
      <c r="F567" s="20" t="s">
        <v>186</v>
      </c>
      <c r="G567" s="21">
        <f>G568</f>
        <v>800</v>
      </c>
      <c r="H567" s="24"/>
    </row>
    <row r="568" spans="1:13" s="23" customFormat="1">
      <c r="A568" s="29" t="s">
        <v>241</v>
      </c>
      <c r="B568" s="19">
        <v>794</v>
      </c>
      <c r="C568" s="20" t="s">
        <v>42</v>
      </c>
      <c r="D568" s="20" t="s">
        <v>83</v>
      </c>
      <c r="E568" s="20" t="s">
        <v>314</v>
      </c>
      <c r="F568" s="20" t="s">
        <v>188</v>
      </c>
      <c r="G568" s="21">
        <f>G569</f>
        <v>800</v>
      </c>
      <c r="H568" s="24"/>
    </row>
    <row r="569" spans="1:13" s="23" customFormat="1" ht="28.5" customHeight="1">
      <c r="A569" s="29" t="s">
        <v>242</v>
      </c>
      <c r="B569" s="19"/>
      <c r="C569" s="20"/>
      <c r="D569" s="20"/>
      <c r="E569" s="20" t="s">
        <v>314</v>
      </c>
      <c r="F569" s="20" t="s">
        <v>243</v>
      </c>
      <c r="G569" s="21">
        <v>800</v>
      </c>
      <c r="H569" s="24"/>
    </row>
    <row r="570" spans="1:13" s="39" customFormat="1" ht="25.5">
      <c r="A570" s="69" t="s">
        <v>317</v>
      </c>
      <c r="B570" s="19">
        <v>794</v>
      </c>
      <c r="C570" s="20" t="s">
        <v>42</v>
      </c>
      <c r="D570" s="20" t="s">
        <v>176</v>
      </c>
      <c r="E570" s="20" t="s">
        <v>318</v>
      </c>
      <c r="F570" s="20"/>
      <c r="G570" s="21">
        <f>G571+G579</f>
        <v>1461308.1</v>
      </c>
      <c r="H570" s="22"/>
      <c r="M570" s="22">
        <f>G572+G576</f>
        <v>1123214</v>
      </c>
    </row>
    <row r="571" spans="1:13" s="39" customFormat="1" ht="25.5">
      <c r="A571" s="18" t="s">
        <v>64</v>
      </c>
      <c r="B571" s="19">
        <v>794</v>
      </c>
      <c r="C571" s="20" t="s">
        <v>42</v>
      </c>
      <c r="D571" s="20" t="s">
        <v>176</v>
      </c>
      <c r="E571" s="20" t="s">
        <v>319</v>
      </c>
      <c r="F571" s="20"/>
      <c r="G571" s="21">
        <f>G572+G576</f>
        <v>1123214</v>
      </c>
      <c r="H571" s="22"/>
    </row>
    <row r="572" spans="1:13" s="7" customFormat="1" ht="63.75">
      <c r="A572" s="69" t="s">
        <v>66</v>
      </c>
      <c r="B572" s="19">
        <v>794</v>
      </c>
      <c r="C572" s="20" t="s">
        <v>42</v>
      </c>
      <c r="D572" s="20" t="s">
        <v>176</v>
      </c>
      <c r="E572" s="20" t="s">
        <v>319</v>
      </c>
      <c r="F572" s="20" t="s">
        <v>67</v>
      </c>
      <c r="G572" s="21">
        <f>G573</f>
        <v>1090214</v>
      </c>
      <c r="H572" s="6"/>
    </row>
    <row r="573" spans="1:13" s="7" customFormat="1" ht="25.5">
      <c r="A573" s="69" t="s">
        <v>68</v>
      </c>
      <c r="B573" s="19">
        <v>794</v>
      </c>
      <c r="C573" s="20" t="s">
        <v>42</v>
      </c>
      <c r="D573" s="20" t="s">
        <v>176</v>
      </c>
      <c r="E573" s="20" t="s">
        <v>319</v>
      </c>
      <c r="F573" s="20" t="s">
        <v>69</v>
      </c>
      <c r="G573" s="21">
        <f>G574+G575</f>
        <v>1090214</v>
      </c>
      <c r="H573" s="6"/>
    </row>
    <row r="574" spans="1:13" s="7" customFormat="1" ht="38.25">
      <c r="A574" s="41" t="s">
        <v>70</v>
      </c>
      <c r="B574" s="19"/>
      <c r="C574" s="20"/>
      <c r="D574" s="20"/>
      <c r="E574" s="20" t="s">
        <v>319</v>
      </c>
      <c r="F574" s="20" t="s">
        <v>71</v>
      </c>
      <c r="G574" s="21">
        <v>1056214</v>
      </c>
      <c r="H574" s="6"/>
    </row>
    <row r="575" spans="1:13" s="7" customFormat="1" ht="38.25">
      <c r="A575" s="29" t="s">
        <v>170</v>
      </c>
      <c r="B575" s="19">
        <v>794</v>
      </c>
      <c r="C575" s="20" t="s">
        <v>42</v>
      </c>
      <c r="D575" s="20" t="s">
        <v>176</v>
      </c>
      <c r="E575" s="20" t="s">
        <v>319</v>
      </c>
      <c r="F575" s="20" t="s">
        <v>73</v>
      </c>
      <c r="G575" s="21">
        <v>34000</v>
      </c>
      <c r="H575" s="6"/>
    </row>
    <row r="576" spans="1:13" s="7" customFormat="1" ht="25.5">
      <c r="A576" s="18" t="s">
        <v>74</v>
      </c>
      <c r="B576" s="19">
        <v>794</v>
      </c>
      <c r="C576" s="20" t="s">
        <v>42</v>
      </c>
      <c r="D576" s="20" t="s">
        <v>176</v>
      </c>
      <c r="E576" s="20" t="s">
        <v>319</v>
      </c>
      <c r="F576" s="20" t="s">
        <v>54</v>
      </c>
      <c r="G576" s="21">
        <f>G577</f>
        <v>33000</v>
      </c>
      <c r="H576" s="6"/>
    </row>
    <row r="577" spans="1:8" s="7" customFormat="1" ht="25.5">
      <c r="A577" s="18" t="s">
        <v>55</v>
      </c>
      <c r="B577" s="19">
        <v>794</v>
      </c>
      <c r="C577" s="20" t="s">
        <v>42</v>
      </c>
      <c r="D577" s="20" t="s">
        <v>176</v>
      </c>
      <c r="E577" s="20" t="s">
        <v>319</v>
      </c>
      <c r="F577" s="20" t="s">
        <v>56</v>
      </c>
      <c r="G577" s="21">
        <f>G578</f>
        <v>33000</v>
      </c>
      <c r="H577" s="6"/>
    </row>
    <row r="578" spans="1:8" s="7" customFormat="1" ht="25.5">
      <c r="A578" s="29" t="s">
        <v>75</v>
      </c>
      <c r="B578" s="19"/>
      <c r="C578" s="20"/>
      <c r="D578" s="20"/>
      <c r="E578" s="20" t="s">
        <v>319</v>
      </c>
      <c r="F578" s="20" t="s">
        <v>58</v>
      </c>
      <c r="G578" s="21">
        <v>33000</v>
      </c>
      <c r="H578" s="6"/>
    </row>
    <row r="579" spans="1:8" s="7" customFormat="1" ht="78" customHeight="1">
      <c r="A579" s="29" t="s">
        <v>561</v>
      </c>
      <c r="B579" s="19"/>
      <c r="C579" s="20"/>
      <c r="D579" s="20"/>
      <c r="E579" s="20" t="s">
        <v>560</v>
      </c>
      <c r="F579" s="20"/>
      <c r="G579" s="21">
        <f>G580</f>
        <v>338094.1</v>
      </c>
      <c r="H579" s="6"/>
    </row>
    <row r="580" spans="1:8" s="7" customFormat="1" ht="25.5">
      <c r="A580" s="18" t="s">
        <v>74</v>
      </c>
      <c r="B580" s="19">
        <v>794</v>
      </c>
      <c r="C580" s="20" t="s">
        <v>42</v>
      </c>
      <c r="D580" s="20" t="s">
        <v>176</v>
      </c>
      <c r="E580" s="20" t="s">
        <v>560</v>
      </c>
      <c r="F580" s="20" t="s">
        <v>54</v>
      </c>
      <c r="G580" s="21">
        <f>G581</f>
        <v>338094.1</v>
      </c>
      <c r="H580" s="6"/>
    </row>
    <row r="581" spans="1:8" s="7" customFormat="1" ht="26.25" customHeight="1">
      <c r="A581" s="18" t="s">
        <v>55</v>
      </c>
      <c r="B581" s="19">
        <v>794</v>
      </c>
      <c r="C581" s="20" t="s">
        <v>42</v>
      </c>
      <c r="D581" s="20" t="s">
        <v>176</v>
      </c>
      <c r="E581" s="20" t="s">
        <v>560</v>
      </c>
      <c r="F581" s="20" t="s">
        <v>56</v>
      </c>
      <c r="G581" s="21">
        <f>G582</f>
        <v>338094.1</v>
      </c>
      <c r="H581" s="6"/>
    </row>
    <row r="582" spans="1:8" s="7" customFormat="1" ht="26.25" customHeight="1">
      <c r="A582" s="29" t="s">
        <v>75</v>
      </c>
      <c r="B582" s="19"/>
      <c r="C582" s="20"/>
      <c r="D582" s="20"/>
      <c r="E582" s="20" t="s">
        <v>560</v>
      </c>
      <c r="F582" s="20" t="s">
        <v>58</v>
      </c>
      <c r="G582" s="21">
        <v>338094.1</v>
      </c>
      <c r="H582" s="6"/>
    </row>
    <row r="583" spans="1:8" s="32" customFormat="1" ht="25.5">
      <c r="A583" s="12" t="s">
        <v>320</v>
      </c>
      <c r="B583" s="13"/>
      <c r="C583" s="14"/>
      <c r="D583" s="14"/>
      <c r="E583" s="14" t="s">
        <v>321</v>
      </c>
      <c r="F583" s="14"/>
      <c r="G583" s="15">
        <f>G584+G587+G591+G595+G599</f>
        <v>15219649.560000001</v>
      </c>
      <c r="H583" s="31"/>
    </row>
    <row r="584" spans="1:8" s="49" customFormat="1" ht="54" customHeight="1">
      <c r="A584" s="18" t="s">
        <v>322</v>
      </c>
      <c r="B584" s="19">
        <v>793</v>
      </c>
      <c r="C584" s="20" t="s">
        <v>82</v>
      </c>
      <c r="D584" s="20" t="s">
        <v>83</v>
      </c>
      <c r="E584" s="20" t="s">
        <v>323</v>
      </c>
      <c r="F584" s="28"/>
      <c r="G584" s="21">
        <f>G585</f>
        <v>203800</v>
      </c>
      <c r="H584" s="37">
        <v>203800</v>
      </c>
    </row>
    <row r="585" spans="1:8" s="49" customFormat="1" ht="27" customHeight="1">
      <c r="A585" s="18" t="s">
        <v>185</v>
      </c>
      <c r="B585" s="19">
        <v>793</v>
      </c>
      <c r="C585" s="20" t="s">
        <v>82</v>
      </c>
      <c r="D585" s="20" t="s">
        <v>83</v>
      </c>
      <c r="E585" s="20" t="s">
        <v>323</v>
      </c>
      <c r="F585" s="20" t="s">
        <v>186</v>
      </c>
      <c r="G585" s="21">
        <f>G586</f>
        <v>203800</v>
      </c>
      <c r="H585" s="48"/>
    </row>
    <row r="586" spans="1:8" ht="38.25">
      <c r="A586" s="18" t="s">
        <v>324</v>
      </c>
      <c r="B586" s="19">
        <v>793</v>
      </c>
      <c r="C586" s="20" t="s">
        <v>82</v>
      </c>
      <c r="D586" s="20" t="s">
        <v>83</v>
      </c>
      <c r="E586" s="20" t="s">
        <v>323</v>
      </c>
      <c r="F586" s="20" t="s">
        <v>325</v>
      </c>
      <c r="G586" s="21">
        <v>203800</v>
      </c>
    </row>
    <row r="587" spans="1:8" ht="25.5" customHeight="1">
      <c r="A587" s="18" t="s">
        <v>326</v>
      </c>
      <c r="B587" s="19">
        <v>793</v>
      </c>
      <c r="C587" s="20" t="s">
        <v>82</v>
      </c>
      <c r="D587" s="20" t="s">
        <v>83</v>
      </c>
      <c r="E587" s="20" t="s">
        <v>336</v>
      </c>
      <c r="F587" s="20"/>
      <c r="G587" s="21">
        <f>G588</f>
        <v>156000</v>
      </c>
      <c r="H587" s="4">
        <v>156000</v>
      </c>
    </row>
    <row r="588" spans="1:8" ht="25.5" customHeight="1">
      <c r="A588" s="18" t="s">
        <v>337</v>
      </c>
      <c r="B588" s="19">
        <v>793</v>
      </c>
      <c r="C588" s="20" t="s">
        <v>82</v>
      </c>
      <c r="D588" s="20" t="s">
        <v>83</v>
      </c>
      <c r="E588" s="20" t="s">
        <v>336</v>
      </c>
      <c r="F588" s="20" t="s">
        <v>94</v>
      </c>
      <c r="G588" s="21">
        <f>G589</f>
        <v>156000</v>
      </c>
    </row>
    <row r="589" spans="1:8" ht="25.5" customHeight="1">
      <c r="A589" s="18" t="s">
        <v>226</v>
      </c>
      <c r="B589" s="19">
        <v>793</v>
      </c>
      <c r="C589" s="20" t="s">
        <v>82</v>
      </c>
      <c r="D589" s="20" t="s">
        <v>83</v>
      </c>
      <c r="E589" s="20" t="s">
        <v>336</v>
      </c>
      <c r="F589" s="20" t="s">
        <v>227</v>
      </c>
      <c r="G589" s="21">
        <v>156000</v>
      </c>
    </row>
    <row r="590" spans="1:8" ht="38.25" customHeight="1">
      <c r="A590" s="18" t="s">
        <v>228</v>
      </c>
      <c r="B590" s="19">
        <v>793</v>
      </c>
      <c r="C590" s="20" t="s">
        <v>82</v>
      </c>
      <c r="D590" s="20" t="s">
        <v>83</v>
      </c>
      <c r="E590" s="20" t="s">
        <v>336</v>
      </c>
      <c r="F590" s="20" t="s">
        <v>229</v>
      </c>
      <c r="G590" s="21">
        <v>156000</v>
      </c>
    </row>
    <row r="591" spans="1:8" s="38" customFormat="1" ht="25.5">
      <c r="A591" s="18" t="s">
        <v>345</v>
      </c>
      <c r="B591" s="19">
        <v>793</v>
      </c>
      <c r="C591" s="20" t="s">
        <v>82</v>
      </c>
      <c r="D591" s="20" t="s">
        <v>62</v>
      </c>
      <c r="E591" s="20" t="s">
        <v>346</v>
      </c>
      <c r="F591" s="20"/>
      <c r="G591" s="21">
        <f>G592</f>
        <v>180000</v>
      </c>
      <c r="H591" s="37"/>
    </row>
    <row r="592" spans="1:8" s="38" customFormat="1" ht="25.5">
      <c r="A592" s="18" t="s">
        <v>326</v>
      </c>
      <c r="B592" s="19">
        <v>793</v>
      </c>
      <c r="C592" s="20" t="s">
        <v>82</v>
      </c>
      <c r="D592" s="20" t="s">
        <v>62</v>
      </c>
      <c r="E592" s="20" t="s">
        <v>346</v>
      </c>
      <c r="F592" s="20" t="s">
        <v>94</v>
      </c>
      <c r="G592" s="21">
        <f>G593</f>
        <v>180000</v>
      </c>
      <c r="H592" s="37"/>
    </row>
    <row r="593" spans="1:13" s="38" customFormat="1" ht="25.5">
      <c r="A593" s="18" t="s">
        <v>226</v>
      </c>
      <c r="B593" s="19">
        <v>793</v>
      </c>
      <c r="C593" s="20" t="s">
        <v>82</v>
      </c>
      <c r="D593" s="20" t="s">
        <v>62</v>
      </c>
      <c r="E593" s="20" t="s">
        <v>346</v>
      </c>
      <c r="F593" s="20" t="s">
        <v>227</v>
      </c>
      <c r="G593" s="21">
        <v>180000</v>
      </c>
      <c r="H593" s="37"/>
    </row>
    <row r="594" spans="1:13" s="38" customFormat="1" ht="25.5">
      <c r="A594" s="18" t="s">
        <v>228</v>
      </c>
      <c r="B594" s="19">
        <v>793</v>
      </c>
      <c r="C594" s="20" t="s">
        <v>82</v>
      </c>
      <c r="D594" s="20" t="s">
        <v>62</v>
      </c>
      <c r="E594" s="20" t="s">
        <v>346</v>
      </c>
      <c r="F594" s="20" t="s">
        <v>229</v>
      </c>
      <c r="G594" s="21">
        <v>180000</v>
      </c>
      <c r="H594" s="37"/>
    </row>
    <row r="595" spans="1:13" s="49" customFormat="1">
      <c r="A595" s="18" t="s">
        <v>350</v>
      </c>
      <c r="B595" s="19">
        <v>793</v>
      </c>
      <c r="C595" s="20" t="s">
        <v>82</v>
      </c>
      <c r="D595" s="20" t="s">
        <v>42</v>
      </c>
      <c r="E595" s="20" t="s">
        <v>351</v>
      </c>
      <c r="F595" s="28"/>
      <c r="G595" s="21">
        <f>G596</f>
        <v>1183749.56</v>
      </c>
      <c r="H595" s="48"/>
    </row>
    <row r="596" spans="1:13" s="49" customFormat="1">
      <c r="A596" s="18" t="s">
        <v>93</v>
      </c>
      <c r="B596" s="19">
        <v>793</v>
      </c>
      <c r="C596" s="20" t="s">
        <v>82</v>
      </c>
      <c r="D596" s="20" t="s">
        <v>42</v>
      </c>
      <c r="E596" s="20" t="s">
        <v>351</v>
      </c>
      <c r="F596" s="20" t="s">
        <v>94</v>
      </c>
      <c r="G596" s="21">
        <f>G597</f>
        <v>1183749.56</v>
      </c>
      <c r="H596" s="48"/>
    </row>
    <row r="597" spans="1:13" s="49" customFormat="1" ht="25.5">
      <c r="A597" s="18" t="s">
        <v>95</v>
      </c>
      <c r="B597" s="19">
        <v>793</v>
      </c>
      <c r="C597" s="20" t="s">
        <v>82</v>
      </c>
      <c r="D597" s="20" t="s">
        <v>42</v>
      </c>
      <c r="E597" s="20" t="s">
        <v>351</v>
      </c>
      <c r="F597" s="20" t="s">
        <v>96</v>
      </c>
      <c r="G597" s="21">
        <f>G598</f>
        <v>1183749.56</v>
      </c>
      <c r="H597" s="48"/>
    </row>
    <row r="598" spans="1:13" s="49" customFormat="1" ht="25.5">
      <c r="A598" s="18" t="s">
        <v>342</v>
      </c>
      <c r="B598" s="19">
        <v>793</v>
      </c>
      <c r="C598" s="20" t="s">
        <v>82</v>
      </c>
      <c r="D598" s="20" t="s">
        <v>42</v>
      </c>
      <c r="E598" s="20" t="s">
        <v>351</v>
      </c>
      <c r="F598" s="20" t="s">
        <v>343</v>
      </c>
      <c r="G598" s="21">
        <v>1183749.56</v>
      </c>
      <c r="H598" s="48"/>
    </row>
    <row r="599" spans="1:13" s="49" customFormat="1" ht="54.75" customHeight="1">
      <c r="A599" s="30" t="s">
        <v>352</v>
      </c>
      <c r="B599" s="20" t="s">
        <v>149</v>
      </c>
      <c r="C599" s="20" t="s">
        <v>82</v>
      </c>
      <c r="D599" s="20" t="s">
        <v>62</v>
      </c>
      <c r="E599" s="20" t="s">
        <v>353</v>
      </c>
      <c r="F599" s="28"/>
      <c r="G599" s="21">
        <f>G600</f>
        <v>13496100</v>
      </c>
      <c r="H599" s="48"/>
    </row>
    <row r="600" spans="1:13" s="49" customFormat="1" ht="25.5">
      <c r="A600" s="18" t="s">
        <v>139</v>
      </c>
      <c r="B600" s="20" t="s">
        <v>149</v>
      </c>
      <c r="C600" s="20" t="s">
        <v>82</v>
      </c>
      <c r="D600" s="20" t="s">
        <v>62</v>
      </c>
      <c r="E600" s="20" t="s">
        <v>353</v>
      </c>
      <c r="F600" s="20" t="s">
        <v>140</v>
      </c>
      <c r="G600" s="21">
        <f>G601</f>
        <v>13496100</v>
      </c>
      <c r="H600" s="48"/>
    </row>
    <row r="601" spans="1:13">
      <c r="A601" s="18" t="s">
        <v>141</v>
      </c>
      <c r="B601" s="20" t="s">
        <v>149</v>
      </c>
      <c r="C601" s="20" t="s">
        <v>82</v>
      </c>
      <c r="D601" s="20" t="s">
        <v>62</v>
      </c>
      <c r="E601" s="20" t="s">
        <v>353</v>
      </c>
      <c r="F601" s="20" t="s">
        <v>142</v>
      </c>
      <c r="G601" s="21">
        <v>13496100</v>
      </c>
    </row>
    <row r="602" spans="1:13" ht="14.25" customHeight="1">
      <c r="A602" s="18" t="s">
        <v>147</v>
      </c>
      <c r="B602" s="20" t="s">
        <v>149</v>
      </c>
      <c r="C602" s="20" t="s">
        <v>82</v>
      </c>
      <c r="D602" s="20" t="s">
        <v>62</v>
      </c>
      <c r="E602" s="20" t="s">
        <v>353</v>
      </c>
      <c r="F602" s="20" t="s">
        <v>148</v>
      </c>
      <c r="G602" s="21">
        <v>13496100</v>
      </c>
    </row>
    <row r="603" spans="1:13" s="74" customFormat="1" hidden="1">
      <c r="A603" s="18" t="s">
        <v>350</v>
      </c>
      <c r="B603" s="20" t="s">
        <v>149</v>
      </c>
      <c r="C603" s="20" t="s">
        <v>82</v>
      </c>
      <c r="D603" s="20" t="s">
        <v>42</v>
      </c>
      <c r="E603" s="20" t="s">
        <v>351</v>
      </c>
      <c r="F603" s="28"/>
      <c r="G603" s="21">
        <f>G604</f>
        <v>0</v>
      </c>
      <c r="H603" s="48"/>
    </row>
    <row r="604" spans="1:13" s="74" customFormat="1" hidden="1">
      <c r="A604" s="18" t="s">
        <v>93</v>
      </c>
      <c r="B604" s="20" t="s">
        <v>149</v>
      </c>
      <c r="C604" s="20" t="s">
        <v>82</v>
      </c>
      <c r="D604" s="20" t="s">
        <v>42</v>
      </c>
      <c r="E604" s="20" t="s">
        <v>351</v>
      </c>
      <c r="F604" s="20" t="s">
        <v>94</v>
      </c>
      <c r="G604" s="21">
        <f>G605</f>
        <v>0</v>
      </c>
      <c r="H604" s="48"/>
    </row>
    <row r="605" spans="1:13" s="75" customFormat="1" ht="25.5" hidden="1">
      <c r="A605" s="18" t="s">
        <v>95</v>
      </c>
      <c r="B605" s="20" t="s">
        <v>149</v>
      </c>
      <c r="C605" s="20" t="s">
        <v>82</v>
      </c>
      <c r="D605" s="20" t="s">
        <v>42</v>
      </c>
      <c r="E605" s="20" t="s">
        <v>351</v>
      </c>
      <c r="F605" s="20" t="s">
        <v>96</v>
      </c>
      <c r="G605" s="21"/>
      <c r="H605" s="4"/>
    </row>
    <row r="606" spans="1:13" s="75" customFormat="1" hidden="1">
      <c r="A606" s="18"/>
      <c r="B606" s="20"/>
      <c r="C606" s="20"/>
      <c r="D606" s="20"/>
      <c r="E606" s="20"/>
      <c r="F606" s="20"/>
      <c r="G606" s="21"/>
      <c r="H606" s="4"/>
    </row>
    <row r="607" spans="1:13" s="32" customFormat="1" ht="25.5">
      <c r="A607" s="65" t="s">
        <v>354</v>
      </c>
      <c r="B607" s="13">
        <v>793</v>
      </c>
      <c r="C607" s="14" t="s">
        <v>42</v>
      </c>
      <c r="D607" s="14" t="s">
        <v>43</v>
      </c>
      <c r="E607" s="14" t="s">
        <v>355</v>
      </c>
      <c r="F607" s="14"/>
      <c r="G607" s="15">
        <f>G608+G613+G617+G621+G625+G629</f>
        <v>9588154.0000000019</v>
      </c>
      <c r="H607" s="31">
        <v>9588154</v>
      </c>
      <c r="M607" s="31">
        <f>G610</f>
        <v>8890565.6600000001</v>
      </c>
    </row>
    <row r="608" spans="1:13" ht="33.75" customHeight="1">
      <c r="A608" s="18" t="s">
        <v>356</v>
      </c>
      <c r="B608" s="19">
        <v>793</v>
      </c>
      <c r="C608" s="20" t="s">
        <v>42</v>
      </c>
      <c r="D608" s="20" t="s">
        <v>43</v>
      </c>
      <c r="E608" s="20" t="s">
        <v>357</v>
      </c>
      <c r="F608" s="20"/>
      <c r="G608" s="21">
        <f>G609</f>
        <v>8890565.6600000001</v>
      </c>
      <c r="H608" s="4">
        <v>9588154</v>
      </c>
    </row>
    <row r="609" spans="1:7" ht="25.5">
      <c r="A609" s="18" t="s">
        <v>139</v>
      </c>
      <c r="B609" s="19">
        <v>793</v>
      </c>
      <c r="C609" s="20" t="s">
        <v>42</v>
      </c>
      <c r="D609" s="20" t="s">
        <v>43</v>
      </c>
      <c r="E609" s="20" t="s">
        <v>357</v>
      </c>
      <c r="F609" s="20" t="s">
        <v>140</v>
      </c>
      <c r="G609" s="21">
        <f>G610</f>
        <v>8890565.6600000001</v>
      </c>
    </row>
    <row r="610" spans="1:7">
      <c r="A610" s="18" t="s">
        <v>141</v>
      </c>
      <c r="B610" s="19">
        <v>793</v>
      </c>
      <c r="C610" s="20" t="s">
        <v>42</v>
      </c>
      <c r="D610" s="20" t="s">
        <v>43</v>
      </c>
      <c r="E610" s="20" t="s">
        <v>357</v>
      </c>
      <c r="F610" s="20" t="s">
        <v>142</v>
      </c>
      <c r="G610" s="21">
        <f>G611+G612</f>
        <v>8890565.6600000001</v>
      </c>
    </row>
    <row r="611" spans="1:7" ht="57" customHeight="1">
      <c r="A611" s="18" t="s">
        <v>143</v>
      </c>
      <c r="B611" s="19"/>
      <c r="C611" s="20"/>
      <c r="D611" s="20"/>
      <c r="E611" s="20" t="s">
        <v>357</v>
      </c>
      <c r="F611" s="20" t="s">
        <v>144</v>
      </c>
      <c r="G611" s="21">
        <v>8485811.75</v>
      </c>
    </row>
    <row r="612" spans="1:7" ht="20.25" customHeight="1">
      <c r="A612" s="18" t="s">
        <v>147</v>
      </c>
      <c r="B612" s="19"/>
      <c r="C612" s="20"/>
      <c r="D612" s="20"/>
      <c r="E612" s="20" t="s">
        <v>357</v>
      </c>
      <c r="F612" s="20" t="s">
        <v>148</v>
      </c>
      <c r="G612" s="21">
        <v>404753.91</v>
      </c>
    </row>
    <row r="613" spans="1:7" ht="28.5" customHeight="1">
      <c r="A613" s="18" t="s">
        <v>515</v>
      </c>
      <c r="B613" s="19">
        <v>793</v>
      </c>
      <c r="C613" s="20" t="s">
        <v>42</v>
      </c>
      <c r="D613" s="20" t="s">
        <v>43</v>
      </c>
      <c r="E613" s="20" t="s">
        <v>514</v>
      </c>
      <c r="F613" s="20"/>
      <c r="G613" s="21">
        <f>G615</f>
        <v>30000</v>
      </c>
    </row>
    <row r="614" spans="1:7" ht="25.5">
      <c r="A614" s="18" t="s">
        <v>139</v>
      </c>
      <c r="B614" s="19"/>
      <c r="C614" s="20"/>
      <c r="D614" s="20"/>
      <c r="E614" s="20" t="s">
        <v>514</v>
      </c>
      <c r="F614" s="20" t="s">
        <v>140</v>
      </c>
      <c r="G614" s="21">
        <f>G615</f>
        <v>30000</v>
      </c>
    </row>
    <row r="615" spans="1:7">
      <c r="A615" s="18" t="s">
        <v>141</v>
      </c>
      <c r="B615" s="19">
        <v>793</v>
      </c>
      <c r="C615" s="20" t="s">
        <v>42</v>
      </c>
      <c r="D615" s="20" t="s">
        <v>43</v>
      </c>
      <c r="E615" s="20" t="s">
        <v>514</v>
      </c>
      <c r="F615" s="20" t="s">
        <v>142</v>
      </c>
      <c r="G615" s="21">
        <f>G616</f>
        <v>30000</v>
      </c>
    </row>
    <row r="616" spans="1:7">
      <c r="A616" s="18" t="s">
        <v>147</v>
      </c>
      <c r="B616" s="19"/>
      <c r="C616" s="20"/>
      <c r="D616" s="20"/>
      <c r="E616" s="20" t="s">
        <v>514</v>
      </c>
      <c r="F616" s="20" t="s">
        <v>148</v>
      </c>
      <c r="G616" s="21">
        <v>30000</v>
      </c>
    </row>
    <row r="617" spans="1:7" ht="33.75" customHeight="1">
      <c r="A617" s="18" t="s">
        <v>520</v>
      </c>
      <c r="B617" s="19">
        <v>793</v>
      </c>
      <c r="C617" s="20" t="s">
        <v>42</v>
      </c>
      <c r="D617" s="20" t="s">
        <v>43</v>
      </c>
      <c r="E617" s="20" t="s">
        <v>516</v>
      </c>
      <c r="F617" s="20"/>
      <c r="G617" s="21">
        <f>G619</f>
        <v>569748.5</v>
      </c>
    </row>
    <row r="618" spans="1:7" ht="33.75" customHeight="1">
      <c r="A618" s="18" t="s">
        <v>139</v>
      </c>
      <c r="B618" s="19"/>
      <c r="C618" s="20"/>
      <c r="D618" s="20"/>
      <c r="E618" s="20" t="s">
        <v>516</v>
      </c>
      <c r="F618" s="20" t="s">
        <v>140</v>
      </c>
      <c r="G618" s="21">
        <f>G619</f>
        <v>569748.5</v>
      </c>
    </row>
    <row r="619" spans="1:7" ht="24.75" customHeight="1">
      <c r="A619" s="18" t="s">
        <v>141</v>
      </c>
      <c r="B619" s="19">
        <v>793</v>
      </c>
      <c r="C619" s="20" t="s">
        <v>42</v>
      </c>
      <c r="D619" s="20" t="s">
        <v>43</v>
      </c>
      <c r="E619" s="20" t="s">
        <v>516</v>
      </c>
      <c r="F619" s="20" t="s">
        <v>142</v>
      </c>
      <c r="G619" s="21">
        <v>569748.5</v>
      </c>
    </row>
    <row r="620" spans="1:7" ht="20.25" customHeight="1">
      <c r="A620" s="18" t="s">
        <v>147</v>
      </c>
      <c r="B620" s="19"/>
      <c r="C620" s="20"/>
      <c r="D620" s="20"/>
      <c r="E620" s="20" t="s">
        <v>516</v>
      </c>
      <c r="F620" s="20" t="s">
        <v>148</v>
      </c>
      <c r="G620" s="21">
        <v>569748.5</v>
      </c>
    </row>
    <row r="621" spans="1:7" ht="24.75" customHeight="1">
      <c r="A621" s="18" t="s">
        <v>521</v>
      </c>
      <c r="B621" s="19">
        <v>793</v>
      </c>
      <c r="C621" s="20" t="s">
        <v>42</v>
      </c>
      <c r="D621" s="20" t="s">
        <v>43</v>
      </c>
      <c r="E621" s="20" t="s">
        <v>517</v>
      </c>
      <c r="F621" s="20"/>
      <c r="G621" s="21">
        <f>G622</f>
        <v>36540.050000000003</v>
      </c>
    </row>
    <row r="622" spans="1:7" ht="32.25" customHeight="1">
      <c r="A622" s="18" t="s">
        <v>139</v>
      </c>
      <c r="B622" s="19"/>
      <c r="C622" s="20"/>
      <c r="D622" s="20"/>
      <c r="E622" s="20" t="s">
        <v>517</v>
      </c>
      <c r="F622" s="20" t="s">
        <v>140</v>
      </c>
      <c r="G622" s="21">
        <f>G623</f>
        <v>36540.050000000003</v>
      </c>
    </row>
    <row r="623" spans="1:7">
      <c r="A623" s="18" t="s">
        <v>141</v>
      </c>
      <c r="B623" s="19">
        <v>793</v>
      </c>
      <c r="C623" s="20" t="s">
        <v>42</v>
      </c>
      <c r="D623" s="20" t="s">
        <v>43</v>
      </c>
      <c r="E623" s="20" t="s">
        <v>517</v>
      </c>
      <c r="F623" s="20" t="s">
        <v>142</v>
      </c>
      <c r="G623" s="21">
        <f>G624</f>
        <v>36540.050000000003</v>
      </c>
    </row>
    <row r="624" spans="1:7" ht="20.25" customHeight="1">
      <c r="A624" s="18" t="s">
        <v>147</v>
      </c>
      <c r="B624" s="19"/>
      <c r="C624" s="20"/>
      <c r="D624" s="20"/>
      <c r="E624" s="20" t="s">
        <v>517</v>
      </c>
      <c r="F624" s="20" t="s">
        <v>148</v>
      </c>
      <c r="G624" s="21">
        <v>36540.050000000003</v>
      </c>
    </row>
    <row r="625" spans="1:13" ht="31.5" customHeight="1">
      <c r="A625" s="18" t="s">
        <v>522</v>
      </c>
      <c r="B625" s="19"/>
      <c r="C625" s="20"/>
      <c r="D625" s="20"/>
      <c r="E625" s="20" t="s">
        <v>518</v>
      </c>
      <c r="F625" s="20"/>
      <c r="G625" s="21">
        <f>G627</f>
        <v>60784.07</v>
      </c>
    </row>
    <row r="626" spans="1:13" ht="31.5" customHeight="1">
      <c r="A626" s="18" t="s">
        <v>139</v>
      </c>
      <c r="B626" s="19"/>
      <c r="C626" s="20"/>
      <c r="D626" s="20"/>
      <c r="E626" s="20" t="s">
        <v>518</v>
      </c>
      <c r="F626" s="20" t="s">
        <v>140</v>
      </c>
      <c r="G626" s="21">
        <f>G627</f>
        <v>60784.07</v>
      </c>
    </row>
    <row r="627" spans="1:13">
      <c r="A627" s="18" t="s">
        <v>141</v>
      </c>
      <c r="B627" s="19">
        <v>793</v>
      </c>
      <c r="C627" s="20" t="s">
        <v>42</v>
      </c>
      <c r="D627" s="20" t="s">
        <v>43</v>
      </c>
      <c r="E627" s="20" t="s">
        <v>518</v>
      </c>
      <c r="F627" s="20" t="s">
        <v>142</v>
      </c>
      <c r="G627" s="21">
        <f>G628</f>
        <v>60784.07</v>
      </c>
    </row>
    <row r="628" spans="1:13" ht="20.25" customHeight="1">
      <c r="A628" s="18" t="s">
        <v>147</v>
      </c>
      <c r="B628" s="19"/>
      <c r="C628" s="20"/>
      <c r="D628" s="20"/>
      <c r="E628" s="20" t="s">
        <v>518</v>
      </c>
      <c r="F628" s="20" t="s">
        <v>148</v>
      </c>
      <c r="G628" s="21">
        <v>60784.07</v>
      </c>
    </row>
    <row r="629" spans="1:13" ht="36.75" customHeight="1">
      <c r="A629" s="18" t="s">
        <v>523</v>
      </c>
      <c r="B629" s="19"/>
      <c r="C629" s="20"/>
      <c r="D629" s="20"/>
      <c r="E629" s="20" t="s">
        <v>519</v>
      </c>
      <c r="F629" s="20"/>
      <c r="G629" s="21">
        <f>G630</f>
        <v>515.72</v>
      </c>
    </row>
    <row r="630" spans="1:13" ht="36.75" customHeight="1">
      <c r="A630" s="18" t="s">
        <v>139</v>
      </c>
      <c r="B630" s="19"/>
      <c r="C630" s="20"/>
      <c r="D630" s="20"/>
      <c r="E630" s="20" t="s">
        <v>519</v>
      </c>
      <c r="F630" s="20" t="s">
        <v>140</v>
      </c>
      <c r="G630" s="21">
        <f>G631</f>
        <v>515.72</v>
      </c>
    </row>
    <row r="631" spans="1:13">
      <c r="A631" s="18" t="s">
        <v>141</v>
      </c>
      <c r="B631" s="19">
        <v>793</v>
      </c>
      <c r="C631" s="20" t="s">
        <v>42</v>
      </c>
      <c r="D631" s="20" t="s">
        <v>43</v>
      </c>
      <c r="E631" s="20" t="s">
        <v>519</v>
      </c>
      <c r="F631" s="20" t="s">
        <v>142</v>
      </c>
      <c r="G631" s="21">
        <f>G632</f>
        <v>515.72</v>
      </c>
    </row>
    <row r="632" spans="1:13" s="49" customFormat="1" ht="16.5" customHeight="1">
      <c r="A632" s="18" t="s">
        <v>147</v>
      </c>
      <c r="B632" s="19"/>
      <c r="C632" s="20"/>
      <c r="D632" s="20"/>
      <c r="E632" s="20" t="s">
        <v>519</v>
      </c>
      <c r="F632" s="20" t="s">
        <v>148</v>
      </c>
      <c r="G632" s="21">
        <v>515.72</v>
      </c>
      <c r="H632" s="48"/>
    </row>
    <row r="633" spans="1:13" s="32" customFormat="1" ht="20.25" customHeight="1">
      <c r="A633" s="12" t="s">
        <v>358</v>
      </c>
      <c r="B633" s="13">
        <v>757</v>
      </c>
      <c r="C633" s="14" t="s">
        <v>172</v>
      </c>
      <c r="D633" s="14" t="s">
        <v>42</v>
      </c>
      <c r="E633" s="14" t="s">
        <v>359</v>
      </c>
      <c r="F633" s="13"/>
      <c r="G633" s="15">
        <f>G634+G638</f>
        <v>463323</v>
      </c>
      <c r="H633" s="31"/>
      <c r="M633" s="31">
        <f>G636+G640</f>
        <v>463323</v>
      </c>
    </row>
    <row r="634" spans="1:13" ht="99.75" customHeight="1">
      <c r="A634" s="18" t="s">
        <v>360</v>
      </c>
      <c r="B634" s="19">
        <v>757</v>
      </c>
      <c r="C634" s="20" t="s">
        <v>172</v>
      </c>
      <c r="D634" s="20" t="s">
        <v>42</v>
      </c>
      <c r="E634" s="20" t="s">
        <v>361</v>
      </c>
      <c r="F634" s="19"/>
      <c r="G634" s="21">
        <f>G635</f>
        <v>61500</v>
      </c>
    </row>
    <row r="635" spans="1:13" ht="25.5">
      <c r="A635" s="18" t="s">
        <v>139</v>
      </c>
      <c r="B635" s="19">
        <v>757</v>
      </c>
      <c r="C635" s="20" t="s">
        <v>172</v>
      </c>
      <c r="D635" s="20" t="s">
        <v>42</v>
      </c>
      <c r="E635" s="20" t="s">
        <v>361</v>
      </c>
      <c r="F635" s="20" t="s">
        <v>140</v>
      </c>
      <c r="G635" s="46">
        <f>G636</f>
        <v>61500</v>
      </c>
    </row>
    <row r="636" spans="1:13">
      <c r="A636" s="18" t="s">
        <v>141</v>
      </c>
      <c r="B636" s="19">
        <v>757</v>
      </c>
      <c r="C636" s="20" t="s">
        <v>172</v>
      </c>
      <c r="D636" s="20" t="s">
        <v>42</v>
      </c>
      <c r="E636" s="20" t="s">
        <v>361</v>
      </c>
      <c r="F636" s="20" t="s">
        <v>142</v>
      </c>
      <c r="G636" s="46">
        <v>61500</v>
      </c>
    </row>
    <row r="637" spans="1:13">
      <c r="A637" s="18" t="s">
        <v>147</v>
      </c>
      <c r="B637" s="19">
        <v>757</v>
      </c>
      <c r="C637" s="20" t="s">
        <v>172</v>
      </c>
      <c r="D637" s="20" t="s">
        <v>42</v>
      </c>
      <c r="E637" s="20" t="s">
        <v>361</v>
      </c>
      <c r="F637" s="20" t="s">
        <v>148</v>
      </c>
      <c r="G637" s="46">
        <v>61500</v>
      </c>
    </row>
    <row r="638" spans="1:13" s="38" customFormat="1" ht="76.5">
      <c r="A638" s="18" t="s">
        <v>362</v>
      </c>
      <c r="B638" s="19">
        <v>757</v>
      </c>
      <c r="C638" s="20" t="s">
        <v>172</v>
      </c>
      <c r="D638" s="20" t="s">
        <v>42</v>
      </c>
      <c r="E638" s="20" t="s">
        <v>363</v>
      </c>
      <c r="F638" s="20"/>
      <c r="G638" s="50">
        <f>G639</f>
        <v>401823</v>
      </c>
      <c r="H638" s="37"/>
    </row>
    <row r="639" spans="1:13" s="38" customFormat="1" ht="25.5">
      <c r="A639" s="18" t="s">
        <v>139</v>
      </c>
      <c r="B639" s="19">
        <v>757</v>
      </c>
      <c r="C639" s="20" t="s">
        <v>172</v>
      </c>
      <c r="D639" s="20" t="s">
        <v>42</v>
      </c>
      <c r="E639" s="20" t="s">
        <v>363</v>
      </c>
      <c r="F639" s="20" t="s">
        <v>140</v>
      </c>
      <c r="G639" s="50">
        <f>G640</f>
        <v>401823</v>
      </c>
      <c r="H639" s="37"/>
    </row>
    <row r="640" spans="1:13" s="38" customFormat="1">
      <c r="A640" s="18" t="s">
        <v>141</v>
      </c>
      <c r="B640" s="19">
        <v>757</v>
      </c>
      <c r="C640" s="20" t="s">
        <v>172</v>
      </c>
      <c r="D640" s="20" t="s">
        <v>42</v>
      </c>
      <c r="E640" s="20" t="s">
        <v>363</v>
      </c>
      <c r="F640" s="20" t="s">
        <v>142</v>
      </c>
      <c r="G640" s="50">
        <v>401823</v>
      </c>
      <c r="H640" s="37"/>
    </row>
    <row r="641" spans="1:13" s="38" customFormat="1">
      <c r="A641" s="18" t="s">
        <v>147</v>
      </c>
      <c r="B641" s="19">
        <v>757</v>
      </c>
      <c r="C641" s="20" t="s">
        <v>172</v>
      </c>
      <c r="D641" s="20" t="s">
        <v>42</v>
      </c>
      <c r="E641" s="20" t="s">
        <v>363</v>
      </c>
      <c r="F641" s="20" t="s">
        <v>148</v>
      </c>
      <c r="G641" s="50">
        <v>401823</v>
      </c>
      <c r="H641" s="37"/>
    </row>
    <row r="642" spans="1:13" s="61" customFormat="1" ht="27" customHeight="1">
      <c r="A642" s="33" t="s">
        <v>338</v>
      </c>
      <c r="B642" s="13">
        <v>793</v>
      </c>
      <c r="C642" s="14" t="s">
        <v>42</v>
      </c>
      <c r="D642" s="14" t="s">
        <v>125</v>
      </c>
      <c r="E642" s="14" t="s">
        <v>339</v>
      </c>
      <c r="F642" s="27"/>
      <c r="G642" s="15">
        <f>G643</f>
        <v>641634</v>
      </c>
      <c r="H642" s="60"/>
      <c r="M642" s="60">
        <f>G652</f>
        <v>533229</v>
      </c>
    </row>
    <row r="643" spans="1:13" ht="25.5">
      <c r="A643" s="63" t="s">
        <v>338</v>
      </c>
      <c r="B643" s="19">
        <v>793</v>
      </c>
      <c r="C643" s="20" t="s">
        <v>42</v>
      </c>
      <c r="D643" s="20" t="s">
        <v>125</v>
      </c>
      <c r="E643" s="20" t="s">
        <v>340</v>
      </c>
      <c r="F643" s="19"/>
      <c r="G643" s="21">
        <f>G644</f>
        <v>641634</v>
      </c>
    </row>
    <row r="644" spans="1:13" ht="25.5">
      <c r="A644" s="63" t="s">
        <v>338</v>
      </c>
      <c r="B644" s="19">
        <v>793</v>
      </c>
      <c r="C644" s="20" t="s">
        <v>42</v>
      </c>
      <c r="D644" s="20" t="s">
        <v>125</v>
      </c>
      <c r="E644" s="20" t="s">
        <v>341</v>
      </c>
      <c r="F644" s="20"/>
      <c r="G644" s="21">
        <f>G651+G648+G645</f>
        <v>641634</v>
      </c>
    </row>
    <row r="645" spans="1:13" ht="21" customHeight="1">
      <c r="A645" s="63" t="s">
        <v>93</v>
      </c>
      <c r="B645" s="19"/>
      <c r="C645" s="20"/>
      <c r="D645" s="20"/>
      <c r="E645" s="20" t="s">
        <v>341</v>
      </c>
      <c r="F645" s="20" t="s">
        <v>94</v>
      </c>
      <c r="G645" s="21">
        <f>G646</f>
        <v>10000</v>
      </c>
    </row>
    <row r="646" spans="1:13" ht="33" customHeight="1">
      <c r="A646" s="63" t="s">
        <v>95</v>
      </c>
      <c r="B646" s="19"/>
      <c r="C646" s="20"/>
      <c r="D646" s="20"/>
      <c r="E646" s="20" t="s">
        <v>341</v>
      </c>
      <c r="F646" s="20" t="s">
        <v>96</v>
      </c>
      <c r="G646" s="21">
        <f>G647</f>
        <v>10000</v>
      </c>
    </row>
    <row r="647" spans="1:13" ht="28.5" customHeight="1">
      <c r="A647" s="63" t="s">
        <v>342</v>
      </c>
      <c r="B647" s="19"/>
      <c r="C647" s="20"/>
      <c r="D647" s="20"/>
      <c r="E647" s="20" t="s">
        <v>341</v>
      </c>
      <c r="F647" s="20" t="s">
        <v>343</v>
      </c>
      <c r="G647" s="21">
        <v>10000</v>
      </c>
    </row>
    <row r="648" spans="1:13" s="7" customFormat="1" ht="15.75" customHeight="1">
      <c r="A648" s="18" t="s">
        <v>47</v>
      </c>
      <c r="B648" s="19"/>
      <c r="C648" s="20"/>
      <c r="D648" s="20"/>
      <c r="E648" s="20" t="s">
        <v>341</v>
      </c>
      <c r="F648" s="20" t="s">
        <v>48</v>
      </c>
      <c r="G648" s="21">
        <f>G649</f>
        <v>98405</v>
      </c>
      <c r="H648" s="6"/>
    </row>
    <row r="649" spans="1:13" s="7" customFormat="1" ht="15.75" customHeight="1">
      <c r="A649" s="18" t="s">
        <v>106</v>
      </c>
      <c r="B649" s="19"/>
      <c r="C649" s="20"/>
      <c r="D649" s="20"/>
      <c r="E649" s="20" t="s">
        <v>341</v>
      </c>
      <c r="F649" s="20" t="s">
        <v>107</v>
      </c>
      <c r="G649" s="21">
        <f>G650</f>
        <v>98405</v>
      </c>
      <c r="H649" s="6"/>
    </row>
    <row r="650" spans="1:13" s="7" customFormat="1" ht="47.25" customHeight="1">
      <c r="A650" s="18" t="s">
        <v>7</v>
      </c>
      <c r="B650" s="19"/>
      <c r="C650" s="20"/>
      <c r="D650" s="20"/>
      <c r="E650" s="20" t="s">
        <v>341</v>
      </c>
      <c r="F650" s="20" t="s">
        <v>6</v>
      </c>
      <c r="G650" s="21">
        <v>98405</v>
      </c>
      <c r="H650" s="6"/>
    </row>
    <row r="651" spans="1:13">
      <c r="A651" s="18" t="s">
        <v>185</v>
      </c>
      <c r="B651" s="19">
        <v>793</v>
      </c>
      <c r="C651" s="20" t="s">
        <v>42</v>
      </c>
      <c r="D651" s="20" t="s">
        <v>125</v>
      </c>
      <c r="E651" s="20" t="s">
        <v>341</v>
      </c>
      <c r="F651" s="20" t="s">
        <v>186</v>
      </c>
      <c r="G651" s="21">
        <f>G652</f>
        <v>533229</v>
      </c>
    </row>
    <row r="652" spans="1:13">
      <c r="A652" s="18" t="s">
        <v>364</v>
      </c>
      <c r="B652" s="19">
        <v>793</v>
      </c>
      <c r="C652" s="20" t="s">
        <v>42</v>
      </c>
      <c r="D652" s="20" t="s">
        <v>125</v>
      </c>
      <c r="E652" s="20" t="s">
        <v>341</v>
      </c>
      <c r="F652" s="20" t="s">
        <v>365</v>
      </c>
      <c r="G652" s="21">
        <f>539595-6366</f>
        <v>533229</v>
      </c>
    </row>
    <row r="653" spans="1:13" s="38" customFormat="1" hidden="1">
      <c r="A653" s="18"/>
      <c r="B653" s="19"/>
      <c r="C653" s="20"/>
      <c r="D653" s="20"/>
      <c r="E653" s="20"/>
      <c r="F653" s="20"/>
      <c r="G653" s="50"/>
      <c r="H653" s="37"/>
    </row>
    <row r="654" spans="1:13" s="38" customFormat="1" hidden="1">
      <c r="A654" s="18"/>
      <c r="B654" s="19"/>
      <c r="C654" s="20"/>
      <c r="D654" s="20"/>
      <c r="E654" s="20"/>
      <c r="F654" s="20"/>
      <c r="G654" s="50"/>
      <c r="H654" s="37"/>
    </row>
    <row r="655" spans="1:13" s="38" customFormat="1" hidden="1">
      <c r="A655" s="18"/>
      <c r="B655" s="19"/>
      <c r="C655" s="20"/>
      <c r="D655" s="20"/>
      <c r="E655" s="20"/>
      <c r="F655" s="20"/>
      <c r="G655" s="50"/>
      <c r="H655" s="37"/>
    </row>
    <row r="656" spans="1:13" s="38" customFormat="1" hidden="1">
      <c r="A656" s="18"/>
      <c r="B656" s="19"/>
      <c r="C656" s="20"/>
      <c r="D656" s="20"/>
      <c r="E656" s="20"/>
      <c r="F656" s="20"/>
      <c r="G656" s="50"/>
      <c r="H656" s="37"/>
    </row>
    <row r="657" spans="1:13" s="38" customFormat="1" hidden="1">
      <c r="A657" s="18"/>
      <c r="B657" s="19"/>
      <c r="C657" s="20"/>
      <c r="D657" s="20"/>
      <c r="E657" s="20"/>
      <c r="F657" s="20"/>
      <c r="G657" s="50"/>
      <c r="H657" s="37"/>
    </row>
    <row r="658" spans="1:13" s="49" customFormat="1" hidden="1">
      <c r="A658" s="18"/>
      <c r="B658" s="20"/>
      <c r="C658" s="20"/>
      <c r="D658" s="20"/>
      <c r="E658" s="20"/>
      <c r="F658" s="28"/>
      <c r="G658" s="21"/>
      <c r="H658" s="48"/>
    </row>
    <row r="659" spans="1:13" hidden="1">
      <c r="A659" s="18"/>
      <c r="B659" s="20"/>
      <c r="C659" s="20"/>
      <c r="D659" s="20"/>
      <c r="E659" s="20"/>
      <c r="F659" s="19"/>
      <c r="G659" s="21"/>
    </row>
    <row r="660" spans="1:13" hidden="1">
      <c r="A660" s="18"/>
      <c r="B660" s="20"/>
      <c r="C660" s="20"/>
      <c r="D660" s="20"/>
      <c r="E660" s="20"/>
      <c r="F660" s="19"/>
      <c r="G660" s="21"/>
    </row>
    <row r="661" spans="1:13" hidden="1">
      <c r="A661" s="18"/>
      <c r="B661" s="20"/>
      <c r="C661" s="20"/>
      <c r="D661" s="20"/>
      <c r="E661" s="20"/>
      <c r="F661" s="19"/>
      <c r="G661" s="21"/>
    </row>
    <row r="662" spans="1:13" hidden="1">
      <c r="A662" s="18"/>
      <c r="B662" s="20"/>
      <c r="C662" s="20"/>
      <c r="D662" s="20"/>
      <c r="E662" s="20"/>
      <c r="F662" s="19"/>
      <c r="G662" s="21"/>
    </row>
    <row r="663" spans="1:13" s="61" customFormat="1">
      <c r="A663" s="12" t="s">
        <v>206</v>
      </c>
      <c r="B663" s="14" t="s">
        <v>149</v>
      </c>
      <c r="C663" s="14" t="s">
        <v>133</v>
      </c>
      <c r="D663" s="14" t="s">
        <v>111</v>
      </c>
      <c r="E663" s="14" t="s">
        <v>207</v>
      </c>
      <c r="F663" s="27"/>
      <c r="G663" s="15">
        <f>G672+G664+G666+G753+G756+G668</f>
        <v>573312</v>
      </c>
      <c r="H663" s="60"/>
      <c r="M663" s="60">
        <f>G674</f>
        <v>88312</v>
      </c>
    </row>
    <row r="664" spans="1:13" ht="51" hidden="1">
      <c r="A664" s="18" t="s">
        <v>366</v>
      </c>
      <c r="B664" s="20" t="s">
        <v>149</v>
      </c>
      <c r="C664" s="20" t="s">
        <v>133</v>
      </c>
      <c r="D664" s="20" t="s">
        <v>111</v>
      </c>
      <c r="E664" s="20" t="s">
        <v>213</v>
      </c>
      <c r="F664" s="19"/>
      <c r="G664" s="21">
        <f>G665</f>
        <v>0</v>
      </c>
    </row>
    <row r="665" spans="1:13" hidden="1">
      <c r="A665" s="18" t="s">
        <v>147</v>
      </c>
      <c r="B665" s="20" t="s">
        <v>149</v>
      </c>
      <c r="C665" s="20" t="s">
        <v>133</v>
      </c>
      <c r="D665" s="20" t="s">
        <v>111</v>
      </c>
      <c r="E665" s="20" t="s">
        <v>213</v>
      </c>
      <c r="F665" s="19">
        <v>612</v>
      </c>
      <c r="G665" s="21"/>
    </row>
    <row r="666" spans="1:13" ht="25.5" hidden="1">
      <c r="A666" s="18" t="s">
        <v>367</v>
      </c>
      <c r="B666" s="20" t="s">
        <v>149</v>
      </c>
      <c r="C666" s="20" t="s">
        <v>133</v>
      </c>
      <c r="D666" s="20" t="s">
        <v>111</v>
      </c>
      <c r="E666" s="20" t="s">
        <v>368</v>
      </c>
      <c r="F666" s="19"/>
      <c r="G666" s="21">
        <f>G667</f>
        <v>0</v>
      </c>
    </row>
    <row r="667" spans="1:13" hidden="1">
      <c r="A667" s="18" t="s">
        <v>147</v>
      </c>
      <c r="B667" s="20" t="s">
        <v>149</v>
      </c>
      <c r="C667" s="20" t="s">
        <v>133</v>
      </c>
      <c r="D667" s="20" t="s">
        <v>111</v>
      </c>
      <c r="E667" s="20" t="s">
        <v>368</v>
      </c>
      <c r="F667" s="19">
        <v>612</v>
      </c>
      <c r="G667" s="21"/>
    </row>
    <row r="668" spans="1:13" s="38" customFormat="1" ht="65.25" customHeight="1">
      <c r="A668" s="18" t="s">
        <v>513</v>
      </c>
      <c r="B668" s="19"/>
      <c r="C668" s="20"/>
      <c r="D668" s="20"/>
      <c r="E668" s="20" t="s">
        <v>213</v>
      </c>
      <c r="F668" s="20"/>
      <c r="G668" s="21">
        <f>G669</f>
        <v>485000</v>
      </c>
      <c r="H668" s="37"/>
    </row>
    <row r="669" spans="1:13" s="38" customFormat="1" ht="25.5">
      <c r="A669" s="18" t="s">
        <v>139</v>
      </c>
      <c r="B669" s="19">
        <v>774</v>
      </c>
      <c r="C669" s="20" t="s">
        <v>133</v>
      </c>
      <c r="D669" s="20" t="s">
        <v>42</v>
      </c>
      <c r="E669" s="20" t="s">
        <v>213</v>
      </c>
      <c r="F669" s="20" t="s">
        <v>140</v>
      </c>
      <c r="G669" s="21">
        <f>G670</f>
        <v>485000</v>
      </c>
      <c r="H669" s="37"/>
    </row>
    <row r="670" spans="1:13" s="38" customFormat="1">
      <c r="A670" s="18" t="s">
        <v>141</v>
      </c>
      <c r="B670" s="19">
        <v>774</v>
      </c>
      <c r="C670" s="20" t="s">
        <v>133</v>
      </c>
      <c r="D670" s="20" t="s">
        <v>42</v>
      </c>
      <c r="E670" s="20" t="s">
        <v>213</v>
      </c>
      <c r="F670" s="20" t="s">
        <v>142</v>
      </c>
      <c r="G670" s="21">
        <f>G671</f>
        <v>485000</v>
      </c>
      <c r="H670" s="37"/>
    </row>
    <row r="671" spans="1:13" s="38" customFormat="1">
      <c r="A671" s="18" t="s">
        <v>147</v>
      </c>
      <c r="B671" s="19"/>
      <c r="C671" s="20"/>
      <c r="D671" s="20"/>
      <c r="E671" s="20" t="s">
        <v>213</v>
      </c>
      <c r="F671" s="20" t="s">
        <v>148</v>
      </c>
      <c r="G671" s="21">
        <v>485000</v>
      </c>
      <c r="H671" s="37"/>
    </row>
    <row r="672" spans="1:13" s="38" customFormat="1" ht="63.75">
      <c r="A672" s="18" t="s">
        <v>369</v>
      </c>
      <c r="B672" s="20" t="s">
        <v>149</v>
      </c>
      <c r="C672" s="20" t="s">
        <v>133</v>
      </c>
      <c r="D672" s="20" t="s">
        <v>111</v>
      </c>
      <c r="E672" s="20" t="s">
        <v>370</v>
      </c>
      <c r="F672" s="20"/>
      <c r="G672" s="21">
        <f>G673</f>
        <v>88312</v>
      </c>
      <c r="H672" s="37"/>
    </row>
    <row r="673" spans="1:8" s="38" customFormat="1" ht="25.5">
      <c r="A673" s="18" t="s">
        <v>139</v>
      </c>
      <c r="B673" s="20" t="s">
        <v>149</v>
      </c>
      <c r="C673" s="20" t="s">
        <v>133</v>
      </c>
      <c r="D673" s="20" t="s">
        <v>111</v>
      </c>
      <c r="E673" s="20" t="s">
        <v>370</v>
      </c>
      <c r="F673" s="20" t="s">
        <v>140</v>
      </c>
      <c r="G673" s="21">
        <f>G674</f>
        <v>88312</v>
      </c>
      <c r="H673" s="37">
        <f>G663+G540+G380+G151</f>
        <v>595666545</v>
      </c>
    </row>
    <row r="674" spans="1:8" s="38" customFormat="1">
      <c r="A674" s="18" t="s">
        <v>141</v>
      </c>
      <c r="B674" s="20" t="s">
        <v>149</v>
      </c>
      <c r="C674" s="20" t="s">
        <v>133</v>
      </c>
      <c r="D674" s="20" t="s">
        <v>111</v>
      </c>
      <c r="E674" s="20" t="s">
        <v>370</v>
      </c>
      <c r="F674" s="20" t="s">
        <v>142</v>
      </c>
      <c r="G674" s="21">
        <v>88312</v>
      </c>
      <c r="H674" s="37"/>
    </row>
    <row r="675" spans="1:8" s="38" customFormat="1">
      <c r="A675" s="18" t="s">
        <v>147</v>
      </c>
      <c r="B675" s="19"/>
      <c r="C675" s="20"/>
      <c r="D675" s="20"/>
      <c r="E675" s="20" t="s">
        <v>213</v>
      </c>
      <c r="F675" s="20" t="s">
        <v>148</v>
      </c>
      <c r="G675" s="21">
        <v>88312</v>
      </c>
      <c r="H675" s="37"/>
    </row>
    <row r="676" spans="1:8" s="35" customFormat="1" ht="23.25" customHeight="1">
      <c r="A676" s="12" t="s">
        <v>540</v>
      </c>
      <c r="B676" s="14"/>
      <c r="C676" s="14"/>
      <c r="D676" s="14"/>
      <c r="E676" s="14" t="s">
        <v>538</v>
      </c>
      <c r="F676" s="14"/>
      <c r="G676" s="15">
        <f>G681+G677</f>
        <v>714666.59</v>
      </c>
      <c r="H676" s="34"/>
    </row>
    <row r="677" spans="1:8" s="7" customFormat="1" ht="20.25" customHeight="1">
      <c r="A677" s="29" t="s">
        <v>566</v>
      </c>
      <c r="B677" s="19"/>
      <c r="C677" s="20"/>
      <c r="D677" s="20"/>
      <c r="E677" s="20" t="s">
        <v>565</v>
      </c>
      <c r="F677" s="20"/>
      <c r="G677" s="21">
        <f>G678</f>
        <v>70000</v>
      </c>
      <c r="H677" s="6"/>
    </row>
    <row r="678" spans="1:8" s="7" customFormat="1" ht="25.5">
      <c r="A678" s="18" t="s">
        <v>74</v>
      </c>
      <c r="B678" s="19">
        <v>794</v>
      </c>
      <c r="C678" s="20" t="s">
        <v>42</v>
      </c>
      <c r="D678" s="20" t="s">
        <v>176</v>
      </c>
      <c r="E678" s="20" t="s">
        <v>565</v>
      </c>
      <c r="F678" s="20" t="s">
        <v>54</v>
      </c>
      <c r="G678" s="21">
        <f>G679</f>
        <v>70000</v>
      </c>
      <c r="H678" s="6"/>
    </row>
    <row r="679" spans="1:8" s="7" customFormat="1" ht="26.25" customHeight="1">
      <c r="A679" s="18" t="s">
        <v>55</v>
      </c>
      <c r="B679" s="19">
        <v>794</v>
      </c>
      <c r="C679" s="20" t="s">
        <v>42</v>
      </c>
      <c r="D679" s="20" t="s">
        <v>176</v>
      </c>
      <c r="E679" s="20" t="s">
        <v>565</v>
      </c>
      <c r="F679" s="20" t="s">
        <v>56</v>
      </c>
      <c r="G679" s="21">
        <f>G680</f>
        <v>70000</v>
      </c>
      <c r="H679" s="6"/>
    </row>
    <row r="680" spans="1:8" s="7" customFormat="1" ht="26.25" customHeight="1">
      <c r="A680" s="29" t="s">
        <v>75</v>
      </c>
      <c r="B680" s="19"/>
      <c r="C680" s="20"/>
      <c r="D680" s="20"/>
      <c r="E680" s="20" t="s">
        <v>565</v>
      </c>
      <c r="F680" s="20" t="s">
        <v>58</v>
      </c>
      <c r="G680" s="21">
        <v>70000</v>
      </c>
      <c r="H680" s="6"/>
    </row>
    <row r="681" spans="1:8" s="38" customFormat="1" ht="76.5">
      <c r="A681" s="18" t="s">
        <v>541</v>
      </c>
      <c r="B681" s="20"/>
      <c r="C681" s="20"/>
      <c r="D681" s="20"/>
      <c r="E681" s="20" t="s">
        <v>539</v>
      </c>
      <c r="F681" s="20"/>
      <c r="G681" s="21">
        <f>G682</f>
        <v>644666.59</v>
      </c>
      <c r="H681" s="37"/>
    </row>
    <row r="682" spans="1:8" s="38" customFormat="1">
      <c r="A682" s="18" t="s">
        <v>47</v>
      </c>
      <c r="B682" s="20"/>
      <c r="C682" s="20"/>
      <c r="D682" s="20"/>
      <c r="E682" s="20" t="s">
        <v>539</v>
      </c>
      <c r="F682" s="20" t="s">
        <v>48</v>
      </c>
      <c r="G682" s="21">
        <f>G683</f>
        <v>644666.59</v>
      </c>
      <c r="H682" s="37"/>
    </row>
    <row r="683" spans="1:8" s="38" customFormat="1">
      <c r="A683" s="18" t="s">
        <v>106</v>
      </c>
      <c r="B683" s="20"/>
      <c r="C683" s="20"/>
      <c r="D683" s="20"/>
      <c r="E683" s="20" t="s">
        <v>539</v>
      </c>
      <c r="F683" s="20" t="s">
        <v>107</v>
      </c>
      <c r="G683" s="21">
        <f>G684</f>
        <v>644666.59</v>
      </c>
      <c r="H683" s="37"/>
    </row>
    <row r="684" spans="1:8" s="38" customFormat="1" ht="43.5" customHeight="1">
      <c r="A684" s="18" t="s">
        <v>7</v>
      </c>
      <c r="B684" s="20"/>
      <c r="C684" s="20"/>
      <c r="D684" s="20"/>
      <c r="E684" s="20" t="s">
        <v>539</v>
      </c>
      <c r="F684" s="20" t="s">
        <v>6</v>
      </c>
      <c r="G684" s="21">
        <v>644666.59</v>
      </c>
      <c r="H684" s="37"/>
    </row>
    <row r="685" spans="1:8" s="38" customFormat="1" ht="33" customHeight="1">
      <c r="A685" s="12" t="s">
        <v>526</v>
      </c>
      <c r="B685" s="20"/>
      <c r="C685" s="20"/>
      <c r="D685" s="20"/>
      <c r="E685" s="14" t="s">
        <v>524</v>
      </c>
      <c r="F685" s="14"/>
      <c r="G685" s="15">
        <f>G698+G702+G694+G686+G690</f>
        <v>62212264.589999996</v>
      </c>
      <c r="H685" s="37"/>
    </row>
    <row r="686" spans="1:8" s="38" customFormat="1" ht="41.25" hidden="1" customHeight="1">
      <c r="A686" s="18" t="s">
        <v>113</v>
      </c>
      <c r="B686" s="20"/>
      <c r="C686" s="20"/>
      <c r="D686" s="20"/>
      <c r="E686" s="20" t="s">
        <v>14</v>
      </c>
      <c r="F686" s="20"/>
      <c r="G686" s="21">
        <f>G687</f>
        <v>0</v>
      </c>
      <c r="H686" s="37"/>
    </row>
    <row r="687" spans="1:8" s="39" customFormat="1" ht="38.25" hidden="1">
      <c r="A687" s="18" t="s">
        <v>115</v>
      </c>
      <c r="B687" s="19">
        <v>793</v>
      </c>
      <c r="C687" s="20" t="s">
        <v>125</v>
      </c>
      <c r="D687" s="20" t="s">
        <v>111</v>
      </c>
      <c r="E687" s="20" t="s">
        <v>14</v>
      </c>
      <c r="F687" s="20" t="s">
        <v>116</v>
      </c>
      <c r="G687" s="21">
        <f>G688</f>
        <v>0</v>
      </c>
      <c r="H687" s="22"/>
    </row>
    <row r="688" spans="1:8" s="39" customFormat="1" hidden="1">
      <c r="A688" s="18" t="s">
        <v>117</v>
      </c>
      <c r="B688" s="19">
        <v>793</v>
      </c>
      <c r="C688" s="20" t="s">
        <v>125</v>
      </c>
      <c r="D688" s="20" t="s">
        <v>111</v>
      </c>
      <c r="E688" s="20" t="s">
        <v>14</v>
      </c>
      <c r="F688" s="20" t="s">
        <v>118</v>
      </c>
      <c r="G688" s="21">
        <f>G689</f>
        <v>0</v>
      </c>
      <c r="H688" s="22"/>
    </row>
    <row r="689" spans="1:8" s="39" customFormat="1" ht="45" hidden="1" customHeight="1">
      <c r="A689" s="18" t="s">
        <v>130</v>
      </c>
      <c r="B689" s="19"/>
      <c r="C689" s="20"/>
      <c r="D689" s="20"/>
      <c r="E689" s="20" t="s">
        <v>14</v>
      </c>
      <c r="F689" s="20" t="s">
        <v>120</v>
      </c>
      <c r="G689" s="21"/>
      <c r="H689" s="22"/>
    </row>
    <row r="690" spans="1:8" s="38" customFormat="1" ht="48.75" customHeight="1">
      <c r="A690" s="18" t="s">
        <v>16</v>
      </c>
      <c r="B690" s="20"/>
      <c r="C690" s="20"/>
      <c r="D690" s="20"/>
      <c r="E690" s="20" t="s">
        <v>15</v>
      </c>
      <c r="F690" s="20"/>
      <c r="G690" s="21">
        <f>G691</f>
        <v>19994470</v>
      </c>
      <c r="H690" s="37"/>
    </row>
    <row r="691" spans="1:8" s="38" customFormat="1" ht="24.75" customHeight="1">
      <c r="A691" s="18" t="s">
        <v>47</v>
      </c>
      <c r="B691" s="20"/>
      <c r="C691" s="20"/>
      <c r="D691" s="20"/>
      <c r="E691" s="20" t="s">
        <v>15</v>
      </c>
      <c r="F691" s="20" t="s">
        <v>48</v>
      </c>
      <c r="G691" s="21">
        <f>G692</f>
        <v>19994470</v>
      </c>
      <c r="H691" s="37"/>
    </row>
    <row r="692" spans="1:8" s="38" customFormat="1" ht="19.5" customHeight="1">
      <c r="A692" s="18" t="s">
        <v>106</v>
      </c>
      <c r="B692" s="20"/>
      <c r="C692" s="20"/>
      <c r="D692" s="20"/>
      <c r="E692" s="20" t="s">
        <v>15</v>
      </c>
      <c r="F692" s="20" t="s">
        <v>107</v>
      </c>
      <c r="G692" s="50">
        <f>G693</f>
        <v>19994470</v>
      </c>
      <c r="H692" s="37"/>
    </row>
    <row r="693" spans="1:8" s="38" customFormat="1" ht="42.75" customHeight="1">
      <c r="A693" s="29" t="s">
        <v>7</v>
      </c>
      <c r="B693" s="20"/>
      <c r="C693" s="20"/>
      <c r="D693" s="20"/>
      <c r="E693" s="20" t="s">
        <v>15</v>
      </c>
      <c r="F693" s="20" t="s">
        <v>6</v>
      </c>
      <c r="G693" s="21">
        <v>19994470</v>
      </c>
      <c r="H693" s="37"/>
    </row>
    <row r="694" spans="1:8" s="38" customFormat="1" ht="22.5" customHeight="1">
      <c r="A694" s="18" t="s">
        <v>398</v>
      </c>
      <c r="B694" s="20"/>
      <c r="C694" s="20"/>
      <c r="D694" s="20"/>
      <c r="E694" s="20" t="s">
        <v>582</v>
      </c>
      <c r="F694" s="20"/>
      <c r="G694" s="21">
        <f>G695</f>
        <v>42749.97</v>
      </c>
      <c r="H694" s="37"/>
    </row>
    <row r="695" spans="1:8" s="38" customFormat="1" ht="33" customHeight="1">
      <c r="A695" s="18" t="s">
        <v>74</v>
      </c>
      <c r="B695" s="20"/>
      <c r="C695" s="20"/>
      <c r="D695" s="20"/>
      <c r="E695" s="20" t="s">
        <v>582</v>
      </c>
      <c r="F695" s="20" t="s">
        <v>54</v>
      </c>
      <c r="G695" s="21">
        <f>G696</f>
        <v>42749.97</v>
      </c>
      <c r="H695" s="37"/>
    </row>
    <row r="696" spans="1:8" s="38" customFormat="1" ht="33" customHeight="1">
      <c r="A696" s="18" t="s">
        <v>55</v>
      </c>
      <c r="B696" s="20"/>
      <c r="C696" s="20"/>
      <c r="D696" s="20"/>
      <c r="E696" s="20" t="s">
        <v>582</v>
      </c>
      <c r="F696" s="20" t="s">
        <v>56</v>
      </c>
      <c r="G696" s="50">
        <f>G697</f>
        <v>42749.97</v>
      </c>
      <c r="H696" s="37"/>
    </row>
    <row r="697" spans="1:8" s="38" customFormat="1" ht="33" customHeight="1">
      <c r="A697" s="18" t="s">
        <v>13</v>
      </c>
      <c r="B697" s="20"/>
      <c r="C697" s="20"/>
      <c r="D697" s="20"/>
      <c r="E697" s="20" t="s">
        <v>582</v>
      </c>
      <c r="F697" s="20" t="s">
        <v>12</v>
      </c>
      <c r="G697" s="21">
        <v>42749.97</v>
      </c>
      <c r="H697" s="37"/>
    </row>
    <row r="698" spans="1:8" s="38" customFormat="1" ht="85.5" customHeight="1">
      <c r="A698" s="36" t="s">
        <v>527</v>
      </c>
      <c r="B698" s="20"/>
      <c r="C698" s="20"/>
      <c r="D698" s="20"/>
      <c r="E698" s="20" t="s">
        <v>525</v>
      </c>
      <c r="F698" s="20"/>
      <c r="G698" s="21">
        <f>G699</f>
        <v>37033735.859999999</v>
      </c>
      <c r="H698" s="37"/>
    </row>
    <row r="699" spans="1:8" s="38" customFormat="1">
      <c r="A699" s="18" t="s">
        <v>47</v>
      </c>
      <c r="B699" s="20"/>
      <c r="C699" s="20"/>
      <c r="D699" s="20"/>
      <c r="E699" s="20" t="s">
        <v>525</v>
      </c>
      <c r="F699" s="20" t="s">
        <v>48</v>
      </c>
      <c r="G699" s="21">
        <f>G700</f>
        <v>37033735.859999999</v>
      </c>
      <c r="H699" s="37"/>
    </row>
    <row r="700" spans="1:8" s="75" customFormat="1">
      <c r="A700" s="18" t="s">
        <v>106</v>
      </c>
      <c r="B700" s="20"/>
      <c r="C700" s="20"/>
      <c r="D700" s="20"/>
      <c r="E700" s="20" t="s">
        <v>525</v>
      </c>
      <c r="F700" s="20" t="s">
        <v>107</v>
      </c>
      <c r="G700" s="21">
        <f>G701</f>
        <v>37033735.859999999</v>
      </c>
      <c r="H700" s="4"/>
    </row>
    <row r="701" spans="1:8" s="75" customFormat="1" ht="56.25" customHeight="1">
      <c r="A701" s="18" t="s">
        <v>7</v>
      </c>
      <c r="B701" s="20"/>
      <c r="C701" s="20"/>
      <c r="D701" s="20"/>
      <c r="E701" s="20" t="s">
        <v>525</v>
      </c>
      <c r="F701" s="20" t="s">
        <v>122</v>
      </c>
      <c r="G701" s="21">
        <v>37033735.859999999</v>
      </c>
      <c r="H701" s="4"/>
    </row>
    <row r="702" spans="1:8" s="38" customFormat="1" ht="71.25" customHeight="1">
      <c r="A702" s="36" t="s">
        <v>529</v>
      </c>
      <c r="B702" s="20"/>
      <c r="C702" s="20"/>
      <c r="D702" s="20"/>
      <c r="E702" s="20" t="s">
        <v>528</v>
      </c>
      <c r="F702" s="20"/>
      <c r="G702" s="21">
        <f>G703</f>
        <v>5141308.76</v>
      </c>
      <c r="H702" s="37"/>
    </row>
    <row r="703" spans="1:8" s="38" customFormat="1">
      <c r="A703" s="18" t="s">
        <v>47</v>
      </c>
      <c r="B703" s="20"/>
      <c r="C703" s="20"/>
      <c r="D703" s="20"/>
      <c r="E703" s="20" t="s">
        <v>528</v>
      </c>
      <c r="F703" s="20" t="s">
        <v>48</v>
      </c>
      <c r="G703" s="21">
        <f>G704</f>
        <v>5141308.76</v>
      </c>
      <c r="H703" s="37"/>
    </row>
    <row r="704" spans="1:8" s="75" customFormat="1">
      <c r="A704" s="18" t="s">
        <v>106</v>
      </c>
      <c r="B704" s="20"/>
      <c r="C704" s="20"/>
      <c r="D704" s="20"/>
      <c r="E704" s="20" t="s">
        <v>528</v>
      </c>
      <c r="F704" s="20" t="s">
        <v>107</v>
      </c>
      <c r="G704" s="21">
        <f>G705</f>
        <v>5141308.76</v>
      </c>
      <c r="H704" s="4"/>
    </row>
    <row r="705" spans="1:8" s="75" customFormat="1" ht="38.25">
      <c r="A705" s="18" t="s">
        <v>7</v>
      </c>
      <c r="B705" s="20"/>
      <c r="C705" s="20"/>
      <c r="D705" s="20"/>
      <c r="E705" s="20" t="s">
        <v>528</v>
      </c>
      <c r="F705" s="20" t="s">
        <v>122</v>
      </c>
      <c r="G705" s="21">
        <v>5141308.76</v>
      </c>
      <c r="H705" s="4"/>
    </row>
    <row r="706" spans="1:8" s="118" customFormat="1" ht="25.5" hidden="1">
      <c r="A706" s="12" t="s">
        <v>530</v>
      </c>
      <c r="B706" s="14"/>
      <c r="C706" s="14"/>
      <c r="D706" s="14"/>
      <c r="E706" s="14" t="s">
        <v>420</v>
      </c>
      <c r="F706" s="14"/>
      <c r="G706" s="15">
        <f>G707</f>
        <v>0</v>
      </c>
      <c r="H706" s="31"/>
    </row>
    <row r="707" spans="1:8" s="75" customFormat="1" ht="31.5" hidden="1" customHeight="1">
      <c r="A707" s="18" t="s">
        <v>531</v>
      </c>
      <c r="B707" s="20"/>
      <c r="C707" s="20"/>
      <c r="D707" s="20"/>
      <c r="E707" s="20" t="s">
        <v>424</v>
      </c>
      <c r="F707" s="20"/>
      <c r="G707" s="21">
        <f>G708</f>
        <v>0</v>
      </c>
      <c r="H707" s="4"/>
    </row>
    <row r="708" spans="1:8" s="49" customFormat="1" ht="27" hidden="1" customHeight="1">
      <c r="A708" s="18" t="s">
        <v>185</v>
      </c>
      <c r="B708" s="19">
        <v>793</v>
      </c>
      <c r="C708" s="20" t="s">
        <v>82</v>
      </c>
      <c r="D708" s="20" t="s">
        <v>83</v>
      </c>
      <c r="E708" s="20" t="s">
        <v>424</v>
      </c>
      <c r="F708" s="20" t="s">
        <v>186</v>
      </c>
      <c r="G708" s="21">
        <f>G709</f>
        <v>0</v>
      </c>
      <c r="H708" s="48"/>
    </row>
    <row r="709" spans="1:8" ht="38.25" hidden="1">
      <c r="A709" s="18" t="s">
        <v>324</v>
      </c>
      <c r="B709" s="19">
        <v>793</v>
      </c>
      <c r="C709" s="20" t="s">
        <v>82</v>
      </c>
      <c r="D709" s="20" t="s">
        <v>83</v>
      </c>
      <c r="E709" s="20" t="s">
        <v>424</v>
      </c>
      <c r="F709" s="20" t="s">
        <v>325</v>
      </c>
      <c r="G709" s="21">
        <v>0</v>
      </c>
    </row>
    <row r="710" spans="1:8" s="32" customFormat="1">
      <c r="A710" s="12" t="s">
        <v>396</v>
      </c>
      <c r="B710" s="13"/>
      <c r="C710" s="14"/>
      <c r="D710" s="14"/>
      <c r="E710" s="14" t="s">
        <v>397</v>
      </c>
      <c r="F710" s="14"/>
      <c r="G710" s="15">
        <f>G714+G718+G711</f>
        <v>1186050</v>
      </c>
      <c r="H710" s="31"/>
    </row>
    <row r="711" spans="1:8" s="129" customFormat="1">
      <c r="A711" s="18" t="s">
        <v>398</v>
      </c>
      <c r="B711" s="19"/>
      <c r="C711" s="20"/>
      <c r="D711" s="20"/>
      <c r="E711" s="20" t="s">
        <v>399</v>
      </c>
      <c r="F711" s="20"/>
      <c r="G711" s="21">
        <f>G712</f>
        <v>34368.94</v>
      </c>
      <c r="H711" s="128"/>
    </row>
    <row r="712" spans="1:8" s="49" customFormat="1" ht="27" customHeight="1">
      <c r="A712" s="18" t="s">
        <v>185</v>
      </c>
      <c r="B712" s="19">
        <v>793</v>
      </c>
      <c r="C712" s="20" t="s">
        <v>82</v>
      </c>
      <c r="D712" s="20" t="s">
        <v>83</v>
      </c>
      <c r="E712" s="20" t="s">
        <v>399</v>
      </c>
      <c r="F712" s="20" t="s">
        <v>186</v>
      </c>
      <c r="G712" s="21">
        <f>G713</f>
        <v>34368.94</v>
      </c>
      <c r="H712" s="48"/>
    </row>
    <row r="713" spans="1:8" ht="38.25">
      <c r="A713" s="18" t="s">
        <v>324</v>
      </c>
      <c r="B713" s="19">
        <v>793</v>
      </c>
      <c r="C713" s="20" t="s">
        <v>82</v>
      </c>
      <c r="D713" s="20" t="s">
        <v>83</v>
      </c>
      <c r="E713" s="20" t="s">
        <v>399</v>
      </c>
      <c r="F713" s="20" t="s">
        <v>325</v>
      </c>
      <c r="G713" s="21">
        <v>34368.94</v>
      </c>
    </row>
    <row r="714" spans="1:8" ht="25.5">
      <c r="A714" s="18" t="s">
        <v>426</v>
      </c>
      <c r="B714" s="19"/>
      <c r="C714" s="20"/>
      <c r="D714" s="20"/>
      <c r="E714" s="20" t="s">
        <v>427</v>
      </c>
      <c r="F714" s="20"/>
      <c r="G714" s="21">
        <f>G715</f>
        <v>1089183</v>
      </c>
    </row>
    <row r="715" spans="1:8" s="39" customFormat="1" ht="38.25">
      <c r="A715" s="18" t="s">
        <v>115</v>
      </c>
      <c r="B715" s="19">
        <v>793</v>
      </c>
      <c r="C715" s="20" t="s">
        <v>125</v>
      </c>
      <c r="D715" s="20" t="s">
        <v>111</v>
      </c>
      <c r="E715" s="20" t="s">
        <v>427</v>
      </c>
      <c r="F715" s="20" t="s">
        <v>116</v>
      </c>
      <c r="G715" s="21">
        <f>G716</f>
        <v>1089183</v>
      </c>
      <c r="H715" s="22"/>
    </row>
    <row r="716" spans="1:8" s="39" customFormat="1">
      <c r="A716" s="18" t="s">
        <v>117</v>
      </c>
      <c r="B716" s="19">
        <v>793</v>
      </c>
      <c r="C716" s="20" t="s">
        <v>125</v>
      </c>
      <c r="D716" s="20" t="s">
        <v>111</v>
      </c>
      <c r="E716" s="20" t="s">
        <v>427</v>
      </c>
      <c r="F716" s="20" t="s">
        <v>118</v>
      </c>
      <c r="G716" s="21">
        <f>G717</f>
        <v>1089183</v>
      </c>
      <c r="H716" s="22"/>
    </row>
    <row r="717" spans="1:8" s="39" customFormat="1" ht="38.25">
      <c r="A717" s="18" t="s">
        <v>119</v>
      </c>
      <c r="B717" s="19">
        <v>793</v>
      </c>
      <c r="C717" s="20" t="s">
        <v>125</v>
      </c>
      <c r="D717" s="20" t="s">
        <v>111</v>
      </c>
      <c r="E717" s="20" t="s">
        <v>427</v>
      </c>
      <c r="F717" s="20" t="s">
        <v>120</v>
      </c>
      <c r="G717" s="21">
        <v>1089183</v>
      </c>
      <c r="H717" s="22"/>
    </row>
    <row r="718" spans="1:8" ht="44.25" customHeight="1">
      <c r="A718" s="18" t="s">
        <v>533</v>
      </c>
      <c r="B718" s="19"/>
      <c r="C718" s="20"/>
      <c r="D718" s="20"/>
      <c r="E718" s="20" t="s">
        <v>532</v>
      </c>
      <c r="F718" s="20"/>
      <c r="G718" s="21">
        <f>G719</f>
        <v>62498.06</v>
      </c>
    </row>
    <row r="719" spans="1:8" s="39" customFormat="1" ht="25.5">
      <c r="A719" s="18" t="s">
        <v>74</v>
      </c>
      <c r="B719" s="19">
        <v>792</v>
      </c>
      <c r="C719" s="20" t="s">
        <v>42</v>
      </c>
      <c r="D719" s="20" t="s">
        <v>43</v>
      </c>
      <c r="E719" s="20" t="s">
        <v>532</v>
      </c>
      <c r="F719" s="20" t="s">
        <v>54</v>
      </c>
      <c r="G719" s="21">
        <f>G720</f>
        <v>62498.06</v>
      </c>
      <c r="H719" s="22"/>
    </row>
    <row r="720" spans="1:8" s="39" customFormat="1" ht="25.5">
      <c r="A720" s="18" t="s">
        <v>55</v>
      </c>
      <c r="B720" s="19">
        <v>792</v>
      </c>
      <c r="C720" s="20" t="s">
        <v>42</v>
      </c>
      <c r="D720" s="20" t="s">
        <v>43</v>
      </c>
      <c r="E720" s="20" t="s">
        <v>532</v>
      </c>
      <c r="F720" s="20" t="s">
        <v>56</v>
      </c>
      <c r="G720" s="21">
        <v>62498.06</v>
      </c>
      <c r="H720" s="22"/>
    </row>
    <row r="721" spans="1:8" s="39" customFormat="1" ht="25.5">
      <c r="A721" s="29" t="s">
        <v>75</v>
      </c>
      <c r="B721" s="19"/>
      <c r="C721" s="20"/>
      <c r="D721" s="20"/>
      <c r="E721" s="20" t="s">
        <v>532</v>
      </c>
      <c r="F721" s="20" t="s">
        <v>58</v>
      </c>
      <c r="G721" s="21">
        <v>62498.06</v>
      </c>
      <c r="H721" s="22"/>
    </row>
    <row r="722" spans="1:8" s="32" customFormat="1" ht="45.75" customHeight="1">
      <c r="A722" s="12" t="s">
        <v>408</v>
      </c>
      <c r="B722" s="13"/>
      <c r="C722" s="14"/>
      <c r="D722" s="14"/>
      <c r="E722" s="14" t="s">
        <v>409</v>
      </c>
      <c r="F722" s="14"/>
      <c r="G722" s="15">
        <f>G723</f>
        <v>174384</v>
      </c>
      <c r="H722" s="31"/>
    </row>
    <row r="723" spans="1:8" s="75" customFormat="1" ht="74.25" customHeight="1">
      <c r="A723" s="18" t="s">
        <v>410</v>
      </c>
      <c r="B723" s="20"/>
      <c r="C723" s="20"/>
      <c r="D723" s="20"/>
      <c r="E723" s="20" t="s">
        <v>411</v>
      </c>
      <c r="F723" s="20"/>
      <c r="G723" s="21">
        <f>G724</f>
        <v>174384</v>
      </c>
      <c r="H723" s="4"/>
    </row>
    <row r="724" spans="1:8" s="39" customFormat="1" ht="25.5">
      <c r="A724" s="18" t="s">
        <v>74</v>
      </c>
      <c r="B724" s="19">
        <v>792</v>
      </c>
      <c r="C724" s="20" t="s">
        <v>42</v>
      </c>
      <c r="D724" s="20" t="s">
        <v>43</v>
      </c>
      <c r="E724" s="20" t="s">
        <v>411</v>
      </c>
      <c r="F724" s="20" t="s">
        <v>54</v>
      </c>
      <c r="G724" s="21">
        <f>G725</f>
        <v>174384</v>
      </c>
      <c r="H724" s="22"/>
    </row>
    <row r="725" spans="1:8" s="39" customFormat="1" ht="25.5">
      <c r="A725" s="18" t="s">
        <v>55</v>
      </c>
      <c r="B725" s="19">
        <v>792</v>
      </c>
      <c r="C725" s="20" t="s">
        <v>42</v>
      </c>
      <c r="D725" s="20" t="s">
        <v>43</v>
      </c>
      <c r="E725" s="20" t="s">
        <v>411</v>
      </c>
      <c r="F725" s="20" t="s">
        <v>56</v>
      </c>
      <c r="G725" s="21">
        <f>G726</f>
        <v>174384</v>
      </c>
      <c r="H725" s="22"/>
    </row>
    <row r="726" spans="1:8" s="39" customFormat="1" ht="25.5">
      <c r="A726" s="29" t="s">
        <v>75</v>
      </c>
      <c r="B726" s="19"/>
      <c r="C726" s="20"/>
      <c r="D726" s="20"/>
      <c r="E726" s="20" t="s">
        <v>411</v>
      </c>
      <c r="F726" s="20" t="s">
        <v>58</v>
      </c>
      <c r="G726" s="21">
        <v>174384</v>
      </c>
      <c r="H726" s="22"/>
    </row>
    <row r="727" spans="1:8" s="32" customFormat="1" ht="25.5">
      <c r="A727" s="12" t="s">
        <v>580</v>
      </c>
      <c r="B727" s="13"/>
      <c r="C727" s="14"/>
      <c r="D727" s="14"/>
      <c r="E727" s="14" t="s">
        <v>578</v>
      </c>
      <c r="F727" s="14"/>
      <c r="G727" s="15">
        <f>G728</f>
        <v>299500</v>
      </c>
      <c r="H727" s="31"/>
    </row>
    <row r="728" spans="1:8" s="39" customFormat="1" ht="25.5">
      <c r="A728" s="18" t="s">
        <v>581</v>
      </c>
      <c r="B728" s="19"/>
      <c r="C728" s="20"/>
      <c r="D728" s="20"/>
      <c r="E728" s="20" t="s">
        <v>579</v>
      </c>
      <c r="F728" s="20"/>
      <c r="G728" s="21">
        <f>G729</f>
        <v>299500</v>
      </c>
      <c r="H728" s="22"/>
    </row>
    <row r="729" spans="1:8" s="39" customFormat="1">
      <c r="A729" s="18" t="s">
        <v>47</v>
      </c>
      <c r="B729" s="19"/>
      <c r="C729" s="20"/>
      <c r="D729" s="20"/>
      <c r="E729" s="20" t="s">
        <v>579</v>
      </c>
      <c r="F729" s="20" t="s">
        <v>48</v>
      </c>
      <c r="G729" s="21">
        <f>G730</f>
        <v>299500</v>
      </c>
      <c r="H729" s="22"/>
    </row>
    <row r="730" spans="1:8" s="39" customFormat="1">
      <c r="A730" s="18" t="s">
        <v>106</v>
      </c>
      <c r="B730" s="19"/>
      <c r="C730" s="20"/>
      <c r="D730" s="20"/>
      <c r="E730" s="20" t="s">
        <v>579</v>
      </c>
      <c r="F730" s="20" t="s">
        <v>107</v>
      </c>
      <c r="G730" s="21">
        <v>299500</v>
      </c>
      <c r="H730" s="22"/>
    </row>
    <row r="731" spans="1:8" s="39" customFormat="1" ht="35.25" customHeight="1">
      <c r="A731" s="18" t="s">
        <v>121</v>
      </c>
      <c r="B731" s="19"/>
      <c r="C731" s="20"/>
      <c r="D731" s="20"/>
      <c r="E731" s="20" t="s">
        <v>579</v>
      </c>
      <c r="F731" s="20" t="s">
        <v>122</v>
      </c>
      <c r="G731" s="21">
        <v>299500</v>
      </c>
      <c r="H731" s="22"/>
    </row>
    <row r="732" spans="1:8" s="32" customFormat="1" ht="21.75" customHeight="1">
      <c r="A732" s="12" t="s">
        <v>490</v>
      </c>
      <c r="B732" s="13"/>
      <c r="C732" s="14"/>
      <c r="D732" s="14"/>
      <c r="E732" s="14" t="s">
        <v>491</v>
      </c>
      <c r="F732" s="14"/>
      <c r="G732" s="15">
        <f>G733+G737</f>
        <v>225118.25</v>
      </c>
      <c r="H732" s="31"/>
    </row>
    <row r="733" spans="1:8" s="129" customFormat="1" ht="51.75" hidden="1" customHeight="1">
      <c r="A733" s="18" t="s">
        <v>18</v>
      </c>
      <c r="B733" s="19"/>
      <c r="C733" s="20"/>
      <c r="D733" s="20"/>
      <c r="E733" s="20" t="s">
        <v>17</v>
      </c>
      <c r="F733" s="20"/>
      <c r="G733" s="21">
        <f>G734</f>
        <v>0</v>
      </c>
      <c r="H733" s="128"/>
    </row>
    <row r="734" spans="1:8" s="39" customFormat="1" ht="25.5" hidden="1">
      <c r="A734" s="18" t="s">
        <v>74</v>
      </c>
      <c r="B734" s="19">
        <v>792</v>
      </c>
      <c r="C734" s="20" t="s">
        <v>42</v>
      </c>
      <c r="D734" s="20" t="s">
        <v>43</v>
      </c>
      <c r="E734" s="20" t="s">
        <v>17</v>
      </c>
      <c r="F734" s="20" t="s">
        <v>54</v>
      </c>
      <c r="G734" s="21">
        <f>G735</f>
        <v>0</v>
      </c>
      <c r="H734" s="22"/>
    </row>
    <row r="735" spans="1:8" s="39" customFormat="1" ht="25.5" hidden="1">
      <c r="A735" s="18" t="s">
        <v>55</v>
      </c>
      <c r="B735" s="19">
        <v>792</v>
      </c>
      <c r="C735" s="20" t="s">
        <v>42</v>
      </c>
      <c r="D735" s="20" t="s">
        <v>43</v>
      </c>
      <c r="E735" s="20" t="s">
        <v>17</v>
      </c>
      <c r="F735" s="20" t="s">
        <v>56</v>
      </c>
      <c r="G735" s="21">
        <f>G736</f>
        <v>0</v>
      </c>
      <c r="H735" s="22"/>
    </row>
    <row r="736" spans="1:8" s="39" customFormat="1" ht="25.5" hidden="1">
      <c r="A736" s="29" t="s">
        <v>75</v>
      </c>
      <c r="B736" s="19"/>
      <c r="C736" s="20"/>
      <c r="D736" s="20"/>
      <c r="E736" s="20" t="s">
        <v>17</v>
      </c>
      <c r="F736" s="20" t="s">
        <v>58</v>
      </c>
      <c r="G736" s="21"/>
      <c r="H736" s="22"/>
    </row>
    <row r="737" spans="1:13" s="129" customFormat="1" ht="33.75" customHeight="1">
      <c r="A737" s="18" t="s">
        <v>128</v>
      </c>
      <c r="B737" s="19"/>
      <c r="C737" s="20"/>
      <c r="D737" s="20"/>
      <c r="E737" s="20" t="s">
        <v>19</v>
      </c>
      <c r="F737" s="20"/>
      <c r="G737" s="21">
        <f>G738</f>
        <v>225118.25</v>
      </c>
      <c r="H737" s="128"/>
    </row>
    <row r="738" spans="1:13" s="39" customFormat="1" ht="38.25">
      <c r="A738" s="18" t="s">
        <v>115</v>
      </c>
      <c r="B738" s="19">
        <v>793</v>
      </c>
      <c r="C738" s="20" t="s">
        <v>125</v>
      </c>
      <c r="D738" s="20" t="s">
        <v>111</v>
      </c>
      <c r="E738" s="20" t="s">
        <v>19</v>
      </c>
      <c r="F738" s="20" t="s">
        <v>116</v>
      </c>
      <c r="G738" s="21">
        <f>G739</f>
        <v>225118.25</v>
      </c>
      <c r="H738" s="22"/>
    </row>
    <row r="739" spans="1:13" s="39" customFormat="1">
      <c r="A739" s="18" t="s">
        <v>117</v>
      </c>
      <c r="B739" s="19">
        <v>793</v>
      </c>
      <c r="C739" s="20" t="s">
        <v>125</v>
      </c>
      <c r="D739" s="20" t="s">
        <v>111</v>
      </c>
      <c r="E739" s="20" t="s">
        <v>19</v>
      </c>
      <c r="F739" s="20" t="s">
        <v>118</v>
      </c>
      <c r="G739" s="21">
        <f>G740</f>
        <v>225118.25</v>
      </c>
      <c r="H739" s="22"/>
    </row>
    <row r="740" spans="1:13" s="39" customFormat="1" ht="38.25">
      <c r="A740" s="18" t="s">
        <v>119</v>
      </c>
      <c r="B740" s="19">
        <v>793</v>
      </c>
      <c r="C740" s="20" t="s">
        <v>125</v>
      </c>
      <c r="D740" s="20" t="s">
        <v>111</v>
      </c>
      <c r="E740" s="20" t="s">
        <v>19</v>
      </c>
      <c r="F740" s="20" t="s">
        <v>120</v>
      </c>
      <c r="G740" s="21">
        <v>225118.25</v>
      </c>
      <c r="H740" s="22"/>
    </row>
    <row r="741" spans="1:13" s="32" customFormat="1" ht="25.5" customHeight="1">
      <c r="A741" s="12" t="s">
        <v>371</v>
      </c>
      <c r="B741" s="13">
        <v>793</v>
      </c>
      <c r="C741" s="14" t="s">
        <v>42</v>
      </c>
      <c r="D741" s="14" t="s">
        <v>43</v>
      </c>
      <c r="E741" s="14" t="s">
        <v>372</v>
      </c>
      <c r="F741" s="14"/>
      <c r="G741" s="15">
        <f>G742</f>
        <v>172592.07</v>
      </c>
      <c r="H741" s="31"/>
      <c r="M741" s="31">
        <f>G741</f>
        <v>172592.07</v>
      </c>
    </row>
    <row r="742" spans="1:13" ht="16.5" customHeight="1">
      <c r="A742" s="18" t="s">
        <v>398</v>
      </c>
      <c r="B742" s="19">
        <v>793</v>
      </c>
      <c r="C742" s="20" t="s">
        <v>42</v>
      </c>
      <c r="D742" s="20" t="s">
        <v>43</v>
      </c>
      <c r="E742" s="20" t="s">
        <v>400</v>
      </c>
      <c r="F742" s="20"/>
      <c r="G742" s="21">
        <f>G743+G746</f>
        <v>172592.07</v>
      </c>
    </row>
    <row r="743" spans="1:13" s="39" customFormat="1" ht="25.5">
      <c r="A743" s="18" t="s">
        <v>74</v>
      </c>
      <c r="B743" s="19">
        <v>792</v>
      </c>
      <c r="C743" s="20" t="s">
        <v>42</v>
      </c>
      <c r="D743" s="20" t="s">
        <v>43</v>
      </c>
      <c r="E743" s="20" t="s">
        <v>400</v>
      </c>
      <c r="F743" s="20" t="s">
        <v>54</v>
      </c>
      <c r="G743" s="21">
        <f>G744</f>
        <v>90000</v>
      </c>
      <c r="H743" s="22"/>
    </row>
    <row r="744" spans="1:13" s="39" customFormat="1" ht="25.5">
      <c r="A744" s="18" t="s">
        <v>55</v>
      </c>
      <c r="B744" s="19">
        <v>792</v>
      </c>
      <c r="C744" s="20" t="s">
        <v>42</v>
      </c>
      <c r="D744" s="20" t="s">
        <v>43</v>
      </c>
      <c r="E744" s="20" t="s">
        <v>400</v>
      </c>
      <c r="F744" s="20" t="s">
        <v>56</v>
      </c>
      <c r="G744" s="21">
        <f>G745</f>
        <v>90000</v>
      </c>
      <c r="H744" s="22"/>
    </row>
    <row r="745" spans="1:13" ht="25.5" customHeight="1">
      <c r="A745" s="18" t="s">
        <v>74</v>
      </c>
      <c r="B745" s="19">
        <v>793</v>
      </c>
      <c r="C745" s="20" t="s">
        <v>42</v>
      </c>
      <c r="D745" s="20" t="s">
        <v>43</v>
      </c>
      <c r="E745" s="20" t="s">
        <v>373</v>
      </c>
      <c r="F745" s="20" t="s">
        <v>58</v>
      </c>
      <c r="G745" s="21">
        <v>90000</v>
      </c>
    </row>
    <row r="746" spans="1:13" s="23" customFormat="1" ht="15" customHeight="1">
      <c r="A746" s="29" t="s">
        <v>185</v>
      </c>
      <c r="B746" s="19">
        <v>794</v>
      </c>
      <c r="C746" s="20" t="s">
        <v>42</v>
      </c>
      <c r="D746" s="20" t="s">
        <v>83</v>
      </c>
      <c r="E746" s="20" t="s">
        <v>400</v>
      </c>
      <c r="F746" s="20" t="s">
        <v>186</v>
      </c>
      <c r="G746" s="21">
        <f>G747</f>
        <v>82592.070000000007</v>
      </c>
      <c r="H746" s="24"/>
    </row>
    <row r="747" spans="1:13" s="23" customFormat="1">
      <c r="A747" s="29" t="s">
        <v>241</v>
      </c>
      <c r="B747" s="19">
        <v>794</v>
      </c>
      <c r="C747" s="20" t="s">
        <v>42</v>
      </c>
      <c r="D747" s="20" t="s">
        <v>83</v>
      </c>
      <c r="E747" s="20" t="s">
        <v>400</v>
      </c>
      <c r="F747" s="20" t="s">
        <v>188</v>
      </c>
      <c r="G747" s="21">
        <f>G748</f>
        <v>82592.070000000007</v>
      </c>
      <c r="H747" s="24"/>
    </row>
    <row r="748" spans="1:13" s="23" customFormat="1" ht="17.25" customHeight="1">
      <c r="A748" s="29" t="s">
        <v>290</v>
      </c>
      <c r="B748" s="19"/>
      <c r="C748" s="20"/>
      <c r="D748" s="20"/>
      <c r="E748" s="20" t="s">
        <v>400</v>
      </c>
      <c r="F748" s="20" t="s">
        <v>291</v>
      </c>
      <c r="G748" s="21">
        <v>82592.070000000007</v>
      </c>
      <c r="H748" s="24"/>
    </row>
    <row r="749" spans="1:13" s="32" customFormat="1" ht="14.25" customHeight="1">
      <c r="A749" s="12" t="s">
        <v>374</v>
      </c>
      <c r="B749" s="14"/>
      <c r="C749" s="14"/>
      <c r="D749" s="14"/>
      <c r="E749" s="14"/>
      <c r="F749" s="14"/>
      <c r="G749" s="15">
        <f>G12+G488</f>
        <v>884441374.75</v>
      </c>
      <c r="H749" s="31"/>
    </row>
    <row r="750" spans="1:13" s="38" customFormat="1" hidden="1">
      <c r="A750" s="18"/>
      <c r="B750" s="19"/>
      <c r="C750" s="20"/>
      <c r="D750" s="20"/>
      <c r="E750" s="20"/>
      <c r="F750" s="20"/>
      <c r="G750" s="21"/>
      <c r="H750" s="37"/>
    </row>
    <row r="751" spans="1:13" s="38" customFormat="1" hidden="1">
      <c r="A751" s="18"/>
      <c r="B751" s="19"/>
      <c r="C751" s="20"/>
      <c r="D751" s="20"/>
      <c r="E751" s="20"/>
      <c r="F751" s="20"/>
      <c r="G751" s="21"/>
      <c r="H751" s="37"/>
      <c r="I751" s="37"/>
    </row>
    <row r="752" spans="1:13" s="38" customFormat="1" hidden="1">
      <c r="A752" s="18"/>
      <c r="B752" s="19"/>
      <c r="C752" s="20"/>
      <c r="D752" s="20"/>
      <c r="E752" s="20"/>
      <c r="F752" s="20"/>
      <c r="G752" s="21"/>
      <c r="H752" s="37"/>
    </row>
    <row r="753" spans="1:10" s="38" customFormat="1" hidden="1">
      <c r="A753" s="18"/>
      <c r="B753" s="19"/>
      <c r="C753" s="20"/>
      <c r="D753" s="20"/>
      <c r="E753" s="20"/>
      <c r="F753" s="20"/>
      <c r="G753" s="21"/>
      <c r="H753" s="37"/>
    </row>
    <row r="754" spans="1:10" s="7" customFormat="1" hidden="1">
      <c r="A754" s="18"/>
      <c r="B754" s="19"/>
      <c r="C754" s="20"/>
      <c r="D754" s="20"/>
      <c r="E754" s="20"/>
      <c r="F754" s="20"/>
      <c r="G754" s="21"/>
      <c r="H754" s="6"/>
    </row>
    <row r="755" spans="1:10" s="38" customFormat="1" hidden="1">
      <c r="A755" s="30"/>
      <c r="B755" s="20"/>
      <c r="C755" s="20"/>
      <c r="D755" s="20"/>
      <c r="E755" s="20"/>
      <c r="F755" s="20"/>
      <c r="G755" s="21"/>
      <c r="H755" s="37"/>
      <c r="J755" s="37"/>
    </row>
    <row r="756" spans="1:10" s="38" customFormat="1" hidden="1">
      <c r="A756" s="18"/>
      <c r="B756" s="20"/>
      <c r="C756" s="20"/>
      <c r="D756" s="20"/>
      <c r="E756" s="20"/>
      <c r="F756" s="20"/>
      <c r="G756" s="21"/>
      <c r="H756" s="37"/>
    </row>
    <row r="757" spans="1:10" s="38" customFormat="1" hidden="1">
      <c r="A757" s="18"/>
      <c r="B757" s="20"/>
      <c r="C757" s="20"/>
      <c r="D757" s="20"/>
      <c r="E757" s="20"/>
      <c r="F757" s="20"/>
      <c r="G757" s="21"/>
      <c r="H757" s="37"/>
      <c r="I757" s="37"/>
    </row>
    <row r="758" spans="1:10" s="38" customFormat="1" hidden="1">
      <c r="A758" s="18"/>
      <c r="B758" s="20"/>
      <c r="C758" s="20"/>
      <c r="D758" s="20"/>
      <c r="E758" s="20"/>
      <c r="F758" s="20"/>
      <c r="G758" s="21"/>
      <c r="H758" s="37"/>
    </row>
    <row r="759" spans="1:10" s="38" customFormat="1" hidden="1">
      <c r="A759" s="18"/>
      <c r="B759" s="20"/>
      <c r="C759" s="20"/>
      <c r="D759" s="20"/>
      <c r="E759" s="20"/>
      <c r="F759" s="20"/>
      <c r="G759" s="21"/>
      <c r="H759" s="37"/>
    </row>
    <row r="760" spans="1:10" s="38" customFormat="1" hidden="1">
      <c r="A760" s="18"/>
      <c r="B760" s="20"/>
      <c r="C760" s="20"/>
      <c r="D760" s="20"/>
      <c r="E760" s="20"/>
      <c r="F760" s="20"/>
      <c r="G760" s="21"/>
      <c r="H760" s="37"/>
      <c r="I760" s="37"/>
    </row>
    <row r="761" spans="1:10" s="38" customFormat="1" hidden="1">
      <c r="A761" s="18"/>
      <c r="B761" s="20"/>
      <c r="C761" s="20"/>
      <c r="D761" s="20"/>
      <c r="E761" s="20"/>
      <c r="F761" s="20"/>
      <c r="G761" s="21"/>
      <c r="H761" s="37"/>
    </row>
    <row r="762" spans="1:10" s="38" customFormat="1" hidden="1">
      <c r="A762" s="18"/>
      <c r="B762" s="20"/>
      <c r="C762" s="20"/>
      <c r="D762" s="20"/>
      <c r="E762" s="20"/>
      <c r="F762" s="20"/>
      <c r="G762" s="21"/>
      <c r="H762" s="37"/>
    </row>
    <row r="763" spans="1:10" s="38" customFormat="1" hidden="1">
      <c r="A763" s="18"/>
      <c r="B763" s="20"/>
      <c r="C763" s="20"/>
      <c r="D763" s="20"/>
      <c r="E763" s="20"/>
      <c r="F763" s="20"/>
      <c r="G763" s="21"/>
      <c r="H763" s="37"/>
    </row>
    <row r="764" spans="1:10" s="38" customFormat="1" ht="25.5" hidden="1">
      <c r="A764" s="30" t="s">
        <v>221</v>
      </c>
      <c r="B764" s="20" t="s">
        <v>149</v>
      </c>
      <c r="C764" s="20" t="s">
        <v>133</v>
      </c>
      <c r="D764" s="20" t="s">
        <v>42</v>
      </c>
      <c r="E764" s="20" t="s">
        <v>222</v>
      </c>
      <c r="F764" s="20"/>
      <c r="G764" s="21"/>
      <c r="H764" s="37"/>
    </row>
    <row r="765" spans="1:10" s="38" customFormat="1" ht="60.75" hidden="1" customHeight="1">
      <c r="A765" s="18" t="s">
        <v>375</v>
      </c>
      <c r="B765" s="20" t="s">
        <v>149</v>
      </c>
      <c r="C765" s="20" t="s">
        <v>133</v>
      </c>
      <c r="D765" s="20" t="s">
        <v>42</v>
      </c>
      <c r="E765" s="20" t="s">
        <v>376</v>
      </c>
      <c r="F765" s="20"/>
      <c r="G765" s="21">
        <f>G766</f>
        <v>0</v>
      </c>
      <c r="H765" s="37"/>
    </row>
    <row r="766" spans="1:10" s="38" customFormat="1" ht="25.5" hidden="1">
      <c r="A766" s="18" t="s">
        <v>139</v>
      </c>
      <c r="B766" s="20" t="s">
        <v>149</v>
      </c>
      <c r="C766" s="20" t="s">
        <v>133</v>
      </c>
      <c r="D766" s="20" t="s">
        <v>42</v>
      </c>
      <c r="E766" s="20" t="s">
        <v>376</v>
      </c>
      <c r="F766" s="20" t="s">
        <v>140</v>
      </c>
      <c r="G766" s="21">
        <f>G767</f>
        <v>0</v>
      </c>
      <c r="H766" s="37"/>
    </row>
    <row r="767" spans="1:10" s="38" customFormat="1" hidden="1">
      <c r="A767" s="18" t="s">
        <v>141</v>
      </c>
      <c r="B767" s="20" t="s">
        <v>149</v>
      </c>
      <c r="C767" s="20" t="s">
        <v>133</v>
      </c>
      <c r="D767" s="20" t="s">
        <v>42</v>
      </c>
      <c r="E767" s="20" t="s">
        <v>376</v>
      </c>
      <c r="F767" s="20" t="s">
        <v>142</v>
      </c>
      <c r="G767" s="21">
        <f>G768</f>
        <v>0</v>
      </c>
      <c r="H767" s="37"/>
    </row>
    <row r="768" spans="1:10" s="38" customFormat="1" hidden="1">
      <c r="A768" s="18" t="s">
        <v>147</v>
      </c>
      <c r="B768" s="20" t="s">
        <v>149</v>
      </c>
      <c r="C768" s="20" t="s">
        <v>133</v>
      </c>
      <c r="D768" s="20" t="s">
        <v>42</v>
      </c>
      <c r="E768" s="20" t="s">
        <v>376</v>
      </c>
      <c r="F768" s="20" t="s">
        <v>148</v>
      </c>
      <c r="G768" s="21"/>
      <c r="H768" s="37"/>
    </row>
    <row r="769" spans="1:8" hidden="1">
      <c r="A769" s="18" t="s">
        <v>206</v>
      </c>
      <c r="B769" s="20" t="s">
        <v>149</v>
      </c>
      <c r="C769" s="20" t="s">
        <v>133</v>
      </c>
      <c r="D769" s="20" t="s">
        <v>42</v>
      </c>
      <c r="E769" s="20" t="s">
        <v>207</v>
      </c>
      <c r="F769" s="19"/>
      <c r="G769" s="21">
        <f>G770</f>
        <v>0</v>
      </c>
    </row>
    <row r="770" spans="1:8" ht="51" hidden="1">
      <c r="A770" s="18" t="s">
        <v>366</v>
      </c>
      <c r="B770" s="20" t="s">
        <v>149</v>
      </c>
      <c r="C770" s="20" t="s">
        <v>133</v>
      </c>
      <c r="D770" s="20" t="s">
        <v>42</v>
      </c>
      <c r="E770" s="20" t="s">
        <v>213</v>
      </c>
      <c r="F770" s="19"/>
      <c r="G770" s="21">
        <f>G771</f>
        <v>0</v>
      </c>
    </row>
    <row r="771" spans="1:8" hidden="1">
      <c r="A771" s="18" t="s">
        <v>147</v>
      </c>
      <c r="B771" s="20" t="s">
        <v>149</v>
      </c>
      <c r="C771" s="20" t="s">
        <v>133</v>
      </c>
      <c r="D771" s="20" t="s">
        <v>42</v>
      </c>
      <c r="E771" s="20" t="s">
        <v>213</v>
      </c>
      <c r="F771" s="19">
        <v>612</v>
      </c>
      <c r="G771" s="21"/>
    </row>
    <row r="772" spans="1:8" ht="22.5" hidden="1" customHeight="1">
      <c r="A772" s="30"/>
      <c r="B772" s="20"/>
      <c r="C772" s="20"/>
      <c r="D772" s="20"/>
      <c r="E772" s="20"/>
      <c r="F772" s="20"/>
      <c r="G772" s="21"/>
    </row>
    <row r="773" spans="1:8" s="49" customFormat="1" hidden="1">
      <c r="A773" s="18"/>
      <c r="B773" s="20"/>
      <c r="C773" s="20"/>
      <c r="D773" s="20"/>
      <c r="E773" s="20"/>
      <c r="F773" s="28"/>
      <c r="G773" s="21"/>
      <c r="H773" s="48"/>
    </row>
    <row r="774" spans="1:8" ht="30.75" hidden="1" customHeight="1">
      <c r="A774" s="18"/>
      <c r="B774" s="20"/>
      <c r="C774" s="20"/>
      <c r="D774" s="20"/>
      <c r="E774" s="20"/>
      <c r="F774" s="20"/>
      <c r="G774" s="21"/>
    </row>
    <row r="775" spans="1:8" s="38" customFormat="1" ht="25.5" hidden="1">
      <c r="A775" s="18" t="s">
        <v>208</v>
      </c>
      <c r="B775" s="20" t="s">
        <v>149</v>
      </c>
      <c r="C775" s="20" t="s">
        <v>133</v>
      </c>
      <c r="D775" s="20" t="s">
        <v>133</v>
      </c>
      <c r="E775" s="20" t="s">
        <v>209</v>
      </c>
      <c r="F775" s="20"/>
      <c r="G775" s="21">
        <f>G776</f>
        <v>0</v>
      </c>
      <c r="H775" s="37"/>
    </row>
    <row r="776" spans="1:8" s="38" customFormat="1" ht="25.5" hidden="1">
      <c r="A776" s="18" t="s">
        <v>210</v>
      </c>
      <c r="B776" s="20" t="s">
        <v>149</v>
      </c>
      <c r="C776" s="20" t="s">
        <v>133</v>
      </c>
      <c r="D776" s="20" t="s">
        <v>133</v>
      </c>
      <c r="E776" s="20" t="s">
        <v>211</v>
      </c>
      <c r="F776" s="20"/>
      <c r="G776" s="21">
        <f>G777</f>
        <v>0</v>
      </c>
      <c r="H776" s="37"/>
    </row>
    <row r="777" spans="1:8" s="38" customFormat="1" ht="25.5" hidden="1">
      <c r="A777" s="18" t="s">
        <v>74</v>
      </c>
      <c r="B777" s="20" t="s">
        <v>149</v>
      </c>
      <c r="C777" s="20" t="s">
        <v>133</v>
      </c>
      <c r="D777" s="20" t="s">
        <v>133</v>
      </c>
      <c r="E777" s="20" t="s">
        <v>211</v>
      </c>
      <c r="F777" s="20" t="s">
        <v>58</v>
      </c>
      <c r="G777" s="21"/>
      <c r="H777" s="37"/>
    </row>
    <row r="778" spans="1:8" hidden="1">
      <c r="A778" s="18" t="s">
        <v>377</v>
      </c>
      <c r="B778" s="76">
        <v>792</v>
      </c>
      <c r="C778" s="77" t="s">
        <v>42</v>
      </c>
      <c r="D778" s="77" t="s">
        <v>43</v>
      </c>
      <c r="E778" s="77"/>
      <c r="F778" s="77"/>
      <c r="G778" s="46">
        <f>G779</f>
        <v>0</v>
      </c>
    </row>
    <row r="779" spans="1:8" ht="38.25" hidden="1">
      <c r="A779" s="18" t="s">
        <v>236</v>
      </c>
      <c r="B779" s="76">
        <v>792</v>
      </c>
      <c r="C779" s="77" t="s">
        <v>42</v>
      </c>
      <c r="D779" s="77" t="s">
        <v>43</v>
      </c>
      <c r="E779" s="77" t="s">
        <v>237</v>
      </c>
      <c r="F779" s="77"/>
      <c r="G779" s="46">
        <f>G785+G781</f>
        <v>0</v>
      </c>
    </row>
    <row r="780" spans="1:8" ht="38.25" hidden="1">
      <c r="A780" s="18" t="s">
        <v>252</v>
      </c>
      <c r="B780" s="76">
        <v>792</v>
      </c>
      <c r="C780" s="77" t="s">
        <v>42</v>
      </c>
      <c r="D780" s="77" t="s">
        <v>43</v>
      </c>
      <c r="E780" s="77" t="s">
        <v>253</v>
      </c>
      <c r="F780" s="77"/>
      <c r="G780" s="46">
        <f>G781+G785</f>
        <v>0</v>
      </c>
    </row>
    <row r="781" spans="1:8" ht="25.5" hidden="1">
      <c r="A781" s="18" t="s">
        <v>45</v>
      </c>
      <c r="B781" s="76">
        <v>792</v>
      </c>
      <c r="C781" s="77" t="s">
        <v>42</v>
      </c>
      <c r="D781" s="77" t="s">
        <v>43</v>
      </c>
      <c r="E781" s="77" t="s">
        <v>378</v>
      </c>
      <c r="F781" s="77"/>
      <c r="G781" s="46">
        <f>G782</f>
        <v>0</v>
      </c>
    </row>
    <row r="782" spans="1:8" ht="25.5" hidden="1">
      <c r="A782" s="18" t="s">
        <v>74</v>
      </c>
      <c r="B782" s="76">
        <v>792</v>
      </c>
      <c r="C782" s="77" t="s">
        <v>42</v>
      </c>
      <c r="D782" s="77" t="s">
        <v>43</v>
      </c>
      <c r="E782" s="77" t="s">
        <v>378</v>
      </c>
      <c r="F782" s="77" t="s">
        <v>54</v>
      </c>
      <c r="G782" s="46">
        <f>G784</f>
        <v>0</v>
      </c>
    </row>
    <row r="783" spans="1:8" ht="25.5" hidden="1">
      <c r="A783" s="18" t="s">
        <v>55</v>
      </c>
      <c r="B783" s="76">
        <v>792</v>
      </c>
      <c r="C783" s="77" t="s">
        <v>42</v>
      </c>
      <c r="D783" s="77" t="s">
        <v>43</v>
      </c>
      <c r="E783" s="77" t="s">
        <v>378</v>
      </c>
      <c r="F783" s="77" t="s">
        <v>56</v>
      </c>
      <c r="G783" s="46">
        <f>G784</f>
        <v>0</v>
      </c>
    </row>
    <row r="784" spans="1:8" ht="21.75" hidden="1" customHeight="1">
      <c r="A784" s="18" t="s">
        <v>74</v>
      </c>
      <c r="B784" s="76">
        <v>792</v>
      </c>
      <c r="C784" s="77" t="s">
        <v>42</v>
      </c>
      <c r="D784" s="77" t="s">
        <v>43</v>
      </c>
      <c r="E784" s="77" t="s">
        <v>378</v>
      </c>
      <c r="F784" s="77" t="s">
        <v>58</v>
      </c>
      <c r="G784" s="50">
        <v>0</v>
      </c>
    </row>
    <row r="785" spans="1:8" ht="25.5" hidden="1">
      <c r="A785" s="18" t="s">
        <v>59</v>
      </c>
      <c r="B785" s="76">
        <v>792</v>
      </c>
      <c r="C785" s="77" t="s">
        <v>42</v>
      </c>
      <c r="D785" s="77" t="s">
        <v>43</v>
      </c>
      <c r="E785" s="77" t="s">
        <v>379</v>
      </c>
      <c r="F785" s="77"/>
      <c r="G785" s="46">
        <f>G786</f>
        <v>0</v>
      </c>
    </row>
    <row r="786" spans="1:8" ht="25.5" hidden="1">
      <c r="A786" s="18" t="s">
        <v>74</v>
      </c>
      <c r="B786" s="76">
        <v>792</v>
      </c>
      <c r="C786" s="77" t="s">
        <v>42</v>
      </c>
      <c r="D786" s="77" t="s">
        <v>43</v>
      </c>
      <c r="E786" s="77" t="s">
        <v>379</v>
      </c>
      <c r="F786" s="77" t="s">
        <v>54</v>
      </c>
      <c r="G786" s="46">
        <f>G787</f>
        <v>0</v>
      </c>
    </row>
    <row r="787" spans="1:8" ht="25.5" hidden="1">
      <c r="A787" s="18" t="s">
        <v>55</v>
      </c>
      <c r="B787" s="76">
        <v>792</v>
      </c>
      <c r="C787" s="77" t="s">
        <v>42</v>
      </c>
      <c r="D787" s="77" t="s">
        <v>43</v>
      </c>
      <c r="E787" s="77" t="s">
        <v>379</v>
      </c>
      <c r="F787" s="77" t="s">
        <v>56</v>
      </c>
      <c r="G787" s="50">
        <f>G788</f>
        <v>0</v>
      </c>
    </row>
    <row r="788" spans="1:8" ht="30.75" hidden="1" customHeight="1">
      <c r="A788" s="18" t="s">
        <v>74</v>
      </c>
      <c r="B788" s="76">
        <v>792</v>
      </c>
      <c r="C788" s="77" t="s">
        <v>42</v>
      </c>
      <c r="D788" s="77" t="s">
        <v>43</v>
      </c>
      <c r="E788" s="77" t="s">
        <v>379</v>
      </c>
      <c r="F788" s="77" t="s">
        <v>58</v>
      </c>
      <c r="G788" s="46">
        <v>0</v>
      </c>
    </row>
    <row r="789" spans="1:8" hidden="1">
      <c r="A789" s="67"/>
      <c r="B789" s="19"/>
      <c r="C789" s="20"/>
      <c r="D789" s="20"/>
      <c r="E789" s="20"/>
      <c r="F789" s="20"/>
      <c r="G789" s="21"/>
    </row>
    <row r="790" spans="1:8" ht="25.5" hidden="1" customHeight="1">
      <c r="A790" s="18"/>
      <c r="B790" s="19"/>
      <c r="C790" s="20"/>
      <c r="D790" s="20"/>
      <c r="E790" s="20"/>
      <c r="F790" s="20"/>
      <c r="G790" s="21"/>
    </row>
    <row r="791" spans="1:8" ht="25.5" hidden="1" customHeight="1">
      <c r="A791" s="18"/>
      <c r="B791" s="19"/>
      <c r="C791" s="20"/>
      <c r="D791" s="20"/>
      <c r="E791" s="20"/>
      <c r="F791" s="20"/>
      <c r="G791" s="21"/>
    </row>
    <row r="792" spans="1:8" s="39" customFormat="1" hidden="1">
      <c r="A792" s="18"/>
      <c r="B792" s="19"/>
      <c r="C792" s="20"/>
      <c r="D792" s="20"/>
      <c r="E792" s="20"/>
      <c r="F792" s="20"/>
      <c r="G792" s="21"/>
      <c r="H792" s="22"/>
    </row>
    <row r="793" spans="1:8" s="39" customFormat="1" hidden="1">
      <c r="A793" s="18"/>
      <c r="B793" s="19"/>
      <c r="C793" s="20"/>
      <c r="D793" s="20"/>
      <c r="E793" s="20"/>
      <c r="F793" s="20"/>
      <c r="G793" s="21"/>
      <c r="H793" s="22"/>
    </row>
    <row r="794" spans="1:8" ht="25.5" hidden="1" customHeight="1">
      <c r="A794" s="18"/>
      <c r="B794" s="19"/>
      <c r="C794" s="20"/>
      <c r="D794" s="20"/>
      <c r="E794" s="20"/>
      <c r="F794" s="20"/>
      <c r="G794" s="21"/>
    </row>
    <row r="795" spans="1:8" hidden="1">
      <c r="A795" s="78"/>
      <c r="B795" s="76"/>
      <c r="C795" s="79"/>
      <c r="D795" s="79"/>
      <c r="E795" s="79"/>
      <c r="F795" s="79"/>
      <c r="G795" s="80"/>
      <c r="H795" s="4">
        <f>G26+G74+G83+G101+G107+G131+G247+G365+G370+G388+G458+G479+G494</f>
        <v>30681263.57</v>
      </c>
    </row>
    <row r="796" spans="1:8" hidden="1">
      <c r="A796" s="67"/>
      <c r="B796" s="19"/>
      <c r="C796" s="20"/>
      <c r="D796" s="20"/>
      <c r="E796" s="20"/>
      <c r="F796" s="20"/>
      <c r="G796" s="21"/>
    </row>
    <row r="797" spans="1:8" s="49" customFormat="1" hidden="1">
      <c r="A797" s="18"/>
      <c r="B797" s="19"/>
      <c r="C797" s="20"/>
      <c r="D797" s="20"/>
      <c r="E797" s="20"/>
      <c r="F797" s="28"/>
      <c r="G797" s="21"/>
      <c r="H797" s="48"/>
    </row>
    <row r="798" spans="1:8" s="49" customFormat="1" hidden="1">
      <c r="A798" s="18"/>
      <c r="B798" s="19"/>
      <c r="C798" s="20"/>
      <c r="D798" s="20"/>
      <c r="E798" s="20"/>
      <c r="F798" s="28"/>
      <c r="G798" s="21"/>
      <c r="H798" s="48"/>
    </row>
    <row r="799" spans="1:8" s="49" customFormat="1" hidden="1">
      <c r="A799" s="18"/>
      <c r="B799" s="19"/>
      <c r="C799" s="20"/>
      <c r="D799" s="20"/>
      <c r="E799" s="20"/>
      <c r="F799" s="28"/>
      <c r="G799" s="21"/>
      <c r="H799" s="48"/>
    </row>
    <row r="800" spans="1:8" hidden="1">
      <c r="A800" s="18"/>
      <c r="B800" s="19"/>
      <c r="C800" s="20"/>
      <c r="D800" s="20"/>
      <c r="E800" s="20"/>
      <c r="F800" s="20"/>
      <c r="G800" s="21"/>
    </row>
    <row r="801" spans="1:8" hidden="1">
      <c r="A801" s="18"/>
      <c r="B801" s="19"/>
      <c r="C801" s="20"/>
      <c r="D801" s="20"/>
      <c r="E801" s="20"/>
      <c r="F801" s="20"/>
      <c r="G801" s="21"/>
    </row>
    <row r="802" spans="1:8" s="32" customFormat="1" ht="25.5" hidden="1">
      <c r="A802" s="81" t="s">
        <v>380</v>
      </c>
      <c r="B802" s="82">
        <v>792</v>
      </c>
      <c r="C802" s="83" t="s">
        <v>83</v>
      </c>
      <c r="D802" s="83"/>
      <c r="E802" s="83"/>
      <c r="F802" s="83"/>
      <c r="G802" s="80">
        <f>G808+G803</f>
        <v>0</v>
      </c>
      <c r="H802" s="31"/>
    </row>
    <row r="803" spans="1:8" ht="38.25" hidden="1">
      <c r="A803" s="84" t="s">
        <v>381</v>
      </c>
      <c r="B803" s="19">
        <v>792</v>
      </c>
      <c r="C803" s="20" t="s">
        <v>83</v>
      </c>
      <c r="D803" s="77" t="s">
        <v>102</v>
      </c>
      <c r="E803" s="20"/>
      <c r="F803" s="20"/>
      <c r="G803" s="21">
        <f>G804</f>
        <v>0</v>
      </c>
    </row>
    <row r="804" spans="1:8" ht="25.5" hidden="1">
      <c r="A804" s="63" t="s">
        <v>338</v>
      </c>
      <c r="B804" s="19">
        <v>792</v>
      </c>
      <c r="C804" s="20" t="s">
        <v>83</v>
      </c>
      <c r="D804" s="77" t="s">
        <v>102</v>
      </c>
      <c r="E804" s="20" t="s">
        <v>339</v>
      </c>
      <c r="F804" s="20"/>
      <c r="G804" s="21">
        <f>G805</f>
        <v>0</v>
      </c>
    </row>
    <row r="805" spans="1:8" ht="25.5" hidden="1">
      <c r="A805" s="63" t="s">
        <v>338</v>
      </c>
      <c r="B805" s="19">
        <v>792</v>
      </c>
      <c r="C805" s="20" t="s">
        <v>83</v>
      </c>
      <c r="D805" s="77" t="s">
        <v>102</v>
      </c>
      <c r="E805" s="20" t="s">
        <v>340</v>
      </c>
      <c r="F805" s="20"/>
      <c r="G805" s="21">
        <f>G806</f>
        <v>0</v>
      </c>
    </row>
    <row r="806" spans="1:8" ht="25.5" hidden="1">
      <c r="A806" s="63" t="s">
        <v>338</v>
      </c>
      <c r="B806" s="19">
        <v>792</v>
      </c>
      <c r="C806" s="20" t="s">
        <v>83</v>
      </c>
      <c r="D806" s="77" t="s">
        <v>102</v>
      </c>
      <c r="E806" s="20" t="s">
        <v>341</v>
      </c>
      <c r="F806" s="20"/>
      <c r="G806" s="21">
        <f>G807</f>
        <v>0</v>
      </c>
    </row>
    <row r="807" spans="1:8" s="32" customFormat="1" hidden="1">
      <c r="A807" s="18" t="s">
        <v>106</v>
      </c>
      <c r="B807" s="85">
        <v>792</v>
      </c>
      <c r="C807" s="77" t="s">
        <v>83</v>
      </c>
      <c r="D807" s="77" t="s">
        <v>102</v>
      </c>
      <c r="E807" s="77" t="s">
        <v>341</v>
      </c>
      <c r="F807" s="77" t="s">
        <v>107</v>
      </c>
      <c r="G807" s="47"/>
      <c r="H807" s="31"/>
    </row>
    <row r="808" spans="1:8" hidden="1">
      <c r="A808" s="18" t="s">
        <v>382</v>
      </c>
      <c r="B808" s="19">
        <v>792</v>
      </c>
      <c r="C808" s="20" t="s">
        <v>83</v>
      </c>
      <c r="D808" s="20" t="s">
        <v>82</v>
      </c>
      <c r="E808" s="20"/>
      <c r="F808" s="20"/>
      <c r="G808" s="21">
        <f>G809</f>
        <v>0</v>
      </c>
    </row>
    <row r="809" spans="1:8" ht="25.5" hidden="1">
      <c r="A809" s="63" t="s">
        <v>338</v>
      </c>
      <c r="B809" s="19">
        <v>792</v>
      </c>
      <c r="C809" s="20" t="s">
        <v>83</v>
      </c>
      <c r="D809" s="20" t="s">
        <v>82</v>
      </c>
      <c r="E809" s="20" t="s">
        <v>339</v>
      </c>
      <c r="F809" s="20"/>
      <c r="G809" s="21">
        <f>G810</f>
        <v>0</v>
      </c>
    </row>
    <row r="810" spans="1:8" ht="25.5" hidden="1">
      <c r="A810" s="63" t="s">
        <v>338</v>
      </c>
      <c r="B810" s="19">
        <v>792</v>
      </c>
      <c r="C810" s="20" t="s">
        <v>83</v>
      </c>
      <c r="D810" s="20" t="s">
        <v>82</v>
      </c>
      <c r="E810" s="20" t="s">
        <v>340</v>
      </c>
      <c r="F810" s="20"/>
      <c r="G810" s="21">
        <f>G811</f>
        <v>0</v>
      </c>
    </row>
    <row r="811" spans="1:8" ht="25.5" hidden="1">
      <c r="A811" s="63" t="s">
        <v>338</v>
      </c>
      <c r="B811" s="19">
        <v>792</v>
      </c>
      <c r="C811" s="20" t="s">
        <v>83</v>
      </c>
      <c r="D811" s="20" t="s">
        <v>82</v>
      </c>
      <c r="E811" s="20" t="s">
        <v>341</v>
      </c>
      <c r="F811" s="20"/>
      <c r="G811" s="21">
        <f>G812</f>
        <v>0</v>
      </c>
    </row>
    <row r="812" spans="1:8" hidden="1">
      <c r="A812" s="18" t="s">
        <v>106</v>
      </c>
      <c r="B812" s="19">
        <v>792</v>
      </c>
      <c r="C812" s="20" t="s">
        <v>83</v>
      </c>
      <c r="D812" s="20" t="s">
        <v>82</v>
      </c>
      <c r="E812" s="20" t="s">
        <v>341</v>
      </c>
      <c r="F812" s="20" t="s">
        <v>107</v>
      </c>
      <c r="G812" s="21"/>
    </row>
    <row r="813" spans="1:8" ht="38.25" hidden="1">
      <c r="A813" s="86" t="s">
        <v>383</v>
      </c>
      <c r="B813" s="76">
        <v>792</v>
      </c>
      <c r="C813" s="83" t="s">
        <v>217</v>
      </c>
      <c r="D813" s="83"/>
      <c r="E813" s="83"/>
      <c r="F813" s="83"/>
      <c r="G813" s="87">
        <f>G817+G825</f>
        <v>51688558</v>
      </c>
    </row>
    <row r="814" spans="1:8" ht="38.25" hidden="1">
      <c r="A814" s="88" t="s">
        <v>384</v>
      </c>
      <c r="B814" s="76">
        <v>792</v>
      </c>
      <c r="C814" s="77" t="s">
        <v>217</v>
      </c>
      <c r="D814" s="77" t="s">
        <v>42</v>
      </c>
      <c r="E814" s="77"/>
      <c r="F814" s="77"/>
      <c r="G814" s="46"/>
    </row>
    <row r="815" spans="1:8" s="49" customFormat="1" ht="50.25" hidden="1" customHeight="1">
      <c r="A815" s="89" t="s">
        <v>385</v>
      </c>
      <c r="B815" s="90">
        <v>792</v>
      </c>
      <c r="C815" s="91" t="s">
        <v>217</v>
      </c>
      <c r="D815" s="91" t="s">
        <v>42</v>
      </c>
      <c r="E815" s="91" t="s">
        <v>386</v>
      </c>
      <c r="F815" s="91" t="s">
        <v>387</v>
      </c>
      <c r="G815" s="92"/>
      <c r="H815" s="48"/>
    </row>
    <row r="816" spans="1:8" s="49" customFormat="1" ht="50.25" hidden="1" customHeight="1">
      <c r="A816" s="30" t="s">
        <v>384</v>
      </c>
      <c r="B816" s="19">
        <v>792</v>
      </c>
      <c r="C816" s="20" t="s">
        <v>217</v>
      </c>
      <c r="D816" s="20" t="s">
        <v>42</v>
      </c>
      <c r="E816" s="28"/>
      <c r="F816" s="28"/>
      <c r="G816" s="21">
        <f>G817</f>
        <v>7695005</v>
      </c>
      <c r="H816" s="48"/>
    </row>
    <row r="817" spans="1:10" s="38" customFormat="1" ht="38.25" hidden="1">
      <c r="A817" s="18" t="s">
        <v>236</v>
      </c>
      <c r="B817" s="19">
        <v>792</v>
      </c>
      <c r="C817" s="20" t="s">
        <v>217</v>
      </c>
      <c r="D817" s="20" t="s">
        <v>42</v>
      </c>
      <c r="E817" s="20" t="s">
        <v>237</v>
      </c>
      <c r="F817" s="20"/>
      <c r="G817" s="21">
        <f>G819+G822</f>
        <v>7695005</v>
      </c>
      <c r="H817" s="37"/>
    </row>
    <row r="818" spans="1:10" s="38" customFormat="1" ht="38.25" hidden="1">
      <c r="A818" s="18" t="s">
        <v>252</v>
      </c>
      <c r="B818" s="19">
        <v>792</v>
      </c>
      <c r="C818" s="20" t="s">
        <v>217</v>
      </c>
      <c r="D818" s="20" t="s">
        <v>42</v>
      </c>
      <c r="E818" s="20" t="s">
        <v>253</v>
      </c>
      <c r="F818" s="20"/>
      <c r="G818" s="21">
        <f>G819+G822</f>
        <v>7695005</v>
      </c>
      <c r="H818" s="37"/>
    </row>
    <row r="819" spans="1:10" s="38" customFormat="1" ht="25.5" hidden="1">
      <c r="A819" s="18" t="s">
        <v>268</v>
      </c>
      <c r="B819" s="19">
        <v>792</v>
      </c>
      <c r="C819" s="20" t="s">
        <v>217</v>
      </c>
      <c r="D819" s="20" t="s">
        <v>42</v>
      </c>
      <c r="E819" s="20" t="s">
        <v>269</v>
      </c>
      <c r="F819" s="20"/>
      <c r="G819" s="21">
        <f>G820</f>
        <v>240405</v>
      </c>
      <c r="H819" s="37"/>
    </row>
    <row r="820" spans="1:10" s="38" customFormat="1" hidden="1">
      <c r="A820" s="18" t="s">
        <v>47</v>
      </c>
      <c r="B820" s="19">
        <v>792</v>
      </c>
      <c r="C820" s="20" t="s">
        <v>217</v>
      </c>
      <c r="D820" s="20" t="s">
        <v>42</v>
      </c>
      <c r="E820" s="20" t="s">
        <v>269</v>
      </c>
      <c r="F820" s="20" t="s">
        <v>48</v>
      </c>
      <c r="G820" s="21">
        <f>G821</f>
        <v>240405</v>
      </c>
      <c r="H820" s="37"/>
    </row>
    <row r="821" spans="1:10" s="38" customFormat="1" hidden="1">
      <c r="A821" s="18" t="s">
        <v>266</v>
      </c>
      <c r="B821" s="19">
        <v>792</v>
      </c>
      <c r="C821" s="20" t="s">
        <v>217</v>
      </c>
      <c r="D821" s="20" t="s">
        <v>42</v>
      </c>
      <c r="E821" s="20" t="s">
        <v>269</v>
      </c>
      <c r="F821" s="20" t="s">
        <v>267</v>
      </c>
      <c r="G821" s="21">
        <v>240405</v>
      </c>
      <c r="H821" s="37"/>
    </row>
    <row r="822" spans="1:10" s="49" customFormat="1" ht="29.25" hidden="1" customHeight="1">
      <c r="A822" s="18" t="s">
        <v>264</v>
      </c>
      <c r="B822" s="19">
        <v>792</v>
      </c>
      <c r="C822" s="20" t="s">
        <v>217</v>
      </c>
      <c r="D822" s="20" t="s">
        <v>42</v>
      </c>
      <c r="E822" s="20" t="s">
        <v>265</v>
      </c>
      <c r="F822" s="20"/>
      <c r="G822" s="21">
        <f>G823</f>
        <v>7454600</v>
      </c>
      <c r="H822" s="48"/>
    </row>
    <row r="823" spans="1:10" s="49" customFormat="1" hidden="1">
      <c r="A823" s="18" t="s">
        <v>47</v>
      </c>
      <c r="B823" s="19">
        <v>792</v>
      </c>
      <c r="C823" s="20" t="s">
        <v>217</v>
      </c>
      <c r="D823" s="20" t="s">
        <v>42</v>
      </c>
      <c r="E823" s="20" t="s">
        <v>265</v>
      </c>
      <c r="F823" s="20" t="s">
        <v>48</v>
      </c>
      <c r="G823" s="21">
        <f>G824</f>
        <v>7454600</v>
      </c>
      <c r="H823" s="48"/>
    </row>
    <row r="824" spans="1:10" s="7" customFormat="1" hidden="1">
      <c r="A824" s="18" t="s">
        <v>266</v>
      </c>
      <c r="B824" s="19">
        <v>792</v>
      </c>
      <c r="C824" s="20" t="s">
        <v>217</v>
      </c>
      <c r="D824" s="20" t="s">
        <v>42</v>
      </c>
      <c r="E824" s="20" t="s">
        <v>265</v>
      </c>
      <c r="F824" s="20" t="s">
        <v>267</v>
      </c>
      <c r="G824" s="21">
        <v>7454600</v>
      </c>
      <c r="H824" s="6"/>
    </row>
    <row r="825" spans="1:10" ht="18.75" hidden="1" customHeight="1">
      <c r="A825" s="30" t="s">
        <v>388</v>
      </c>
      <c r="B825" s="19">
        <v>792</v>
      </c>
      <c r="C825" s="20" t="s">
        <v>217</v>
      </c>
      <c r="D825" s="20" t="s">
        <v>83</v>
      </c>
      <c r="E825" s="20"/>
      <c r="F825" s="20"/>
      <c r="G825" s="21">
        <f>G826</f>
        <v>43993553</v>
      </c>
    </row>
    <row r="826" spans="1:10" s="49" customFormat="1" ht="60" hidden="1" customHeight="1">
      <c r="A826" s="18" t="s">
        <v>236</v>
      </c>
      <c r="B826" s="19">
        <v>792</v>
      </c>
      <c r="C826" s="20" t="s">
        <v>217</v>
      </c>
      <c r="D826" s="20" t="s">
        <v>83</v>
      </c>
      <c r="E826" s="20" t="s">
        <v>237</v>
      </c>
      <c r="F826" s="20"/>
      <c r="G826" s="21">
        <f>G828</f>
        <v>43993553</v>
      </c>
      <c r="H826" s="48"/>
    </row>
    <row r="827" spans="1:10" s="7" customFormat="1" ht="38.25" hidden="1">
      <c r="A827" s="18" t="s">
        <v>252</v>
      </c>
      <c r="B827" s="19">
        <v>792</v>
      </c>
      <c r="C827" s="20" t="s">
        <v>217</v>
      </c>
      <c r="D827" s="20" t="s">
        <v>83</v>
      </c>
      <c r="E827" s="20" t="s">
        <v>253</v>
      </c>
      <c r="F827" s="20"/>
      <c r="G827" s="21">
        <f>G828</f>
        <v>43993553</v>
      </c>
      <c r="H827" s="6"/>
    </row>
    <row r="828" spans="1:10" s="7" customFormat="1" hidden="1">
      <c r="A828" s="18" t="s">
        <v>270</v>
      </c>
      <c r="B828" s="19">
        <v>792</v>
      </c>
      <c r="C828" s="20" t="s">
        <v>217</v>
      </c>
      <c r="D828" s="20" t="s">
        <v>83</v>
      </c>
      <c r="E828" s="20" t="s">
        <v>271</v>
      </c>
      <c r="F828" s="20"/>
      <c r="G828" s="21">
        <f>G829</f>
        <v>43993553</v>
      </c>
      <c r="H828" s="6"/>
    </row>
    <row r="829" spans="1:10" s="7" customFormat="1" hidden="1">
      <c r="A829" s="18" t="s">
        <v>47</v>
      </c>
      <c r="B829" s="19">
        <v>792</v>
      </c>
      <c r="C829" s="20" t="s">
        <v>217</v>
      </c>
      <c r="D829" s="20" t="s">
        <v>83</v>
      </c>
      <c r="E829" s="20" t="s">
        <v>271</v>
      </c>
      <c r="F829" s="20" t="s">
        <v>48</v>
      </c>
      <c r="G829" s="21">
        <f>G830</f>
        <v>43993553</v>
      </c>
      <c r="H829" s="6"/>
    </row>
    <row r="830" spans="1:10" s="7" customFormat="1" ht="15.75" hidden="1" customHeight="1">
      <c r="A830" s="18" t="s">
        <v>106</v>
      </c>
      <c r="B830" s="19">
        <v>792</v>
      </c>
      <c r="C830" s="20" t="s">
        <v>217</v>
      </c>
      <c r="D830" s="20" t="s">
        <v>83</v>
      </c>
      <c r="E830" s="20" t="s">
        <v>271</v>
      </c>
      <c r="F830" s="20" t="s">
        <v>107</v>
      </c>
      <c r="G830" s="21">
        <v>43993553</v>
      </c>
      <c r="H830" s="6"/>
    </row>
    <row r="831" spans="1:10" s="97" customFormat="1" hidden="1">
      <c r="A831" s="93" t="s">
        <v>389</v>
      </c>
      <c r="B831" s="94"/>
      <c r="C831" s="95"/>
      <c r="D831" s="95"/>
      <c r="E831" s="95"/>
      <c r="F831" s="95"/>
      <c r="G831" s="80" t="e">
        <f>#REF!+G795+#REF!+#REF!+G813+#REF!+G802+#REF!+#REF!+#REF!</f>
        <v>#REF!</v>
      </c>
      <c r="H831" s="96" t="e">
        <f>#REF!++G795+#REF!+#REF!+#REF!+G813</f>
        <v>#REF!</v>
      </c>
      <c r="I831" s="96" t="e">
        <f>#REF!+#REF!+G794+G801+#REF!+#REF!+#REF!+#REF!+#REF!+#REF!+G821+G824+G830</f>
        <v>#REF!</v>
      </c>
      <c r="J831" s="96" t="e">
        <f>H831-I831</f>
        <v>#REF!</v>
      </c>
    </row>
    <row r="832" spans="1:10" s="100" customFormat="1" ht="25.5" hidden="1" customHeight="1">
      <c r="A832" s="98" t="s">
        <v>390</v>
      </c>
      <c r="B832" s="98"/>
      <c r="C832" s="98"/>
      <c r="D832" s="98"/>
      <c r="E832" s="98"/>
      <c r="F832" s="98"/>
      <c r="G832" s="143"/>
      <c r="H832" s="99"/>
    </row>
    <row r="833" spans="1:9" ht="12.75" hidden="1" customHeight="1">
      <c r="A833" s="101" t="s">
        <v>391</v>
      </c>
      <c r="B833" s="76">
        <v>793</v>
      </c>
      <c r="C833" s="83" t="s">
        <v>42</v>
      </c>
      <c r="D833" s="83"/>
      <c r="E833" s="83"/>
      <c r="F833" s="83"/>
      <c r="G833" s="87">
        <f>G834+G841+G895+G900</f>
        <v>37403372</v>
      </c>
    </row>
    <row r="834" spans="1:9" ht="25.5" hidden="1" customHeight="1">
      <c r="A834" s="18" t="s">
        <v>392</v>
      </c>
      <c r="B834" s="19">
        <v>793</v>
      </c>
      <c r="C834" s="20" t="s">
        <v>42</v>
      </c>
      <c r="D834" s="20" t="s">
        <v>111</v>
      </c>
      <c r="E834" s="20"/>
      <c r="F834" s="20"/>
      <c r="G834" s="21">
        <f t="shared" ref="G834:G839" si="0">G835</f>
        <v>1430777</v>
      </c>
      <c r="H834" s="4">
        <v>1430777</v>
      </c>
    </row>
    <row r="835" spans="1:9" s="38" customFormat="1" ht="25.5" hidden="1" customHeight="1">
      <c r="A835" s="18" t="s">
        <v>281</v>
      </c>
      <c r="B835" s="19">
        <v>793</v>
      </c>
      <c r="C835" s="20" t="s">
        <v>42</v>
      </c>
      <c r="D835" s="20" t="s">
        <v>111</v>
      </c>
      <c r="E835" s="20" t="s">
        <v>282</v>
      </c>
      <c r="F835" s="20"/>
      <c r="G835" s="21">
        <f t="shared" si="0"/>
        <v>1430777</v>
      </c>
      <c r="H835" s="37"/>
      <c r="I835" s="37">
        <f>H834+H849+H894+H911+H933+H935+H964+H977+H982+H1054+H1066+H1083+H1090+H1099+H1113+H1122</f>
        <v>34149419</v>
      </c>
    </row>
    <row r="836" spans="1:9" ht="12.75" hidden="1" customHeight="1">
      <c r="A836" s="18" t="s">
        <v>283</v>
      </c>
      <c r="B836" s="19">
        <v>793</v>
      </c>
      <c r="C836" s="20" t="s">
        <v>42</v>
      </c>
      <c r="D836" s="20" t="s">
        <v>111</v>
      </c>
      <c r="E836" s="20" t="s">
        <v>284</v>
      </c>
      <c r="F836" s="20"/>
      <c r="G836" s="21">
        <f t="shared" si="0"/>
        <v>1430777</v>
      </c>
    </row>
    <row r="837" spans="1:9" ht="25.5" hidden="1" customHeight="1">
      <c r="A837" s="18" t="s">
        <v>64</v>
      </c>
      <c r="B837" s="19">
        <v>793</v>
      </c>
      <c r="C837" s="20" t="s">
        <v>42</v>
      </c>
      <c r="D837" s="20" t="s">
        <v>111</v>
      </c>
      <c r="E837" s="20" t="s">
        <v>285</v>
      </c>
      <c r="F837" s="20"/>
      <c r="G837" s="21">
        <f t="shared" si="0"/>
        <v>1430777</v>
      </c>
    </row>
    <row r="838" spans="1:9" ht="51" hidden="1" customHeight="1">
      <c r="A838" s="18" t="s">
        <v>286</v>
      </c>
      <c r="B838" s="19">
        <v>793</v>
      </c>
      <c r="C838" s="20" t="s">
        <v>42</v>
      </c>
      <c r="D838" s="20" t="s">
        <v>111</v>
      </c>
      <c r="E838" s="20" t="s">
        <v>285</v>
      </c>
      <c r="F838" s="20" t="s">
        <v>67</v>
      </c>
      <c r="G838" s="21">
        <f t="shared" si="0"/>
        <v>1430777</v>
      </c>
    </row>
    <row r="839" spans="1:9" ht="25.5" hidden="1" customHeight="1">
      <c r="A839" s="18" t="s">
        <v>68</v>
      </c>
      <c r="B839" s="19">
        <v>793</v>
      </c>
      <c r="C839" s="20" t="s">
        <v>42</v>
      </c>
      <c r="D839" s="20" t="s">
        <v>111</v>
      </c>
      <c r="E839" s="20" t="s">
        <v>285</v>
      </c>
      <c r="F839" s="20" t="s">
        <v>69</v>
      </c>
      <c r="G839" s="21">
        <f t="shared" si="0"/>
        <v>1430777</v>
      </c>
    </row>
    <row r="840" spans="1:9" ht="38.25" hidden="1" customHeight="1">
      <c r="A840" s="18" t="s">
        <v>70</v>
      </c>
      <c r="B840" s="19">
        <v>793</v>
      </c>
      <c r="C840" s="20" t="s">
        <v>42</v>
      </c>
      <c r="D840" s="20" t="s">
        <v>111</v>
      </c>
      <c r="E840" s="20" t="s">
        <v>285</v>
      </c>
      <c r="F840" s="20" t="s">
        <v>71</v>
      </c>
      <c r="G840" s="21">
        <v>1430777</v>
      </c>
    </row>
    <row r="841" spans="1:9" ht="51" hidden="1" customHeight="1">
      <c r="A841" s="18" t="s">
        <v>393</v>
      </c>
      <c r="B841" s="19">
        <v>793</v>
      </c>
      <c r="C841" s="20" t="s">
        <v>42</v>
      </c>
      <c r="D841" s="20" t="s">
        <v>62</v>
      </c>
      <c r="E841" s="20"/>
      <c r="F841" s="20"/>
      <c r="G841" s="21">
        <f>G847+G842</f>
        <v>23675074</v>
      </c>
      <c r="H841" s="4">
        <v>23575074</v>
      </c>
    </row>
    <row r="842" spans="1:9" ht="25.5" hidden="1" customHeight="1">
      <c r="A842" s="63" t="s">
        <v>97</v>
      </c>
      <c r="B842" s="19">
        <v>793</v>
      </c>
      <c r="C842" s="20" t="s">
        <v>42</v>
      </c>
      <c r="D842" s="20" t="s">
        <v>62</v>
      </c>
      <c r="E842" s="19" t="s">
        <v>98</v>
      </c>
      <c r="F842" s="19"/>
      <c r="G842" s="21">
        <f>G845</f>
        <v>25000</v>
      </c>
    </row>
    <row r="843" spans="1:9" ht="25.5" hidden="1" customHeight="1">
      <c r="A843" s="18" t="s">
        <v>99</v>
      </c>
      <c r="B843" s="19">
        <v>793</v>
      </c>
      <c r="C843" s="20" t="s">
        <v>42</v>
      </c>
      <c r="D843" s="20" t="s">
        <v>62</v>
      </c>
      <c r="E843" s="20" t="s">
        <v>100</v>
      </c>
      <c r="F843" s="20"/>
      <c r="G843" s="21">
        <f>G844</f>
        <v>25000</v>
      </c>
    </row>
    <row r="844" spans="1:9" ht="25.5" hidden="1" customHeight="1">
      <c r="A844" s="18" t="s">
        <v>53</v>
      </c>
      <c r="B844" s="19">
        <v>793</v>
      </c>
      <c r="C844" s="20" t="s">
        <v>42</v>
      </c>
      <c r="D844" s="20" t="s">
        <v>62</v>
      </c>
      <c r="E844" s="20" t="s">
        <v>100</v>
      </c>
      <c r="F844" s="20" t="s">
        <v>54</v>
      </c>
      <c r="G844" s="21">
        <f>G845</f>
        <v>25000</v>
      </c>
    </row>
    <row r="845" spans="1:9" ht="25.5" hidden="1" customHeight="1">
      <c r="A845" s="18" t="s">
        <v>55</v>
      </c>
      <c r="B845" s="19">
        <v>793</v>
      </c>
      <c r="C845" s="20" t="s">
        <v>42</v>
      </c>
      <c r="D845" s="20" t="s">
        <v>62</v>
      </c>
      <c r="E845" s="20" t="s">
        <v>100</v>
      </c>
      <c r="F845" s="20" t="s">
        <v>56</v>
      </c>
      <c r="G845" s="21">
        <f>G846</f>
        <v>25000</v>
      </c>
    </row>
    <row r="846" spans="1:9" ht="33" hidden="1" customHeight="1">
      <c r="A846" s="18" t="s">
        <v>57</v>
      </c>
      <c r="B846" s="19">
        <v>793</v>
      </c>
      <c r="C846" s="20" t="s">
        <v>42</v>
      </c>
      <c r="D846" s="20" t="s">
        <v>62</v>
      </c>
      <c r="E846" s="20" t="s">
        <v>100</v>
      </c>
      <c r="F846" s="20" t="s">
        <v>58</v>
      </c>
      <c r="G846" s="21">
        <v>25000</v>
      </c>
      <c r="H846" s="4">
        <v>25000</v>
      </c>
    </row>
    <row r="847" spans="1:9" s="39" customFormat="1" ht="25.5" hidden="1" customHeight="1">
      <c r="A847" s="18" t="s">
        <v>281</v>
      </c>
      <c r="B847" s="19">
        <v>793</v>
      </c>
      <c r="C847" s="20" t="s">
        <v>42</v>
      </c>
      <c r="D847" s="20" t="s">
        <v>62</v>
      </c>
      <c r="E847" s="20" t="s">
        <v>282</v>
      </c>
      <c r="F847" s="20"/>
      <c r="G847" s="21">
        <f>G848</f>
        <v>23650074</v>
      </c>
      <c r="H847" s="22"/>
    </row>
    <row r="848" spans="1:9" s="39" customFormat="1" ht="12.75" hidden="1" customHeight="1">
      <c r="A848" s="69" t="s">
        <v>287</v>
      </c>
      <c r="B848" s="19">
        <v>793</v>
      </c>
      <c r="C848" s="20" t="s">
        <v>42</v>
      </c>
      <c r="D848" s="20" t="s">
        <v>62</v>
      </c>
      <c r="E848" s="20" t="s">
        <v>288</v>
      </c>
      <c r="F848" s="20"/>
      <c r="G848" s="21">
        <f>G849+G864+G872+G880+G888</f>
        <v>23650074</v>
      </c>
      <c r="H848" s="22"/>
    </row>
    <row r="849" spans="1:8" s="39" customFormat="1" ht="25.5" hidden="1" customHeight="1">
      <c r="A849" s="18" t="s">
        <v>64</v>
      </c>
      <c r="B849" s="19">
        <v>793</v>
      </c>
      <c r="C849" s="20" t="s">
        <v>42</v>
      </c>
      <c r="D849" s="20" t="s">
        <v>62</v>
      </c>
      <c r="E849" s="20" t="s">
        <v>289</v>
      </c>
      <c r="F849" s="20"/>
      <c r="G849" s="21">
        <f>G850+G854+G857</f>
        <v>19541174</v>
      </c>
      <c r="H849" s="22">
        <v>19441174</v>
      </c>
    </row>
    <row r="850" spans="1:8" s="39" customFormat="1" ht="51" hidden="1" customHeight="1">
      <c r="A850" s="18" t="s">
        <v>286</v>
      </c>
      <c r="B850" s="19">
        <v>793</v>
      </c>
      <c r="C850" s="20" t="s">
        <v>42</v>
      </c>
      <c r="D850" s="20" t="s">
        <v>62</v>
      </c>
      <c r="E850" s="20" t="s">
        <v>289</v>
      </c>
      <c r="F850" s="20" t="s">
        <v>67</v>
      </c>
      <c r="G850" s="21">
        <f>G851</f>
        <v>17995381</v>
      </c>
      <c r="H850" s="22"/>
    </row>
    <row r="851" spans="1:8" s="39" customFormat="1" ht="25.5" hidden="1" customHeight="1">
      <c r="A851" s="18" t="s">
        <v>68</v>
      </c>
      <c r="B851" s="19">
        <v>793</v>
      </c>
      <c r="C851" s="20" t="s">
        <v>42</v>
      </c>
      <c r="D851" s="20" t="s">
        <v>62</v>
      </c>
      <c r="E851" s="20" t="s">
        <v>289</v>
      </c>
      <c r="F851" s="20" t="s">
        <v>69</v>
      </c>
      <c r="G851" s="21">
        <f>G852+G853</f>
        <v>17995381</v>
      </c>
      <c r="H851" s="22"/>
    </row>
    <row r="852" spans="1:8" s="39" customFormat="1" ht="38.25" hidden="1" customHeight="1">
      <c r="A852" s="18" t="s">
        <v>70</v>
      </c>
      <c r="B852" s="19">
        <v>793</v>
      </c>
      <c r="C852" s="20" t="s">
        <v>42</v>
      </c>
      <c r="D852" s="20" t="s">
        <v>62</v>
      </c>
      <c r="E852" s="20" t="s">
        <v>289</v>
      </c>
      <c r="F852" s="20" t="s">
        <v>71</v>
      </c>
      <c r="G852" s="21">
        <v>17760336</v>
      </c>
      <c r="H852" s="22"/>
    </row>
    <row r="853" spans="1:8" s="39" customFormat="1" ht="38.25" hidden="1" customHeight="1">
      <c r="A853" s="18" t="s">
        <v>170</v>
      </c>
      <c r="B853" s="19">
        <v>793</v>
      </c>
      <c r="C853" s="20" t="s">
        <v>42</v>
      </c>
      <c r="D853" s="20" t="s">
        <v>62</v>
      </c>
      <c r="E853" s="20" t="s">
        <v>289</v>
      </c>
      <c r="F853" s="20" t="s">
        <v>73</v>
      </c>
      <c r="G853" s="21">
        <v>235045</v>
      </c>
      <c r="H853" s="22"/>
    </row>
    <row r="854" spans="1:8" s="39" customFormat="1" ht="25.5" hidden="1" customHeight="1">
      <c r="A854" s="18" t="s">
        <v>53</v>
      </c>
      <c r="B854" s="19">
        <v>793</v>
      </c>
      <c r="C854" s="20" t="s">
        <v>42</v>
      </c>
      <c r="D854" s="20" t="s">
        <v>62</v>
      </c>
      <c r="E854" s="20" t="s">
        <v>289</v>
      </c>
      <c r="F854" s="20" t="s">
        <v>54</v>
      </c>
      <c r="G854" s="21">
        <f>G855</f>
        <v>1300503</v>
      </c>
      <c r="H854" s="22"/>
    </row>
    <row r="855" spans="1:8" s="39" customFormat="1" ht="25.5" hidden="1" customHeight="1">
      <c r="A855" s="18" t="s">
        <v>55</v>
      </c>
      <c r="B855" s="19">
        <v>793</v>
      </c>
      <c r="C855" s="20" t="s">
        <v>42</v>
      </c>
      <c r="D855" s="20" t="s">
        <v>62</v>
      </c>
      <c r="E855" s="20" t="s">
        <v>289</v>
      </c>
      <c r="F855" s="20" t="s">
        <v>56</v>
      </c>
      <c r="G855" s="21">
        <f>G856</f>
        <v>1300503</v>
      </c>
      <c r="H855" s="22"/>
    </row>
    <row r="856" spans="1:8" s="39" customFormat="1" ht="25.5" hidden="1" customHeight="1">
      <c r="A856" s="18" t="s">
        <v>57</v>
      </c>
      <c r="B856" s="19">
        <v>793</v>
      </c>
      <c r="C856" s="20" t="s">
        <v>42</v>
      </c>
      <c r="D856" s="20" t="s">
        <v>62</v>
      </c>
      <c r="E856" s="20" t="s">
        <v>289</v>
      </c>
      <c r="F856" s="20" t="s">
        <v>58</v>
      </c>
      <c r="G856" s="21">
        <v>1300503</v>
      </c>
      <c r="H856" s="22"/>
    </row>
    <row r="857" spans="1:8" s="39" customFormat="1" ht="12.75" hidden="1" customHeight="1">
      <c r="A857" s="18" t="s">
        <v>185</v>
      </c>
      <c r="B857" s="19">
        <v>793</v>
      </c>
      <c r="C857" s="20" t="s">
        <v>42</v>
      </c>
      <c r="D857" s="20" t="s">
        <v>62</v>
      </c>
      <c r="E857" s="20" t="s">
        <v>289</v>
      </c>
      <c r="F857" s="20" t="s">
        <v>186</v>
      </c>
      <c r="G857" s="21">
        <f>G858</f>
        <v>245290</v>
      </c>
      <c r="H857" s="22"/>
    </row>
    <row r="858" spans="1:8" s="39" customFormat="1" ht="12.75" hidden="1" customHeight="1">
      <c r="A858" s="18" t="s">
        <v>241</v>
      </c>
      <c r="B858" s="19">
        <v>793</v>
      </c>
      <c r="C858" s="20" t="s">
        <v>42</v>
      </c>
      <c r="D858" s="20" t="s">
        <v>62</v>
      </c>
      <c r="E858" s="20" t="s">
        <v>289</v>
      </c>
      <c r="F858" s="20" t="s">
        <v>188</v>
      </c>
      <c r="G858" s="21">
        <f>G859+G860</f>
        <v>245290</v>
      </c>
      <c r="H858" s="22"/>
    </row>
    <row r="859" spans="1:8" ht="25.5" hidden="1" customHeight="1">
      <c r="A859" s="18" t="s">
        <v>242</v>
      </c>
      <c r="B859" s="19">
        <v>793</v>
      </c>
      <c r="C859" s="20" t="s">
        <v>42</v>
      </c>
      <c r="D859" s="20" t="s">
        <v>62</v>
      </c>
      <c r="E859" s="20" t="s">
        <v>289</v>
      </c>
      <c r="F859" s="20" t="s">
        <v>243</v>
      </c>
      <c r="G859" s="21">
        <v>235290</v>
      </c>
    </row>
    <row r="860" spans="1:8" ht="23.25" hidden="1" customHeight="1">
      <c r="A860" s="18" t="s">
        <v>290</v>
      </c>
      <c r="B860" s="19">
        <v>793</v>
      </c>
      <c r="C860" s="20" t="s">
        <v>42</v>
      </c>
      <c r="D860" s="20" t="s">
        <v>62</v>
      </c>
      <c r="E860" s="20" t="s">
        <v>289</v>
      </c>
      <c r="F860" s="20" t="s">
        <v>291</v>
      </c>
      <c r="G860" s="21">
        <v>10000</v>
      </c>
    </row>
    <row r="861" spans="1:8" s="49" customFormat="1" ht="38.25" hidden="1">
      <c r="A861" s="70" t="s">
        <v>292</v>
      </c>
      <c r="B861" s="54">
        <v>793</v>
      </c>
      <c r="C861" s="28" t="s">
        <v>42</v>
      </c>
      <c r="D861" s="28" t="s">
        <v>62</v>
      </c>
      <c r="E861" s="28" t="s">
        <v>293</v>
      </c>
      <c r="F861" s="28" t="s">
        <v>140</v>
      </c>
      <c r="G861" s="62"/>
      <c r="H861" s="48"/>
    </row>
    <row r="862" spans="1:8" s="49" customFormat="1" ht="25.5" hidden="1">
      <c r="A862" s="18" t="s">
        <v>281</v>
      </c>
      <c r="B862" s="19">
        <v>793</v>
      </c>
      <c r="C862" s="20" t="s">
        <v>42</v>
      </c>
      <c r="D862" s="20" t="s">
        <v>62</v>
      </c>
      <c r="E862" s="20" t="s">
        <v>282</v>
      </c>
      <c r="F862" s="28"/>
      <c r="G862" s="62"/>
      <c r="H862" s="48"/>
    </row>
    <row r="863" spans="1:8" s="7" customFormat="1" ht="25.5" hidden="1">
      <c r="A863" s="18" t="s">
        <v>294</v>
      </c>
      <c r="B863" s="19">
        <v>793</v>
      </c>
      <c r="C863" s="20" t="s">
        <v>42</v>
      </c>
      <c r="D863" s="20" t="s">
        <v>62</v>
      </c>
      <c r="E863" s="20" t="s">
        <v>112</v>
      </c>
      <c r="F863" s="20"/>
      <c r="G863" s="21"/>
      <c r="H863" s="6"/>
    </row>
    <row r="864" spans="1:8" s="7" customFormat="1" ht="25.5" hidden="1">
      <c r="A864" s="18" t="s">
        <v>295</v>
      </c>
      <c r="B864" s="19">
        <v>793</v>
      </c>
      <c r="C864" s="20" t="s">
        <v>42</v>
      </c>
      <c r="D864" s="20" t="s">
        <v>62</v>
      </c>
      <c r="E864" s="20" t="s">
        <v>296</v>
      </c>
      <c r="F864" s="20"/>
      <c r="G864" s="21">
        <f>G865+G869</f>
        <v>241100</v>
      </c>
      <c r="H864" s="6">
        <v>241100</v>
      </c>
    </row>
    <row r="865" spans="1:8" s="7" customFormat="1" ht="51" hidden="1">
      <c r="A865" s="18" t="s">
        <v>286</v>
      </c>
      <c r="B865" s="19">
        <v>793</v>
      </c>
      <c r="C865" s="20" t="s">
        <v>42</v>
      </c>
      <c r="D865" s="20" t="s">
        <v>62</v>
      </c>
      <c r="E865" s="20" t="s">
        <v>296</v>
      </c>
      <c r="F865" s="20" t="s">
        <v>67</v>
      </c>
      <c r="G865" s="21">
        <f>G866</f>
        <v>207648</v>
      </c>
      <c r="H865" s="6"/>
    </row>
    <row r="866" spans="1:8" s="7" customFormat="1" ht="25.5" hidden="1">
      <c r="A866" s="18" t="s">
        <v>68</v>
      </c>
      <c r="B866" s="19">
        <v>793</v>
      </c>
      <c r="C866" s="20" t="s">
        <v>42</v>
      </c>
      <c r="D866" s="20" t="s">
        <v>62</v>
      </c>
      <c r="E866" s="20" t="s">
        <v>296</v>
      </c>
      <c r="F866" s="20" t="s">
        <v>69</v>
      </c>
      <c r="G866" s="21">
        <f>G867+G868</f>
        <v>207648</v>
      </c>
      <c r="H866" s="6"/>
    </row>
    <row r="867" spans="1:8" s="7" customFormat="1" ht="38.25" hidden="1">
      <c r="A867" s="18" t="s">
        <v>70</v>
      </c>
      <c r="B867" s="19">
        <v>793</v>
      </c>
      <c r="C867" s="20" t="s">
        <v>42</v>
      </c>
      <c r="D867" s="20" t="s">
        <v>62</v>
      </c>
      <c r="E867" s="20" t="s">
        <v>296</v>
      </c>
      <c r="F867" s="20" t="s">
        <v>71</v>
      </c>
      <c r="G867" s="21">
        <v>197448</v>
      </c>
      <c r="H867" s="6"/>
    </row>
    <row r="868" spans="1:8" s="7" customFormat="1" ht="38.25" hidden="1">
      <c r="A868" s="18" t="s">
        <v>170</v>
      </c>
      <c r="B868" s="19">
        <v>793</v>
      </c>
      <c r="C868" s="20" t="s">
        <v>42</v>
      </c>
      <c r="D868" s="20" t="s">
        <v>62</v>
      </c>
      <c r="E868" s="20" t="s">
        <v>296</v>
      </c>
      <c r="F868" s="20" t="s">
        <v>73</v>
      </c>
      <c r="G868" s="21">
        <v>10200</v>
      </c>
      <c r="H868" s="6"/>
    </row>
    <row r="869" spans="1:8" s="7" customFormat="1" ht="25.5" hidden="1">
      <c r="A869" s="18" t="s">
        <v>53</v>
      </c>
      <c r="B869" s="19">
        <v>793</v>
      </c>
      <c r="C869" s="20" t="s">
        <v>42</v>
      </c>
      <c r="D869" s="20" t="s">
        <v>62</v>
      </c>
      <c r="E869" s="20" t="s">
        <v>296</v>
      </c>
      <c r="F869" s="20" t="s">
        <v>54</v>
      </c>
      <c r="G869" s="21">
        <f>G870</f>
        <v>33452</v>
      </c>
      <c r="H869" s="6"/>
    </row>
    <row r="870" spans="1:8" s="7" customFormat="1" ht="25.5" hidden="1">
      <c r="A870" s="18" t="s">
        <v>55</v>
      </c>
      <c r="B870" s="19">
        <v>793</v>
      </c>
      <c r="C870" s="20" t="s">
        <v>42</v>
      </c>
      <c r="D870" s="20" t="s">
        <v>62</v>
      </c>
      <c r="E870" s="20" t="s">
        <v>296</v>
      </c>
      <c r="F870" s="20" t="s">
        <v>56</v>
      </c>
      <c r="G870" s="21">
        <f>G871</f>
        <v>33452</v>
      </c>
      <c r="H870" s="6"/>
    </row>
    <row r="871" spans="1:8" s="7" customFormat="1" ht="25.5" hidden="1">
      <c r="A871" s="18" t="s">
        <v>57</v>
      </c>
      <c r="B871" s="19">
        <v>793</v>
      </c>
      <c r="C871" s="20" t="s">
        <v>42</v>
      </c>
      <c r="D871" s="20" t="s">
        <v>62</v>
      </c>
      <c r="E871" s="20" t="s">
        <v>296</v>
      </c>
      <c r="F871" s="20" t="s">
        <v>58</v>
      </c>
      <c r="G871" s="21">
        <v>33452</v>
      </c>
      <c r="H871" s="6"/>
    </row>
    <row r="872" spans="1:8" ht="41.25" hidden="1" customHeight="1">
      <c r="A872" s="18" t="s">
        <v>297</v>
      </c>
      <c r="B872" s="19">
        <v>793</v>
      </c>
      <c r="C872" s="20" t="s">
        <v>42</v>
      </c>
      <c r="D872" s="20" t="s">
        <v>62</v>
      </c>
      <c r="E872" s="20" t="s">
        <v>298</v>
      </c>
      <c r="F872" s="20"/>
      <c r="G872" s="21">
        <f>G873+G877</f>
        <v>964400</v>
      </c>
      <c r="H872" s="4">
        <v>964400</v>
      </c>
    </row>
    <row r="873" spans="1:8" ht="51" hidden="1">
      <c r="A873" s="18" t="s">
        <v>286</v>
      </c>
      <c r="B873" s="19">
        <v>793</v>
      </c>
      <c r="C873" s="20" t="s">
        <v>42</v>
      </c>
      <c r="D873" s="20" t="s">
        <v>62</v>
      </c>
      <c r="E873" s="20" t="s">
        <v>298</v>
      </c>
      <c r="F873" s="20" t="s">
        <v>67</v>
      </c>
      <c r="G873" s="21">
        <f>G874</f>
        <v>918569</v>
      </c>
    </row>
    <row r="874" spans="1:8" ht="25.5" hidden="1" customHeight="1">
      <c r="A874" s="18" t="s">
        <v>68</v>
      </c>
      <c r="B874" s="19">
        <v>793</v>
      </c>
      <c r="C874" s="20" t="s">
        <v>42</v>
      </c>
      <c r="D874" s="20" t="s">
        <v>62</v>
      </c>
      <c r="E874" s="20" t="s">
        <v>298</v>
      </c>
      <c r="F874" s="20" t="s">
        <v>69</v>
      </c>
      <c r="G874" s="21">
        <f>G875+G876</f>
        <v>918569</v>
      </c>
    </row>
    <row r="875" spans="1:8" ht="25.5" hidden="1" customHeight="1">
      <c r="A875" s="18" t="s">
        <v>70</v>
      </c>
      <c r="B875" s="19">
        <v>793</v>
      </c>
      <c r="C875" s="20" t="s">
        <v>42</v>
      </c>
      <c r="D875" s="20" t="s">
        <v>62</v>
      </c>
      <c r="E875" s="20" t="s">
        <v>298</v>
      </c>
      <c r="F875" s="20" t="s">
        <v>71</v>
      </c>
      <c r="G875" s="21">
        <v>894969</v>
      </c>
    </row>
    <row r="876" spans="1:8" ht="25.5" hidden="1" customHeight="1">
      <c r="A876" s="18" t="s">
        <v>170</v>
      </c>
      <c r="B876" s="19">
        <v>793</v>
      </c>
      <c r="C876" s="20" t="s">
        <v>42</v>
      </c>
      <c r="D876" s="20" t="s">
        <v>62</v>
      </c>
      <c r="E876" s="20" t="s">
        <v>298</v>
      </c>
      <c r="F876" s="20" t="s">
        <v>73</v>
      </c>
      <c r="G876" s="21">
        <v>23600</v>
      </c>
    </row>
    <row r="877" spans="1:8" ht="25.5" hidden="1" customHeight="1">
      <c r="A877" s="18" t="s">
        <v>53</v>
      </c>
      <c r="B877" s="19">
        <v>793</v>
      </c>
      <c r="C877" s="20" t="s">
        <v>42</v>
      </c>
      <c r="D877" s="20" t="s">
        <v>62</v>
      </c>
      <c r="E877" s="20" t="s">
        <v>298</v>
      </c>
      <c r="F877" s="20" t="s">
        <v>54</v>
      </c>
      <c r="G877" s="21">
        <f>G878</f>
        <v>45831</v>
      </c>
    </row>
    <row r="878" spans="1:8" ht="25.5" hidden="1" customHeight="1">
      <c r="A878" s="18" t="s">
        <v>55</v>
      </c>
      <c r="B878" s="19">
        <v>793</v>
      </c>
      <c r="C878" s="20" t="s">
        <v>42</v>
      </c>
      <c r="D878" s="20" t="s">
        <v>62</v>
      </c>
      <c r="E878" s="20" t="s">
        <v>298</v>
      </c>
      <c r="F878" s="20" t="s">
        <v>56</v>
      </c>
      <c r="G878" s="21">
        <f>G879</f>
        <v>45831</v>
      </c>
    </row>
    <row r="879" spans="1:8" ht="25.5" hidden="1" customHeight="1">
      <c r="A879" s="18" t="s">
        <v>57</v>
      </c>
      <c r="B879" s="19">
        <v>793</v>
      </c>
      <c r="C879" s="20" t="s">
        <v>42</v>
      </c>
      <c r="D879" s="20" t="s">
        <v>62</v>
      </c>
      <c r="E879" s="20" t="s">
        <v>298</v>
      </c>
      <c r="F879" s="20" t="s">
        <v>58</v>
      </c>
      <c r="G879" s="21">
        <v>45831</v>
      </c>
    </row>
    <row r="880" spans="1:8" ht="41.25" hidden="1" customHeight="1">
      <c r="A880" s="18" t="s">
        <v>299</v>
      </c>
      <c r="B880" s="19">
        <v>793</v>
      </c>
      <c r="C880" s="20" t="s">
        <v>42</v>
      </c>
      <c r="D880" s="20" t="s">
        <v>62</v>
      </c>
      <c r="E880" s="20" t="s">
        <v>300</v>
      </c>
      <c r="F880" s="20"/>
      <c r="G880" s="21">
        <f>G881+G885</f>
        <v>2893200</v>
      </c>
      <c r="H880" s="4">
        <v>2893200</v>
      </c>
    </row>
    <row r="881" spans="1:8" ht="51" hidden="1">
      <c r="A881" s="18" t="s">
        <v>286</v>
      </c>
      <c r="B881" s="19">
        <v>793</v>
      </c>
      <c r="C881" s="20" t="s">
        <v>42</v>
      </c>
      <c r="D881" s="20" t="s">
        <v>62</v>
      </c>
      <c r="E881" s="20" t="s">
        <v>300</v>
      </c>
      <c r="F881" s="20" t="s">
        <v>67</v>
      </c>
      <c r="G881" s="21">
        <f>G882</f>
        <v>2399014</v>
      </c>
    </row>
    <row r="882" spans="1:8" ht="25.5" hidden="1" customHeight="1">
      <c r="A882" s="18" t="s">
        <v>68</v>
      </c>
      <c r="B882" s="19">
        <v>793</v>
      </c>
      <c r="C882" s="20" t="s">
        <v>42</v>
      </c>
      <c r="D882" s="20" t="s">
        <v>62</v>
      </c>
      <c r="E882" s="20" t="s">
        <v>300</v>
      </c>
      <c r="F882" s="20" t="s">
        <v>69</v>
      </c>
      <c r="G882" s="21">
        <f>G883+G884</f>
        <v>2399014</v>
      </c>
    </row>
    <row r="883" spans="1:8" ht="25.5" hidden="1" customHeight="1">
      <c r="A883" s="18" t="s">
        <v>70</v>
      </c>
      <c r="B883" s="19">
        <v>793</v>
      </c>
      <c r="C883" s="20" t="s">
        <v>42</v>
      </c>
      <c r="D883" s="20" t="s">
        <v>62</v>
      </c>
      <c r="E883" s="20" t="s">
        <v>300</v>
      </c>
      <c r="F883" s="20" t="s">
        <v>71</v>
      </c>
      <c r="G883" s="21">
        <v>2145614</v>
      </c>
    </row>
    <row r="884" spans="1:8" ht="25.5" hidden="1" customHeight="1">
      <c r="A884" s="18" t="s">
        <v>170</v>
      </c>
      <c r="B884" s="19">
        <v>793</v>
      </c>
      <c r="C884" s="20" t="s">
        <v>42</v>
      </c>
      <c r="D884" s="20" t="s">
        <v>62</v>
      </c>
      <c r="E884" s="20" t="s">
        <v>300</v>
      </c>
      <c r="F884" s="20" t="s">
        <v>73</v>
      </c>
      <c r="G884" s="21">
        <v>253400</v>
      </c>
    </row>
    <row r="885" spans="1:8" ht="25.5" hidden="1" customHeight="1">
      <c r="A885" s="18" t="s">
        <v>53</v>
      </c>
      <c r="B885" s="19">
        <v>793</v>
      </c>
      <c r="C885" s="20" t="s">
        <v>42</v>
      </c>
      <c r="D885" s="20" t="s">
        <v>62</v>
      </c>
      <c r="E885" s="20" t="s">
        <v>300</v>
      </c>
      <c r="F885" s="20" t="s">
        <v>54</v>
      </c>
      <c r="G885" s="21">
        <f>G886</f>
        <v>494186</v>
      </c>
    </row>
    <row r="886" spans="1:8" ht="25.5" hidden="1" customHeight="1">
      <c r="A886" s="18" t="s">
        <v>55</v>
      </c>
      <c r="B886" s="19">
        <v>793</v>
      </c>
      <c r="C886" s="20" t="s">
        <v>42</v>
      </c>
      <c r="D886" s="20" t="s">
        <v>62</v>
      </c>
      <c r="E886" s="20" t="s">
        <v>300</v>
      </c>
      <c r="F886" s="20" t="s">
        <v>56</v>
      </c>
      <c r="G886" s="21">
        <f>G887</f>
        <v>494186</v>
      </c>
    </row>
    <row r="887" spans="1:8" ht="25.5" hidden="1" customHeight="1">
      <c r="A887" s="18" t="s">
        <v>57</v>
      </c>
      <c r="B887" s="19">
        <v>793</v>
      </c>
      <c r="C887" s="20" t="s">
        <v>42</v>
      </c>
      <c r="D887" s="20" t="s">
        <v>62</v>
      </c>
      <c r="E887" s="20" t="s">
        <v>300</v>
      </c>
      <c r="F887" s="20" t="s">
        <v>58</v>
      </c>
      <c r="G887" s="21">
        <v>494186</v>
      </c>
    </row>
    <row r="888" spans="1:8" s="39" customFormat="1" ht="63.75" hidden="1">
      <c r="A888" s="18" t="s">
        <v>301</v>
      </c>
      <c r="B888" s="19">
        <v>793</v>
      </c>
      <c r="C888" s="20" t="s">
        <v>42</v>
      </c>
      <c r="D888" s="20" t="s">
        <v>62</v>
      </c>
      <c r="E888" s="20" t="s">
        <v>302</v>
      </c>
      <c r="F888" s="20"/>
      <c r="G888" s="21">
        <f>G891</f>
        <v>10200</v>
      </c>
      <c r="H888" s="22">
        <v>10200</v>
      </c>
    </row>
    <row r="889" spans="1:8" s="39" customFormat="1" ht="51" hidden="1" customHeight="1">
      <c r="A889" s="18" t="s">
        <v>286</v>
      </c>
      <c r="B889" s="19">
        <v>793</v>
      </c>
      <c r="C889" s="20" t="s">
        <v>42</v>
      </c>
      <c r="D889" s="20" t="s">
        <v>62</v>
      </c>
      <c r="E889" s="20" t="s">
        <v>303</v>
      </c>
      <c r="F889" s="20" t="s">
        <v>67</v>
      </c>
      <c r="G889" s="21"/>
      <c r="H889" s="22"/>
    </row>
    <row r="890" spans="1:8" s="39" customFormat="1" ht="25.5" hidden="1">
      <c r="A890" s="18" t="s">
        <v>68</v>
      </c>
      <c r="B890" s="19">
        <v>793</v>
      </c>
      <c r="C890" s="20" t="s">
        <v>42</v>
      </c>
      <c r="D890" s="20" t="s">
        <v>62</v>
      </c>
      <c r="E890" s="20" t="s">
        <v>303</v>
      </c>
      <c r="F890" s="20" t="s">
        <v>69</v>
      </c>
      <c r="G890" s="21"/>
      <c r="H890" s="22"/>
    </row>
    <row r="891" spans="1:8" s="39" customFormat="1" ht="25.5" hidden="1">
      <c r="A891" s="18" t="s">
        <v>53</v>
      </c>
      <c r="B891" s="19">
        <v>793</v>
      </c>
      <c r="C891" s="20" t="s">
        <v>42</v>
      </c>
      <c r="D891" s="20" t="s">
        <v>62</v>
      </c>
      <c r="E891" s="20" t="s">
        <v>302</v>
      </c>
      <c r="F891" s="20" t="s">
        <v>54</v>
      </c>
      <c r="G891" s="21">
        <f>G892</f>
        <v>10200</v>
      </c>
      <c r="H891" s="22"/>
    </row>
    <row r="892" spans="1:8" s="39" customFormat="1" ht="25.5" hidden="1">
      <c r="A892" s="18" t="s">
        <v>55</v>
      </c>
      <c r="B892" s="19">
        <v>793</v>
      </c>
      <c r="C892" s="20" t="s">
        <v>42</v>
      </c>
      <c r="D892" s="20" t="s">
        <v>62</v>
      </c>
      <c r="E892" s="20" t="s">
        <v>302</v>
      </c>
      <c r="F892" s="20" t="s">
        <v>56</v>
      </c>
      <c r="G892" s="21">
        <f>G893</f>
        <v>10200</v>
      </c>
      <c r="H892" s="22"/>
    </row>
    <row r="893" spans="1:8" s="39" customFormat="1" ht="25.5" hidden="1">
      <c r="A893" s="18" t="s">
        <v>57</v>
      </c>
      <c r="B893" s="19">
        <v>793</v>
      </c>
      <c r="C893" s="20" t="s">
        <v>42</v>
      </c>
      <c r="D893" s="20" t="s">
        <v>62</v>
      </c>
      <c r="E893" s="20" t="s">
        <v>302</v>
      </c>
      <c r="F893" s="20" t="s">
        <v>58</v>
      </c>
      <c r="G893" s="21">
        <v>10200</v>
      </c>
      <c r="H893" s="22"/>
    </row>
    <row r="894" spans="1:8" s="38" customFormat="1" hidden="1">
      <c r="A894" s="67" t="s">
        <v>394</v>
      </c>
      <c r="B894" s="19">
        <v>793</v>
      </c>
      <c r="C894" s="20" t="s">
        <v>42</v>
      </c>
      <c r="D894" s="20" t="s">
        <v>125</v>
      </c>
      <c r="E894" s="20"/>
      <c r="F894" s="20"/>
      <c r="G894" s="21">
        <f>G895</f>
        <v>1000000</v>
      </c>
      <c r="H894" s="37">
        <v>1000000</v>
      </c>
    </row>
    <row r="895" spans="1:8" s="49" customFormat="1" ht="27" hidden="1" customHeight="1">
      <c r="A895" s="63" t="s">
        <v>338</v>
      </c>
      <c r="B895" s="19">
        <v>793</v>
      </c>
      <c r="C895" s="20" t="s">
        <v>42</v>
      </c>
      <c r="D895" s="20" t="s">
        <v>125</v>
      </c>
      <c r="E895" s="20" t="s">
        <v>339</v>
      </c>
      <c r="F895" s="28"/>
      <c r="G895" s="21">
        <f>G896</f>
        <v>1000000</v>
      </c>
      <c r="H895" s="48"/>
    </row>
    <row r="896" spans="1:8" ht="25.5" hidden="1">
      <c r="A896" s="63" t="s">
        <v>338</v>
      </c>
      <c r="B896" s="19">
        <v>793</v>
      </c>
      <c r="C896" s="20" t="s">
        <v>42</v>
      </c>
      <c r="D896" s="20" t="s">
        <v>125</v>
      </c>
      <c r="E896" s="20" t="s">
        <v>340</v>
      </c>
      <c r="F896" s="19"/>
      <c r="G896" s="21">
        <f>G897</f>
        <v>1000000</v>
      </c>
    </row>
    <row r="897" spans="1:8" ht="25.5" hidden="1">
      <c r="A897" s="63" t="s">
        <v>338</v>
      </c>
      <c r="B897" s="19">
        <v>793</v>
      </c>
      <c r="C897" s="20" t="s">
        <v>42</v>
      </c>
      <c r="D897" s="20" t="s">
        <v>125</v>
      </c>
      <c r="E897" s="20" t="s">
        <v>341</v>
      </c>
      <c r="F897" s="20"/>
      <c r="G897" s="21">
        <f>G898</f>
        <v>1000000</v>
      </c>
    </row>
    <row r="898" spans="1:8" hidden="1">
      <c r="A898" s="18" t="s">
        <v>185</v>
      </c>
      <c r="B898" s="19">
        <v>793</v>
      </c>
      <c r="C898" s="20" t="s">
        <v>42</v>
      </c>
      <c r="D898" s="20" t="s">
        <v>125</v>
      </c>
      <c r="E898" s="20" t="s">
        <v>341</v>
      </c>
      <c r="F898" s="20" t="s">
        <v>186</v>
      </c>
      <c r="G898" s="21">
        <f>G899</f>
        <v>1000000</v>
      </c>
    </row>
    <row r="899" spans="1:8" hidden="1">
      <c r="A899" s="18" t="s">
        <v>364</v>
      </c>
      <c r="B899" s="19">
        <v>793</v>
      </c>
      <c r="C899" s="20" t="s">
        <v>42</v>
      </c>
      <c r="D899" s="20" t="s">
        <v>125</v>
      </c>
      <c r="E899" s="20" t="s">
        <v>341</v>
      </c>
      <c r="F899" s="20" t="s">
        <v>365</v>
      </c>
      <c r="G899" s="21">
        <v>1000000</v>
      </c>
    </row>
    <row r="900" spans="1:8" hidden="1">
      <c r="A900" s="67" t="s">
        <v>377</v>
      </c>
      <c r="B900" s="19">
        <v>793</v>
      </c>
      <c r="C900" s="20" t="s">
        <v>42</v>
      </c>
      <c r="D900" s="20" t="s">
        <v>43</v>
      </c>
      <c r="E900" s="20"/>
      <c r="F900" s="20"/>
      <c r="G900" s="21">
        <f>G934+G929+G901+G912+G954+G950</f>
        <v>11297521</v>
      </c>
    </row>
    <row r="901" spans="1:8" s="23" customFormat="1" ht="63.75" hidden="1">
      <c r="A901" s="18" t="s">
        <v>41</v>
      </c>
      <c r="B901" s="19">
        <v>793</v>
      </c>
      <c r="C901" s="20" t="s">
        <v>42</v>
      </c>
      <c r="D901" s="20" t="s">
        <v>43</v>
      </c>
      <c r="E901" s="19" t="s">
        <v>44</v>
      </c>
      <c r="F901" s="20"/>
      <c r="G901" s="21">
        <f>G905+G902+G909</f>
        <v>1339367</v>
      </c>
      <c r="H901" s="24"/>
    </row>
    <row r="902" spans="1:8" ht="25.5" hidden="1">
      <c r="A902" s="18" t="s">
        <v>45</v>
      </c>
      <c r="B902" s="19">
        <v>793</v>
      </c>
      <c r="C902" s="20" t="s">
        <v>42</v>
      </c>
      <c r="D902" s="20" t="s">
        <v>43</v>
      </c>
      <c r="E902" s="20" t="s">
        <v>46</v>
      </c>
      <c r="F902" s="20"/>
      <c r="G902" s="21">
        <f>G904</f>
        <v>784300</v>
      </c>
    </row>
    <row r="903" spans="1:8" hidden="1">
      <c r="A903" s="18" t="s">
        <v>47</v>
      </c>
      <c r="B903" s="19">
        <v>793</v>
      </c>
      <c r="C903" s="20" t="s">
        <v>42</v>
      </c>
      <c r="D903" s="20" t="s">
        <v>43</v>
      </c>
      <c r="E903" s="20" t="s">
        <v>46</v>
      </c>
      <c r="F903" s="20" t="s">
        <v>48</v>
      </c>
      <c r="G903" s="21">
        <f>G904</f>
        <v>784300</v>
      </c>
    </row>
    <row r="904" spans="1:8" ht="15.75" hidden="1" customHeight="1">
      <c r="A904" s="18" t="s">
        <v>49</v>
      </c>
      <c r="B904" s="19">
        <v>793</v>
      </c>
      <c r="C904" s="20" t="s">
        <v>42</v>
      </c>
      <c r="D904" s="20" t="s">
        <v>43</v>
      </c>
      <c r="E904" s="20" t="s">
        <v>46</v>
      </c>
      <c r="F904" s="20" t="s">
        <v>50</v>
      </c>
      <c r="G904" s="21">
        <v>784300</v>
      </c>
      <c r="H904" s="4">
        <v>784300</v>
      </c>
    </row>
    <row r="905" spans="1:8" s="23" customFormat="1" ht="25.5" hidden="1">
      <c r="A905" s="18" t="s">
        <v>51</v>
      </c>
      <c r="B905" s="19">
        <v>793</v>
      </c>
      <c r="C905" s="20" t="s">
        <v>42</v>
      </c>
      <c r="D905" s="20" t="s">
        <v>43</v>
      </c>
      <c r="E905" s="20" t="s">
        <v>52</v>
      </c>
      <c r="F905" s="20"/>
      <c r="G905" s="21">
        <f>G906</f>
        <v>300000</v>
      </c>
      <c r="H905" s="22">
        <v>300000</v>
      </c>
    </row>
    <row r="906" spans="1:8" s="23" customFormat="1" ht="25.5" hidden="1">
      <c r="A906" s="18" t="s">
        <v>53</v>
      </c>
      <c r="B906" s="19">
        <v>793</v>
      </c>
      <c r="C906" s="20" t="s">
        <v>42</v>
      </c>
      <c r="D906" s="20" t="s">
        <v>43</v>
      </c>
      <c r="E906" s="20" t="s">
        <v>52</v>
      </c>
      <c r="F906" s="20" t="s">
        <v>54</v>
      </c>
      <c r="G906" s="21">
        <f>G907</f>
        <v>300000</v>
      </c>
      <c r="H906" s="24"/>
    </row>
    <row r="907" spans="1:8" s="23" customFormat="1" ht="25.5" hidden="1">
      <c r="A907" s="18" t="s">
        <v>55</v>
      </c>
      <c r="B907" s="19">
        <v>793</v>
      </c>
      <c r="C907" s="20" t="s">
        <v>42</v>
      </c>
      <c r="D907" s="20" t="s">
        <v>43</v>
      </c>
      <c r="E907" s="20" t="s">
        <v>52</v>
      </c>
      <c r="F907" s="20" t="s">
        <v>56</v>
      </c>
      <c r="G907" s="21">
        <f>G908</f>
        <v>300000</v>
      </c>
      <c r="H907" s="24"/>
    </row>
    <row r="908" spans="1:8" s="23" customFormat="1" ht="25.5" hidden="1">
      <c r="A908" s="18" t="s">
        <v>57</v>
      </c>
      <c r="B908" s="19">
        <v>793</v>
      </c>
      <c r="C908" s="20" t="s">
        <v>42</v>
      </c>
      <c r="D908" s="20" t="s">
        <v>43</v>
      </c>
      <c r="E908" s="20" t="s">
        <v>52</v>
      </c>
      <c r="F908" s="20" t="s">
        <v>58</v>
      </c>
      <c r="G908" s="21">
        <v>300000</v>
      </c>
      <c r="H908" s="24"/>
    </row>
    <row r="909" spans="1:8" ht="25.5" hidden="1">
      <c r="A909" s="18" t="s">
        <v>59</v>
      </c>
      <c r="B909" s="19">
        <v>793</v>
      </c>
      <c r="C909" s="20" t="s">
        <v>42</v>
      </c>
      <c r="D909" s="20" t="s">
        <v>43</v>
      </c>
      <c r="E909" s="20" t="s">
        <v>60</v>
      </c>
      <c r="F909" s="20"/>
      <c r="G909" s="21">
        <f>G911</f>
        <v>255067</v>
      </c>
    </row>
    <row r="910" spans="1:8" hidden="1">
      <c r="A910" s="18" t="s">
        <v>47</v>
      </c>
      <c r="B910" s="19">
        <v>793</v>
      </c>
      <c r="C910" s="20" t="s">
        <v>42</v>
      </c>
      <c r="D910" s="20" t="s">
        <v>43</v>
      </c>
      <c r="E910" s="20" t="s">
        <v>60</v>
      </c>
      <c r="F910" s="20" t="s">
        <v>48</v>
      </c>
      <c r="G910" s="21">
        <f>G911</f>
        <v>255067</v>
      </c>
    </row>
    <row r="911" spans="1:8" ht="21" hidden="1" customHeight="1">
      <c r="A911" s="18" t="s">
        <v>49</v>
      </c>
      <c r="B911" s="19">
        <v>793</v>
      </c>
      <c r="C911" s="20" t="s">
        <v>42</v>
      </c>
      <c r="D911" s="20" t="s">
        <v>43</v>
      </c>
      <c r="E911" s="20" t="s">
        <v>60</v>
      </c>
      <c r="F911" s="20" t="s">
        <v>50</v>
      </c>
      <c r="G911" s="21">
        <v>255067</v>
      </c>
      <c r="H911" s="4">
        <v>255067</v>
      </c>
    </row>
    <row r="912" spans="1:8" s="38" customFormat="1" ht="25.5" hidden="1">
      <c r="A912" s="30" t="s">
        <v>221</v>
      </c>
      <c r="B912" s="19">
        <v>793</v>
      </c>
      <c r="C912" s="20" t="s">
        <v>42</v>
      </c>
      <c r="D912" s="20" t="s">
        <v>43</v>
      </c>
      <c r="E912" s="20" t="s">
        <v>222</v>
      </c>
      <c r="F912" s="20"/>
      <c r="G912" s="21">
        <f>G913+G917</f>
        <v>0</v>
      </c>
      <c r="H912" s="37"/>
    </row>
    <row r="913" spans="1:8" s="38" customFormat="1" ht="38.25" hidden="1">
      <c r="A913" s="18" t="s">
        <v>230</v>
      </c>
      <c r="B913" s="19">
        <v>793</v>
      </c>
      <c r="C913" s="20" t="s">
        <v>42</v>
      </c>
      <c r="D913" s="20" t="s">
        <v>43</v>
      </c>
      <c r="E913" s="20" t="s">
        <v>231</v>
      </c>
      <c r="F913" s="20"/>
      <c r="G913" s="21">
        <f>G914</f>
        <v>0</v>
      </c>
      <c r="H913" s="37"/>
    </row>
    <row r="914" spans="1:8" s="38" customFormat="1" ht="25.5" hidden="1">
      <c r="A914" s="18" t="s">
        <v>53</v>
      </c>
      <c r="B914" s="19">
        <v>793</v>
      </c>
      <c r="C914" s="20" t="s">
        <v>42</v>
      </c>
      <c r="D914" s="20" t="s">
        <v>43</v>
      </c>
      <c r="E914" s="20" t="s">
        <v>231</v>
      </c>
      <c r="F914" s="20" t="s">
        <v>54</v>
      </c>
      <c r="G914" s="21">
        <f>G915</f>
        <v>0</v>
      </c>
      <c r="H914" s="37"/>
    </row>
    <row r="915" spans="1:8" s="38" customFormat="1" ht="25.5" hidden="1">
      <c r="A915" s="18" t="s">
        <v>55</v>
      </c>
      <c r="B915" s="19">
        <v>793</v>
      </c>
      <c r="C915" s="20" t="s">
        <v>42</v>
      </c>
      <c r="D915" s="20" t="s">
        <v>43</v>
      </c>
      <c r="E915" s="20" t="s">
        <v>231</v>
      </c>
      <c r="F915" s="20" t="s">
        <v>56</v>
      </c>
      <c r="G915" s="21">
        <f>G916</f>
        <v>0</v>
      </c>
      <c r="H915" s="37"/>
    </row>
    <row r="916" spans="1:8" s="38" customFormat="1" ht="25.5" hidden="1">
      <c r="A916" s="18" t="s">
        <v>57</v>
      </c>
      <c r="B916" s="19">
        <v>793</v>
      </c>
      <c r="C916" s="20" t="s">
        <v>42</v>
      </c>
      <c r="D916" s="20" t="s">
        <v>43</v>
      </c>
      <c r="E916" s="20" t="s">
        <v>231</v>
      </c>
      <c r="F916" s="20" t="s">
        <v>58</v>
      </c>
      <c r="G916" s="21"/>
      <c r="H916" s="37"/>
    </row>
    <row r="917" spans="1:8" s="38" customFormat="1" ht="25.5" hidden="1">
      <c r="A917" s="18" t="s">
        <v>223</v>
      </c>
      <c r="B917" s="19">
        <v>793</v>
      </c>
      <c r="C917" s="20" t="s">
        <v>42</v>
      </c>
      <c r="D917" s="20" t="s">
        <v>43</v>
      </c>
      <c r="E917" s="20" t="s">
        <v>224</v>
      </c>
      <c r="F917" s="20"/>
      <c r="G917" s="21">
        <f>G918</f>
        <v>0</v>
      </c>
      <c r="H917" s="37"/>
    </row>
    <row r="918" spans="1:8" s="38" customFormat="1" ht="25.5" hidden="1">
      <c r="A918" s="18" t="s">
        <v>53</v>
      </c>
      <c r="B918" s="19">
        <v>793</v>
      </c>
      <c r="C918" s="20" t="s">
        <v>42</v>
      </c>
      <c r="D918" s="20" t="s">
        <v>43</v>
      </c>
      <c r="E918" s="20" t="s">
        <v>224</v>
      </c>
      <c r="F918" s="20" t="s">
        <v>54</v>
      </c>
      <c r="G918" s="21">
        <f>G919</f>
        <v>0</v>
      </c>
      <c r="H918" s="37"/>
    </row>
    <row r="919" spans="1:8" s="38" customFormat="1" ht="25.5" hidden="1">
      <c r="A919" s="18" t="s">
        <v>55</v>
      </c>
      <c r="B919" s="19">
        <v>793</v>
      </c>
      <c r="C919" s="20" t="s">
        <v>42</v>
      </c>
      <c r="D919" s="20" t="s">
        <v>43</v>
      </c>
      <c r="E919" s="20" t="s">
        <v>224</v>
      </c>
      <c r="F919" s="20" t="s">
        <v>56</v>
      </c>
      <c r="G919" s="21">
        <f>G920</f>
        <v>0</v>
      </c>
      <c r="H919" s="37"/>
    </row>
    <row r="920" spans="1:8" s="38" customFormat="1" ht="25.5" hidden="1">
      <c r="A920" s="18" t="s">
        <v>57</v>
      </c>
      <c r="B920" s="19">
        <v>793</v>
      </c>
      <c r="C920" s="20" t="s">
        <v>42</v>
      </c>
      <c r="D920" s="20" t="s">
        <v>43</v>
      </c>
      <c r="E920" s="20" t="s">
        <v>224</v>
      </c>
      <c r="F920" s="20" t="s">
        <v>58</v>
      </c>
      <c r="G920" s="21"/>
      <c r="H920" s="37"/>
    </row>
    <row r="921" spans="1:8" ht="30.75" hidden="1" customHeight="1">
      <c r="A921" s="18"/>
      <c r="B921" s="19"/>
      <c r="C921" s="20"/>
      <c r="D921" s="20"/>
      <c r="E921" s="20"/>
      <c r="F921" s="20"/>
      <c r="G921" s="21"/>
    </row>
    <row r="922" spans="1:8" ht="30.75" hidden="1" customHeight="1">
      <c r="A922" s="18"/>
      <c r="B922" s="19"/>
      <c r="C922" s="20"/>
      <c r="D922" s="20"/>
      <c r="E922" s="20"/>
      <c r="F922" s="20"/>
      <c r="G922" s="21"/>
    </row>
    <row r="923" spans="1:8" ht="30.75" hidden="1" customHeight="1">
      <c r="A923" s="18"/>
      <c r="B923" s="19"/>
      <c r="C923" s="20"/>
      <c r="D923" s="20"/>
      <c r="E923" s="20"/>
      <c r="F923" s="20"/>
      <c r="G923" s="21"/>
    </row>
    <row r="924" spans="1:8" ht="30.75" hidden="1" customHeight="1">
      <c r="A924" s="18"/>
      <c r="B924" s="19"/>
      <c r="C924" s="20"/>
      <c r="D924" s="20"/>
      <c r="E924" s="20"/>
      <c r="F924" s="20"/>
      <c r="G924" s="21"/>
    </row>
    <row r="925" spans="1:8" ht="30.75" hidden="1" customHeight="1">
      <c r="A925" s="18"/>
      <c r="B925" s="19"/>
      <c r="C925" s="20"/>
      <c r="D925" s="20"/>
      <c r="E925" s="20"/>
      <c r="F925" s="20"/>
      <c r="G925" s="21"/>
    </row>
    <row r="926" spans="1:8" ht="30.75" hidden="1" customHeight="1">
      <c r="A926" s="18"/>
      <c r="B926" s="19"/>
      <c r="C926" s="20"/>
      <c r="D926" s="20"/>
      <c r="E926" s="20"/>
      <c r="F926" s="20"/>
      <c r="G926" s="21"/>
    </row>
    <row r="927" spans="1:8" ht="30.75" hidden="1" customHeight="1">
      <c r="A927" s="18"/>
      <c r="B927" s="19"/>
      <c r="C927" s="20"/>
      <c r="D927" s="20"/>
      <c r="E927" s="20"/>
      <c r="F927" s="20"/>
      <c r="G927" s="21"/>
    </row>
    <row r="928" spans="1:8" ht="30.75" hidden="1" customHeight="1">
      <c r="A928" s="18"/>
      <c r="B928" s="19"/>
      <c r="C928" s="20"/>
      <c r="D928" s="20"/>
      <c r="E928" s="20"/>
      <c r="F928" s="20"/>
      <c r="G928" s="21"/>
    </row>
    <row r="929" spans="1:8" ht="55.5" hidden="1" customHeight="1">
      <c r="A929" s="67" t="s">
        <v>276</v>
      </c>
      <c r="B929" s="19">
        <v>793</v>
      </c>
      <c r="C929" s="20" t="s">
        <v>42</v>
      </c>
      <c r="D929" s="20" t="s">
        <v>43</v>
      </c>
      <c r="E929" s="20" t="s">
        <v>277</v>
      </c>
      <c r="F929" s="20"/>
      <c r="G929" s="21">
        <f>G930</f>
        <v>370000</v>
      </c>
    </row>
    <row r="930" spans="1:8" ht="25.5" hidden="1" customHeight="1">
      <c r="A930" s="67" t="s">
        <v>278</v>
      </c>
      <c r="B930" s="19">
        <v>793</v>
      </c>
      <c r="C930" s="20" t="s">
        <v>42</v>
      </c>
      <c r="D930" s="20" t="s">
        <v>43</v>
      </c>
      <c r="E930" s="20" t="s">
        <v>279</v>
      </c>
      <c r="F930" s="20"/>
      <c r="G930" s="21">
        <f>G931</f>
        <v>370000</v>
      </c>
    </row>
    <row r="931" spans="1:8" ht="25.5" hidden="1" customHeight="1">
      <c r="A931" s="18" t="s">
        <v>53</v>
      </c>
      <c r="B931" s="19">
        <v>793</v>
      </c>
      <c r="C931" s="20" t="s">
        <v>42</v>
      </c>
      <c r="D931" s="20" t="s">
        <v>43</v>
      </c>
      <c r="E931" s="20" t="s">
        <v>279</v>
      </c>
      <c r="F931" s="20" t="s">
        <v>54</v>
      </c>
      <c r="G931" s="21">
        <f>G932</f>
        <v>370000</v>
      </c>
    </row>
    <row r="932" spans="1:8" ht="25.5" hidden="1" customHeight="1">
      <c r="A932" s="18" t="s">
        <v>55</v>
      </c>
      <c r="B932" s="19">
        <v>793</v>
      </c>
      <c r="C932" s="20" t="s">
        <v>42</v>
      </c>
      <c r="D932" s="20" t="s">
        <v>43</v>
      </c>
      <c r="E932" s="20" t="s">
        <v>279</v>
      </c>
      <c r="F932" s="20" t="s">
        <v>56</v>
      </c>
      <c r="G932" s="21">
        <f>G933</f>
        <v>370000</v>
      </c>
    </row>
    <row r="933" spans="1:8" ht="25.5" hidden="1" customHeight="1">
      <c r="A933" s="18" t="s">
        <v>57</v>
      </c>
      <c r="B933" s="19">
        <v>793</v>
      </c>
      <c r="C933" s="20" t="s">
        <v>42</v>
      </c>
      <c r="D933" s="20" t="s">
        <v>43</v>
      </c>
      <c r="E933" s="20" t="s">
        <v>279</v>
      </c>
      <c r="F933" s="20" t="s">
        <v>58</v>
      </c>
      <c r="G933" s="21">
        <v>370000</v>
      </c>
      <c r="H933" s="4">
        <v>370000</v>
      </c>
    </row>
    <row r="934" spans="1:8" ht="25.5" hidden="1">
      <c r="A934" s="67" t="s">
        <v>354</v>
      </c>
      <c r="B934" s="19">
        <v>793</v>
      </c>
      <c r="C934" s="20" t="s">
        <v>42</v>
      </c>
      <c r="D934" s="20" t="s">
        <v>43</v>
      </c>
      <c r="E934" s="20" t="s">
        <v>355</v>
      </c>
      <c r="F934" s="20"/>
      <c r="G934" s="21">
        <f>G935</f>
        <v>9588154</v>
      </c>
      <c r="H934" s="4">
        <v>9588154</v>
      </c>
    </row>
    <row r="935" spans="1:8" ht="25.5" hidden="1">
      <c r="A935" s="18" t="s">
        <v>356</v>
      </c>
      <c r="B935" s="19">
        <v>793</v>
      </c>
      <c r="C935" s="20" t="s">
        <v>42</v>
      </c>
      <c r="D935" s="20" t="s">
        <v>43</v>
      </c>
      <c r="E935" s="20" t="s">
        <v>357</v>
      </c>
      <c r="F935" s="20"/>
      <c r="G935" s="21">
        <f>G938+G939</f>
        <v>9588154</v>
      </c>
      <c r="H935" s="4">
        <v>9588154</v>
      </c>
    </row>
    <row r="936" spans="1:8" ht="25.5" hidden="1">
      <c r="A936" s="18" t="s">
        <v>139</v>
      </c>
      <c r="B936" s="19">
        <v>793</v>
      </c>
      <c r="C936" s="20" t="s">
        <v>42</v>
      </c>
      <c r="D936" s="20" t="s">
        <v>43</v>
      </c>
      <c r="E936" s="20" t="s">
        <v>357</v>
      </c>
      <c r="F936" s="20" t="s">
        <v>140</v>
      </c>
      <c r="G936" s="21">
        <f>G937</f>
        <v>9588154</v>
      </c>
    </row>
    <row r="937" spans="1:8" hidden="1">
      <c r="A937" s="18" t="s">
        <v>141</v>
      </c>
      <c r="B937" s="19">
        <v>793</v>
      </c>
      <c r="C937" s="20" t="s">
        <v>42</v>
      </c>
      <c r="D937" s="20" t="s">
        <v>43</v>
      </c>
      <c r="E937" s="20" t="s">
        <v>357</v>
      </c>
      <c r="F937" s="20" t="s">
        <v>142</v>
      </c>
      <c r="G937" s="21">
        <f>G938+G939</f>
        <v>9588154</v>
      </c>
    </row>
    <row r="938" spans="1:8" ht="51" hidden="1">
      <c r="A938" s="18" t="s">
        <v>143</v>
      </c>
      <c r="B938" s="19">
        <v>793</v>
      </c>
      <c r="C938" s="20" t="s">
        <v>42</v>
      </c>
      <c r="D938" s="20" t="s">
        <v>43</v>
      </c>
      <c r="E938" s="20" t="s">
        <v>357</v>
      </c>
      <c r="F938" s="20" t="s">
        <v>144</v>
      </c>
      <c r="G938" s="21">
        <v>9558154</v>
      </c>
    </row>
    <row r="939" spans="1:8" hidden="1">
      <c r="A939" s="18" t="s">
        <v>147</v>
      </c>
      <c r="B939" s="19">
        <v>793</v>
      </c>
      <c r="C939" s="20" t="s">
        <v>42</v>
      </c>
      <c r="D939" s="20" t="s">
        <v>43</v>
      </c>
      <c r="E939" s="20" t="s">
        <v>357</v>
      </c>
      <c r="F939" s="20" t="s">
        <v>148</v>
      </c>
      <c r="G939" s="21">
        <v>30000</v>
      </c>
    </row>
    <row r="940" spans="1:8" hidden="1">
      <c r="A940" s="18"/>
      <c r="B940" s="19"/>
      <c r="C940" s="20"/>
      <c r="D940" s="20"/>
      <c r="E940" s="20"/>
      <c r="F940" s="20"/>
      <c r="G940" s="21"/>
    </row>
    <row r="941" spans="1:8" hidden="1">
      <c r="A941" s="18"/>
      <c r="B941" s="19">
        <v>793</v>
      </c>
      <c r="C941" s="20" t="s">
        <v>42</v>
      </c>
      <c r="D941" s="20" t="s">
        <v>43</v>
      </c>
      <c r="E941" s="20" t="s">
        <v>395</v>
      </c>
      <c r="F941" s="20" t="s">
        <v>71</v>
      </c>
      <c r="G941" s="21"/>
    </row>
    <row r="942" spans="1:8" hidden="1">
      <c r="A942" s="18"/>
      <c r="B942" s="19">
        <v>793</v>
      </c>
      <c r="C942" s="20" t="s">
        <v>42</v>
      </c>
      <c r="D942" s="20" t="s">
        <v>43</v>
      </c>
      <c r="E942" s="20" t="s">
        <v>395</v>
      </c>
      <c r="F942" s="20" t="s">
        <v>73</v>
      </c>
      <c r="G942" s="21"/>
    </row>
    <row r="943" spans="1:8" hidden="1">
      <c r="A943" s="18"/>
      <c r="B943" s="19">
        <v>793</v>
      </c>
      <c r="C943" s="20" t="s">
        <v>42</v>
      </c>
      <c r="D943" s="20" t="s">
        <v>43</v>
      </c>
      <c r="E943" s="20" t="s">
        <v>395</v>
      </c>
      <c r="F943" s="20" t="s">
        <v>54</v>
      </c>
      <c r="G943" s="21">
        <f>G944</f>
        <v>0</v>
      </c>
    </row>
    <row r="944" spans="1:8" hidden="1">
      <c r="A944" s="18"/>
      <c r="B944" s="19">
        <v>793</v>
      </c>
      <c r="C944" s="20" t="s">
        <v>42</v>
      </c>
      <c r="D944" s="20" t="s">
        <v>43</v>
      </c>
      <c r="E944" s="20" t="s">
        <v>395</v>
      </c>
      <c r="F944" s="20" t="s">
        <v>56</v>
      </c>
      <c r="G944" s="21">
        <f>G945</f>
        <v>0</v>
      </c>
    </row>
    <row r="945" spans="1:8" hidden="1">
      <c r="A945" s="18"/>
      <c r="B945" s="19">
        <v>793</v>
      </c>
      <c r="C945" s="20" t="s">
        <v>42</v>
      </c>
      <c r="D945" s="20" t="s">
        <v>43</v>
      </c>
      <c r="E945" s="20" t="s">
        <v>395</v>
      </c>
      <c r="F945" s="20" t="s">
        <v>58</v>
      </c>
      <c r="G945" s="21"/>
    </row>
    <row r="946" spans="1:8" s="49" customFormat="1" hidden="1">
      <c r="A946" s="18"/>
      <c r="B946" s="19">
        <v>793</v>
      </c>
      <c r="C946" s="20" t="s">
        <v>42</v>
      </c>
      <c r="D946" s="20" t="s">
        <v>43</v>
      </c>
      <c r="E946" s="20" t="s">
        <v>395</v>
      </c>
      <c r="F946" s="20" t="s">
        <v>186</v>
      </c>
      <c r="G946" s="21">
        <f>G947</f>
        <v>0</v>
      </c>
      <c r="H946" s="48"/>
    </row>
    <row r="947" spans="1:8" s="49" customFormat="1" hidden="1">
      <c r="A947" s="18"/>
      <c r="B947" s="19">
        <v>793</v>
      </c>
      <c r="C947" s="20" t="s">
        <v>42</v>
      </c>
      <c r="D947" s="20" t="s">
        <v>43</v>
      </c>
      <c r="E947" s="20" t="s">
        <v>395</v>
      </c>
      <c r="F947" s="20" t="s">
        <v>188</v>
      </c>
      <c r="G947" s="21">
        <f>G948+G949</f>
        <v>0</v>
      </c>
      <c r="H947" s="48"/>
    </row>
    <row r="948" spans="1:8" ht="25.5" hidden="1" customHeight="1">
      <c r="A948" s="67"/>
      <c r="B948" s="19">
        <v>793</v>
      </c>
      <c r="C948" s="20" t="s">
        <v>42</v>
      </c>
      <c r="D948" s="20" t="s">
        <v>43</v>
      </c>
      <c r="E948" s="20" t="s">
        <v>395</v>
      </c>
      <c r="F948" s="20" t="s">
        <v>243</v>
      </c>
      <c r="G948" s="21"/>
    </row>
    <row r="949" spans="1:8" ht="25.5" hidden="1" customHeight="1">
      <c r="A949" s="67"/>
      <c r="B949" s="19">
        <v>793</v>
      </c>
      <c r="C949" s="20" t="s">
        <v>42</v>
      </c>
      <c r="D949" s="20" t="s">
        <v>43</v>
      </c>
      <c r="E949" s="20" t="s">
        <v>395</v>
      </c>
      <c r="F949" s="20" t="s">
        <v>291</v>
      </c>
      <c r="G949" s="21"/>
    </row>
    <row r="950" spans="1:8" ht="25.5" hidden="1" customHeight="1">
      <c r="A950" s="67" t="s">
        <v>396</v>
      </c>
      <c r="B950" s="19">
        <v>793</v>
      </c>
      <c r="C950" s="20" t="s">
        <v>42</v>
      </c>
      <c r="D950" s="20" t="s">
        <v>43</v>
      </c>
      <c r="E950" s="20" t="s">
        <v>397</v>
      </c>
      <c r="F950" s="20"/>
      <c r="G950" s="21">
        <f>G951</f>
        <v>0</v>
      </c>
    </row>
    <row r="951" spans="1:8" ht="25.5" hidden="1" customHeight="1">
      <c r="A951" s="18" t="s">
        <v>398</v>
      </c>
      <c r="B951" s="19">
        <v>793</v>
      </c>
      <c r="C951" s="20" t="s">
        <v>42</v>
      </c>
      <c r="D951" s="20" t="s">
        <v>43</v>
      </c>
      <c r="E951" s="20" t="s">
        <v>399</v>
      </c>
      <c r="F951" s="20"/>
      <c r="G951" s="21">
        <f>G952</f>
        <v>0</v>
      </c>
    </row>
    <row r="952" spans="1:8" ht="25.5" hidden="1" customHeight="1">
      <c r="A952" s="18" t="s">
        <v>241</v>
      </c>
      <c r="B952" s="19">
        <v>793</v>
      </c>
      <c r="C952" s="20" t="s">
        <v>42</v>
      </c>
      <c r="D952" s="20" t="s">
        <v>43</v>
      </c>
      <c r="E952" s="20" t="s">
        <v>399</v>
      </c>
      <c r="F952" s="20" t="s">
        <v>188</v>
      </c>
      <c r="G952" s="21">
        <f>G953</f>
        <v>0</v>
      </c>
    </row>
    <row r="953" spans="1:8" ht="25.5" hidden="1" customHeight="1">
      <c r="A953" s="67" t="s">
        <v>290</v>
      </c>
      <c r="B953" s="19">
        <v>793</v>
      </c>
      <c r="C953" s="20" t="s">
        <v>42</v>
      </c>
      <c r="D953" s="20" t="s">
        <v>43</v>
      </c>
      <c r="E953" s="20" t="s">
        <v>399</v>
      </c>
      <c r="F953" s="20" t="s">
        <v>291</v>
      </c>
      <c r="G953" s="21"/>
    </row>
    <row r="954" spans="1:8" ht="25.5" hidden="1" customHeight="1">
      <c r="A954" s="18" t="s">
        <v>371</v>
      </c>
      <c r="B954" s="19">
        <v>793</v>
      </c>
      <c r="C954" s="20" t="s">
        <v>42</v>
      </c>
      <c r="D954" s="20" t="s">
        <v>43</v>
      </c>
      <c r="E954" s="20" t="s">
        <v>372</v>
      </c>
      <c r="F954" s="20"/>
      <c r="G954" s="21">
        <f>G955</f>
        <v>0</v>
      </c>
    </row>
    <row r="955" spans="1:8" ht="25.5" hidden="1" customHeight="1">
      <c r="A955" s="18" t="s">
        <v>398</v>
      </c>
      <c r="B955" s="19">
        <v>793</v>
      </c>
      <c r="C955" s="20" t="s">
        <v>42</v>
      </c>
      <c r="D955" s="20" t="s">
        <v>43</v>
      </c>
      <c r="E955" s="20" t="s">
        <v>400</v>
      </c>
      <c r="F955" s="20"/>
      <c r="G955" s="21">
        <f>G956</f>
        <v>0</v>
      </c>
    </row>
    <row r="956" spans="1:8" ht="25.5" hidden="1" customHeight="1">
      <c r="A956" s="18" t="s">
        <v>241</v>
      </c>
      <c r="B956" s="19">
        <v>793</v>
      </c>
      <c r="C956" s="20" t="s">
        <v>42</v>
      </c>
      <c r="D956" s="20" t="s">
        <v>43</v>
      </c>
      <c r="E956" s="20" t="s">
        <v>400</v>
      </c>
      <c r="F956" s="20" t="s">
        <v>188</v>
      </c>
      <c r="G956" s="21">
        <f>G957</f>
        <v>0</v>
      </c>
    </row>
    <row r="957" spans="1:8" ht="25.5" hidden="1" customHeight="1">
      <c r="A957" s="67" t="s">
        <v>290</v>
      </c>
      <c r="B957" s="19">
        <v>793</v>
      </c>
      <c r="C957" s="20" t="s">
        <v>42</v>
      </c>
      <c r="D957" s="20" t="s">
        <v>43</v>
      </c>
      <c r="E957" s="20" t="s">
        <v>400</v>
      </c>
      <c r="F957" s="20" t="s">
        <v>291</v>
      </c>
      <c r="G957" s="21"/>
    </row>
    <row r="958" spans="1:8" ht="25.5" hidden="1">
      <c r="A958" s="81" t="s">
        <v>380</v>
      </c>
      <c r="B958" s="102">
        <v>793</v>
      </c>
      <c r="C958" s="83" t="s">
        <v>83</v>
      </c>
      <c r="D958" s="83"/>
      <c r="E958" s="83"/>
      <c r="F958" s="83"/>
      <c r="G958" s="87">
        <f>G959+G976</f>
        <v>80000</v>
      </c>
    </row>
    <row r="959" spans="1:8" ht="38.25" hidden="1">
      <c r="A959" s="67" t="s">
        <v>381</v>
      </c>
      <c r="B959" s="19">
        <v>793</v>
      </c>
      <c r="C959" s="20" t="s">
        <v>83</v>
      </c>
      <c r="D959" s="20" t="s">
        <v>102</v>
      </c>
      <c r="E959" s="20"/>
      <c r="F959" s="20"/>
      <c r="G959" s="21">
        <f>G964+G969+G973</f>
        <v>30000</v>
      </c>
    </row>
    <row r="960" spans="1:8" ht="12.75" hidden="1" customHeight="1">
      <c r="A960" s="67" t="s">
        <v>401</v>
      </c>
      <c r="B960" s="19">
        <v>793</v>
      </c>
      <c r="C960" s="20" t="s">
        <v>83</v>
      </c>
      <c r="D960" s="20" t="s">
        <v>102</v>
      </c>
      <c r="E960" s="20" t="s">
        <v>402</v>
      </c>
      <c r="F960" s="20"/>
      <c r="G960" s="21"/>
    </row>
    <row r="961" spans="1:8" ht="25.5" hidden="1" customHeight="1">
      <c r="A961" s="67" t="s">
        <v>403</v>
      </c>
      <c r="B961" s="19">
        <v>793</v>
      </c>
      <c r="C961" s="20" t="s">
        <v>83</v>
      </c>
      <c r="D961" s="20" t="s">
        <v>102</v>
      </c>
      <c r="E961" s="20" t="s">
        <v>402</v>
      </c>
      <c r="F961" s="20" t="s">
        <v>140</v>
      </c>
      <c r="G961" s="21"/>
    </row>
    <row r="962" spans="1:8" s="49" customFormat="1" ht="38.25" hidden="1">
      <c r="A962" s="103" t="s">
        <v>404</v>
      </c>
      <c r="B962" s="54">
        <v>793</v>
      </c>
      <c r="C962" s="28" t="s">
        <v>83</v>
      </c>
      <c r="D962" s="28" t="s">
        <v>102</v>
      </c>
      <c r="E962" s="28" t="s">
        <v>405</v>
      </c>
      <c r="F962" s="28" t="s">
        <v>140</v>
      </c>
      <c r="G962" s="62"/>
      <c r="H962" s="48"/>
    </row>
    <row r="963" spans="1:8" s="49" customFormat="1" ht="25.5" hidden="1">
      <c r="A963" s="103" t="s">
        <v>403</v>
      </c>
      <c r="B963" s="54">
        <v>793</v>
      </c>
      <c r="C963" s="28" t="s">
        <v>83</v>
      </c>
      <c r="D963" s="28" t="s">
        <v>102</v>
      </c>
      <c r="E963" s="28" t="s">
        <v>406</v>
      </c>
      <c r="F963" s="28" t="s">
        <v>140</v>
      </c>
      <c r="G963" s="62"/>
      <c r="H963" s="48"/>
    </row>
    <row r="964" spans="1:8" s="49" customFormat="1" ht="63.75" hidden="1">
      <c r="A964" s="67" t="s">
        <v>272</v>
      </c>
      <c r="B964" s="19">
        <v>793</v>
      </c>
      <c r="C964" s="20" t="s">
        <v>83</v>
      </c>
      <c r="D964" s="20" t="s">
        <v>102</v>
      </c>
      <c r="E964" s="20" t="s">
        <v>273</v>
      </c>
      <c r="F964" s="28"/>
      <c r="G964" s="21">
        <f>G965</f>
        <v>30000</v>
      </c>
      <c r="H964" s="37">
        <v>30000</v>
      </c>
    </row>
    <row r="965" spans="1:8" ht="28.5" hidden="1" customHeight="1">
      <c r="A965" s="66" t="s">
        <v>274</v>
      </c>
      <c r="B965" s="19">
        <v>793</v>
      </c>
      <c r="C965" s="20" t="s">
        <v>83</v>
      </c>
      <c r="D965" s="20" t="s">
        <v>102</v>
      </c>
      <c r="E965" s="20" t="s">
        <v>275</v>
      </c>
      <c r="F965" s="20"/>
      <c r="G965" s="21">
        <f>G966</f>
        <v>30000</v>
      </c>
    </row>
    <row r="966" spans="1:8" ht="28.5" hidden="1" customHeight="1">
      <c r="A966" s="18" t="s">
        <v>53</v>
      </c>
      <c r="B966" s="19">
        <v>793</v>
      </c>
      <c r="C966" s="20" t="s">
        <v>83</v>
      </c>
      <c r="D966" s="20" t="s">
        <v>102</v>
      </c>
      <c r="E966" s="20" t="s">
        <v>275</v>
      </c>
      <c r="F966" s="20" t="s">
        <v>54</v>
      </c>
      <c r="G966" s="21">
        <f>G967</f>
        <v>30000</v>
      </c>
    </row>
    <row r="967" spans="1:8" ht="25.5" hidden="1">
      <c r="A967" s="18" t="s">
        <v>55</v>
      </c>
      <c r="B967" s="19">
        <v>793</v>
      </c>
      <c r="C967" s="20" t="s">
        <v>83</v>
      </c>
      <c r="D967" s="20" t="s">
        <v>102</v>
      </c>
      <c r="E967" s="20" t="s">
        <v>275</v>
      </c>
      <c r="F967" s="20" t="s">
        <v>56</v>
      </c>
      <c r="G967" s="21">
        <f>G968</f>
        <v>30000</v>
      </c>
    </row>
    <row r="968" spans="1:8" ht="25.5" hidden="1">
      <c r="A968" s="18" t="s">
        <v>57</v>
      </c>
      <c r="B968" s="19">
        <v>793</v>
      </c>
      <c r="C968" s="20" t="s">
        <v>83</v>
      </c>
      <c r="D968" s="20" t="s">
        <v>102</v>
      </c>
      <c r="E968" s="20" t="s">
        <v>275</v>
      </c>
      <c r="F968" s="20" t="s">
        <v>58</v>
      </c>
      <c r="G968" s="21">
        <v>30000</v>
      </c>
    </row>
    <row r="969" spans="1:8" ht="26.25" hidden="1" customHeight="1">
      <c r="A969" s="18" t="s">
        <v>338</v>
      </c>
      <c r="B969" s="19">
        <v>793</v>
      </c>
      <c r="C969" s="20" t="s">
        <v>83</v>
      </c>
      <c r="D969" s="20" t="s">
        <v>102</v>
      </c>
      <c r="E969" s="20" t="s">
        <v>339</v>
      </c>
      <c r="F969" s="20"/>
      <c r="G969" s="21">
        <f>G970</f>
        <v>0</v>
      </c>
    </row>
    <row r="970" spans="1:8" ht="26.25" hidden="1" customHeight="1">
      <c r="A970" s="18" t="s">
        <v>338</v>
      </c>
      <c r="B970" s="19">
        <v>793</v>
      </c>
      <c r="C970" s="20" t="s">
        <v>83</v>
      </c>
      <c r="D970" s="20" t="s">
        <v>102</v>
      </c>
      <c r="E970" s="20" t="s">
        <v>340</v>
      </c>
      <c r="F970" s="20"/>
      <c r="G970" s="21">
        <f>G971</f>
        <v>0</v>
      </c>
    </row>
    <row r="971" spans="1:8" ht="25.5" hidden="1">
      <c r="A971" s="18" t="s">
        <v>338</v>
      </c>
      <c r="B971" s="19">
        <v>793</v>
      </c>
      <c r="C971" s="20" t="s">
        <v>83</v>
      </c>
      <c r="D971" s="20" t="s">
        <v>102</v>
      </c>
      <c r="E971" s="20" t="s">
        <v>341</v>
      </c>
      <c r="F971" s="20"/>
      <c r="G971" s="21">
        <f>G972</f>
        <v>0</v>
      </c>
    </row>
    <row r="972" spans="1:8" ht="25.5" hidden="1">
      <c r="A972" s="18" t="s">
        <v>57</v>
      </c>
      <c r="B972" s="19">
        <v>793</v>
      </c>
      <c r="C972" s="20" t="s">
        <v>83</v>
      </c>
      <c r="D972" s="20" t="s">
        <v>102</v>
      </c>
      <c r="E972" s="20" t="s">
        <v>407</v>
      </c>
      <c r="F972" s="20" t="s">
        <v>58</v>
      </c>
      <c r="G972" s="21"/>
    </row>
    <row r="973" spans="1:8" ht="40.5" hidden="1" customHeight="1">
      <c r="A973" s="18" t="s">
        <v>408</v>
      </c>
      <c r="B973" s="19">
        <v>793</v>
      </c>
      <c r="C973" s="20" t="s">
        <v>83</v>
      </c>
      <c r="D973" s="20" t="s">
        <v>102</v>
      </c>
      <c r="E973" s="20" t="s">
        <v>409</v>
      </c>
      <c r="F973" s="20"/>
      <c r="G973" s="21">
        <f>G974</f>
        <v>0</v>
      </c>
    </row>
    <row r="974" spans="1:8" ht="77.25" hidden="1" customHeight="1">
      <c r="A974" s="18" t="s">
        <v>410</v>
      </c>
      <c r="B974" s="19">
        <v>793</v>
      </c>
      <c r="C974" s="20" t="s">
        <v>83</v>
      </c>
      <c r="D974" s="20" t="s">
        <v>102</v>
      </c>
      <c r="E974" s="20" t="s">
        <v>411</v>
      </c>
      <c r="F974" s="20"/>
      <c r="G974" s="21">
        <f>G975</f>
        <v>0</v>
      </c>
    </row>
    <row r="975" spans="1:8" ht="25.5" hidden="1">
      <c r="A975" s="18" t="s">
        <v>57</v>
      </c>
      <c r="B975" s="19">
        <v>793</v>
      </c>
      <c r="C975" s="20" t="s">
        <v>83</v>
      </c>
      <c r="D975" s="20" t="s">
        <v>102</v>
      </c>
      <c r="E975" s="20" t="s">
        <v>411</v>
      </c>
      <c r="F975" s="20" t="s">
        <v>58</v>
      </c>
      <c r="G975" s="21"/>
    </row>
    <row r="976" spans="1:8" ht="25.5" hidden="1">
      <c r="A976" s="18" t="s">
        <v>412</v>
      </c>
      <c r="B976" s="19">
        <v>793</v>
      </c>
      <c r="C976" s="20" t="s">
        <v>83</v>
      </c>
      <c r="D976" s="20" t="s">
        <v>217</v>
      </c>
      <c r="E976" s="20"/>
      <c r="F976" s="20"/>
      <c r="G976" s="21">
        <f>G977+G982</f>
        <v>50000</v>
      </c>
    </row>
    <row r="977" spans="1:8" ht="51" hidden="1">
      <c r="A977" s="18" t="s">
        <v>216</v>
      </c>
      <c r="B977" s="19">
        <v>793</v>
      </c>
      <c r="C977" s="20" t="s">
        <v>83</v>
      </c>
      <c r="D977" s="20" t="s">
        <v>217</v>
      </c>
      <c r="E977" s="20" t="s">
        <v>218</v>
      </c>
      <c r="F977" s="20"/>
      <c r="G977" s="21">
        <f>G978</f>
        <v>30000</v>
      </c>
      <c r="H977" s="4">
        <v>30000</v>
      </c>
    </row>
    <row r="978" spans="1:8" ht="25.5" hidden="1">
      <c r="A978" s="18" t="s">
        <v>219</v>
      </c>
      <c r="B978" s="19">
        <v>793</v>
      </c>
      <c r="C978" s="20" t="s">
        <v>83</v>
      </c>
      <c r="D978" s="20" t="s">
        <v>217</v>
      </c>
      <c r="E978" s="20" t="s">
        <v>220</v>
      </c>
      <c r="F978" s="20"/>
      <c r="G978" s="21">
        <f>G981</f>
        <v>30000</v>
      </c>
    </row>
    <row r="979" spans="1:8" ht="25.5" hidden="1">
      <c r="A979" s="18" t="s">
        <v>55</v>
      </c>
      <c r="B979" s="19">
        <v>793</v>
      </c>
      <c r="C979" s="20" t="s">
        <v>83</v>
      </c>
      <c r="D979" s="20" t="s">
        <v>217</v>
      </c>
      <c r="E979" s="20" t="s">
        <v>220</v>
      </c>
      <c r="F979" s="20" t="s">
        <v>54</v>
      </c>
      <c r="G979" s="21">
        <f>G980</f>
        <v>30000</v>
      </c>
    </row>
    <row r="980" spans="1:8" ht="40.5" hidden="1" customHeight="1">
      <c r="A980" s="18" t="s">
        <v>55</v>
      </c>
      <c r="B980" s="19">
        <v>793</v>
      </c>
      <c r="C980" s="20" t="s">
        <v>83</v>
      </c>
      <c r="D980" s="20" t="s">
        <v>217</v>
      </c>
      <c r="E980" s="20" t="s">
        <v>220</v>
      </c>
      <c r="F980" s="20" t="s">
        <v>56</v>
      </c>
      <c r="G980" s="21">
        <f>G981</f>
        <v>30000</v>
      </c>
    </row>
    <row r="981" spans="1:8" ht="25.5" hidden="1">
      <c r="A981" s="18" t="s">
        <v>57</v>
      </c>
      <c r="B981" s="19">
        <v>793</v>
      </c>
      <c r="C981" s="20" t="s">
        <v>83</v>
      </c>
      <c r="D981" s="20" t="s">
        <v>217</v>
      </c>
      <c r="E981" s="20" t="s">
        <v>220</v>
      </c>
      <c r="F981" s="20" t="s">
        <v>58</v>
      </c>
      <c r="G981" s="21">
        <v>30000</v>
      </c>
    </row>
    <row r="982" spans="1:8" ht="38.25" hidden="1">
      <c r="A982" s="18" t="s">
        <v>232</v>
      </c>
      <c r="B982" s="19">
        <v>793</v>
      </c>
      <c r="C982" s="20" t="s">
        <v>83</v>
      </c>
      <c r="D982" s="20" t="s">
        <v>217</v>
      </c>
      <c r="E982" s="20" t="s">
        <v>233</v>
      </c>
      <c r="F982" s="20"/>
      <c r="G982" s="21">
        <f>G983</f>
        <v>20000</v>
      </c>
      <c r="H982" s="4">
        <v>20000</v>
      </c>
    </row>
    <row r="983" spans="1:8" ht="38.25" hidden="1">
      <c r="A983" s="18" t="s">
        <v>234</v>
      </c>
      <c r="B983" s="19">
        <v>793</v>
      </c>
      <c r="C983" s="20" t="s">
        <v>83</v>
      </c>
      <c r="D983" s="20" t="s">
        <v>217</v>
      </c>
      <c r="E983" s="20" t="s">
        <v>235</v>
      </c>
      <c r="F983" s="20"/>
      <c r="G983" s="21">
        <f>G986</f>
        <v>20000</v>
      </c>
    </row>
    <row r="984" spans="1:8" ht="25.5" hidden="1">
      <c r="A984" s="18" t="s">
        <v>55</v>
      </c>
      <c r="B984" s="19">
        <v>793</v>
      </c>
      <c r="C984" s="20" t="s">
        <v>83</v>
      </c>
      <c r="D984" s="20" t="s">
        <v>217</v>
      </c>
      <c r="E984" s="20" t="s">
        <v>235</v>
      </c>
      <c r="F984" s="20" t="s">
        <v>54</v>
      </c>
      <c r="G984" s="21">
        <f>G985</f>
        <v>20000</v>
      </c>
    </row>
    <row r="985" spans="1:8" ht="31.5" hidden="1" customHeight="1">
      <c r="A985" s="18" t="s">
        <v>55</v>
      </c>
      <c r="B985" s="19">
        <v>793</v>
      </c>
      <c r="C985" s="20" t="s">
        <v>83</v>
      </c>
      <c r="D985" s="20" t="s">
        <v>217</v>
      </c>
      <c r="E985" s="20" t="s">
        <v>235</v>
      </c>
      <c r="F985" s="20" t="s">
        <v>56</v>
      </c>
      <c r="G985" s="21">
        <f>G986</f>
        <v>20000</v>
      </c>
    </row>
    <row r="986" spans="1:8" ht="25.5" hidden="1">
      <c r="A986" s="18" t="s">
        <v>57</v>
      </c>
      <c r="B986" s="19">
        <v>793</v>
      </c>
      <c r="C986" s="20" t="s">
        <v>83</v>
      </c>
      <c r="D986" s="20" t="s">
        <v>217</v>
      </c>
      <c r="E986" s="20" t="s">
        <v>235</v>
      </c>
      <c r="F986" s="20" t="s">
        <v>58</v>
      </c>
      <c r="G986" s="21">
        <v>20000</v>
      </c>
    </row>
    <row r="987" spans="1:8" hidden="1">
      <c r="A987" s="81" t="s">
        <v>413</v>
      </c>
      <c r="B987" s="102">
        <v>793</v>
      </c>
      <c r="C987" s="83" t="s">
        <v>62</v>
      </c>
      <c r="D987" s="83"/>
      <c r="E987" s="83"/>
      <c r="F987" s="83"/>
      <c r="G987" s="87">
        <f>G1004+G1017+G988+G1000+G994</f>
        <v>1510337</v>
      </c>
    </row>
    <row r="988" spans="1:8" ht="12.75" hidden="1" customHeight="1">
      <c r="A988" s="18" t="s">
        <v>414</v>
      </c>
      <c r="B988" s="19">
        <v>793</v>
      </c>
      <c r="C988" s="20" t="s">
        <v>62</v>
      </c>
      <c r="D988" s="20" t="s">
        <v>111</v>
      </c>
      <c r="E988" s="20"/>
      <c r="F988" s="20"/>
      <c r="G988" s="21">
        <f>G989</f>
        <v>0</v>
      </c>
    </row>
    <row r="989" spans="1:8" s="39" customFormat="1" hidden="1">
      <c r="A989" s="104" t="s">
        <v>414</v>
      </c>
      <c r="B989" s="19">
        <v>793</v>
      </c>
      <c r="C989" s="20" t="s">
        <v>62</v>
      </c>
      <c r="D989" s="20" t="s">
        <v>111</v>
      </c>
      <c r="E989" s="20"/>
      <c r="F989" s="20"/>
      <c r="G989" s="21">
        <f>G990</f>
        <v>0</v>
      </c>
      <c r="H989" s="22"/>
    </row>
    <row r="990" spans="1:8" s="39" customFormat="1" ht="51" hidden="1">
      <c r="A990" s="18" t="s">
        <v>415</v>
      </c>
      <c r="B990" s="19">
        <v>793</v>
      </c>
      <c r="C990" s="20" t="s">
        <v>62</v>
      </c>
      <c r="D990" s="20" t="s">
        <v>111</v>
      </c>
      <c r="E990" s="20" t="s">
        <v>416</v>
      </c>
      <c r="F990" s="20"/>
      <c r="G990" s="21">
        <f>G991</f>
        <v>0</v>
      </c>
      <c r="H990" s="22"/>
    </row>
    <row r="991" spans="1:8" s="39" customFormat="1" ht="38.25" hidden="1">
      <c r="A991" s="18" t="s">
        <v>113</v>
      </c>
      <c r="B991" s="19">
        <v>793</v>
      </c>
      <c r="C991" s="20" t="s">
        <v>62</v>
      </c>
      <c r="D991" s="20" t="s">
        <v>111</v>
      </c>
      <c r="E991" s="20" t="s">
        <v>417</v>
      </c>
      <c r="F991" s="20"/>
      <c r="G991" s="21">
        <f>G992</f>
        <v>0</v>
      </c>
      <c r="H991" s="22"/>
    </row>
    <row r="992" spans="1:8" s="39" customFormat="1" hidden="1">
      <c r="A992" s="18" t="s">
        <v>47</v>
      </c>
      <c r="B992" s="19">
        <v>793</v>
      </c>
      <c r="C992" s="20" t="s">
        <v>62</v>
      </c>
      <c r="D992" s="20" t="s">
        <v>111</v>
      </c>
      <c r="E992" s="20" t="s">
        <v>417</v>
      </c>
      <c r="F992" s="20" t="s">
        <v>48</v>
      </c>
      <c r="G992" s="21">
        <f>G993</f>
        <v>0</v>
      </c>
      <c r="H992" s="22"/>
    </row>
    <row r="993" spans="1:8" s="39" customFormat="1" ht="14.25" hidden="1" customHeight="1">
      <c r="A993" s="18" t="s">
        <v>106</v>
      </c>
      <c r="B993" s="19">
        <v>793</v>
      </c>
      <c r="C993" s="20" t="s">
        <v>62</v>
      </c>
      <c r="D993" s="20" t="s">
        <v>111</v>
      </c>
      <c r="E993" s="20" t="s">
        <v>417</v>
      </c>
      <c r="F993" s="20" t="s">
        <v>107</v>
      </c>
      <c r="G993" s="21"/>
      <c r="H993" s="22"/>
    </row>
    <row r="994" spans="1:8" s="32" customFormat="1" ht="14.25" hidden="1" customHeight="1">
      <c r="A994" s="18" t="s">
        <v>418</v>
      </c>
      <c r="B994" s="25">
        <v>793</v>
      </c>
      <c r="C994" s="77" t="s">
        <v>62</v>
      </c>
      <c r="D994" s="77" t="s">
        <v>110</v>
      </c>
      <c r="E994" s="83"/>
      <c r="F994" s="83"/>
      <c r="G994" s="87">
        <f>G995</f>
        <v>0</v>
      </c>
      <c r="H994" s="31"/>
    </row>
    <row r="995" spans="1:8" s="39" customFormat="1" ht="24" hidden="1" customHeight="1">
      <c r="A995" s="18" t="s">
        <v>419</v>
      </c>
      <c r="B995" s="19">
        <v>793</v>
      </c>
      <c r="C995" s="20" t="s">
        <v>62</v>
      </c>
      <c r="D995" s="20" t="s">
        <v>110</v>
      </c>
      <c r="E995" s="20" t="s">
        <v>420</v>
      </c>
      <c r="F995" s="20"/>
      <c r="G995" s="21">
        <f>G998+G996</f>
        <v>0</v>
      </c>
      <c r="H995" s="22"/>
    </row>
    <row r="996" spans="1:8" s="39" customFormat="1" ht="52.5" hidden="1" customHeight="1">
      <c r="A996" s="18" t="s">
        <v>421</v>
      </c>
      <c r="B996" s="19">
        <v>793</v>
      </c>
      <c r="C996" s="20" t="s">
        <v>62</v>
      </c>
      <c r="D996" s="20" t="s">
        <v>110</v>
      </c>
      <c r="E996" s="20" t="s">
        <v>422</v>
      </c>
      <c r="F996" s="20"/>
      <c r="G996" s="21">
        <f>G997</f>
        <v>0</v>
      </c>
      <c r="H996" s="22"/>
    </row>
    <row r="997" spans="1:8" s="39" customFormat="1" ht="48.75" hidden="1" customHeight="1">
      <c r="A997" s="18" t="s">
        <v>324</v>
      </c>
      <c r="B997" s="19">
        <v>793</v>
      </c>
      <c r="C997" s="20" t="s">
        <v>62</v>
      </c>
      <c r="D997" s="20" t="s">
        <v>110</v>
      </c>
      <c r="E997" s="20" t="s">
        <v>422</v>
      </c>
      <c r="F997" s="20" t="s">
        <v>325</v>
      </c>
      <c r="G997" s="21"/>
      <c r="H997" s="22"/>
    </row>
    <row r="998" spans="1:8" s="39" customFormat="1" ht="44.25" hidden="1" customHeight="1">
      <c r="A998" s="18" t="s">
        <v>423</v>
      </c>
      <c r="B998" s="19">
        <v>793</v>
      </c>
      <c r="C998" s="20" t="s">
        <v>62</v>
      </c>
      <c r="D998" s="20" t="s">
        <v>110</v>
      </c>
      <c r="E998" s="20" t="s">
        <v>424</v>
      </c>
      <c r="F998" s="20"/>
      <c r="G998" s="21">
        <f>G999</f>
        <v>0</v>
      </c>
      <c r="H998" s="22"/>
    </row>
    <row r="999" spans="1:8" s="39" customFormat="1" ht="45" hidden="1" customHeight="1">
      <c r="A999" s="18" t="s">
        <v>324</v>
      </c>
      <c r="B999" s="19">
        <v>793</v>
      </c>
      <c r="C999" s="20" t="s">
        <v>62</v>
      </c>
      <c r="D999" s="20" t="s">
        <v>110</v>
      </c>
      <c r="E999" s="20" t="s">
        <v>424</v>
      </c>
      <c r="F999" s="20" t="s">
        <v>325</v>
      </c>
      <c r="G999" s="21"/>
      <c r="H999" s="22"/>
    </row>
    <row r="1000" spans="1:8" s="32" customFormat="1" ht="14.25" hidden="1" customHeight="1">
      <c r="A1000" s="18" t="s">
        <v>425</v>
      </c>
      <c r="B1000" s="19">
        <v>793</v>
      </c>
      <c r="C1000" s="20" t="s">
        <v>62</v>
      </c>
      <c r="D1000" s="20" t="s">
        <v>172</v>
      </c>
      <c r="E1000" s="20"/>
      <c r="F1000" s="20"/>
      <c r="G1000" s="21">
        <f>G1001</f>
        <v>0</v>
      </c>
      <c r="H1000" s="31"/>
    </row>
    <row r="1001" spans="1:8" s="39" customFormat="1" ht="14.25" hidden="1" customHeight="1">
      <c r="A1001" s="18" t="s">
        <v>396</v>
      </c>
      <c r="B1001" s="19">
        <v>793</v>
      </c>
      <c r="C1001" s="20" t="s">
        <v>62</v>
      </c>
      <c r="D1001" s="20" t="s">
        <v>172</v>
      </c>
      <c r="E1001" s="20" t="s">
        <v>397</v>
      </c>
      <c r="F1001" s="20"/>
      <c r="G1001" s="21">
        <f>G1002</f>
        <v>0</v>
      </c>
      <c r="H1001" s="22"/>
    </row>
    <row r="1002" spans="1:8" s="39" customFormat="1" ht="33.75" hidden="1" customHeight="1">
      <c r="A1002" s="18" t="s">
        <v>426</v>
      </c>
      <c r="B1002" s="19">
        <v>793</v>
      </c>
      <c r="C1002" s="20" t="s">
        <v>62</v>
      </c>
      <c r="D1002" s="20" t="s">
        <v>172</v>
      </c>
      <c r="E1002" s="20" t="s">
        <v>427</v>
      </c>
      <c r="F1002" s="20"/>
      <c r="G1002" s="21">
        <f>G1003</f>
        <v>0</v>
      </c>
      <c r="H1002" s="22"/>
    </row>
    <row r="1003" spans="1:8" s="39" customFormat="1" ht="44.25" hidden="1" customHeight="1">
      <c r="A1003" s="18" t="s">
        <v>324</v>
      </c>
      <c r="B1003" s="19">
        <v>793</v>
      </c>
      <c r="C1003" s="20" t="s">
        <v>62</v>
      </c>
      <c r="D1003" s="20" t="s">
        <v>172</v>
      </c>
      <c r="E1003" s="20" t="s">
        <v>427</v>
      </c>
      <c r="F1003" s="20" t="s">
        <v>325</v>
      </c>
      <c r="G1003" s="21"/>
      <c r="H1003" s="22"/>
    </row>
    <row r="1004" spans="1:8" s="7" customFormat="1" hidden="1">
      <c r="A1004" s="30" t="s">
        <v>428</v>
      </c>
      <c r="B1004" s="19">
        <v>793</v>
      </c>
      <c r="C1004" s="20" t="s">
        <v>62</v>
      </c>
      <c r="D1004" s="20" t="s">
        <v>102</v>
      </c>
      <c r="E1004" s="20"/>
      <c r="F1004" s="20"/>
      <c r="G1004" s="21">
        <f>G1005</f>
        <v>1510337</v>
      </c>
      <c r="H1004" s="6"/>
    </row>
    <row r="1005" spans="1:8" s="38" customFormat="1" ht="27" hidden="1" customHeight="1">
      <c r="A1005" s="18" t="s">
        <v>101</v>
      </c>
      <c r="B1005" s="19">
        <v>793</v>
      </c>
      <c r="C1005" s="20" t="s">
        <v>62</v>
      </c>
      <c r="D1005" s="20" t="s">
        <v>102</v>
      </c>
      <c r="E1005" s="20" t="s">
        <v>103</v>
      </c>
      <c r="F1005" s="20"/>
      <c r="G1005" s="21">
        <f>G1010+G1006+G1015</f>
        <v>1510337</v>
      </c>
      <c r="H1005" s="37"/>
    </row>
    <row r="1006" spans="1:8" s="38" customFormat="1" ht="90" hidden="1" customHeight="1">
      <c r="A1006" s="36" t="s">
        <v>104</v>
      </c>
      <c r="B1006" s="19">
        <v>793</v>
      </c>
      <c r="C1006" s="20" t="s">
        <v>62</v>
      </c>
      <c r="D1006" s="20" t="s">
        <v>102</v>
      </c>
      <c r="E1006" s="20" t="s">
        <v>105</v>
      </c>
      <c r="F1006" s="20"/>
      <c r="G1006" s="21">
        <f>G1007</f>
        <v>491484</v>
      </c>
      <c r="H1006" s="37"/>
    </row>
    <row r="1007" spans="1:8" s="38" customFormat="1" ht="31.5" hidden="1" customHeight="1">
      <c r="A1007" s="18" t="s">
        <v>53</v>
      </c>
      <c r="B1007" s="19">
        <v>793</v>
      </c>
      <c r="C1007" s="20" t="s">
        <v>62</v>
      </c>
      <c r="D1007" s="20" t="s">
        <v>102</v>
      </c>
      <c r="E1007" s="20" t="s">
        <v>105</v>
      </c>
      <c r="F1007" s="20" t="s">
        <v>54</v>
      </c>
      <c r="G1007" s="21">
        <f>G1008</f>
        <v>491484</v>
      </c>
      <c r="H1007" s="37"/>
    </row>
    <row r="1008" spans="1:8" s="38" customFormat="1" ht="25.5" hidden="1">
      <c r="A1008" s="18" t="s">
        <v>55</v>
      </c>
      <c r="B1008" s="19">
        <v>793</v>
      </c>
      <c r="C1008" s="20" t="s">
        <v>62</v>
      </c>
      <c r="D1008" s="20" t="s">
        <v>102</v>
      </c>
      <c r="E1008" s="20" t="s">
        <v>105</v>
      </c>
      <c r="F1008" s="20" t="s">
        <v>56</v>
      </c>
      <c r="G1008" s="21">
        <f>G1009</f>
        <v>491484</v>
      </c>
      <c r="H1008" s="37"/>
    </row>
    <row r="1009" spans="1:8" s="38" customFormat="1" ht="25.5" hidden="1">
      <c r="A1009" s="18" t="s">
        <v>57</v>
      </c>
      <c r="B1009" s="19">
        <v>793</v>
      </c>
      <c r="C1009" s="20" t="s">
        <v>62</v>
      </c>
      <c r="D1009" s="20" t="s">
        <v>102</v>
      </c>
      <c r="E1009" s="20" t="s">
        <v>105</v>
      </c>
      <c r="F1009" s="20" t="s">
        <v>58</v>
      </c>
      <c r="G1009" s="21">
        <v>491484</v>
      </c>
      <c r="H1009" s="37"/>
    </row>
    <row r="1010" spans="1:8" s="38" customFormat="1" ht="114.75" hidden="1" customHeight="1">
      <c r="A1010" s="36" t="s">
        <v>104</v>
      </c>
      <c r="B1010" s="19">
        <v>793</v>
      </c>
      <c r="C1010" s="20" t="s">
        <v>62</v>
      </c>
      <c r="D1010" s="20" t="s">
        <v>102</v>
      </c>
      <c r="E1010" s="20" t="s">
        <v>108</v>
      </c>
      <c r="F1010" s="20"/>
      <c r="G1010" s="21">
        <f>G1011</f>
        <v>1018853</v>
      </c>
      <c r="H1010" s="37"/>
    </row>
    <row r="1011" spans="1:8" s="38" customFormat="1" ht="31.5" hidden="1" customHeight="1">
      <c r="A1011" s="18" t="s">
        <v>53</v>
      </c>
      <c r="B1011" s="19">
        <v>793</v>
      </c>
      <c r="C1011" s="20" t="s">
        <v>62</v>
      </c>
      <c r="D1011" s="20" t="s">
        <v>102</v>
      </c>
      <c r="E1011" s="20" t="s">
        <v>108</v>
      </c>
      <c r="F1011" s="20" t="s">
        <v>54</v>
      </c>
      <c r="G1011" s="21">
        <f>G1012</f>
        <v>1018853</v>
      </c>
      <c r="H1011" s="37"/>
    </row>
    <row r="1012" spans="1:8" s="38" customFormat="1" ht="25.5" hidden="1">
      <c r="A1012" s="18" t="s">
        <v>55</v>
      </c>
      <c r="B1012" s="19">
        <v>793</v>
      </c>
      <c r="C1012" s="20" t="s">
        <v>62</v>
      </c>
      <c r="D1012" s="20" t="s">
        <v>102</v>
      </c>
      <c r="E1012" s="20" t="s">
        <v>108</v>
      </c>
      <c r="F1012" s="20" t="s">
        <v>56</v>
      </c>
      <c r="G1012" s="21">
        <f>G1013</f>
        <v>1018853</v>
      </c>
      <c r="H1012" s="37"/>
    </row>
    <row r="1013" spans="1:8" s="38" customFormat="1" ht="25.5" hidden="1">
      <c r="A1013" s="18" t="s">
        <v>57</v>
      </c>
      <c r="B1013" s="19">
        <v>793</v>
      </c>
      <c r="C1013" s="20" t="s">
        <v>62</v>
      </c>
      <c r="D1013" s="20" t="s">
        <v>102</v>
      </c>
      <c r="E1013" s="20" t="s">
        <v>108</v>
      </c>
      <c r="F1013" s="20" t="s">
        <v>58</v>
      </c>
      <c r="G1013" s="21">
        <v>1018853</v>
      </c>
      <c r="H1013" s="37"/>
    </row>
    <row r="1014" spans="1:8" s="38" customFormat="1" ht="12.75" hidden="1" customHeight="1">
      <c r="A1014" s="18"/>
      <c r="B1014" s="19"/>
      <c r="C1014" s="20"/>
      <c r="D1014" s="20"/>
      <c r="E1014" s="20"/>
      <c r="F1014" s="20"/>
      <c r="G1014" s="21"/>
      <c r="H1014" s="37"/>
    </row>
    <row r="1015" spans="1:8" s="38" customFormat="1" ht="68.25" hidden="1" customHeight="1">
      <c r="A1015" s="30" t="s">
        <v>429</v>
      </c>
      <c r="B1015" s="19">
        <v>793</v>
      </c>
      <c r="C1015" s="20" t="s">
        <v>62</v>
      </c>
      <c r="D1015" s="20" t="s">
        <v>102</v>
      </c>
      <c r="E1015" s="20" t="s">
        <v>430</v>
      </c>
      <c r="F1015" s="20"/>
      <c r="G1015" s="21">
        <f>G1016</f>
        <v>0</v>
      </c>
      <c r="H1015" s="37"/>
    </row>
    <row r="1016" spans="1:8" s="38" customFormat="1" ht="25.5" hidden="1">
      <c r="A1016" s="18" t="s">
        <v>57</v>
      </c>
      <c r="B1016" s="19">
        <v>793</v>
      </c>
      <c r="C1016" s="20" t="s">
        <v>62</v>
      </c>
      <c r="D1016" s="20" t="s">
        <v>102</v>
      </c>
      <c r="E1016" s="20" t="s">
        <v>430</v>
      </c>
      <c r="F1016" s="20" t="s">
        <v>58</v>
      </c>
      <c r="G1016" s="21"/>
      <c r="H1016" s="37"/>
    </row>
    <row r="1017" spans="1:8" hidden="1">
      <c r="A1017" s="18" t="s">
        <v>431</v>
      </c>
      <c r="B1017" s="19">
        <v>793</v>
      </c>
      <c r="C1017" s="20" t="s">
        <v>62</v>
      </c>
      <c r="D1017" s="20" t="s">
        <v>79</v>
      </c>
      <c r="E1017" s="20"/>
      <c r="F1017" s="20"/>
      <c r="G1017" s="21">
        <f>G1018</f>
        <v>0</v>
      </c>
    </row>
    <row r="1018" spans="1:8" ht="25.5" hidden="1">
      <c r="A1018" s="63" t="s">
        <v>97</v>
      </c>
      <c r="B1018" s="19">
        <v>793</v>
      </c>
      <c r="C1018" s="20" t="s">
        <v>62</v>
      </c>
      <c r="D1018" s="20" t="s">
        <v>79</v>
      </c>
      <c r="E1018" s="19" t="s">
        <v>98</v>
      </c>
      <c r="F1018" s="19"/>
      <c r="G1018" s="21">
        <f>G1019+G1022+G1025</f>
        <v>0</v>
      </c>
    </row>
    <row r="1019" spans="1:8" ht="34.5" hidden="1" customHeight="1">
      <c r="A1019" s="18" t="s">
        <v>432</v>
      </c>
      <c r="B1019" s="19">
        <v>793</v>
      </c>
      <c r="C1019" s="20" t="s">
        <v>62</v>
      </c>
      <c r="D1019" s="20" t="s">
        <v>79</v>
      </c>
      <c r="E1019" s="19" t="s">
        <v>433</v>
      </c>
      <c r="F1019" s="19"/>
      <c r="G1019" s="21">
        <f>G1020</f>
        <v>0</v>
      </c>
    </row>
    <row r="1020" spans="1:8" ht="27.75" hidden="1" customHeight="1">
      <c r="A1020" s="18" t="s">
        <v>432</v>
      </c>
      <c r="B1020" s="19">
        <v>793</v>
      </c>
      <c r="C1020" s="20" t="s">
        <v>62</v>
      </c>
      <c r="D1020" s="20" t="s">
        <v>79</v>
      </c>
      <c r="E1020" s="19" t="s">
        <v>434</v>
      </c>
      <c r="F1020" s="19"/>
      <c r="G1020" s="21">
        <f>G1021</f>
        <v>0</v>
      </c>
    </row>
    <row r="1021" spans="1:8" ht="45" hidden="1" customHeight="1">
      <c r="A1021" s="18" t="s">
        <v>324</v>
      </c>
      <c r="B1021" s="19">
        <v>793</v>
      </c>
      <c r="C1021" s="20" t="s">
        <v>62</v>
      </c>
      <c r="D1021" s="20" t="s">
        <v>79</v>
      </c>
      <c r="E1021" s="19" t="s">
        <v>434</v>
      </c>
      <c r="F1021" s="19">
        <v>810</v>
      </c>
      <c r="G1021" s="21">
        <v>0</v>
      </c>
    </row>
    <row r="1022" spans="1:8" ht="49.5" hidden="1" customHeight="1">
      <c r="A1022" s="63" t="s">
        <v>435</v>
      </c>
      <c r="B1022" s="19">
        <v>793</v>
      </c>
      <c r="C1022" s="20" t="s">
        <v>62</v>
      </c>
      <c r="D1022" s="20" t="s">
        <v>79</v>
      </c>
      <c r="E1022" s="19" t="s">
        <v>436</v>
      </c>
      <c r="F1022" s="20"/>
      <c r="G1022" s="21">
        <f>G1023</f>
        <v>0</v>
      </c>
    </row>
    <row r="1023" spans="1:8" hidden="1">
      <c r="A1023" s="105" t="s">
        <v>185</v>
      </c>
      <c r="B1023" s="19">
        <v>793</v>
      </c>
      <c r="C1023" s="20" t="s">
        <v>62</v>
      </c>
      <c r="D1023" s="20" t="s">
        <v>79</v>
      </c>
      <c r="E1023" s="19" t="s">
        <v>436</v>
      </c>
      <c r="F1023" s="19">
        <v>800</v>
      </c>
      <c r="G1023" s="21">
        <f>G1024</f>
        <v>0</v>
      </c>
    </row>
    <row r="1024" spans="1:8" ht="38.25" hidden="1">
      <c r="A1024" s="18" t="s">
        <v>324</v>
      </c>
      <c r="B1024" s="19">
        <v>793</v>
      </c>
      <c r="C1024" s="20" t="s">
        <v>62</v>
      </c>
      <c r="D1024" s="20" t="s">
        <v>79</v>
      </c>
      <c r="E1024" s="19" t="s">
        <v>436</v>
      </c>
      <c r="F1024" s="19">
        <v>810</v>
      </c>
      <c r="G1024" s="21"/>
    </row>
    <row r="1025" spans="1:8" ht="30.75" hidden="1" customHeight="1">
      <c r="A1025" s="18" t="s">
        <v>437</v>
      </c>
      <c r="B1025" s="19">
        <v>793</v>
      </c>
      <c r="C1025" s="20" t="s">
        <v>62</v>
      </c>
      <c r="D1025" s="20" t="s">
        <v>79</v>
      </c>
      <c r="E1025" s="19" t="s">
        <v>438</v>
      </c>
      <c r="F1025" s="19"/>
      <c r="G1025" s="21">
        <f>G1026</f>
        <v>0</v>
      </c>
    </row>
    <row r="1026" spans="1:8" ht="25.5" hidden="1">
      <c r="A1026" s="18" t="s">
        <v>57</v>
      </c>
      <c r="B1026" s="19">
        <v>793</v>
      </c>
      <c r="C1026" s="20" t="s">
        <v>62</v>
      </c>
      <c r="D1026" s="20" t="s">
        <v>79</v>
      </c>
      <c r="E1026" s="19" t="s">
        <v>438</v>
      </c>
      <c r="F1026" s="19">
        <v>244</v>
      </c>
      <c r="G1026" s="21"/>
    </row>
    <row r="1027" spans="1:8" hidden="1">
      <c r="A1027" s="86" t="s">
        <v>439</v>
      </c>
      <c r="B1027" s="76">
        <v>793</v>
      </c>
      <c r="C1027" s="83" t="s">
        <v>110</v>
      </c>
      <c r="D1027" s="83"/>
      <c r="E1027" s="83"/>
      <c r="F1027" s="83"/>
      <c r="G1027" s="87">
        <f>G1034</f>
        <v>3184000</v>
      </c>
    </row>
    <row r="1028" spans="1:8" hidden="1">
      <c r="A1028" s="88" t="s">
        <v>440</v>
      </c>
      <c r="B1028" s="76">
        <v>792</v>
      </c>
      <c r="C1028" s="77" t="s">
        <v>110</v>
      </c>
      <c r="D1028" s="77" t="s">
        <v>42</v>
      </c>
      <c r="E1028" s="83"/>
      <c r="F1028" s="83"/>
      <c r="G1028" s="50"/>
    </row>
    <row r="1029" spans="1:8" hidden="1">
      <c r="A1029" s="88"/>
      <c r="B1029" s="106"/>
      <c r="C1029" s="77"/>
      <c r="D1029" s="77"/>
      <c r="E1029" s="106"/>
      <c r="F1029" s="107"/>
      <c r="G1029" s="46"/>
    </row>
    <row r="1030" spans="1:8" s="49" customFormat="1" ht="51" hidden="1">
      <c r="A1030" s="89" t="s">
        <v>441</v>
      </c>
      <c r="B1030" s="90">
        <v>792</v>
      </c>
      <c r="C1030" s="91" t="s">
        <v>110</v>
      </c>
      <c r="D1030" s="91" t="s">
        <v>42</v>
      </c>
      <c r="E1030" s="91" t="s">
        <v>442</v>
      </c>
      <c r="F1030" s="91" t="s">
        <v>443</v>
      </c>
      <c r="G1030" s="92"/>
      <c r="H1030" s="48"/>
    </row>
    <row r="1031" spans="1:8" s="49" customFormat="1" ht="51" hidden="1">
      <c r="A1031" s="89" t="s">
        <v>444</v>
      </c>
      <c r="B1031" s="90">
        <v>792</v>
      </c>
      <c r="C1031" s="91" t="s">
        <v>110</v>
      </c>
      <c r="D1031" s="91" t="s">
        <v>42</v>
      </c>
      <c r="E1031" s="91" t="s">
        <v>445</v>
      </c>
      <c r="F1031" s="91" t="s">
        <v>443</v>
      </c>
      <c r="G1031" s="92"/>
      <c r="H1031" s="48"/>
    </row>
    <row r="1032" spans="1:8" s="49" customFormat="1" ht="38.25" hidden="1">
      <c r="A1032" s="89" t="s">
        <v>446</v>
      </c>
      <c r="B1032" s="90">
        <v>792</v>
      </c>
      <c r="C1032" s="91" t="s">
        <v>110</v>
      </c>
      <c r="D1032" s="91" t="s">
        <v>42</v>
      </c>
      <c r="E1032" s="91" t="s">
        <v>447</v>
      </c>
      <c r="F1032" s="91" t="s">
        <v>443</v>
      </c>
      <c r="G1032" s="92"/>
      <c r="H1032" s="48"/>
    </row>
    <row r="1033" spans="1:8" s="23" customFormat="1" ht="82.5" hidden="1" customHeight="1">
      <c r="A1033" s="89" t="s">
        <v>448</v>
      </c>
      <c r="B1033" s="108">
        <v>792</v>
      </c>
      <c r="C1033" s="91" t="s">
        <v>110</v>
      </c>
      <c r="D1033" s="91" t="s">
        <v>42</v>
      </c>
      <c r="E1033" s="91" t="s">
        <v>449</v>
      </c>
      <c r="F1033" s="109" t="s">
        <v>450</v>
      </c>
      <c r="G1033" s="110"/>
      <c r="H1033" s="24"/>
    </row>
    <row r="1034" spans="1:8" hidden="1">
      <c r="A1034" s="30" t="s">
        <v>451</v>
      </c>
      <c r="B1034" s="19">
        <v>793</v>
      </c>
      <c r="C1034" s="20" t="s">
        <v>110</v>
      </c>
      <c r="D1034" s="20" t="s">
        <v>111</v>
      </c>
      <c r="E1034" s="20"/>
      <c r="F1034" s="20"/>
      <c r="G1034" s="21">
        <f>G1050+G1054+G1063</f>
        <v>3184000</v>
      </c>
    </row>
    <row r="1035" spans="1:8" s="49" customFormat="1" ht="42.75" hidden="1" customHeight="1">
      <c r="A1035" s="103" t="s">
        <v>452</v>
      </c>
      <c r="B1035" s="19">
        <v>793</v>
      </c>
      <c r="C1035" s="28" t="s">
        <v>110</v>
      </c>
      <c r="D1035" s="28" t="s">
        <v>111</v>
      </c>
      <c r="E1035" s="28" t="s">
        <v>453</v>
      </c>
      <c r="F1035" s="28" t="s">
        <v>454</v>
      </c>
      <c r="G1035" s="62"/>
      <c r="H1035" s="48"/>
    </row>
    <row r="1036" spans="1:8" hidden="1">
      <c r="A1036" s="104"/>
      <c r="B1036" s="19">
        <v>793</v>
      </c>
      <c r="C1036" s="19"/>
      <c r="D1036" s="19"/>
      <c r="E1036" s="19"/>
      <c r="F1036" s="19"/>
      <c r="G1036" s="21"/>
    </row>
    <row r="1037" spans="1:8" hidden="1">
      <c r="A1037" s="104"/>
      <c r="B1037" s="19">
        <v>793</v>
      </c>
      <c r="C1037" s="19"/>
      <c r="D1037" s="19"/>
      <c r="E1037" s="19"/>
      <c r="F1037" s="19"/>
      <c r="G1037" s="21"/>
    </row>
    <row r="1038" spans="1:8" hidden="1">
      <c r="A1038" s="104"/>
      <c r="B1038" s="19">
        <v>793</v>
      </c>
      <c r="C1038" s="19"/>
      <c r="D1038" s="19"/>
      <c r="E1038" s="19"/>
      <c r="F1038" s="19"/>
      <c r="G1038" s="21"/>
    </row>
    <row r="1039" spans="1:8" hidden="1">
      <c r="A1039" s="30" t="s">
        <v>329</v>
      </c>
      <c r="B1039" s="19">
        <v>793</v>
      </c>
      <c r="C1039" s="20" t="s">
        <v>110</v>
      </c>
      <c r="D1039" s="20" t="s">
        <v>111</v>
      </c>
      <c r="E1039" s="20" t="s">
        <v>330</v>
      </c>
      <c r="F1039" s="20"/>
      <c r="G1039" s="21"/>
    </row>
    <row r="1040" spans="1:8" s="23" customFormat="1" ht="38.25" hidden="1">
      <c r="A1040" s="111" t="s">
        <v>455</v>
      </c>
      <c r="B1040" s="19">
        <v>793</v>
      </c>
      <c r="C1040" s="28" t="s">
        <v>110</v>
      </c>
      <c r="D1040" s="28" t="s">
        <v>111</v>
      </c>
      <c r="E1040" s="28" t="s">
        <v>456</v>
      </c>
      <c r="F1040" s="28" t="s">
        <v>450</v>
      </c>
      <c r="G1040" s="62"/>
      <c r="H1040" s="24"/>
    </row>
    <row r="1041" spans="1:8" s="49" customFormat="1" ht="48" hidden="1" customHeight="1">
      <c r="A1041" s="112" t="s">
        <v>457</v>
      </c>
      <c r="B1041" s="19">
        <v>793</v>
      </c>
      <c r="C1041" s="28" t="s">
        <v>110</v>
      </c>
      <c r="D1041" s="28" t="s">
        <v>111</v>
      </c>
      <c r="E1041" s="28" t="s">
        <v>458</v>
      </c>
      <c r="F1041" s="28" t="s">
        <v>450</v>
      </c>
      <c r="G1041" s="62"/>
      <c r="H1041" s="48"/>
    </row>
    <row r="1042" spans="1:8" s="23" customFormat="1" ht="51" hidden="1">
      <c r="A1042" s="70" t="s">
        <v>459</v>
      </c>
      <c r="B1042" s="19">
        <v>793</v>
      </c>
      <c r="C1042" s="28" t="s">
        <v>110</v>
      </c>
      <c r="D1042" s="28" t="s">
        <v>111</v>
      </c>
      <c r="E1042" s="28" t="s">
        <v>460</v>
      </c>
      <c r="F1042" s="28" t="s">
        <v>443</v>
      </c>
      <c r="G1042" s="62"/>
      <c r="H1042" s="24"/>
    </row>
    <row r="1043" spans="1:8" s="49" customFormat="1" ht="63.75" hidden="1">
      <c r="A1043" s="112" t="s">
        <v>448</v>
      </c>
      <c r="B1043" s="19">
        <v>793</v>
      </c>
      <c r="C1043" s="28" t="s">
        <v>110</v>
      </c>
      <c r="D1043" s="28" t="s">
        <v>111</v>
      </c>
      <c r="E1043" s="28" t="s">
        <v>460</v>
      </c>
      <c r="F1043" s="28" t="s">
        <v>450</v>
      </c>
      <c r="G1043" s="62"/>
      <c r="H1043" s="48"/>
    </row>
    <row r="1044" spans="1:8" ht="12.75" hidden="1" customHeight="1">
      <c r="A1044" s="30" t="s">
        <v>461</v>
      </c>
      <c r="B1044" s="19">
        <v>793</v>
      </c>
      <c r="C1044" s="20" t="s">
        <v>110</v>
      </c>
      <c r="D1044" s="20" t="s">
        <v>111</v>
      </c>
      <c r="E1044" s="20" t="s">
        <v>462</v>
      </c>
      <c r="F1044" s="20"/>
      <c r="G1044" s="21"/>
    </row>
    <row r="1045" spans="1:8" ht="38.25" hidden="1" customHeight="1">
      <c r="A1045" s="30" t="s">
        <v>463</v>
      </c>
      <c r="B1045" s="19">
        <v>793</v>
      </c>
      <c r="C1045" s="20" t="s">
        <v>110</v>
      </c>
      <c r="D1045" s="20" t="s">
        <v>111</v>
      </c>
      <c r="E1045" s="20" t="s">
        <v>464</v>
      </c>
      <c r="F1045" s="20"/>
      <c r="G1045" s="21"/>
    </row>
    <row r="1046" spans="1:8" ht="12.75" hidden="1" customHeight="1">
      <c r="A1046" s="30" t="s">
        <v>465</v>
      </c>
      <c r="B1046" s="19">
        <v>793</v>
      </c>
      <c r="C1046" s="20" t="s">
        <v>110</v>
      </c>
      <c r="D1046" s="20" t="s">
        <v>111</v>
      </c>
      <c r="E1046" s="20" t="s">
        <v>464</v>
      </c>
      <c r="F1046" s="20" t="s">
        <v>443</v>
      </c>
      <c r="G1046" s="21"/>
    </row>
    <row r="1047" spans="1:8" ht="25.5" hidden="1" customHeight="1">
      <c r="A1047" s="30" t="s">
        <v>466</v>
      </c>
      <c r="B1047" s="19">
        <v>793</v>
      </c>
      <c r="C1047" s="20" t="s">
        <v>110</v>
      </c>
      <c r="D1047" s="20" t="s">
        <v>111</v>
      </c>
      <c r="E1047" s="20" t="s">
        <v>467</v>
      </c>
      <c r="F1047" s="20"/>
      <c r="G1047" s="21"/>
    </row>
    <row r="1048" spans="1:8" ht="25.5" hidden="1" customHeight="1">
      <c r="A1048" s="30" t="s">
        <v>468</v>
      </c>
      <c r="B1048" s="19">
        <v>793</v>
      </c>
      <c r="C1048" s="20" t="s">
        <v>110</v>
      </c>
      <c r="D1048" s="20" t="s">
        <v>111</v>
      </c>
      <c r="E1048" s="20" t="s">
        <v>469</v>
      </c>
      <c r="F1048" s="20"/>
      <c r="G1048" s="21"/>
    </row>
    <row r="1049" spans="1:8" ht="12.75" hidden="1" customHeight="1">
      <c r="A1049" s="30" t="s">
        <v>465</v>
      </c>
      <c r="B1049" s="19">
        <v>793</v>
      </c>
      <c r="C1049" s="20" t="s">
        <v>110</v>
      </c>
      <c r="D1049" s="20" t="s">
        <v>111</v>
      </c>
      <c r="E1049" s="20" t="s">
        <v>469</v>
      </c>
      <c r="F1049" s="20" t="s">
        <v>443</v>
      </c>
      <c r="G1049" s="21"/>
    </row>
    <row r="1050" spans="1:8" s="38" customFormat="1" ht="42.75" hidden="1" customHeight="1">
      <c r="A1050" s="67" t="s">
        <v>81</v>
      </c>
      <c r="B1050" s="19">
        <v>793</v>
      </c>
      <c r="C1050" s="20" t="s">
        <v>110</v>
      </c>
      <c r="D1050" s="20" t="s">
        <v>111</v>
      </c>
      <c r="E1050" s="20" t="s">
        <v>84</v>
      </c>
      <c r="F1050" s="20"/>
      <c r="G1050" s="21">
        <f>G1051</f>
        <v>0</v>
      </c>
      <c r="H1050" s="37"/>
    </row>
    <row r="1051" spans="1:8" s="38" customFormat="1" ht="42.75" hidden="1" customHeight="1">
      <c r="A1051" s="18" t="s">
        <v>113</v>
      </c>
      <c r="B1051" s="19">
        <v>793</v>
      </c>
      <c r="C1051" s="20" t="s">
        <v>110</v>
      </c>
      <c r="D1051" s="20" t="s">
        <v>111</v>
      </c>
      <c r="E1051" s="20" t="s">
        <v>470</v>
      </c>
      <c r="F1051" s="20"/>
      <c r="G1051" s="21">
        <f>G1052</f>
        <v>0</v>
      </c>
      <c r="H1051" s="37"/>
    </row>
    <row r="1052" spans="1:8" s="38" customFormat="1" ht="24.75" hidden="1" customHeight="1">
      <c r="A1052" s="18" t="s">
        <v>47</v>
      </c>
      <c r="B1052" s="19">
        <v>793</v>
      </c>
      <c r="C1052" s="20" t="s">
        <v>110</v>
      </c>
      <c r="D1052" s="20" t="s">
        <v>111</v>
      </c>
      <c r="E1052" s="20" t="s">
        <v>470</v>
      </c>
      <c r="F1052" s="20" t="s">
        <v>48</v>
      </c>
      <c r="G1052" s="21">
        <f>G1053</f>
        <v>0</v>
      </c>
      <c r="H1052" s="37"/>
    </row>
    <row r="1053" spans="1:8" s="7" customFormat="1" hidden="1">
      <c r="A1053" s="18" t="s">
        <v>106</v>
      </c>
      <c r="B1053" s="19">
        <v>793</v>
      </c>
      <c r="C1053" s="20" t="s">
        <v>110</v>
      </c>
      <c r="D1053" s="20" t="s">
        <v>111</v>
      </c>
      <c r="E1053" s="20" t="s">
        <v>470</v>
      </c>
      <c r="F1053" s="20" t="s">
        <v>107</v>
      </c>
      <c r="G1053" s="21"/>
      <c r="H1053" s="6"/>
    </row>
    <row r="1054" spans="1:8" s="7" customFormat="1" ht="60.75" hidden="1" customHeight="1">
      <c r="A1054" s="18" t="s">
        <v>109</v>
      </c>
      <c r="B1054" s="19">
        <v>793</v>
      </c>
      <c r="C1054" s="20" t="s">
        <v>110</v>
      </c>
      <c r="D1054" s="20" t="s">
        <v>111</v>
      </c>
      <c r="E1054" s="20" t="s">
        <v>112</v>
      </c>
      <c r="F1054" s="20"/>
      <c r="G1054" s="21">
        <f>G1055+G1058+G1061</f>
        <v>3184000</v>
      </c>
      <c r="H1054" s="6">
        <v>100000</v>
      </c>
    </row>
    <row r="1055" spans="1:8" s="7" customFormat="1" ht="39.75" hidden="1" customHeight="1">
      <c r="A1055" s="18" t="s">
        <v>113</v>
      </c>
      <c r="B1055" s="19">
        <v>793</v>
      </c>
      <c r="C1055" s="20" t="s">
        <v>110</v>
      </c>
      <c r="D1055" s="20" t="s">
        <v>111</v>
      </c>
      <c r="E1055" s="20" t="s">
        <v>114</v>
      </c>
      <c r="F1055" s="20"/>
      <c r="G1055" s="21">
        <f>G1057+G1056</f>
        <v>3084000</v>
      </c>
      <c r="H1055" s="6"/>
    </row>
    <row r="1056" spans="1:8" s="7" customFormat="1" ht="39.75" hidden="1" customHeight="1">
      <c r="A1056" s="18" t="s">
        <v>119</v>
      </c>
      <c r="B1056" s="19">
        <v>793</v>
      </c>
      <c r="C1056" s="20" t="s">
        <v>110</v>
      </c>
      <c r="D1056" s="20" t="s">
        <v>111</v>
      </c>
      <c r="E1056" s="20" t="s">
        <v>114</v>
      </c>
      <c r="F1056" s="20" t="s">
        <v>120</v>
      </c>
      <c r="G1056" s="21">
        <v>3084000</v>
      </c>
      <c r="H1056" s="6"/>
    </row>
    <row r="1057" spans="1:8" s="7" customFormat="1" ht="42.75" hidden="1" customHeight="1">
      <c r="A1057" s="18" t="s">
        <v>121</v>
      </c>
      <c r="B1057" s="19">
        <v>793</v>
      </c>
      <c r="C1057" s="20" t="s">
        <v>110</v>
      </c>
      <c r="D1057" s="20" t="s">
        <v>111</v>
      </c>
      <c r="E1057" s="20" t="s">
        <v>114</v>
      </c>
      <c r="F1057" s="20" t="s">
        <v>122</v>
      </c>
      <c r="G1057" s="21"/>
      <c r="H1057" s="6"/>
    </row>
    <row r="1058" spans="1:8" s="7" customFormat="1" ht="53.25" hidden="1" customHeight="1">
      <c r="A1058" s="18" t="s">
        <v>123</v>
      </c>
      <c r="B1058" s="19">
        <v>793</v>
      </c>
      <c r="C1058" s="20" t="s">
        <v>110</v>
      </c>
      <c r="D1058" s="20" t="s">
        <v>111</v>
      </c>
      <c r="E1058" s="20" t="s">
        <v>124</v>
      </c>
      <c r="F1058" s="20"/>
      <c r="G1058" s="21">
        <f>G1060+G1059</f>
        <v>100000</v>
      </c>
      <c r="H1058" s="6"/>
    </row>
    <row r="1059" spans="1:8" s="7" customFormat="1" ht="39.75" hidden="1" customHeight="1">
      <c r="A1059" s="18" t="s">
        <v>119</v>
      </c>
      <c r="B1059" s="19">
        <v>793</v>
      </c>
      <c r="C1059" s="20" t="s">
        <v>110</v>
      </c>
      <c r="D1059" s="20" t="s">
        <v>111</v>
      </c>
      <c r="E1059" s="20" t="s">
        <v>124</v>
      </c>
      <c r="F1059" s="20" t="s">
        <v>120</v>
      </c>
      <c r="G1059" s="21">
        <v>100000</v>
      </c>
      <c r="H1059" s="6"/>
    </row>
    <row r="1060" spans="1:8" s="7" customFormat="1" ht="38.25" hidden="1">
      <c r="A1060" s="18" t="s">
        <v>121</v>
      </c>
      <c r="B1060" s="19">
        <v>793</v>
      </c>
      <c r="C1060" s="20" t="s">
        <v>110</v>
      </c>
      <c r="D1060" s="20" t="s">
        <v>111</v>
      </c>
      <c r="E1060" s="20" t="s">
        <v>124</v>
      </c>
      <c r="F1060" s="20" t="s">
        <v>122</v>
      </c>
      <c r="G1060" s="21"/>
      <c r="H1060" s="6"/>
    </row>
    <row r="1061" spans="1:8" s="7" customFormat="1" ht="51" hidden="1">
      <c r="A1061" s="18" t="s">
        <v>471</v>
      </c>
      <c r="B1061" s="19">
        <v>793</v>
      </c>
      <c r="C1061" s="20" t="s">
        <v>110</v>
      </c>
      <c r="D1061" s="20" t="s">
        <v>111</v>
      </c>
      <c r="E1061" s="20" t="s">
        <v>472</v>
      </c>
      <c r="F1061" s="20"/>
      <c r="G1061" s="21">
        <f>G1062</f>
        <v>0</v>
      </c>
      <c r="H1061" s="6"/>
    </row>
    <row r="1062" spans="1:8" s="7" customFormat="1" ht="39.75" hidden="1" customHeight="1">
      <c r="A1062" s="18" t="s">
        <v>119</v>
      </c>
      <c r="B1062" s="19">
        <v>793</v>
      </c>
      <c r="C1062" s="20" t="s">
        <v>110</v>
      </c>
      <c r="D1062" s="20" t="s">
        <v>111</v>
      </c>
      <c r="E1062" s="20" t="s">
        <v>472</v>
      </c>
      <c r="F1062" s="20" t="s">
        <v>120</v>
      </c>
      <c r="G1062" s="21"/>
      <c r="H1062" s="6"/>
    </row>
    <row r="1063" spans="1:8" s="7" customFormat="1" ht="57" hidden="1" customHeight="1">
      <c r="A1063" s="18" t="s">
        <v>415</v>
      </c>
      <c r="B1063" s="19">
        <v>793</v>
      </c>
      <c r="C1063" s="20" t="s">
        <v>110</v>
      </c>
      <c r="D1063" s="20" t="s">
        <v>111</v>
      </c>
      <c r="E1063" s="20" t="s">
        <v>416</v>
      </c>
      <c r="F1063" s="20"/>
      <c r="G1063" s="21">
        <f>G1064</f>
        <v>0</v>
      </c>
      <c r="H1063" s="6"/>
    </row>
    <row r="1064" spans="1:8" s="7" customFormat="1" ht="50.25" hidden="1" customHeight="1">
      <c r="A1064" s="18" t="s">
        <v>473</v>
      </c>
      <c r="B1064" s="19">
        <v>793</v>
      </c>
      <c r="C1064" s="20" t="s">
        <v>110</v>
      </c>
      <c r="D1064" s="20" t="s">
        <v>111</v>
      </c>
      <c r="E1064" s="20" t="s">
        <v>474</v>
      </c>
      <c r="F1064" s="20"/>
      <c r="G1064" s="21">
        <f>G1065</f>
        <v>0</v>
      </c>
      <c r="H1064" s="6"/>
    </row>
    <row r="1065" spans="1:8" s="7" customFormat="1" ht="38.25" hidden="1" customHeight="1">
      <c r="A1065" s="18" t="s">
        <v>121</v>
      </c>
      <c r="B1065" s="19">
        <v>793</v>
      </c>
      <c r="C1065" s="20" t="s">
        <v>110</v>
      </c>
      <c r="D1065" s="20" t="s">
        <v>111</v>
      </c>
      <c r="E1065" s="20" t="s">
        <v>474</v>
      </c>
      <c r="F1065" s="20" t="s">
        <v>122</v>
      </c>
      <c r="G1065" s="21"/>
      <c r="H1065" s="6"/>
    </row>
    <row r="1066" spans="1:8" s="32" customFormat="1" ht="38.25" hidden="1" customHeight="1">
      <c r="A1066" s="12" t="s">
        <v>475</v>
      </c>
      <c r="B1066" s="13">
        <v>793</v>
      </c>
      <c r="C1066" s="14" t="s">
        <v>176</v>
      </c>
      <c r="D1066" s="14"/>
      <c r="E1066" s="14"/>
      <c r="F1066" s="14"/>
      <c r="G1066" s="15">
        <f>G1067</f>
        <v>20000</v>
      </c>
      <c r="H1066" s="31">
        <v>20000</v>
      </c>
    </row>
    <row r="1067" spans="1:8" s="7" customFormat="1" ht="38.25" hidden="1" customHeight="1">
      <c r="A1067" s="18" t="s">
        <v>476</v>
      </c>
      <c r="B1067" s="19">
        <v>793</v>
      </c>
      <c r="C1067" s="20" t="s">
        <v>176</v>
      </c>
      <c r="D1067" s="20" t="s">
        <v>110</v>
      </c>
      <c r="E1067" s="20"/>
      <c r="F1067" s="20"/>
      <c r="G1067" s="21">
        <f>G1068</f>
        <v>20000</v>
      </c>
      <c r="H1067" s="6"/>
    </row>
    <row r="1068" spans="1:8" s="7" customFormat="1" ht="38.25" hidden="1" customHeight="1">
      <c r="A1068" s="18" t="s">
        <v>175</v>
      </c>
      <c r="B1068" s="19">
        <v>793</v>
      </c>
      <c r="C1068" s="20" t="s">
        <v>176</v>
      </c>
      <c r="D1068" s="20" t="s">
        <v>110</v>
      </c>
      <c r="E1068" s="20" t="s">
        <v>177</v>
      </c>
      <c r="F1068" s="20"/>
      <c r="G1068" s="21">
        <f>G1069</f>
        <v>20000</v>
      </c>
      <c r="H1068" s="6"/>
    </row>
    <row r="1069" spans="1:8" s="7" customFormat="1" ht="38.25" hidden="1" customHeight="1">
      <c r="A1069" s="18" t="s">
        <v>178</v>
      </c>
      <c r="B1069" s="19">
        <v>793</v>
      </c>
      <c r="C1069" s="20" t="s">
        <v>176</v>
      </c>
      <c r="D1069" s="20" t="s">
        <v>110</v>
      </c>
      <c r="E1069" s="20" t="s">
        <v>179</v>
      </c>
      <c r="F1069" s="20"/>
      <c r="G1069" s="21">
        <f>G1071</f>
        <v>20000</v>
      </c>
      <c r="H1069" s="6"/>
    </row>
    <row r="1070" spans="1:8" s="7" customFormat="1" ht="38.25" hidden="1" customHeight="1">
      <c r="A1070" s="18" t="s">
        <v>74</v>
      </c>
      <c r="B1070" s="19">
        <v>793</v>
      </c>
      <c r="C1070" s="20" t="s">
        <v>176</v>
      </c>
      <c r="D1070" s="20" t="s">
        <v>110</v>
      </c>
      <c r="E1070" s="20" t="s">
        <v>179</v>
      </c>
      <c r="F1070" s="20" t="s">
        <v>54</v>
      </c>
      <c r="G1070" s="21">
        <f>G1071</f>
        <v>20000</v>
      </c>
      <c r="H1070" s="6"/>
    </row>
    <row r="1071" spans="1:8" s="7" customFormat="1" ht="38.25" hidden="1" customHeight="1">
      <c r="A1071" s="18" t="s">
        <v>55</v>
      </c>
      <c r="B1071" s="19">
        <v>793</v>
      </c>
      <c r="C1071" s="20" t="s">
        <v>176</v>
      </c>
      <c r="D1071" s="20" t="s">
        <v>110</v>
      </c>
      <c r="E1071" s="20" t="s">
        <v>179</v>
      </c>
      <c r="F1071" s="20" t="s">
        <v>56</v>
      </c>
      <c r="G1071" s="21">
        <f>G1072</f>
        <v>20000</v>
      </c>
      <c r="H1071" s="6"/>
    </row>
    <row r="1072" spans="1:8" s="7" customFormat="1" ht="38.25" hidden="1" customHeight="1">
      <c r="A1072" s="18" t="s">
        <v>57</v>
      </c>
      <c r="B1072" s="19">
        <v>793</v>
      </c>
      <c r="C1072" s="20" t="s">
        <v>176</v>
      </c>
      <c r="D1072" s="20" t="s">
        <v>110</v>
      </c>
      <c r="E1072" s="20" t="s">
        <v>179</v>
      </c>
      <c r="F1072" s="20" t="s">
        <v>58</v>
      </c>
      <c r="G1072" s="21">
        <v>20000</v>
      </c>
      <c r="H1072" s="6"/>
    </row>
    <row r="1073" spans="1:8" hidden="1">
      <c r="A1073" s="81" t="s">
        <v>477</v>
      </c>
      <c r="B1073" s="82">
        <v>793</v>
      </c>
      <c r="C1073" s="83" t="s">
        <v>133</v>
      </c>
      <c r="D1073" s="83"/>
      <c r="E1073" s="83"/>
      <c r="F1073" s="83"/>
      <c r="G1073" s="87">
        <f>G1074</f>
        <v>0</v>
      </c>
    </row>
    <row r="1074" spans="1:8" hidden="1">
      <c r="A1074" s="18" t="s">
        <v>478</v>
      </c>
      <c r="B1074" s="19">
        <v>793</v>
      </c>
      <c r="C1074" s="20" t="s">
        <v>133</v>
      </c>
      <c r="D1074" s="20" t="s">
        <v>42</v>
      </c>
      <c r="E1074" s="20"/>
      <c r="F1074" s="20"/>
      <c r="G1074" s="21">
        <f>G1075</f>
        <v>0</v>
      </c>
    </row>
    <row r="1075" spans="1:8" ht="51" hidden="1">
      <c r="A1075" s="18" t="s">
        <v>109</v>
      </c>
      <c r="B1075" s="19">
        <v>793</v>
      </c>
      <c r="C1075" s="20" t="s">
        <v>133</v>
      </c>
      <c r="D1075" s="20" t="s">
        <v>42</v>
      </c>
      <c r="E1075" s="20" t="s">
        <v>112</v>
      </c>
      <c r="F1075" s="20"/>
      <c r="G1075" s="21">
        <f>G1078+G1076+G1080</f>
        <v>0</v>
      </c>
    </row>
    <row r="1076" spans="1:8" ht="25.5" hidden="1">
      <c r="A1076" s="18" t="s">
        <v>479</v>
      </c>
      <c r="B1076" s="19">
        <v>793</v>
      </c>
      <c r="C1076" s="20" t="s">
        <v>133</v>
      </c>
      <c r="D1076" s="20" t="s">
        <v>42</v>
      </c>
      <c r="E1076" s="20" t="s">
        <v>480</v>
      </c>
      <c r="F1076" s="20"/>
      <c r="G1076" s="21">
        <f>G1077</f>
        <v>0</v>
      </c>
    </row>
    <row r="1077" spans="1:8" ht="38.25" hidden="1">
      <c r="A1077" s="18" t="s">
        <v>130</v>
      </c>
      <c r="B1077" s="19">
        <v>793</v>
      </c>
      <c r="C1077" s="20" t="s">
        <v>133</v>
      </c>
      <c r="D1077" s="20" t="s">
        <v>42</v>
      </c>
      <c r="E1077" s="20" t="s">
        <v>480</v>
      </c>
      <c r="F1077" s="20" t="s">
        <v>120</v>
      </c>
      <c r="G1077" s="21"/>
    </row>
    <row r="1078" spans="1:8" ht="38.25" hidden="1">
      <c r="A1078" s="18" t="s">
        <v>481</v>
      </c>
      <c r="B1078" s="19">
        <v>793</v>
      </c>
      <c r="C1078" s="20" t="s">
        <v>133</v>
      </c>
      <c r="D1078" s="20" t="s">
        <v>42</v>
      </c>
      <c r="E1078" s="20" t="s">
        <v>114</v>
      </c>
      <c r="F1078" s="20"/>
      <c r="G1078" s="21">
        <f>G1079</f>
        <v>0</v>
      </c>
    </row>
    <row r="1079" spans="1:8" ht="38.25" hidden="1">
      <c r="A1079" s="18" t="s">
        <v>130</v>
      </c>
      <c r="B1079" s="19">
        <v>793</v>
      </c>
      <c r="C1079" s="20" t="s">
        <v>133</v>
      </c>
      <c r="D1079" s="20" t="s">
        <v>42</v>
      </c>
      <c r="E1079" s="20" t="s">
        <v>114</v>
      </c>
      <c r="F1079" s="20" t="s">
        <v>120</v>
      </c>
      <c r="G1079" s="21"/>
    </row>
    <row r="1080" spans="1:8" ht="25.5" hidden="1">
      <c r="A1080" s="18" t="s">
        <v>482</v>
      </c>
      <c r="B1080" s="19">
        <v>793</v>
      </c>
      <c r="C1080" s="20" t="s">
        <v>133</v>
      </c>
      <c r="D1080" s="20" t="s">
        <v>42</v>
      </c>
      <c r="E1080" s="20" t="s">
        <v>483</v>
      </c>
      <c r="F1080" s="20"/>
      <c r="G1080" s="21">
        <f>G1081</f>
        <v>0</v>
      </c>
    </row>
    <row r="1081" spans="1:8" ht="38.25" hidden="1">
      <c r="A1081" s="18" t="s">
        <v>130</v>
      </c>
      <c r="B1081" s="19">
        <v>793</v>
      </c>
      <c r="C1081" s="20" t="s">
        <v>133</v>
      </c>
      <c r="D1081" s="20" t="s">
        <v>42</v>
      </c>
      <c r="E1081" s="20" t="s">
        <v>483</v>
      </c>
      <c r="F1081" s="20" t="s">
        <v>120</v>
      </c>
      <c r="G1081" s="21"/>
    </row>
    <row r="1082" spans="1:8" hidden="1">
      <c r="A1082" s="81" t="s">
        <v>484</v>
      </c>
      <c r="B1082" s="25">
        <v>793</v>
      </c>
      <c r="C1082" s="83" t="s">
        <v>82</v>
      </c>
      <c r="D1082" s="83"/>
      <c r="E1082" s="83"/>
      <c r="F1082" s="83"/>
      <c r="G1082" s="87">
        <f>G1083+G1089+G1121+G1127</f>
        <v>2204947</v>
      </c>
    </row>
    <row r="1083" spans="1:8" hidden="1">
      <c r="A1083" s="18" t="s">
        <v>485</v>
      </c>
      <c r="B1083" s="19">
        <v>793</v>
      </c>
      <c r="C1083" s="20" t="s">
        <v>82</v>
      </c>
      <c r="D1083" s="20" t="s">
        <v>42</v>
      </c>
      <c r="E1083" s="20"/>
      <c r="F1083" s="20"/>
      <c r="G1083" s="21">
        <f>G1084</f>
        <v>1367136</v>
      </c>
      <c r="H1083" s="4">
        <v>1367136</v>
      </c>
    </row>
    <row r="1084" spans="1:8" s="49" customFormat="1" hidden="1">
      <c r="A1084" s="18" t="s">
        <v>320</v>
      </c>
      <c r="B1084" s="19">
        <v>793</v>
      </c>
      <c r="C1084" s="20" t="s">
        <v>82</v>
      </c>
      <c r="D1084" s="20" t="s">
        <v>42</v>
      </c>
      <c r="E1084" s="20" t="s">
        <v>321</v>
      </c>
      <c r="F1084" s="28"/>
      <c r="G1084" s="21">
        <f>G1085</f>
        <v>1367136</v>
      </c>
      <c r="H1084" s="48"/>
    </row>
    <row r="1085" spans="1:8" s="49" customFormat="1" hidden="1">
      <c r="A1085" s="18" t="s">
        <v>350</v>
      </c>
      <c r="B1085" s="19">
        <v>793</v>
      </c>
      <c r="C1085" s="20" t="s">
        <v>82</v>
      </c>
      <c r="D1085" s="20" t="s">
        <v>42</v>
      </c>
      <c r="E1085" s="20" t="s">
        <v>351</v>
      </c>
      <c r="F1085" s="28"/>
      <c r="G1085" s="21">
        <f>G1086</f>
        <v>1367136</v>
      </c>
      <c r="H1085" s="48"/>
    </row>
    <row r="1086" spans="1:8" s="49" customFormat="1" hidden="1">
      <c r="A1086" s="18" t="s">
        <v>93</v>
      </c>
      <c r="B1086" s="19">
        <v>793</v>
      </c>
      <c r="C1086" s="20" t="s">
        <v>82</v>
      </c>
      <c r="D1086" s="20" t="s">
        <v>42</v>
      </c>
      <c r="E1086" s="20" t="s">
        <v>351</v>
      </c>
      <c r="F1086" s="20" t="s">
        <v>94</v>
      </c>
      <c r="G1086" s="21">
        <f>G1087</f>
        <v>1367136</v>
      </c>
      <c r="H1086" s="48"/>
    </row>
    <row r="1087" spans="1:8" s="49" customFormat="1" ht="25.5" hidden="1">
      <c r="A1087" s="18" t="s">
        <v>95</v>
      </c>
      <c r="B1087" s="19">
        <v>793</v>
      </c>
      <c r="C1087" s="20" t="s">
        <v>82</v>
      </c>
      <c r="D1087" s="20" t="s">
        <v>42</v>
      </c>
      <c r="E1087" s="20" t="s">
        <v>351</v>
      </c>
      <c r="F1087" s="20" t="s">
        <v>96</v>
      </c>
      <c r="G1087" s="21">
        <f>G1088</f>
        <v>1367136</v>
      </c>
      <c r="H1087" s="48"/>
    </row>
    <row r="1088" spans="1:8" s="49" customFormat="1" ht="25.5" hidden="1">
      <c r="A1088" s="18" t="s">
        <v>342</v>
      </c>
      <c r="B1088" s="19">
        <v>793</v>
      </c>
      <c r="C1088" s="20" t="s">
        <v>82</v>
      </c>
      <c r="D1088" s="20" t="s">
        <v>42</v>
      </c>
      <c r="E1088" s="20" t="s">
        <v>351</v>
      </c>
      <c r="F1088" s="20" t="s">
        <v>343</v>
      </c>
      <c r="G1088" s="21">
        <v>1367136</v>
      </c>
      <c r="H1088" s="48"/>
    </row>
    <row r="1089" spans="1:8" hidden="1">
      <c r="A1089" s="18" t="s">
        <v>486</v>
      </c>
      <c r="B1089" s="19">
        <v>793</v>
      </c>
      <c r="C1089" s="20" t="s">
        <v>82</v>
      </c>
      <c r="D1089" s="20" t="s">
        <v>83</v>
      </c>
      <c r="E1089" s="20"/>
      <c r="F1089" s="20"/>
      <c r="G1089" s="21">
        <f>G1104+G1099+G1117+G1090</f>
        <v>520911</v>
      </c>
    </row>
    <row r="1090" spans="1:8" ht="30.75" hidden="1" customHeight="1">
      <c r="A1090" s="18" t="s">
        <v>81</v>
      </c>
      <c r="B1090" s="19">
        <v>793</v>
      </c>
      <c r="C1090" s="20" t="s">
        <v>82</v>
      </c>
      <c r="D1090" s="20" t="s">
        <v>83</v>
      </c>
      <c r="E1090" s="20" t="s">
        <v>84</v>
      </c>
      <c r="F1090" s="20"/>
      <c r="G1090" s="21">
        <f>G1093+G1091+G1095</f>
        <v>100000</v>
      </c>
      <c r="H1090" s="4">
        <v>100000</v>
      </c>
    </row>
    <row r="1091" spans="1:8" ht="50.25" hidden="1" customHeight="1">
      <c r="A1091" s="18" t="s">
        <v>85</v>
      </c>
      <c r="B1091" s="19">
        <v>793</v>
      </c>
      <c r="C1091" s="20" t="s">
        <v>82</v>
      </c>
      <c r="D1091" s="20" t="s">
        <v>83</v>
      </c>
      <c r="E1091" s="20" t="s">
        <v>86</v>
      </c>
      <c r="F1091" s="20"/>
      <c r="G1091" s="21">
        <f>G1092</f>
        <v>0</v>
      </c>
    </row>
    <row r="1092" spans="1:8" ht="30.75" hidden="1" customHeight="1">
      <c r="A1092" s="18" t="s">
        <v>87</v>
      </c>
      <c r="B1092" s="19">
        <v>793</v>
      </c>
      <c r="C1092" s="20" t="s">
        <v>82</v>
      </c>
      <c r="D1092" s="20" t="s">
        <v>83</v>
      </c>
      <c r="E1092" s="20" t="s">
        <v>86</v>
      </c>
      <c r="F1092" s="20" t="s">
        <v>88</v>
      </c>
      <c r="G1092" s="21"/>
    </row>
    <row r="1093" spans="1:8" ht="78.75" hidden="1" customHeight="1">
      <c r="A1093" s="18" t="s">
        <v>89</v>
      </c>
      <c r="B1093" s="19">
        <v>793</v>
      </c>
      <c r="C1093" s="20" t="s">
        <v>82</v>
      </c>
      <c r="D1093" s="20" t="s">
        <v>83</v>
      </c>
      <c r="E1093" s="20" t="s">
        <v>90</v>
      </c>
      <c r="F1093" s="20"/>
      <c r="G1093" s="21">
        <f>G1094</f>
        <v>0</v>
      </c>
    </row>
    <row r="1094" spans="1:8" ht="22.5" hidden="1" customHeight="1">
      <c r="A1094" s="18" t="s">
        <v>87</v>
      </c>
      <c r="B1094" s="19">
        <v>793</v>
      </c>
      <c r="C1094" s="20" t="s">
        <v>82</v>
      </c>
      <c r="D1094" s="20" t="s">
        <v>83</v>
      </c>
      <c r="E1094" s="20" t="s">
        <v>90</v>
      </c>
      <c r="F1094" s="20" t="s">
        <v>88</v>
      </c>
      <c r="G1094" s="21"/>
    </row>
    <row r="1095" spans="1:8" ht="65.25" hidden="1" customHeight="1">
      <c r="A1095" s="18" t="s">
        <v>91</v>
      </c>
      <c r="B1095" s="19">
        <v>793</v>
      </c>
      <c r="C1095" s="20" t="s">
        <v>82</v>
      </c>
      <c r="D1095" s="20" t="s">
        <v>83</v>
      </c>
      <c r="E1095" s="20" t="s">
        <v>92</v>
      </c>
      <c r="F1095" s="20"/>
      <c r="G1095" s="21">
        <f>G1098</f>
        <v>100000</v>
      </c>
    </row>
    <row r="1096" spans="1:8" ht="27.75" hidden="1" customHeight="1">
      <c r="A1096" s="18" t="s">
        <v>93</v>
      </c>
      <c r="B1096" s="19">
        <v>793</v>
      </c>
      <c r="C1096" s="20" t="s">
        <v>82</v>
      </c>
      <c r="D1096" s="20" t="s">
        <v>83</v>
      </c>
      <c r="E1096" s="20" t="s">
        <v>92</v>
      </c>
      <c r="F1096" s="20" t="s">
        <v>94</v>
      </c>
      <c r="G1096" s="21">
        <f>G1097</f>
        <v>100000</v>
      </c>
    </row>
    <row r="1097" spans="1:8" ht="43.5" hidden="1" customHeight="1">
      <c r="A1097" s="18" t="s">
        <v>95</v>
      </c>
      <c r="B1097" s="19">
        <v>793</v>
      </c>
      <c r="C1097" s="20" t="s">
        <v>82</v>
      </c>
      <c r="D1097" s="20" t="s">
        <v>83</v>
      </c>
      <c r="E1097" s="20" t="s">
        <v>92</v>
      </c>
      <c r="F1097" s="20" t="s">
        <v>96</v>
      </c>
      <c r="G1097" s="21">
        <f>G1098</f>
        <v>100000</v>
      </c>
    </row>
    <row r="1098" spans="1:8" ht="22.5" hidden="1" customHeight="1">
      <c r="A1098" s="18" t="s">
        <v>87</v>
      </c>
      <c r="B1098" s="19">
        <v>793</v>
      </c>
      <c r="C1098" s="20" t="s">
        <v>82</v>
      </c>
      <c r="D1098" s="20" t="s">
        <v>83</v>
      </c>
      <c r="E1098" s="20" t="s">
        <v>92</v>
      </c>
      <c r="F1098" s="20" t="s">
        <v>88</v>
      </c>
      <c r="G1098" s="21">
        <v>100000</v>
      </c>
    </row>
    <row r="1099" spans="1:8" s="38" customFormat="1" ht="25.5" hidden="1">
      <c r="A1099" s="30" t="s">
        <v>221</v>
      </c>
      <c r="B1099" s="19">
        <v>793</v>
      </c>
      <c r="C1099" s="20" t="s">
        <v>82</v>
      </c>
      <c r="D1099" s="20" t="s">
        <v>83</v>
      </c>
      <c r="E1099" s="20" t="s">
        <v>222</v>
      </c>
      <c r="F1099" s="20"/>
      <c r="G1099" s="21">
        <f>G1100</f>
        <v>61111</v>
      </c>
      <c r="H1099" s="37">
        <v>61111</v>
      </c>
    </row>
    <row r="1100" spans="1:8" s="38" customFormat="1" ht="25.5" hidden="1">
      <c r="A1100" s="18" t="s">
        <v>223</v>
      </c>
      <c r="B1100" s="19">
        <v>793</v>
      </c>
      <c r="C1100" s="20" t="s">
        <v>82</v>
      </c>
      <c r="D1100" s="20" t="s">
        <v>83</v>
      </c>
      <c r="E1100" s="20" t="s">
        <v>224</v>
      </c>
      <c r="F1100" s="20"/>
      <c r="G1100" s="21">
        <f>G1101</f>
        <v>61111</v>
      </c>
      <c r="H1100" s="37"/>
    </row>
    <row r="1101" spans="1:8" s="38" customFormat="1" ht="24.75" hidden="1" customHeight="1">
      <c r="A1101" s="18" t="s">
        <v>225</v>
      </c>
      <c r="B1101" s="19">
        <v>793</v>
      </c>
      <c r="C1101" s="20" t="s">
        <v>82</v>
      </c>
      <c r="D1101" s="20" t="s">
        <v>83</v>
      </c>
      <c r="E1101" s="20" t="s">
        <v>224</v>
      </c>
      <c r="F1101" s="20" t="s">
        <v>94</v>
      </c>
      <c r="G1101" s="21">
        <f>G1102</f>
        <v>61111</v>
      </c>
      <c r="H1101" s="37"/>
    </row>
    <row r="1102" spans="1:8" s="38" customFormat="1" ht="25.5" hidden="1">
      <c r="A1102" s="18" t="s">
        <v>226</v>
      </c>
      <c r="B1102" s="19">
        <v>793</v>
      </c>
      <c r="C1102" s="20" t="s">
        <v>82</v>
      </c>
      <c r="D1102" s="20" t="s">
        <v>83</v>
      </c>
      <c r="E1102" s="20" t="s">
        <v>224</v>
      </c>
      <c r="F1102" s="20" t="s">
        <v>227</v>
      </c>
      <c r="G1102" s="21">
        <f>G1103</f>
        <v>61111</v>
      </c>
      <c r="H1102" s="37"/>
    </row>
    <row r="1103" spans="1:8" s="38" customFormat="1" ht="25.5" hidden="1">
      <c r="A1103" s="18" t="s">
        <v>228</v>
      </c>
      <c r="B1103" s="19">
        <v>793</v>
      </c>
      <c r="C1103" s="20" t="s">
        <v>82</v>
      </c>
      <c r="D1103" s="20" t="s">
        <v>83</v>
      </c>
      <c r="E1103" s="20" t="s">
        <v>224</v>
      </c>
      <c r="F1103" s="20" t="s">
        <v>229</v>
      </c>
      <c r="G1103" s="21">
        <v>61111</v>
      </c>
      <c r="H1103" s="37"/>
    </row>
    <row r="1104" spans="1:8" s="49" customFormat="1" ht="27.75" hidden="1" customHeight="1">
      <c r="A1104" s="18" t="s">
        <v>320</v>
      </c>
      <c r="B1104" s="19">
        <v>793</v>
      </c>
      <c r="C1104" s="20" t="s">
        <v>82</v>
      </c>
      <c r="D1104" s="20" t="s">
        <v>83</v>
      </c>
      <c r="E1104" s="20" t="s">
        <v>321</v>
      </c>
      <c r="F1104" s="28"/>
      <c r="G1104" s="21">
        <f>G1105+G1113</f>
        <v>359800</v>
      </c>
      <c r="H1104" s="48"/>
    </row>
    <row r="1105" spans="1:8" s="49" customFormat="1" ht="54" hidden="1" customHeight="1">
      <c r="A1105" s="18" t="s">
        <v>322</v>
      </c>
      <c r="B1105" s="19">
        <v>793</v>
      </c>
      <c r="C1105" s="20" t="s">
        <v>82</v>
      </c>
      <c r="D1105" s="20" t="s">
        <v>83</v>
      </c>
      <c r="E1105" s="20" t="s">
        <v>323</v>
      </c>
      <c r="F1105" s="28"/>
      <c r="G1105" s="21">
        <f>G1106</f>
        <v>203800</v>
      </c>
      <c r="H1105" s="37">
        <v>203800</v>
      </c>
    </row>
    <row r="1106" spans="1:8" s="49" customFormat="1" ht="27" hidden="1" customHeight="1">
      <c r="A1106" s="18" t="s">
        <v>185</v>
      </c>
      <c r="B1106" s="19">
        <v>793</v>
      </c>
      <c r="C1106" s="20" t="s">
        <v>82</v>
      </c>
      <c r="D1106" s="20" t="s">
        <v>83</v>
      </c>
      <c r="E1106" s="20" t="s">
        <v>323</v>
      </c>
      <c r="F1106" s="20" t="s">
        <v>186</v>
      </c>
      <c r="G1106" s="21">
        <f>G1107</f>
        <v>203800</v>
      </c>
      <c r="H1106" s="48"/>
    </row>
    <row r="1107" spans="1:8" ht="38.25" hidden="1">
      <c r="A1107" s="18" t="s">
        <v>324</v>
      </c>
      <c r="B1107" s="19">
        <v>793</v>
      </c>
      <c r="C1107" s="20" t="s">
        <v>82</v>
      </c>
      <c r="D1107" s="20" t="s">
        <v>83</v>
      </c>
      <c r="E1107" s="20" t="s">
        <v>323</v>
      </c>
      <c r="F1107" s="20" t="s">
        <v>325</v>
      </c>
      <c r="G1107" s="21">
        <v>203800</v>
      </c>
    </row>
    <row r="1108" spans="1:8" hidden="1">
      <c r="A1108" s="18"/>
      <c r="B1108" s="19"/>
      <c r="C1108" s="20"/>
      <c r="D1108" s="20"/>
      <c r="E1108" s="20"/>
      <c r="F1108" s="20"/>
      <c r="G1108" s="21"/>
    </row>
    <row r="1109" spans="1:8" s="49" customFormat="1" ht="25.5" hidden="1">
      <c r="A1109" s="70" t="s">
        <v>326</v>
      </c>
      <c r="B1109" s="54">
        <v>793</v>
      </c>
      <c r="C1109" s="28" t="s">
        <v>82</v>
      </c>
      <c r="D1109" s="28" t="s">
        <v>83</v>
      </c>
      <c r="E1109" s="28" t="s">
        <v>327</v>
      </c>
      <c r="F1109" s="28" t="s">
        <v>328</v>
      </c>
      <c r="G1109" s="62"/>
      <c r="H1109" s="48"/>
    </row>
    <row r="1110" spans="1:8" ht="12.75" hidden="1" customHeight="1">
      <c r="A1110" s="18" t="s">
        <v>329</v>
      </c>
      <c r="B1110" s="19">
        <v>793</v>
      </c>
      <c r="C1110" s="20" t="s">
        <v>82</v>
      </c>
      <c r="D1110" s="20" t="s">
        <v>83</v>
      </c>
      <c r="E1110" s="20" t="s">
        <v>330</v>
      </c>
      <c r="F1110" s="20"/>
      <c r="G1110" s="21"/>
    </row>
    <row r="1111" spans="1:8" ht="38.25" hidden="1" customHeight="1">
      <c r="A1111" s="18" t="s">
        <v>331</v>
      </c>
      <c r="B1111" s="19">
        <v>793</v>
      </c>
      <c r="C1111" s="20" t="s">
        <v>82</v>
      </c>
      <c r="D1111" s="20" t="s">
        <v>83</v>
      </c>
      <c r="E1111" s="20" t="s">
        <v>332</v>
      </c>
      <c r="F1111" s="20"/>
      <c r="G1111" s="21"/>
    </row>
    <row r="1112" spans="1:8" ht="38.25" hidden="1" customHeight="1">
      <c r="A1112" s="18" t="s">
        <v>333</v>
      </c>
      <c r="B1112" s="19">
        <v>793</v>
      </c>
      <c r="C1112" s="20" t="s">
        <v>82</v>
      </c>
      <c r="D1112" s="20" t="s">
        <v>83</v>
      </c>
      <c r="E1112" s="20" t="s">
        <v>334</v>
      </c>
      <c r="F1112" s="20" t="s">
        <v>335</v>
      </c>
      <c r="G1112" s="21"/>
    </row>
    <row r="1113" spans="1:8" ht="25.5" hidden="1" customHeight="1">
      <c r="A1113" s="18" t="s">
        <v>326</v>
      </c>
      <c r="B1113" s="19">
        <v>793</v>
      </c>
      <c r="C1113" s="20" t="s">
        <v>82</v>
      </c>
      <c r="D1113" s="20" t="s">
        <v>83</v>
      </c>
      <c r="E1113" s="20" t="s">
        <v>336</v>
      </c>
      <c r="F1113" s="20"/>
      <c r="G1113" s="21">
        <f>G1114</f>
        <v>156000</v>
      </c>
      <c r="H1113" s="4">
        <v>156000</v>
      </c>
    </row>
    <row r="1114" spans="1:8" ht="25.5" hidden="1" customHeight="1">
      <c r="A1114" s="18" t="s">
        <v>337</v>
      </c>
      <c r="B1114" s="19">
        <v>793</v>
      </c>
      <c r="C1114" s="20" t="s">
        <v>82</v>
      </c>
      <c r="D1114" s="20" t="s">
        <v>83</v>
      </c>
      <c r="E1114" s="20" t="s">
        <v>336</v>
      </c>
      <c r="F1114" s="20" t="s">
        <v>94</v>
      </c>
      <c r="G1114" s="21">
        <f>G1115</f>
        <v>156000</v>
      </c>
    </row>
    <row r="1115" spans="1:8" ht="25.5" hidden="1" customHeight="1">
      <c r="A1115" s="18" t="s">
        <v>226</v>
      </c>
      <c r="B1115" s="19">
        <v>793</v>
      </c>
      <c r="C1115" s="20" t="s">
        <v>82</v>
      </c>
      <c r="D1115" s="20" t="s">
        <v>83</v>
      </c>
      <c r="E1115" s="20" t="s">
        <v>336</v>
      </c>
      <c r="F1115" s="20" t="s">
        <v>227</v>
      </c>
      <c r="G1115" s="21">
        <f>G1116</f>
        <v>156000</v>
      </c>
    </row>
    <row r="1116" spans="1:8" ht="38.25" hidden="1" customHeight="1">
      <c r="A1116" s="18" t="s">
        <v>228</v>
      </c>
      <c r="B1116" s="19">
        <v>793</v>
      </c>
      <c r="C1116" s="20" t="s">
        <v>82</v>
      </c>
      <c r="D1116" s="20" t="s">
        <v>83</v>
      </c>
      <c r="E1116" s="20" t="s">
        <v>336</v>
      </c>
      <c r="F1116" s="20" t="s">
        <v>229</v>
      </c>
      <c r="G1116" s="21">
        <v>156000</v>
      </c>
    </row>
    <row r="1117" spans="1:8" ht="26.25" hidden="1" customHeight="1">
      <c r="A1117" s="18" t="s">
        <v>338</v>
      </c>
      <c r="B1117" s="19">
        <v>793</v>
      </c>
      <c r="C1117" s="20" t="s">
        <v>82</v>
      </c>
      <c r="D1117" s="20" t="s">
        <v>83</v>
      </c>
      <c r="E1117" s="20" t="s">
        <v>339</v>
      </c>
      <c r="F1117" s="20"/>
      <c r="G1117" s="21">
        <f>G1118</f>
        <v>0</v>
      </c>
    </row>
    <row r="1118" spans="1:8" ht="21.75" hidden="1" customHeight="1">
      <c r="A1118" s="18" t="s">
        <v>338</v>
      </c>
      <c r="B1118" s="19">
        <v>793</v>
      </c>
      <c r="C1118" s="20" t="s">
        <v>82</v>
      </c>
      <c r="D1118" s="20" t="s">
        <v>83</v>
      </c>
      <c r="E1118" s="20" t="s">
        <v>340</v>
      </c>
      <c r="F1118" s="20"/>
      <c r="G1118" s="21">
        <f>G1119</f>
        <v>0</v>
      </c>
    </row>
    <row r="1119" spans="1:8" ht="29.25" hidden="1" customHeight="1">
      <c r="A1119" s="18" t="s">
        <v>338</v>
      </c>
      <c r="B1119" s="19">
        <v>793</v>
      </c>
      <c r="C1119" s="20" t="s">
        <v>82</v>
      </c>
      <c r="D1119" s="20" t="s">
        <v>83</v>
      </c>
      <c r="E1119" s="20" t="s">
        <v>341</v>
      </c>
      <c r="F1119" s="20"/>
      <c r="G1119" s="21">
        <f>G1120</f>
        <v>0</v>
      </c>
    </row>
    <row r="1120" spans="1:8" ht="30.75" hidden="1" customHeight="1">
      <c r="A1120" s="18" t="s">
        <v>342</v>
      </c>
      <c r="B1120" s="19">
        <v>793</v>
      </c>
      <c r="C1120" s="20" t="s">
        <v>82</v>
      </c>
      <c r="D1120" s="20" t="s">
        <v>83</v>
      </c>
      <c r="E1120" s="20" t="s">
        <v>341</v>
      </c>
      <c r="F1120" s="20" t="s">
        <v>343</v>
      </c>
      <c r="G1120" s="21"/>
    </row>
    <row r="1121" spans="1:8" hidden="1">
      <c r="A1121" s="30" t="s">
        <v>344</v>
      </c>
      <c r="B1121" s="19">
        <v>793</v>
      </c>
      <c r="C1121" s="20" t="s">
        <v>82</v>
      </c>
      <c r="D1121" s="20" t="s">
        <v>62</v>
      </c>
      <c r="E1121" s="20"/>
      <c r="F1121" s="20"/>
      <c r="G1121" s="21">
        <f>G1122</f>
        <v>180000</v>
      </c>
    </row>
    <row r="1122" spans="1:8" s="38" customFormat="1" hidden="1">
      <c r="A1122" s="18" t="s">
        <v>320</v>
      </c>
      <c r="B1122" s="19">
        <v>793</v>
      </c>
      <c r="C1122" s="20" t="s">
        <v>82</v>
      </c>
      <c r="D1122" s="20" t="s">
        <v>62</v>
      </c>
      <c r="E1122" s="20" t="s">
        <v>321</v>
      </c>
      <c r="F1122" s="20"/>
      <c r="G1122" s="21">
        <f>G1123</f>
        <v>180000</v>
      </c>
      <c r="H1122" s="37">
        <v>180000</v>
      </c>
    </row>
    <row r="1123" spans="1:8" s="38" customFormat="1" ht="25.5" hidden="1">
      <c r="A1123" s="18" t="s">
        <v>345</v>
      </c>
      <c r="B1123" s="19">
        <v>793</v>
      </c>
      <c r="C1123" s="20" t="s">
        <v>82</v>
      </c>
      <c r="D1123" s="20" t="s">
        <v>62</v>
      </c>
      <c r="E1123" s="20" t="s">
        <v>346</v>
      </c>
      <c r="F1123" s="20"/>
      <c r="G1123" s="21">
        <f>G1124</f>
        <v>180000</v>
      </c>
      <c r="H1123" s="37"/>
    </row>
    <row r="1124" spans="1:8" s="38" customFormat="1" ht="25.5" hidden="1">
      <c r="A1124" s="18" t="s">
        <v>326</v>
      </c>
      <c r="B1124" s="19">
        <v>793</v>
      </c>
      <c r="C1124" s="20" t="s">
        <v>82</v>
      </c>
      <c r="D1124" s="20" t="s">
        <v>62</v>
      </c>
      <c r="E1124" s="20" t="s">
        <v>346</v>
      </c>
      <c r="F1124" s="20" t="s">
        <v>94</v>
      </c>
      <c r="G1124" s="21">
        <f>G1125</f>
        <v>180000</v>
      </c>
      <c r="H1124" s="37"/>
    </row>
    <row r="1125" spans="1:8" s="38" customFormat="1" ht="25.5" hidden="1">
      <c r="A1125" s="18" t="s">
        <v>226</v>
      </c>
      <c r="B1125" s="19">
        <v>793</v>
      </c>
      <c r="C1125" s="20" t="s">
        <v>82</v>
      </c>
      <c r="D1125" s="20" t="s">
        <v>62</v>
      </c>
      <c r="E1125" s="20" t="s">
        <v>346</v>
      </c>
      <c r="F1125" s="20" t="s">
        <v>227</v>
      </c>
      <c r="G1125" s="21">
        <f>G1126</f>
        <v>180000</v>
      </c>
      <c r="H1125" s="37"/>
    </row>
    <row r="1126" spans="1:8" s="38" customFormat="1" ht="25.5" hidden="1">
      <c r="A1126" s="18" t="s">
        <v>228</v>
      </c>
      <c r="B1126" s="19">
        <v>793</v>
      </c>
      <c r="C1126" s="20" t="s">
        <v>82</v>
      </c>
      <c r="D1126" s="20" t="s">
        <v>62</v>
      </c>
      <c r="E1126" s="20" t="s">
        <v>346</v>
      </c>
      <c r="F1126" s="20" t="s">
        <v>229</v>
      </c>
      <c r="G1126" s="21">
        <v>180000</v>
      </c>
      <c r="H1126" s="37"/>
    </row>
    <row r="1127" spans="1:8" s="39" customFormat="1" hidden="1">
      <c r="A1127" s="73" t="s">
        <v>347</v>
      </c>
      <c r="B1127" s="19">
        <v>793</v>
      </c>
      <c r="C1127" s="20" t="s">
        <v>82</v>
      </c>
      <c r="D1127" s="20" t="s">
        <v>176</v>
      </c>
      <c r="E1127" s="20"/>
      <c r="F1127" s="20"/>
      <c r="G1127" s="21">
        <f>G1128</f>
        <v>136900</v>
      </c>
      <c r="H1127" s="22">
        <v>136900</v>
      </c>
    </row>
    <row r="1128" spans="1:8" s="39" customFormat="1" hidden="1">
      <c r="A1128" s="18" t="s">
        <v>320</v>
      </c>
      <c r="B1128" s="19">
        <v>793</v>
      </c>
      <c r="C1128" s="20" t="s">
        <v>82</v>
      </c>
      <c r="D1128" s="20" t="s">
        <v>176</v>
      </c>
      <c r="E1128" s="20" t="s">
        <v>321</v>
      </c>
      <c r="F1128" s="20"/>
      <c r="G1128" s="21">
        <f>G1129</f>
        <v>136900</v>
      </c>
      <c r="H1128" s="22"/>
    </row>
    <row r="1129" spans="1:8" s="39" customFormat="1" ht="25.5" hidden="1">
      <c r="A1129" s="69" t="s">
        <v>348</v>
      </c>
      <c r="B1129" s="19">
        <v>793</v>
      </c>
      <c r="C1129" s="20" t="s">
        <v>82</v>
      </c>
      <c r="D1129" s="20" t="s">
        <v>176</v>
      </c>
      <c r="E1129" s="20" t="s">
        <v>349</v>
      </c>
      <c r="F1129" s="20"/>
      <c r="G1129" s="21">
        <f>G1130</f>
        <v>136900</v>
      </c>
      <c r="H1129" s="22"/>
    </row>
    <row r="1130" spans="1:8" s="39" customFormat="1" hidden="1">
      <c r="A1130" s="18" t="s">
        <v>93</v>
      </c>
      <c r="B1130" s="19">
        <v>793</v>
      </c>
      <c r="C1130" s="20" t="s">
        <v>82</v>
      </c>
      <c r="D1130" s="20" t="s">
        <v>176</v>
      </c>
      <c r="E1130" s="20" t="s">
        <v>349</v>
      </c>
      <c r="F1130" s="20" t="s">
        <v>94</v>
      </c>
      <c r="G1130" s="21">
        <f>G1131</f>
        <v>136900</v>
      </c>
      <c r="H1130" s="22"/>
    </row>
    <row r="1131" spans="1:8" s="39" customFormat="1" ht="25.5" hidden="1">
      <c r="A1131" s="18" t="s">
        <v>342</v>
      </c>
      <c r="B1131" s="19">
        <v>793</v>
      </c>
      <c r="C1131" s="20" t="s">
        <v>82</v>
      </c>
      <c r="D1131" s="20" t="s">
        <v>176</v>
      </c>
      <c r="E1131" s="20" t="s">
        <v>349</v>
      </c>
      <c r="F1131" s="20" t="s">
        <v>343</v>
      </c>
      <c r="G1131" s="21">
        <v>136900</v>
      </c>
      <c r="H1131" s="22"/>
    </row>
    <row r="1132" spans="1:8" s="32" customFormat="1" hidden="1">
      <c r="A1132" s="12" t="s">
        <v>487</v>
      </c>
      <c r="B1132" s="102">
        <v>793</v>
      </c>
      <c r="C1132" s="83" t="s">
        <v>125</v>
      </c>
      <c r="D1132" s="83"/>
      <c r="E1132" s="83"/>
      <c r="F1132" s="83"/>
      <c r="G1132" s="80">
        <f>G1133</f>
        <v>4500000</v>
      </c>
      <c r="H1132" s="31"/>
    </row>
    <row r="1133" spans="1:8" s="39" customFormat="1" hidden="1">
      <c r="A1133" s="18" t="s">
        <v>488</v>
      </c>
      <c r="B1133" s="19">
        <v>793</v>
      </c>
      <c r="C1133" s="20" t="s">
        <v>125</v>
      </c>
      <c r="D1133" s="20" t="s">
        <v>111</v>
      </c>
      <c r="E1133" s="20"/>
      <c r="F1133" s="20"/>
      <c r="G1133" s="21">
        <f>G1134+G1142</f>
        <v>4500000</v>
      </c>
      <c r="H1133" s="22"/>
    </row>
    <row r="1134" spans="1:8" s="39" customFormat="1" ht="51" hidden="1">
      <c r="A1134" s="18" t="s">
        <v>109</v>
      </c>
      <c r="B1134" s="19">
        <v>793</v>
      </c>
      <c r="C1134" s="20" t="s">
        <v>125</v>
      </c>
      <c r="D1134" s="20" t="s">
        <v>111</v>
      </c>
      <c r="E1134" s="20" t="s">
        <v>112</v>
      </c>
      <c r="F1134" s="20"/>
      <c r="G1134" s="21">
        <f>G1135+G1137+G1139</f>
        <v>4500000</v>
      </c>
      <c r="H1134" s="22"/>
    </row>
    <row r="1135" spans="1:8" s="39" customFormat="1" ht="51" hidden="1">
      <c r="A1135" s="18" t="s">
        <v>126</v>
      </c>
      <c r="B1135" s="19">
        <v>793</v>
      </c>
      <c r="C1135" s="20" t="s">
        <v>125</v>
      </c>
      <c r="D1135" s="20" t="s">
        <v>111</v>
      </c>
      <c r="E1135" s="20" t="s">
        <v>127</v>
      </c>
      <c r="F1135" s="20"/>
      <c r="G1135" s="21">
        <f>G1136</f>
        <v>0</v>
      </c>
      <c r="H1135" s="22"/>
    </row>
    <row r="1136" spans="1:8" s="39" customFormat="1" ht="38.25" hidden="1">
      <c r="A1136" s="18" t="s">
        <v>119</v>
      </c>
      <c r="B1136" s="19">
        <v>793</v>
      </c>
      <c r="C1136" s="20" t="s">
        <v>125</v>
      </c>
      <c r="D1136" s="20" t="s">
        <v>111</v>
      </c>
      <c r="E1136" s="20" t="s">
        <v>127</v>
      </c>
      <c r="F1136" s="20" t="s">
        <v>120</v>
      </c>
      <c r="G1136" s="21"/>
      <c r="H1136" s="22"/>
    </row>
    <row r="1137" spans="1:10" s="39" customFormat="1" ht="28.5" hidden="1" customHeight="1">
      <c r="A1137" s="18" t="s">
        <v>128</v>
      </c>
      <c r="B1137" s="19">
        <v>793</v>
      </c>
      <c r="C1137" s="20" t="s">
        <v>125</v>
      </c>
      <c r="D1137" s="20" t="s">
        <v>111</v>
      </c>
      <c r="E1137" s="20" t="s">
        <v>129</v>
      </c>
      <c r="F1137" s="20"/>
      <c r="G1137" s="21">
        <f>G1138</f>
        <v>0</v>
      </c>
      <c r="H1137" s="22"/>
    </row>
    <row r="1138" spans="1:10" s="39" customFormat="1" ht="45.75" hidden="1" customHeight="1">
      <c r="A1138" s="18" t="s">
        <v>130</v>
      </c>
      <c r="B1138" s="19">
        <v>793</v>
      </c>
      <c r="C1138" s="20" t="s">
        <v>125</v>
      </c>
      <c r="D1138" s="20" t="s">
        <v>111</v>
      </c>
      <c r="E1138" s="20" t="s">
        <v>129</v>
      </c>
      <c r="F1138" s="20" t="s">
        <v>120</v>
      </c>
      <c r="G1138" s="21"/>
      <c r="H1138" s="22"/>
    </row>
    <row r="1139" spans="1:10" s="39" customFormat="1" hidden="1">
      <c r="A1139" s="18" t="s">
        <v>131</v>
      </c>
      <c r="B1139" s="19">
        <v>793</v>
      </c>
      <c r="C1139" s="20" t="s">
        <v>125</v>
      </c>
      <c r="D1139" s="20" t="s">
        <v>111</v>
      </c>
      <c r="E1139" s="20" t="s">
        <v>489</v>
      </c>
      <c r="F1139" s="20"/>
      <c r="G1139" s="21">
        <f>G1140</f>
        <v>4500000</v>
      </c>
      <c r="H1139" s="22"/>
    </row>
    <row r="1140" spans="1:10" s="39" customFormat="1" ht="38.25" hidden="1">
      <c r="A1140" s="18" t="s">
        <v>113</v>
      </c>
      <c r="B1140" s="19">
        <v>793</v>
      </c>
      <c r="C1140" s="20" t="s">
        <v>125</v>
      </c>
      <c r="D1140" s="20" t="s">
        <v>111</v>
      </c>
      <c r="E1140" s="20" t="s">
        <v>132</v>
      </c>
      <c r="F1140" s="20"/>
      <c r="G1140" s="21">
        <f>G1141</f>
        <v>4500000</v>
      </c>
      <c r="H1140" s="22"/>
    </row>
    <row r="1141" spans="1:10" s="39" customFormat="1" ht="38.25" hidden="1">
      <c r="A1141" s="18" t="s">
        <v>119</v>
      </c>
      <c r="B1141" s="19">
        <v>793</v>
      </c>
      <c r="C1141" s="20" t="s">
        <v>125</v>
      </c>
      <c r="D1141" s="20" t="s">
        <v>111</v>
      </c>
      <c r="E1141" s="20" t="s">
        <v>132</v>
      </c>
      <c r="F1141" s="20" t="s">
        <v>120</v>
      </c>
      <c r="G1141" s="21">
        <v>4500000</v>
      </c>
      <c r="H1141" s="22">
        <v>4500000</v>
      </c>
    </row>
    <row r="1142" spans="1:10" s="39" customFormat="1" ht="21.75" hidden="1" customHeight="1">
      <c r="A1142" s="18" t="s">
        <v>490</v>
      </c>
      <c r="B1142" s="19">
        <v>793</v>
      </c>
      <c r="C1142" s="20" t="s">
        <v>125</v>
      </c>
      <c r="D1142" s="20" t="s">
        <v>111</v>
      </c>
      <c r="E1142" s="20" t="s">
        <v>491</v>
      </c>
      <c r="F1142" s="20"/>
      <c r="G1142" s="21">
        <f>G1143</f>
        <v>0</v>
      </c>
      <c r="H1142" s="22"/>
    </row>
    <row r="1143" spans="1:10" s="39" customFormat="1" ht="18.75" hidden="1" customHeight="1">
      <c r="A1143" s="18" t="s">
        <v>398</v>
      </c>
      <c r="B1143" s="19">
        <v>793</v>
      </c>
      <c r="C1143" s="20" t="s">
        <v>125</v>
      </c>
      <c r="D1143" s="20" t="s">
        <v>111</v>
      </c>
      <c r="E1143" s="20" t="s">
        <v>492</v>
      </c>
      <c r="F1143" s="20"/>
      <c r="G1143" s="21">
        <f>G1144</f>
        <v>0</v>
      </c>
      <c r="H1143" s="22"/>
      <c r="J1143" s="113"/>
    </row>
    <row r="1144" spans="1:10" s="39" customFormat="1" ht="36" hidden="1" customHeight="1">
      <c r="A1144" s="18" t="s">
        <v>130</v>
      </c>
      <c r="B1144" s="19">
        <v>793</v>
      </c>
      <c r="C1144" s="20" t="s">
        <v>125</v>
      </c>
      <c r="D1144" s="20" t="s">
        <v>111</v>
      </c>
      <c r="E1144" s="20" t="s">
        <v>492</v>
      </c>
      <c r="F1144" s="20" t="s">
        <v>120</v>
      </c>
      <c r="G1144" s="21"/>
      <c r="H1144" s="22"/>
      <c r="J1144" s="71"/>
    </row>
    <row r="1145" spans="1:10" s="97" customFormat="1" hidden="1">
      <c r="A1145" s="93" t="s">
        <v>389</v>
      </c>
      <c r="B1145" s="94"/>
      <c r="C1145" s="95"/>
      <c r="D1145" s="95"/>
      <c r="E1145" s="95"/>
      <c r="F1145" s="95"/>
      <c r="G1145" s="80">
        <f>G833++G958+G987+G1073+G1082+G1027+G1132+G1066</f>
        <v>48902656</v>
      </c>
      <c r="H1145" s="96">
        <f>SUM(H834:H1144)</f>
        <v>77371547</v>
      </c>
      <c r="I1145" s="96">
        <f>H1145-G1145</f>
        <v>28468891</v>
      </c>
      <c r="J1145" s="114"/>
    </row>
    <row r="1146" spans="1:10" s="100" customFormat="1" ht="25.5" hidden="1">
      <c r="A1146" s="98" t="s">
        <v>493</v>
      </c>
      <c r="B1146" s="115"/>
      <c r="C1146" s="115"/>
      <c r="D1146" s="115"/>
      <c r="E1146" s="115"/>
      <c r="F1146" s="115"/>
      <c r="G1146" s="143"/>
      <c r="H1146" s="99"/>
    </row>
    <row r="1147" spans="1:10" hidden="1">
      <c r="A1147" s="116" t="s">
        <v>391</v>
      </c>
      <c r="B1147" s="82">
        <v>794</v>
      </c>
      <c r="C1147" s="83" t="s">
        <v>42</v>
      </c>
      <c r="D1147" s="83"/>
      <c r="E1147" s="83"/>
      <c r="F1147" s="83"/>
      <c r="G1147" s="87">
        <f>G1148+G1174</f>
        <v>3120560</v>
      </c>
    </row>
    <row r="1148" spans="1:10" ht="38.25" hidden="1">
      <c r="A1148" s="18" t="s">
        <v>494</v>
      </c>
      <c r="B1148" s="19">
        <v>794</v>
      </c>
      <c r="C1148" s="20" t="s">
        <v>42</v>
      </c>
      <c r="D1148" s="20" t="s">
        <v>83</v>
      </c>
      <c r="E1148" s="20"/>
      <c r="F1148" s="20"/>
      <c r="G1148" s="21">
        <f>G1149</f>
        <v>1997346</v>
      </c>
    </row>
    <row r="1149" spans="1:10" s="39" customFormat="1" hidden="1">
      <c r="A1149" s="18" t="s">
        <v>304</v>
      </c>
      <c r="B1149" s="19">
        <v>794</v>
      </c>
      <c r="C1149" s="20" t="s">
        <v>42</v>
      </c>
      <c r="D1149" s="20" t="s">
        <v>83</v>
      </c>
      <c r="E1149" s="20" t="s">
        <v>305</v>
      </c>
      <c r="F1149" s="20"/>
      <c r="G1149" s="21">
        <f>G1150+G1156+G1161</f>
        <v>1997346</v>
      </c>
      <c r="H1149" s="22"/>
    </row>
    <row r="1150" spans="1:10" s="23" customFormat="1" ht="25.5" hidden="1">
      <c r="A1150" s="18" t="s">
        <v>306</v>
      </c>
      <c r="B1150" s="19">
        <v>794</v>
      </c>
      <c r="C1150" s="20" t="s">
        <v>42</v>
      </c>
      <c r="D1150" s="20" t="s">
        <v>83</v>
      </c>
      <c r="E1150" s="20" t="s">
        <v>307</v>
      </c>
      <c r="F1150" s="28"/>
      <c r="G1150" s="21">
        <f>G1151</f>
        <v>909535</v>
      </c>
      <c r="H1150" s="24"/>
    </row>
    <row r="1151" spans="1:10" s="23" customFormat="1" ht="25.5" hidden="1">
      <c r="A1151" s="18" t="s">
        <v>64</v>
      </c>
      <c r="B1151" s="19">
        <v>794</v>
      </c>
      <c r="C1151" s="20" t="s">
        <v>42</v>
      </c>
      <c r="D1151" s="20" t="s">
        <v>83</v>
      </c>
      <c r="E1151" s="20" t="s">
        <v>308</v>
      </c>
      <c r="F1151" s="20"/>
      <c r="G1151" s="21">
        <f>G1152</f>
        <v>909535</v>
      </c>
      <c r="H1151" s="24"/>
    </row>
    <row r="1152" spans="1:10" s="23" customFormat="1" ht="63.75" hidden="1">
      <c r="A1152" s="69" t="s">
        <v>66</v>
      </c>
      <c r="B1152" s="19">
        <v>794</v>
      </c>
      <c r="C1152" s="20" t="s">
        <v>42</v>
      </c>
      <c r="D1152" s="20" t="s">
        <v>83</v>
      </c>
      <c r="E1152" s="20" t="s">
        <v>308</v>
      </c>
      <c r="F1152" s="20" t="s">
        <v>67</v>
      </c>
      <c r="G1152" s="21">
        <f>G1153</f>
        <v>909535</v>
      </c>
      <c r="H1152" s="24"/>
    </row>
    <row r="1153" spans="1:8" ht="25.5" hidden="1">
      <c r="A1153" s="69" t="s">
        <v>68</v>
      </c>
      <c r="B1153" s="19">
        <v>794</v>
      </c>
      <c r="C1153" s="20" t="s">
        <v>42</v>
      </c>
      <c r="D1153" s="20" t="s">
        <v>83</v>
      </c>
      <c r="E1153" s="20" t="s">
        <v>308</v>
      </c>
      <c r="F1153" s="20" t="s">
        <v>69</v>
      </c>
      <c r="G1153" s="21">
        <f>G1154+G1155</f>
        <v>909535</v>
      </c>
    </row>
    <row r="1154" spans="1:8" ht="38.25" hidden="1">
      <c r="A1154" s="41" t="s">
        <v>70</v>
      </c>
      <c r="B1154" s="19">
        <v>794</v>
      </c>
      <c r="C1154" s="20" t="s">
        <v>42</v>
      </c>
      <c r="D1154" s="20" t="s">
        <v>83</v>
      </c>
      <c r="E1154" s="20" t="s">
        <v>308</v>
      </c>
      <c r="F1154" s="20" t="s">
        <v>71</v>
      </c>
      <c r="G1154" s="21">
        <v>899535</v>
      </c>
    </row>
    <row r="1155" spans="1:8" ht="38.25" hidden="1">
      <c r="A1155" s="29" t="s">
        <v>170</v>
      </c>
      <c r="B1155" s="19">
        <v>794</v>
      </c>
      <c r="C1155" s="20" t="s">
        <v>42</v>
      </c>
      <c r="D1155" s="20" t="s">
        <v>83</v>
      </c>
      <c r="E1155" s="20" t="s">
        <v>308</v>
      </c>
      <c r="F1155" s="20" t="s">
        <v>73</v>
      </c>
      <c r="G1155" s="21">
        <v>10000</v>
      </c>
    </row>
    <row r="1156" spans="1:8" s="23" customFormat="1" ht="25.5" hidden="1">
      <c r="A1156" s="18" t="s">
        <v>309</v>
      </c>
      <c r="B1156" s="19">
        <v>794</v>
      </c>
      <c r="C1156" s="20" t="s">
        <v>42</v>
      </c>
      <c r="D1156" s="20" t="s">
        <v>83</v>
      </c>
      <c r="E1156" s="20" t="s">
        <v>310</v>
      </c>
      <c r="F1156" s="28"/>
      <c r="G1156" s="21">
        <f>G1157</f>
        <v>360000</v>
      </c>
      <c r="H1156" s="24"/>
    </row>
    <row r="1157" spans="1:8" s="23" customFormat="1" ht="25.5" hidden="1">
      <c r="A1157" s="18" t="s">
        <v>64</v>
      </c>
      <c r="B1157" s="19">
        <v>794</v>
      </c>
      <c r="C1157" s="20" t="s">
        <v>42</v>
      </c>
      <c r="D1157" s="20" t="s">
        <v>83</v>
      </c>
      <c r="E1157" s="20" t="s">
        <v>311</v>
      </c>
      <c r="F1157" s="20"/>
      <c r="G1157" s="21">
        <f>G1158</f>
        <v>360000</v>
      </c>
      <c r="H1157" s="24"/>
    </row>
    <row r="1158" spans="1:8" s="23" customFormat="1" ht="25.5" hidden="1">
      <c r="A1158" s="18" t="s">
        <v>74</v>
      </c>
      <c r="B1158" s="19">
        <v>794</v>
      </c>
      <c r="C1158" s="20" t="s">
        <v>42</v>
      </c>
      <c r="D1158" s="20" t="s">
        <v>83</v>
      </c>
      <c r="E1158" s="20" t="s">
        <v>311</v>
      </c>
      <c r="F1158" s="20" t="s">
        <v>54</v>
      </c>
      <c r="G1158" s="21">
        <f>G1159</f>
        <v>360000</v>
      </c>
      <c r="H1158" s="24"/>
    </row>
    <row r="1159" spans="1:8" s="23" customFormat="1" ht="25.5" hidden="1">
      <c r="A1159" s="18" t="s">
        <v>55</v>
      </c>
      <c r="B1159" s="19">
        <v>794</v>
      </c>
      <c r="C1159" s="20" t="s">
        <v>42</v>
      </c>
      <c r="D1159" s="20" t="s">
        <v>83</v>
      </c>
      <c r="E1159" s="20" t="s">
        <v>311</v>
      </c>
      <c r="F1159" s="20" t="s">
        <v>56</v>
      </c>
      <c r="G1159" s="21">
        <f>G1160</f>
        <v>360000</v>
      </c>
      <c r="H1159" s="24"/>
    </row>
    <row r="1160" spans="1:8" s="23" customFormat="1" ht="25.5" hidden="1">
      <c r="A1160" s="29" t="s">
        <v>75</v>
      </c>
      <c r="B1160" s="19">
        <v>794</v>
      </c>
      <c r="C1160" s="20" t="s">
        <v>42</v>
      </c>
      <c r="D1160" s="20" t="s">
        <v>83</v>
      </c>
      <c r="E1160" s="20" t="s">
        <v>311</v>
      </c>
      <c r="F1160" s="20" t="s">
        <v>58</v>
      </c>
      <c r="G1160" s="21">
        <v>360000</v>
      </c>
      <c r="H1160" s="24"/>
    </row>
    <row r="1161" spans="1:8" ht="25.5" hidden="1">
      <c r="A1161" s="69" t="s">
        <v>312</v>
      </c>
      <c r="B1161" s="19">
        <v>794</v>
      </c>
      <c r="C1161" s="20" t="s">
        <v>42</v>
      </c>
      <c r="D1161" s="20" t="s">
        <v>83</v>
      </c>
      <c r="E1161" s="20" t="s">
        <v>313</v>
      </c>
      <c r="F1161" s="20"/>
      <c r="G1161" s="21">
        <f>G1162</f>
        <v>727811</v>
      </c>
    </row>
    <row r="1162" spans="1:8" s="23" customFormat="1" ht="25.5" hidden="1">
      <c r="A1162" s="18" t="s">
        <v>64</v>
      </c>
      <c r="B1162" s="19">
        <v>794</v>
      </c>
      <c r="C1162" s="20" t="s">
        <v>42</v>
      </c>
      <c r="D1162" s="20" t="s">
        <v>83</v>
      </c>
      <c r="E1162" s="20" t="s">
        <v>314</v>
      </c>
      <c r="F1162" s="28"/>
      <c r="G1162" s="21">
        <f>G1163+G1167+G1170</f>
        <v>727811</v>
      </c>
      <c r="H1162" s="24"/>
    </row>
    <row r="1163" spans="1:8" ht="63.75" hidden="1">
      <c r="A1163" s="69" t="s">
        <v>66</v>
      </c>
      <c r="B1163" s="19">
        <v>794</v>
      </c>
      <c r="C1163" s="20" t="s">
        <v>42</v>
      </c>
      <c r="D1163" s="20" t="s">
        <v>83</v>
      </c>
      <c r="E1163" s="20" t="s">
        <v>314</v>
      </c>
      <c r="F1163" s="20" t="s">
        <v>67</v>
      </c>
      <c r="G1163" s="21">
        <f>G1164</f>
        <v>380624</v>
      </c>
    </row>
    <row r="1164" spans="1:8" ht="25.5" hidden="1">
      <c r="A1164" s="69" t="s">
        <v>68</v>
      </c>
      <c r="B1164" s="19">
        <v>794</v>
      </c>
      <c r="C1164" s="20" t="s">
        <v>42</v>
      </c>
      <c r="D1164" s="20" t="s">
        <v>83</v>
      </c>
      <c r="E1164" s="20" t="s">
        <v>314</v>
      </c>
      <c r="F1164" s="20" t="s">
        <v>69</v>
      </c>
      <c r="G1164" s="21">
        <f>G1165+G1166</f>
        <v>380624</v>
      </c>
    </row>
    <row r="1165" spans="1:8" ht="38.25" hidden="1">
      <c r="A1165" s="41" t="s">
        <v>70</v>
      </c>
      <c r="B1165" s="19">
        <v>794</v>
      </c>
      <c r="C1165" s="20" t="s">
        <v>42</v>
      </c>
      <c r="D1165" s="20" t="s">
        <v>83</v>
      </c>
      <c r="E1165" s="20" t="s">
        <v>314</v>
      </c>
      <c r="F1165" s="20" t="s">
        <v>71</v>
      </c>
      <c r="G1165" s="21">
        <v>364624</v>
      </c>
    </row>
    <row r="1166" spans="1:8" ht="38.25" hidden="1">
      <c r="A1166" s="29" t="s">
        <v>170</v>
      </c>
      <c r="B1166" s="19">
        <v>794</v>
      </c>
      <c r="C1166" s="20" t="s">
        <v>42</v>
      </c>
      <c r="D1166" s="20" t="s">
        <v>83</v>
      </c>
      <c r="E1166" s="20" t="s">
        <v>314</v>
      </c>
      <c r="F1166" s="20" t="s">
        <v>73</v>
      </c>
      <c r="G1166" s="21">
        <v>16000</v>
      </c>
    </row>
    <row r="1167" spans="1:8" ht="25.5" hidden="1">
      <c r="A1167" s="18" t="s">
        <v>74</v>
      </c>
      <c r="B1167" s="19">
        <v>794</v>
      </c>
      <c r="C1167" s="20" t="s">
        <v>42</v>
      </c>
      <c r="D1167" s="20" t="s">
        <v>83</v>
      </c>
      <c r="E1167" s="20" t="s">
        <v>314</v>
      </c>
      <c r="F1167" s="20" t="s">
        <v>54</v>
      </c>
      <c r="G1167" s="21">
        <f>G1168</f>
        <v>347187</v>
      </c>
    </row>
    <row r="1168" spans="1:8" ht="25.5" hidden="1">
      <c r="A1168" s="18" t="s">
        <v>55</v>
      </c>
      <c r="B1168" s="19">
        <v>794</v>
      </c>
      <c r="C1168" s="20" t="s">
        <v>42</v>
      </c>
      <c r="D1168" s="20" t="s">
        <v>83</v>
      </c>
      <c r="E1168" s="20" t="s">
        <v>314</v>
      </c>
      <c r="F1168" s="20" t="s">
        <v>56</v>
      </c>
      <c r="G1168" s="21">
        <f>G1169</f>
        <v>347187</v>
      </c>
    </row>
    <row r="1169" spans="1:8" ht="25.5" hidden="1">
      <c r="A1169" s="29" t="s">
        <v>75</v>
      </c>
      <c r="B1169" s="19">
        <v>794</v>
      </c>
      <c r="C1169" s="20" t="s">
        <v>42</v>
      </c>
      <c r="D1169" s="20" t="s">
        <v>83</v>
      </c>
      <c r="E1169" s="20" t="s">
        <v>314</v>
      </c>
      <c r="F1169" s="20" t="s">
        <v>58</v>
      </c>
      <c r="G1169" s="21">
        <v>347187</v>
      </c>
    </row>
    <row r="1170" spans="1:8" hidden="1">
      <c r="A1170" s="18" t="s">
        <v>185</v>
      </c>
      <c r="B1170" s="19">
        <v>794</v>
      </c>
      <c r="C1170" s="20" t="s">
        <v>42</v>
      </c>
      <c r="D1170" s="20" t="s">
        <v>83</v>
      </c>
      <c r="E1170" s="20" t="s">
        <v>314</v>
      </c>
      <c r="F1170" s="20" t="s">
        <v>186</v>
      </c>
      <c r="G1170" s="21">
        <f>G1171</f>
        <v>0</v>
      </c>
    </row>
    <row r="1171" spans="1:8" hidden="1">
      <c r="A1171" s="18" t="s">
        <v>187</v>
      </c>
      <c r="B1171" s="19">
        <v>794</v>
      </c>
      <c r="C1171" s="20" t="s">
        <v>42</v>
      </c>
      <c r="D1171" s="20" t="s">
        <v>83</v>
      </c>
      <c r="E1171" s="20" t="s">
        <v>314</v>
      </c>
      <c r="F1171" s="20" t="s">
        <v>188</v>
      </c>
      <c r="G1171" s="21">
        <f>G1172</f>
        <v>0</v>
      </c>
    </row>
    <row r="1172" spans="1:8" s="23" customFormat="1" ht="25.5" hidden="1">
      <c r="A1172" s="29" t="s">
        <v>242</v>
      </c>
      <c r="B1172" s="19">
        <v>794</v>
      </c>
      <c r="C1172" s="20" t="s">
        <v>42</v>
      </c>
      <c r="D1172" s="20" t="s">
        <v>83</v>
      </c>
      <c r="E1172" s="20" t="s">
        <v>314</v>
      </c>
      <c r="F1172" s="20" t="s">
        <v>243</v>
      </c>
      <c r="G1172" s="21"/>
      <c r="H1172" s="24"/>
    </row>
    <row r="1173" spans="1:8" s="23" customFormat="1" ht="39" hidden="1" customHeight="1">
      <c r="A1173" s="29" t="s">
        <v>315</v>
      </c>
      <c r="B1173" s="19">
        <v>794</v>
      </c>
      <c r="C1173" s="20" t="s">
        <v>42</v>
      </c>
      <c r="D1173" s="20" t="s">
        <v>176</v>
      </c>
      <c r="E1173" s="20"/>
      <c r="F1173" s="20"/>
      <c r="G1173" s="21">
        <f>G1174</f>
        <v>1123214</v>
      </c>
      <c r="H1173" s="24"/>
    </row>
    <row r="1174" spans="1:8" s="7" customFormat="1" ht="38.25" hidden="1">
      <c r="A1174" s="18" t="s">
        <v>316</v>
      </c>
      <c r="B1174" s="19">
        <v>794</v>
      </c>
      <c r="C1174" s="20" t="s">
        <v>42</v>
      </c>
      <c r="D1174" s="20" t="s">
        <v>176</v>
      </c>
      <c r="E1174" s="20"/>
      <c r="F1174" s="20"/>
      <c r="G1174" s="21">
        <f>G1175</f>
        <v>1123214</v>
      </c>
      <c r="H1174" s="6"/>
    </row>
    <row r="1175" spans="1:8" s="39" customFormat="1" hidden="1">
      <c r="A1175" s="18" t="s">
        <v>304</v>
      </c>
      <c r="B1175" s="19">
        <v>794</v>
      </c>
      <c r="C1175" s="20" t="s">
        <v>42</v>
      </c>
      <c r="D1175" s="20" t="s">
        <v>176</v>
      </c>
      <c r="E1175" s="20" t="s">
        <v>305</v>
      </c>
      <c r="F1175" s="20"/>
      <c r="G1175" s="21">
        <f>G1176</f>
        <v>1123214</v>
      </c>
      <c r="H1175" s="22"/>
    </row>
    <row r="1176" spans="1:8" s="39" customFormat="1" ht="25.5" hidden="1">
      <c r="A1176" s="69" t="s">
        <v>317</v>
      </c>
      <c r="B1176" s="19">
        <v>794</v>
      </c>
      <c r="C1176" s="20" t="s">
        <v>42</v>
      </c>
      <c r="D1176" s="20" t="s">
        <v>176</v>
      </c>
      <c r="E1176" s="20" t="s">
        <v>318</v>
      </c>
      <c r="F1176" s="20"/>
      <c r="G1176" s="21">
        <f>G1177</f>
        <v>1123214</v>
      </c>
      <c r="H1176" s="22"/>
    </row>
    <row r="1177" spans="1:8" s="39" customFormat="1" ht="25.5" hidden="1">
      <c r="A1177" s="18" t="s">
        <v>64</v>
      </c>
      <c r="B1177" s="19">
        <v>794</v>
      </c>
      <c r="C1177" s="20" t="s">
        <v>42</v>
      </c>
      <c r="D1177" s="20" t="s">
        <v>176</v>
      </c>
      <c r="E1177" s="20" t="s">
        <v>319</v>
      </c>
      <c r="F1177" s="20"/>
      <c r="G1177" s="21">
        <f>G1178+G1182</f>
        <v>1123214</v>
      </c>
      <c r="H1177" s="22"/>
    </row>
    <row r="1178" spans="1:8" s="7" customFormat="1" ht="63.75" hidden="1">
      <c r="A1178" s="69" t="s">
        <v>66</v>
      </c>
      <c r="B1178" s="19">
        <v>794</v>
      </c>
      <c r="C1178" s="20" t="s">
        <v>42</v>
      </c>
      <c r="D1178" s="20" t="s">
        <v>176</v>
      </c>
      <c r="E1178" s="20" t="s">
        <v>319</v>
      </c>
      <c r="F1178" s="20" t="s">
        <v>67</v>
      </c>
      <c r="G1178" s="21">
        <f>G1179</f>
        <v>1056214</v>
      </c>
      <c r="H1178" s="6"/>
    </row>
    <row r="1179" spans="1:8" s="7" customFormat="1" ht="25.5" hidden="1">
      <c r="A1179" s="69" t="s">
        <v>68</v>
      </c>
      <c r="B1179" s="19">
        <v>794</v>
      </c>
      <c r="C1179" s="20" t="s">
        <v>42</v>
      </c>
      <c r="D1179" s="20" t="s">
        <v>176</v>
      </c>
      <c r="E1179" s="20" t="s">
        <v>319</v>
      </c>
      <c r="F1179" s="20" t="s">
        <v>69</v>
      </c>
      <c r="G1179" s="21">
        <f>G1180+G1181</f>
        <v>1056214</v>
      </c>
      <c r="H1179" s="6"/>
    </row>
    <row r="1180" spans="1:8" s="7" customFormat="1" ht="38.25" hidden="1">
      <c r="A1180" s="41" t="s">
        <v>70</v>
      </c>
      <c r="B1180" s="19">
        <v>794</v>
      </c>
      <c r="C1180" s="20" t="s">
        <v>42</v>
      </c>
      <c r="D1180" s="20" t="s">
        <v>176</v>
      </c>
      <c r="E1180" s="20" t="s">
        <v>319</v>
      </c>
      <c r="F1180" s="20" t="s">
        <v>71</v>
      </c>
      <c r="G1180" s="21">
        <v>1056214</v>
      </c>
      <c r="H1180" s="6"/>
    </row>
    <row r="1181" spans="1:8" s="7" customFormat="1" ht="38.25" hidden="1">
      <c r="A1181" s="29" t="s">
        <v>170</v>
      </c>
      <c r="B1181" s="19">
        <v>794</v>
      </c>
      <c r="C1181" s="20" t="s">
        <v>42</v>
      </c>
      <c r="D1181" s="20" t="s">
        <v>176</v>
      </c>
      <c r="E1181" s="20" t="s">
        <v>319</v>
      </c>
      <c r="F1181" s="20" t="s">
        <v>73</v>
      </c>
      <c r="G1181" s="21"/>
      <c r="H1181" s="6"/>
    </row>
    <row r="1182" spans="1:8" s="7" customFormat="1" ht="25.5" hidden="1">
      <c r="A1182" s="18" t="s">
        <v>74</v>
      </c>
      <c r="B1182" s="19">
        <v>794</v>
      </c>
      <c r="C1182" s="20" t="s">
        <v>42</v>
      </c>
      <c r="D1182" s="20" t="s">
        <v>176</v>
      </c>
      <c r="E1182" s="20" t="s">
        <v>319</v>
      </c>
      <c r="F1182" s="20" t="s">
        <v>54</v>
      </c>
      <c r="G1182" s="21">
        <f>G1183</f>
        <v>67000</v>
      </c>
      <c r="H1182" s="6"/>
    </row>
    <row r="1183" spans="1:8" s="7" customFormat="1" ht="25.5" hidden="1">
      <c r="A1183" s="18" t="s">
        <v>55</v>
      </c>
      <c r="B1183" s="19">
        <v>794</v>
      </c>
      <c r="C1183" s="20" t="s">
        <v>42</v>
      </c>
      <c r="D1183" s="20" t="s">
        <v>176</v>
      </c>
      <c r="E1183" s="20" t="s">
        <v>319</v>
      </c>
      <c r="F1183" s="20" t="s">
        <v>56</v>
      </c>
      <c r="G1183" s="21">
        <f>G1184</f>
        <v>67000</v>
      </c>
      <c r="H1183" s="6"/>
    </row>
    <row r="1184" spans="1:8" s="7" customFormat="1" ht="25.5" hidden="1">
      <c r="A1184" s="29" t="s">
        <v>75</v>
      </c>
      <c r="B1184" s="19">
        <v>794</v>
      </c>
      <c r="C1184" s="20" t="s">
        <v>42</v>
      </c>
      <c r="D1184" s="20" t="s">
        <v>176</v>
      </c>
      <c r="E1184" s="20" t="s">
        <v>319</v>
      </c>
      <c r="F1184" s="20" t="s">
        <v>58</v>
      </c>
      <c r="G1184" s="21">
        <v>67000</v>
      </c>
      <c r="H1184" s="6"/>
    </row>
    <row r="1185" spans="1:8" s="97" customFormat="1" hidden="1">
      <c r="A1185" s="93" t="s">
        <v>389</v>
      </c>
      <c r="B1185" s="94"/>
      <c r="C1185" s="95"/>
      <c r="D1185" s="95"/>
      <c r="E1185" s="95"/>
      <c r="F1185" s="95"/>
      <c r="G1185" s="80">
        <f>G1147</f>
        <v>3120560</v>
      </c>
      <c r="H1185" s="96"/>
    </row>
    <row r="1186" spans="1:8" s="97" customFormat="1" hidden="1">
      <c r="A1186" s="117" t="s">
        <v>374</v>
      </c>
      <c r="B1186" s="94"/>
      <c r="C1186" s="94"/>
      <c r="D1186" s="94"/>
      <c r="E1186" s="94"/>
      <c r="F1186" s="94"/>
      <c r="G1186" s="80" t="e">
        <f>#REF!+#REF!+#REF!+G831+G1145+G1185</f>
        <v>#REF!</v>
      </c>
      <c r="H1186" s="96"/>
    </row>
    <row r="1187" spans="1:8" hidden="1">
      <c r="G1187" s="72">
        <f>G26+G50+G74+G83+G95+G131+G151+G242+G247+G258+G312+G344+G365+G375+G388+G402+G458+G479+G494+G543+G581+G607+G633+G642+G663+G741</f>
        <v>799368155.75999999</v>
      </c>
    </row>
    <row r="1188" spans="1:8" hidden="1"/>
    <row r="1189" spans="1:8" hidden="1">
      <c r="G1189" s="72">
        <v>794981658</v>
      </c>
    </row>
    <row r="1190" spans="1:8" hidden="1"/>
    <row r="1191" spans="1:8" hidden="1">
      <c r="G1191" s="72">
        <f>G1189-G1187</f>
        <v>-4386497.7599999905</v>
      </c>
    </row>
    <row r="1192" spans="1:8" hidden="1"/>
  </sheetData>
  <mergeCells count="12">
    <mergeCell ref="D10:D11"/>
    <mergeCell ref="E10:E11"/>
    <mergeCell ref="E2:G2"/>
    <mergeCell ref="F10:F11"/>
    <mergeCell ref="E4:G4"/>
    <mergeCell ref="E6:G6"/>
    <mergeCell ref="A12:E12"/>
    <mergeCell ref="E8:G8"/>
    <mergeCell ref="A9:G9"/>
    <mergeCell ref="A10:A11"/>
    <mergeCell ref="B10:B11"/>
    <mergeCell ref="C10:C11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Распределение</vt:lpstr>
      <vt:lpstr>Распределение!Заголовки_для_печати</vt:lpstr>
      <vt:lpstr>Распределение!Область_печати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Bud_Tany</cp:lastModifiedBy>
  <cp:lastPrinted>2015-03-27T06:32:13Z</cp:lastPrinted>
  <dcterms:created xsi:type="dcterms:W3CDTF">2014-11-17T05:44:33Z</dcterms:created>
  <dcterms:modified xsi:type="dcterms:W3CDTF">2015-05-19T11:51:53Z</dcterms:modified>
</cp:coreProperties>
</file>