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0" windowWidth="18180" windowHeight="11700"/>
  </bookViews>
  <sheets>
    <sheet name="доходы 2020-22" sheetId="1" r:id="rId1"/>
  </sheets>
  <definedNames>
    <definedName name="_xlnm.Print_Titles" localSheetId="0">'доходы 2020-22'!$7:$9</definedName>
    <definedName name="_xlnm.Print_Area" localSheetId="0">'доходы 2020-22'!$A$1:$E$72</definedName>
  </definedNames>
  <calcPr calcId="124519"/>
</workbook>
</file>

<file path=xl/calcChain.xml><?xml version="1.0" encoding="utf-8"?>
<calcChain xmlns="http://schemas.openxmlformats.org/spreadsheetml/2006/main">
  <c r="E67" i="1"/>
  <c r="D67"/>
  <c r="C67"/>
  <c r="E52"/>
  <c r="D52"/>
  <c r="C52"/>
  <c r="E42"/>
  <c r="D42"/>
  <c r="C42"/>
  <c r="E40"/>
  <c r="C40"/>
  <c r="D40"/>
  <c r="E33"/>
  <c r="D33"/>
  <c r="C33"/>
  <c r="E30"/>
  <c r="D30"/>
  <c r="C30"/>
  <c r="E28"/>
  <c r="D28"/>
  <c r="C28"/>
  <c r="E27"/>
  <c r="E22" s="1"/>
  <c r="D27"/>
  <c r="D22" s="1"/>
  <c r="C27"/>
  <c r="C24"/>
  <c r="E20"/>
  <c r="E19" s="1"/>
  <c r="D20"/>
  <c r="D19" s="1"/>
  <c r="C20"/>
  <c r="C19" s="1"/>
  <c r="E15"/>
  <c r="D15"/>
  <c r="C15"/>
  <c r="E12"/>
  <c r="D12"/>
  <c r="C12"/>
  <c r="E39" l="1"/>
  <c r="E38" s="1"/>
  <c r="C22"/>
  <c r="D39"/>
  <c r="D38" s="1"/>
  <c r="C11"/>
  <c r="C10" s="1"/>
  <c r="E11"/>
  <c r="E72" s="1"/>
  <c r="C39"/>
  <c r="C38" s="1"/>
  <c r="C74" s="1"/>
  <c r="D11"/>
  <c r="D72" s="1"/>
  <c r="C72" l="1"/>
  <c r="D74" s="1"/>
  <c r="E74"/>
</calcChain>
</file>

<file path=xl/sharedStrings.xml><?xml version="1.0" encoding="utf-8"?>
<sst xmlns="http://schemas.openxmlformats.org/spreadsheetml/2006/main" count="131" uniqueCount="118">
  <si>
    <t>к решению сессии шестого созыва</t>
  </si>
  <si>
    <t>Прогнозируемое поступление доходов бюджета МО "Устьянский муниципальный район" на 2020 год и плановый период 2021 и 2022 годов</t>
  </si>
  <si>
    <t>Наименование доходов</t>
  </si>
  <si>
    <t>Код бюджетной классификации Российской Федерации</t>
  </si>
  <si>
    <t>Сумма, рублей</t>
  </si>
  <si>
    <t>2020 год</t>
  </si>
  <si>
    <t>2021 год</t>
  </si>
  <si>
    <t>2022 год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</si>
  <si>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</si>
  <si>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</si>
  <si>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</si>
  <si>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</si>
  <si>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</si>
  <si>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</si>
  <si>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</si>
  <si>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</si>
  <si>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</si>
  <si>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</si>
  <si>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</si>
  <si>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</si>
  <si>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</si>
  <si>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</si>
  <si>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</si>
  <si>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</si>
  <si>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</si>
  <si>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</si>
  <si>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</si>
  <si>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</si>
  <si>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</si>
  <si>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</si>
  <si>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</si>
  <si>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</si>
  <si>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</si>
  <si>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</si>
  <si>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</si>
  <si>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</si>
  <si>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</si>
  <si>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</si>
  <si>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Платежи от государственных и муниципальных унитарных предприятий</t>
  </si>
  <si>
    <t>1 11 07000 05 0000120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</si>
  <si>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</si>
  <si>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</si>
  <si>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</si>
  <si>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</si>
  <si>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</si>
  <si>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</si>
  <si>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 xml:space="preserve">ДОХОДЫ ОТ ОКАЗАНИЯ ПЛАТНЫХ УСЛУГ И КОМПЕНСАЦИИ ЗАТРАТ </t>
  </si>
  <si>
    <t>1 13 00000 00 0000 000</t>
  </si>
  <si>
    <t>Доходы от оказания платных услуг (работ)</t>
  </si>
  <si>
    <t>1 13 01000 00 0000 130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</si>
  <si>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</si>
  <si>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</si>
  <si>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</si>
  <si>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</si>
  <si>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</si>
  <si>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</si>
  <si>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</si>
  <si>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</si>
  <si>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</si>
  <si>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</si>
  <si>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</si>
  <si>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</si>
  <si>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 xml:space="preserve">БЕЗВОЗМЕЗДНЫЕ ПОСТУПЛЕНИЯ ОТ ДРУГИХ БЮДЖЕТОВ БЮДЖЕТНОЙ СИСТЕМЫ РОССИЙСКОЙ ФЕДЕРАЦИИ
</t>
  </si>
  <si>
    <t>2 02 00000 00 0000 000</t>
  </si>
  <si>
    <t>Дотации бюджетам бюджетной системы Российской Федерации</t>
  </si>
  <si>
    <t>2 02 10000 00 0000 150</t>
  </si>
  <si>
    <t>Дотации бюджетам муниципальных районов на выравнивание бюджетной обеспеченности</t>
  </si>
  <si>
    <t>2 02 15001 05 0000 150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</si>
  <si>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</si>
  <si>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</si>
  <si>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</si>
  <si>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2 02 20216 05 0000 150</t>
  </si>
  <si>
    <t>Распределение субсидий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на 2020 год и на плановый период 2021 и 2022 годов</t>
  </si>
  <si>
    <t>Адресная программа Архангельской области "Переселение граждан из аварийного жилищного фонда" на 2019–2025 годы</t>
  </si>
  <si>
    <t>2 02 20079 05 0000 150</t>
  </si>
  <si>
    <t>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2020 год</t>
  </si>
  <si>
    <t>Субсидии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на 2020 год и на плановый период 2021 и 2022 годов</t>
  </si>
  <si>
    <t>2 02 29999 05 0000 150</t>
  </si>
  <si>
    <t>Субсидии бюджетам муниципальных образований Архангельской области на развитие территориального общественного самоуправления в Архангельской области на 2020 год и на плановый период 2021 года</t>
  </si>
  <si>
    <t>Субсидии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типа), на 2020 год и на плановый период 2021 и 2022 годов</t>
  </si>
  <si>
    <t>Субсидии на софинансирование вопросов местного значения</t>
  </si>
  <si>
    <t xml:space="preserve">2 02 29999 05 0000 150 </t>
  </si>
  <si>
    <t>Субвенции бюджетам бюджетной системы Российской Федерации</t>
  </si>
  <si>
    <t>2 02 30000 00 0000 150</t>
  </si>
  <si>
    <t xml:space="preserve">Субвенция бюджетам муниципальных районов на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
</t>
  </si>
  <si>
    <t>2 02 30024 05 0000 150</t>
  </si>
  <si>
    <t>Единая субвенция бюджетам муниципальных образований Архангельской области и на 2020 год и на плановый период 2021 и 2022 годов</t>
  </si>
  <si>
    <t>Субвенции бюджетам бюджетам муниципальных образований Архангельской области на осуществление государственных полномочий в сфере охраны труда на 2020 год и на плановый период 2021 и 2022 годов</t>
  </si>
  <si>
    <t>Субвенции бюджетам муниципальных образований Архангельской области на оплату стоимости набора продуктов питания в оздоровительных лагерях с дневным пребыванием детей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</si>
  <si>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в сфере административных правонарушений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</si>
  <si>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местностей, на 2020 год и на плановый период 2021 и 2022 годов</t>
  </si>
  <si>
    <t>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2020 год и на плановый период 2021 и 2022 годов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</si>
  <si>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</si>
  <si>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просвещения Российской Федерации и Правительством Архангельской области на 2020 год и на плановый период
 2021 и 2022 годов</t>
  </si>
  <si>
    <t>2 02 35082 05 0000 150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</si>
  <si>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</si>
  <si>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</si>
  <si>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</si>
  <si>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2 02 35120 05 0000 150    </t>
  </si>
  <si>
    <t xml:space="preserve"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на 2020 год и на плановый период 2021 и 2022 годов </t>
  </si>
  <si>
    <t>Субвенции бюджетам муниципальных образований Архангельской области на реализацию образовательных программ на 2020 год и на плановый период 2021 и 2022 годов</t>
  </si>
  <si>
    <t>2 02 39999 05 0000 150</t>
  </si>
  <si>
    <t>Иные межбюджетные трансферты</t>
  </si>
  <si>
    <t>2 04 00000 00 0000 000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</si>
  <si>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</si>
  <si>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</si>
  <si>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Иные межбюджетных трансфертов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2020 год и на плановый период 2021 и 2022 годов</t>
  </si>
  <si>
    <t>2 02 49999 05 0000 150</t>
  </si>
  <si>
    <t>Прочие межбюджетные трансферты, передаваемые бюджетам муниципальных районов</t>
  </si>
  <si>
    <t>ПРОЧИЕ БЕЗВОЗМЕЗДНЫЕ ПОСТУПЛЕНИЯ</t>
  </si>
  <si>
    <t>2 07 00000 00 0000 000</t>
  </si>
  <si>
    <t xml:space="preserve">ВСЕГО ДОХОДОВ </t>
  </si>
  <si>
    <t>Субвенции бюджетам муниципальных образований Архангельской области на 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 работникам образовательных организаций в сельских населенных пунктах, рабочих поселках (поселках городского типа) на 2020 год и на плановый период 2021 и 2022 годов</t>
  </si>
  <si>
    <t>2 02 39998 05 0000 150</t>
  </si>
  <si>
    <t>Субсидии бюджетам муниципальных районов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</si>
  <si>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2 02 25555 05 0000 150</t>
  </si>
  <si>
    <t>Приложение № 4</t>
  </si>
  <si>
    <t>Собрания депутатов № 170 от 20 декабря 2019 года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</si>
</sst>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wrapText="1"/>
    </xf>
    <xf numFmtId="4" fontId="3" fillId="2" borderId="0" xfId="0" applyNumberFormat="1" applyFont="1" applyFill="1" applyAlignment="1">
      <alignment horizontal="right" indent="1"/>
    </xf>
    <xf numFmtId="4" fontId="3" fillId="2" borderId="2" xfId="0" applyNumberFormat="1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/>
    <xf numFmtId="0" fontId="3" fillId="2" borderId="5" xfId="0" applyFont="1" applyFill="1" applyBorder="1" applyAlignment="1">
      <alignment horizontal="center" wrapText="1"/>
    </xf>
    <xf numFmtId="4" fontId="3" fillId="2" borderId="5" xfId="0" applyNumberFormat="1" applyFont="1" applyFill="1" applyBorder="1" applyAlignment="1"/>
    <xf numFmtId="0" fontId="5" fillId="2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 indent="1"/>
    </xf>
    <xf numFmtId="0" fontId="3" fillId="2" borderId="6" xfId="0" applyFont="1" applyFill="1" applyBorder="1" applyAlignment="1">
      <alignment horizontal="left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indent="1"/>
    </xf>
    <xf numFmtId="0" fontId="3" fillId="2" borderId="6" xfId="2" applyFont="1" applyFill="1" applyBorder="1" applyAlignment="1">
      <alignment horizontal="left" vertical="center" wrapText="1" inden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4" fontId="3" fillId="0" borderId="6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ожение 5 - прогноз доходов" xfId="1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view="pageBreakPreview" topLeftCell="A60" zoomScaleSheetLayoutView="100" workbookViewId="0">
      <selection activeCell="A5" sqref="A5:E5"/>
    </sheetView>
  </sheetViews>
  <sheetFormatPr defaultColWidth="9.140625" defaultRowHeight="15" outlineLevelRow="1"/>
  <cols>
    <col min="1" max="1" width="75.85546875" style="1" customWidth="1"/>
    <col min="2" max="2" width="21.28515625" style="6" customWidth="1"/>
    <col min="3" max="3" width="15.5703125" style="7" customWidth="1"/>
    <col min="4" max="4" width="17.140625" style="7" customWidth="1"/>
    <col min="5" max="5" width="17" style="7" customWidth="1"/>
    <col min="6" max="16384" width="9.140625" style="1"/>
  </cols>
  <sheetData>
    <row r="1" spans="1:5">
      <c r="B1" s="2"/>
      <c r="C1" s="38" t="s">
        <v>116</v>
      </c>
      <c r="D1" s="38"/>
      <c r="E1" s="38"/>
    </row>
    <row r="2" spans="1:5">
      <c r="A2" s="3"/>
      <c r="B2" s="4"/>
      <c r="C2" s="38" t="s">
        <v>0</v>
      </c>
      <c r="D2" s="38"/>
      <c r="E2" s="38"/>
    </row>
    <row r="3" spans="1:5">
      <c r="A3" s="3"/>
      <c r="B3" s="4"/>
      <c r="C3" s="39" t="s">
        <v>117</v>
      </c>
      <c r="D3" s="39"/>
      <c r="E3" s="39"/>
    </row>
    <row r="4" spans="1:5">
      <c r="A4" s="3"/>
      <c r="B4" s="4"/>
      <c r="C4" s="5"/>
      <c r="D4" s="5"/>
      <c r="E4" s="5"/>
    </row>
    <row r="5" spans="1:5">
      <c r="A5" s="40" t="s">
        <v>1</v>
      </c>
      <c r="B5" s="40"/>
      <c r="C5" s="40"/>
      <c r="D5" s="40"/>
      <c r="E5" s="40"/>
    </row>
    <row r="6" spans="1:5" ht="15" customHeight="1"/>
    <row r="7" spans="1:5">
      <c r="A7" s="35" t="s">
        <v>2</v>
      </c>
      <c r="B7" s="35" t="s">
        <v>3</v>
      </c>
      <c r="C7" s="37" t="s">
        <v>4</v>
      </c>
      <c r="D7" s="37"/>
      <c r="E7" s="37"/>
    </row>
    <row r="8" spans="1:5">
      <c r="A8" s="36"/>
      <c r="B8" s="36"/>
      <c r="C8" s="8" t="s">
        <v>5</v>
      </c>
      <c r="D8" s="8" t="s">
        <v>6</v>
      </c>
      <c r="E8" s="8" t="s">
        <v>7</v>
      </c>
    </row>
    <row r="9" spans="1:5" s="33" customFormat="1" ht="11.25">
      <c r="A9" s="30">
        <v>1</v>
      </c>
      <c r="B9" s="31">
        <v>2</v>
      </c>
      <c r="C9" s="32">
        <v>3</v>
      </c>
      <c r="D9" s="32">
        <v>4</v>
      </c>
      <c r="E9" s="32">
        <v>5</v>
      </c>
    </row>
    <row r="10" spans="1:5" hidden="1">
      <c r="A10" s="9"/>
      <c r="B10" s="10"/>
      <c r="C10" s="11">
        <f>263050904-C11</f>
        <v>0</v>
      </c>
      <c r="D10" s="11"/>
      <c r="E10" s="11"/>
    </row>
    <row r="11" spans="1:5" ht="26.25" customHeight="1">
      <c r="A11" s="12" t="s">
        <v>8</v>
      </c>
      <c r="B11" s="20" t="s">
        <v>9</v>
      </c>
      <c r="C11" s="14">
        <f>C12+C14+C15+C19+C22+C28+C30+C33+C36</f>
        <v>263050904</v>
      </c>
      <c r="D11" s="14">
        <f>D12+D14+D15+D19+D22+D28+D30+D33+D36</f>
        <v>207717807</v>
      </c>
      <c r="E11" s="14">
        <f>E12+E14+E15+E19+E22+E28+E30+E33+E36</f>
        <v>205500771</v>
      </c>
    </row>
    <row r="12" spans="1:5" ht="18" customHeight="1" outlineLevel="1">
      <c r="A12" s="15" t="s">
        <v>10</v>
      </c>
      <c r="B12" s="13" t="s">
        <v>11</v>
      </c>
      <c r="C12" s="17">
        <f>C13</f>
        <v>187071205</v>
      </c>
      <c r="D12" s="17">
        <f>D13</f>
        <v>148547392</v>
      </c>
      <c r="E12" s="17">
        <f>E13</f>
        <v>151136251</v>
      </c>
    </row>
    <row r="13" spans="1:5" ht="15" customHeight="1" outlineLevel="1">
      <c r="A13" s="18" t="s">
        <v>12</v>
      </c>
      <c r="B13" s="16" t="s">
        <v>13</v>
      </c>
      <c r="C13" s="17">
        <v>187071205</v>
      </c>
      <c r="D13" s="17">
        <v>148547392</v>
      </c>
      <c r="E13" s="17">
        <v>151136251</v>
      </c>
    </row>
    <row r="14" spans="1:5" ht="30" outlineLevel="1">
      <c r="A14" s="19" t="s">
        <v>14</v>
      </c>
      <c r="B14" s="16" t="s">
        <v>15</v>
      </c>
      <c r="C14" s="17">
        <v>26808448</v>
      </c>
      <c r="D14" s="17">
        <v>28355000</v>
      </c>
      <c r="E14" s="17">
        <v>30925000</v>
      </c>
    </row>
    <row r="15" spans="1:5" ht="20.25" customHeight="1" outlineLevel="1">
      <c r="A15" s="19" t="s">
        <v>16</v>
      </c>
      <c r="B15" s="16" t="s">
        <v>17</v>
      </c>
      <c r="C15" s="17">
        <f>SUM(C16:C18)</f>
        <v>24377936</v>
      </c>
      <c r="D15" s="17">
        <f>SUM(D16:D18)</f>
        <v>5894000</v>
      </c>
      <c r="E15" s="17">
        <f>SUM(E16:E18)</f>
        <v>94000</v>
      </c>
    </row>
    <row r="16" spans="1:5" ht="15" customHeight="1" outlineLevel="1">
      <c r="A16" s="18" t="s">
        <v>18</v>
      </c>
      <c r="B16" s="16" t="s">
        <v>19</v>
      </c>
      <c r="C16" s="17">
        <v>24251000</v>
      </c>
      <c r="D16" s="17">
        <v>5800000</v>
      </c>
      <c r="E16" s="17">
        <v>0</v>
      </c>
    </row>
    <row r="17" spans="1:5" ht="15" customHeight="1" outlineLevel="1">
      <c r="A17" s="18" t="s">
        <v>20</v>
      </c>
      <c r="B17" s="16" t="s">
        <v>21</v>
      </c>
      <c r="C17" s="17">
        <v>4936</v>
      </c>
      <c r="D17" s="17">
        <v>5000</v>
      </c>
      <c r="E17" s="17">
        <v>5000</v>
      </c>
    </row>
    <row r="18" spans="1:5" ht="15" customHeight="1" outlineLevel="1">
      <c r="A18" s="18" t="s">
        <v>22</v>
      </c>
      <c r="B18" s="16" t="s">
        <v>23</v>
      </c>
      <c r="C18" s="17">
        <v>122000</v>
      </c>
      <c r="D18" s="17">
        <v>89000</v>
      </c>
      <c r="E18" s="17">
        <v>89000</v>
      </c>
    </row>
    <row r="19" spans="1:5" ht="20.25" customHeight="1" outlineLevel="1">
      <c r="A19" s="19" t="s">
        <v>24</v>
      </c>
      <c r="B19" s="16" t="s">
        <v>25</v>
      </c>
      <c r="C19" s="17">
        <f>SUM(C20:C21)</f>
        <v>4447815</v>
      </c>
      <c r="D19" s="17">
        <f>SUM(D20:D21)</f>
        <v>4447815</v>
      </c>
      <c r="E19" s="17">
        <f>SUM(E20:E21)</f>
        <v>4447815</v>
      </c>
    </row>
    <row r="20" spans="1:5" ht="15" customHeight="1" outlineLevel="1">
      <c r="A20" s="18" t="s">
        <v>26</v>
      </c>
      <c r="B20" s="16" t="s">
        <v>27</v>
      </c>
      <c r="C20" s="17">
        <f>4559000-111185-C21</f>
        <v>1186815</v>
      </c>
      <c r="D20" s="17">
        <f>4559000-111185-D21</f>
        <v>1186814</v>
      </c>
      <c r="E20" s="17">
        <f>4559000-111185-E21</f>
        <v>1186813</v>
      </c>
    </row>
    <row r="21" spans="1:5" ht="16.5" customHeight="1" outlineLevel="1">
      <c r="A21" s="18" t="s">
        <v>28</v>
      </c>
      <c r="B21" s="16" t="s">
        <v>29</v>
      </c>
      <c r="C21" s="17">
        <v>3261000</v>
      </c>
      <c r="D21" s="17">
        <v>3261001</v>
      </c>
      <c r="E21" s="17">
        <v>3261002</v>
      </c>
    </row>
    <row r="22" spans="1:5" ht="30" outlineLevel="1">
      <c r="A22" s="19" t="s">
        <v>30</v>
      </c>
      <c r="B22" s="16" t="s">
        <v>31</v>
      </c>
      <c r="C22" s="17">
        <f>SUM(C23:C27)</f>
        <v>16696000</v>
      </c>
      <c r="D22" s="17">
        <f>SUM(D23:D27)</f>
        <v>17138800</v>
      </c>
      <c r="E22" s="17">
        <f>SUM(E23:E27)</f>
        <v>17138800</v>
      </c>
    </row>
    <row r="23" spans="1:5" ht="30.75" customHeight="1" outlineLevel="1">
      <c r="A23" s="18" t="s">
        <v>32</v>
      </c>
      <c r="B23" s="16" t="s">
        <v>33</v>
      </c>
      <c r="C23" s="17">
        <v>11400000</v>
      </c>
      <c r="D23" s="17">
        <v>12000000</v>
      </c>
      <c r="E23" s="17">
        <v>12000000</v>
      </c>
    </row>
    <row r="24" spans="1:5" ht="30.75" customHeight="1" outlineLevel="1">
      <c r="A24" s="18" t="s">
        <v>34</v>
      </c>
      <c r="B24" s="16" t="s">
        <v>35</v>
      </c>
      <c r="C24" s="17">
        <f>347000</f>
        <v>347000</v>
      </c>
      <c r="D24" s="17">
        <v>800</v>
      </c>
      <c r="E24" s="17">
        <v>800</v>
      </c>
    </row>
    <row r="25" spans="1:5" ht="27" customHeight="1" outlineLevel="1">
      <c r="A25" s="18" t="s">
        <v>36</v>
      </c>
      <c r="B25" s="16" t="s">
        <v>37</v>
      </c>
      <c r="C25" s="17">
        <v>480000</v>
      </c>
      <c r="D25" s="17">
        <v>519000</v>
      </c>
      <c r="E25" s="17">
        <v>519000</v>
      </c>
    </row>
    <row r="26" spans="1:5" ht="15" customHeight="1" outlineLevel="1">
      <c r="A26" s="18" t="s">
        <v>38</v>
      </c>
      <c r="B26" s="16" t="s">
        <v>39</v>
      </c>
      <c r="C26" s="17">
        <v>50000</v>
      </c>
      <c r="D26" s="17">
        <v>0</v>
      </c>
      <c r="E26" s="17">
        <v>0</v>
      </c>
    </row>
    <row r="27" spans="1:5" ht="15" customHeight="1" outlineLevel="1">
      <c r="A27" s="18" t="s">
        <v>40</v>
      </c>
      <c r="B27" s="16" t="s">
        <v>41</v>
      </c>
      <c r="C27" s="17">
        <f>4300000+119000</f>
        <v>4419000</v>
      </c>
      <c r="D27" s="17">
        <f>119000+4500000</f>
        <v>4619000</v>
      </c>
      <c r="E27" s="17">
        <f>119000+4500000</f>
        <v>4619000</v>
      </c>
    </row>
    <row r="28" spans="1:5" ht="20.25" customHeight="1" outlineLevel="1">
      <c r="A28" s="19" t="s">
        <v>42</v>
      </c>
      <c r="B28" s="16" t="s">
        <v>43</v>
      </c>
      <c r="C28" s="17">
        <f>C29</f>
        <v>430800</v>
      </c>
      <c r="D28" s="17">
        <f>D29</f>
        <v>430800</v>
      </c>
      <c r="E28" s="17">
        <f>E29</f>
        <v>430800</v>
      </c>
    </row>
    <row r="29" spans="1:5" ht="15" customHeight="1" outlineLevel="1">
      <c r="A29" s="18" t="s">
        <v>44</v>
      </c>
      <c r="B29" s="16" t="s">
        <v>45</v>
      </c>
      <c r="C29" s="17">
        <v>430800</v>
      </c>
      <c r="D29" s="17">
        <v>430800</v>
      </c>
      <c r="E29" s="17">
        <v>430800</v>
      </c>
    </row>
    <row r="30" spans="1:5" ht="21" customHeight="1" outlineLevel="1">
      <c r="A30" s="19" t="s">
        <v>46</v>
      </c>
      <c r="B30" s="16" t="s">
        <v>47</v>
      </c>
      <c r="C30" s="17">
        <f>SUM(C31:C32)</f>
        <v>273000</v>
      </c>
      <c r="D30" s="17">
        <f>SUM(D31:D32)</f>
        <v>73000</v>
      </c>
      <c r="E30" s="17">
        <f>SUM(E31:E32)</f>
        <v>73000</v>
      </c>
    </row>
    <row r="31" spans="1:5" ht="15" customHeight="1" outlineLevel="1">
      <c r="A31" s="18" t="s">
        <v>48</v>
      </c>
      <c r="B31" s="16" t="s">
        <v>49</v>
      </c>
      <c r="C31" s="17">
        <v>273000</v>
      </c>
      <c r="D31" s="17">
        <v>73000</v>
      </c>
      <c r="E31" s="17">
        <v>73000</v>
      </c>
    </row>
    <row r="32" spans="1:5" ht="15" customHeight="1" outlineLevel="1">
      <c r="A32" s="18" t="s">
        <v>50</v>
      </c>
      <c r="B32" s="16" t="s">
        <v>51</v>
      </c>
      <c r="C32" s="17">
        <v>0</v>
      </c>
      <c r="D32" s="17">
        <v>0</v>
      </c>
      <c r="E32" s="17">
        <v>0</v>
      </c>
    </row>
    <row r="33" spans="1:5" ht="20.25" customHeight="1" outlineLevel="1">
      <c r="A33" s="19" t="s">
        <v>52</v>
      </c>
      <c r="B33" s="16" t="s">
        <v>53</v>
      </c>
      <c r="C33" s="17">
        <f>SUM(C34:C35)</f>
        <v>1691700</v>
      </c>
      <c r="D33" s="17">
        <f t="shared" ref="D33:E33" si="0">SUM(D34:D35)</f>
        <v>1577000</v>
      </c>
      <c r="E33" s="17">
        <f t="shared" si="0"/>
        <v>1105</v>
      </c>
    </row>
    <row r="34" spans="1:5" ht="16.5" customHeight="1" outlineLevel="1">
      <c r="A34" s="18" t="s">
        <v>54</v>
      </c>
      <c r="B34" s="16" t="s">
        <v>55</v>
      </c>
      <c r="C34" s="17">
        <v>1619000</v>
      </c>
      <c r="D34" s="17">
        <v>1577000</v>
      </c>
      <c r="E34" s="17">
        <v>1105</v>
      </c>
    </row>
    <row r="35" spans="1:5" ht="16.5" customHeight="1" outlineLevel="1">
      <c r="A35" s="18" t="s">
        <v>56</v>
      </c>
      <c r="B35" s="16" t="s">
        <v>57</v>
      </c>
      <c r="C35" s="17">
        <v>72700</v>
      </c>
      <c r="D35" s="17">
        <v>0</v>
      </c>
      <c r="E35" s="17">
        <v>0</v>
      </c>
    </row>
    <row r="36" spans="1:5" ht="20.25" customHeight="1" outlineLevel="1">
      <c r="A36" s="18" t="s">
        <v>58</v>
      </c>
      <c r="B36" s="16" t="s">
        <v>59</v>
      </c>
      <c r="C36" s="17">
        <v>1254000</v>
      </c>
      <c r="D36" s="17">
        <v>1254000</v>
      </c>
      <c r="E36" s="17">
        <v>1254000</v>
      </c>
    </row>
    <row r="37" spans="1:5" ht="6.75" customHeight="1" outlineLevel="1">
      <c r="A37" s="18"/>
      <c r="B37" s="16"/>
      <c r="C37" s="17"/>
      <c r="D37" s="17"/>
      <c r="E37" s="17"/>
    </row>
    <row r="38" spans="1:5" s="22" customFormat="1" ht="21" customHeight="1">
      <c r="A38" s="12" t="s">
        <v>60</v>
      </c>
      <c r="B38" s="20" t="s">
        <v>61</v>
      </c>
      <c r="C38" s="21">
        <f>C39+C71</f>
        <v>978714234.49000001</v>
      </c>
      <c r="D38" s="21">
        <f>D39+D71</f>
        <v>1197636742.73</v>
      </c>
      <c r="E38" s="21">
        <f>E39+E71</f>
        <v>1749222671.52</v>
      </c>
    </row>
    <row r="39" spans="1:5" ht="29.25" customHeight="1">
      <c r="A39" s="18" t="s">
        <v>62</v>
      </c>
      <c r="B39" s="16" t="s">
        <v>63</v>
      </c>
      <c r="C39" s="17">
        <f>C40+C42+C52+C67</f>
        <v>973182922.49000001</v>
      </c>
      <c r="D39" s="17">
        <f>D40+D42+D52+D67</f>
        <v>1197636742.73</v>
      </c>
      <c r="E39" s="17">
        <f>E40+E42+E52+E67</f>
        <v>1749222671.52</v>
      </c>
    </row>
    <row r="40" spans="1:5" ht="18.75" customHeight="1">
      <c r="A40" s="15" t="s">
        <v>64</v>
      </c>
      <c r="B40" s="16" t="s">
        <v>65</v>
      </c>
      <c r="C40" s="17">
        <f>C41</f>
        <v>48709400</v>
      </c>
      <c r="D40" s="17">
        <f>D41</f>
        <v>38977200</v>
      </c>
      <c r="E40" s="17">
        <f>E41</f>
        <v>10600</v>
      </c>
    </row>
    <row r="41" spans="1:5" ht="18.75" customHeight="1">
      <c r="A41" s="18" t="s">
        <v>66</v>
      </c>
      <c r="B41" s="16" t="s">
        <v>67</v>
      </c>
      <c r="C41" s="17">
        <v>48709400</v>
      </c>
      <c r="D41" s="17">
        <v>38977200</v>
      </c>
      <c r="E41" s="17">
        <v>10600</v>
      </c>
    </row>
    <row r="42" spans="1:5" ht="31.5" customHeight="1">
      <c r="A42" s="15" t="s">
        <v>68</v>
      </c>
      <c r="B42" s="16" t="s">
        <v>69</v>
      </c>
      <c r="C42" s="17">
        <f>SUM(C43:C51)</f>
        <v>258895922.49000001</v>
      </c>
      <c r="D42" s="17">
        <f>SUM(D43:D51)</f>
        <v>455259342.73000002</v>
      </c>
      <c r="E42" s="17">
        <f>SUM(E43:E51)</f>
        <v>1014107471.52</v>
      </c>
    </row>
    <row r="43" spans="1:5" ht="63" customHeight="1">
      <c r="A43" s="18" t="s">
        <v>70</v>
      </c>
      <c r="B43" s="16" t="s">
        <v>71</v>
      </c>
      <c r="C43" s="17">
        <v>5365800</v>
      </c>
      <c r="D43" s="17">
        <v>5548000</v>
      </c>
      <c r="E43" s="17">
        <v>5769500</v>
      </c>
    </row>
    <row r="44" spans="1:5" ht="29.25" customHeight="1">
      <c r="A44" s="18" t="s">
        <v>73</v>
      </c>
      <c r="B44" s="16" t="s">
        <v>74</v>
      </c>
      <c r="C44" s="17">
        <v>0</v>
      </c>
      <c r="D44" s="17">
        <v>99537700</v>
      </c>
      <c r="E44" s="17">
        <v>605331000</v>
      </c>
    </row>
    <row r="45" spans="1:5" ht="47.25" customHeight="1">
      <c r="A45" s="18" t="s">
        <v>114</v>
      </c>
      <c r="B45" s="17" t="s">
        <v>115</v>
      </c>
      <c r="C45" s="17">
        <v>6932622.4900000002</v>
      </c>
      <c r="D45" s="17">
        <v>7003943.7300000004</v>
      </c>
      <c r="E45" s="17">
        <v>7302292.5199999996</v>
      </c>
    </row>
    <row r="46" spans="1:5" ht="49.5" customHeight="1">
      <c r="A46" s="18" t="s">
        <v>75</v>
      </c>
      <c r="B46" s="16" t="s">
        <v>77</v>
      </c>
      <c r="C46" s="17">
        <v>534400</v>
      </c>
      <c r="D46" s="17">
        <v>0</v>
      </c>
      <c r="E46" s="17">
        <v>0</v>
      </c>
    </row>
    <row r="47" spans="1:5" ht="63" customHeight="1">
      <c r="A47" s="18" t="s">
        <v>76</v>
      </c>
      <c r="B47" s="16" t="s">
        <v>77</v>
      </c>
      <c r="C47" s="17">
        <v>208700</v>
      </c>
      <c r="D47" s="17">
        <v>241200</v>
      </c>
      <c r="E47" s="17">
        <v>250900</v>
      </c>
    </row>
    <row r="48" spans="1:5" ht="46.5" customHeight="1">
      <c r="A48" s="18" t="s">
        <v>72</v>
      </c>
      <c r="B48" s="16" t="s">
        <v>77</v>
      </c>
      <c r="C48" s="17">
        <v>188300</v>
      </c>
      <c r="D48" s="17">
        <v>190700</v>
      </c>
      <c r="E48" s="17">
        <v>190300</v>
      </c>
    </row>
    <row r="49" spans="1:5" ht="46.5" customHeight="1">
      <c r="A49" s="18" t="s">
        <v>78</v>
      </c>
      <c r="B49" s="16" t="s">
        <v>77</v>
      </c>
      <c r="C49" s="17">
        <v>1361500</v>
      </c>
      <c r="D49" s="17">
        <v>11300</v>
      </c>
      <c r="E49" s="17">
        <v>0</v>
      </c>
    </row>
    <row r="50" spans="1:5" ht="93.75" customHeight="1">
      <c r="A50" s="18" t="s">
        <v>79</v>
      </c>
      <c r="B50" s="16" t="s">
        <v>77</v>
      </c>
      <c r="C50" s="17">
        <v>25700</v>
      </c>
      <c r="D50" s="17">
        <v>25800</v>
      </c>
      <c r="E50" s="17">
        <v>28300</v>
      </c>
    </row>
    <row r="51" spans="1:5" s="26" customFormat="1" ht="16.5" customHeight="1">
      <c r="A51" s="24" t="s">
        <v>80</v>
      </c>
      <c r="B51" s="25" t="s">
        <v>81</v>
      </c>
      <c r="C51" s="17">
        <v>244278900</v>
      </c>
      <c r="D51" s="34">
        <v>342700699</v>
      </c>
      <c r="E51" s="34">
        <v>395235179</v>
      </c>
    </row>
    <row r="52" spans="1:5" ht="24" customHeight="1">
      <c r="A52" s="15" t="s">
        <v>82</v>
      </c>
      <c r="B52" s="16" t="s">
        <v>83</v>
      </c>
      <c r="C52" s="17">
        <f>SUM(C53:C66)</f>
        <v>665388400</v>
      </c>
      <c r="D52" s="17">
        <f>SUM(D53:D66)</f>
        <v>703211000</v>
      </c>
      <c r="E52" s="17">
        <f>SUM(E53:E66)</f>
        <v>734915400</v>
      </c>
    </row>
    <row r="53" spans="1:5" ht="46.5" customHeight="1">
      <c r="A53" s="18" t="s">
        <v>84</v>
      </c>
      <c r="B53" s="16" t="s">
        <v>85</v>
      </c>
      <c r="C53" s="17">
        <v>5980600</v>
      </c>
      <c r="D53" s="17">
        <v>4802400</v>
      </c>
      <c r="E53" s="17">
        <v>4784500</v>
      </c>
    </row>
    <row r="54" spans="1:5" ht="48" customHeight="1">
      <c r="A54" s="18" t="s">
        <v>87</v>
      </c>
      <c r="B54" s="16" t="s">
        <v>85</v>
      </c>
      <c r="C54" s="17">
        <v>291300</v>
      </c>
      <c r="D54" s="17">
        <v>299800</v>
      </c>
      <c r="E54" s="17">
        <v>310400</v>
      </c>
    </row>
    <row r="55" spans="1:5" ht="48" customHeight="1">
      <c r="A55" s="18" t="s">
        <v>88</v>
      </c>
      <c r="B55" s="16" t="s">
        <v>85</v>
      </c>
      <c r="C55" s="17">
        <v>5480300</v>
      </c>
      <c r="D55" s="17">
        <v>5480300</v>
      </c>
      <c r="E55" s="17">
        <v>5480300</v>
      </c>
    </row>
    <row r="56" spans="1:5" ht="48" customHeight="1">
      <c r="A56" s="18" t="s">
        <v>89</v>
      </c>
      <c r="B56" s="16" t="s">
        <v>85</v>
      </c>
      <c r="C56" s="17">
        <v>1012500</v>
      </c>
      <c r="D56" s="17">
        <v>1012500</v>
      </c>
      <c r="E56" s="17">
        <v>1012500</v>
      </c>
    </row>
    <row r="57" spans="1:5" ht="60" customHeight="1">
      <c r="A57" s="18" t="s">
        <v>90</v>
      </c>
      <c r="B57" s="16" t="s">
        <v>85</v>
      </c>
      <c r="C57" s="17">
        <v>10000</v>
      </c>
      <c r="D57" s="17">
        <v>10000</v>
      </c>
      <c r="E57" s="17">
        <v>10000</v>
      </c>
    </row>
    <row r="58" spans="1:5" ht="48.75" customHeight="1">
      <c r="A58" s="18" t="s">
        <v>91</v>
      </c>
      <c r="B58" s="16" t="s">
        <v>85</v>
      </c>
      <c r="C58" s="17">
        <v>25000</v>
      </c>
      <c r="D58" s="17">
        <v>25000</v>
      </c>
      <c r="E58" s="17">
        <v>25000</v>
      </c>
    </row>
    <row r="59" spans="1:5" ht="75.75" customHeight="1">
      <c r="A59" s="18" t="s">
        <v>112</v>
      </c>
      <c r="B59" s="16" t="s">
        <v>85</v>
      </c>
      <c r="C59" s="17">
        <v>49372000</v>
      </c>
      <c r="D59" s="17">
        <v>51346800</v>
      </c>
      <c r="E59" s="17">
        <v>53400700</v>
      </c>
    </row>
    <row r="60" spans="1:5" ht="59.25" customHeight="1">
      <c r="A60" s="18" t="s">
        <v>92</v>
      </c>
      <c r="B60" s="16" t="s">
        <v>85</v>
      </c>
      <c r="C60" s="17">
        <v>9166200</v>
      </c>
      <c r="D60" s="17">
        <v>9188400</v>
      </c>
      <c r="E60" s="17">
        <v>9188400</v>
      </c>
    </row>
    <row r="61" spans="1:5" ht="89.25" customHeight="1">
      <c r="A61" s="18" t="s">
        <v>93</v>
      </c>
      <c r="B61" s="16" t="s">
        <v>94</v>
      </c>
      <c r="C61" s="17">
        <v>4377500</v>
      </c>
      <c r="D61" s="17">
        <v>4607800</v>
      </c>
      <c r="E61" s="17">
        <v>4631400</v>
      </c>
    </row>
    <row r="62" spans="1:5" ht="30" customHeight="1">
      <c r="A62" s="18" t="s">
        <v>95</v>
      </c>
      <c r="B62" s="16" t="s">
        <v>96</v>
      </c>
      <c r="C62" s="17">
        <v>3023200</v>
      </c>
      <c r="D62" s="17">
        <v>3043600</v>
      </c>
      <c r="E62" s="17">
        <v>3122600</v>
      </c>
    </row>
    <row r="63" spans="1:5" ht="44.25" customHeight="1">
      <c r="A63" s="18" t="s">
        <v>97</v>
      </c>
      <c r="B63" s="27" t="s">
        <v>98</v>
      </c>
      <c r="C63" s="17">
        <v>10400</v>
      </c>
      <c r="D63" s="17">
        <v>11200</v>
      </c>
      <c r="E63" s="17">
        <v>116800</v>
      </c>
    </row>
    <row r="64" spans="1:5" ht="28.5" customHeight="1">
      <c r="A64" s="18" t="s">
        <v>86</v>
      </c>
      <c r="B64" s="16" t="s">
        <v>113</v>
      </c>
      <c r="C64" s="17">
        <v>4953600</v>
      </c>
      <c r="D64" s="17">
        <v>5097300</v>
      </c>
      <c r="E64" s="17">
        <v>5277400</v>
      </c>
    </row>
    <row r="65" spans="1:5" ht="73.5" customHeight="1">
      <c r="A65" s="18" t="s">
        <v>99</v>
      </c>
      <c r="B65" s="28" t="s">
        <v>101</v>
      </c>
      <c r="C65" s="17">
        <v>11180900</v>
      </c>
      <c r="D65" s="17">
        <v>10872600</v>
      </c>
      <c r="E65" s="17">
        <v>10872600</v>
      </c>
    </row>
    <row r="66" spans="1:5" ht="29.25" customHeight="1">
      <c r="A66" s="18" t="s">
        <v>100</v>
      </c>
      <c r="B66" s="16" t="s">
        <v>101</v>
      </c>
      <c r="C66" s="17">
        <v>570504900</v>
      </c>
      <c r="D66" s="17">
        <v>607413300</v>
      </c>
      <c r="E66" s="17">
        <v>636682800</v>
      </c>
    </row>
    <row r="67" spans="1:5" ht="24" customHeight="1">
      <c r="A67" s="15" t="s">
        <v>102</v>
      </c>
      <c r="B67" s="16" t="s">
        <v>103</v>
      </c>
      <c r="C67" s="17">
        <f>SUM(C68:C70)</f>
        <v>189200</v>
      </c>
      <c r="D67" s="17">
        <f>SUM(D68:D70)</f>
        <v>189200</v>
      </c>
      <c r="E67" s="17">
        <f>SUM(E68:E70)</f>
        <v>189200</v>
      </c>
    </row>
    <row r="68" spans="1:5" ht="44.25" customHeight="1">
      <c r="A68" s="18" t="s">
        <v>104</v>
      </c>
      <c r="B68" s="16" t="s">
        <v>105</v>
      </c>
      <c r="C68" s="17"/>
      <c r="D68" s="17"/>
      <c r="E68" s="17"/>
    </row>
    <row r="69" spans="1:5" ht="57.75" customHeight="1">
      <c r="A69" s="18" t="s">
        <v>106</v>
      </c>
      <c r="B69" s="16" t="s">
        <v>107</v>
      </c>
      <c r="C69" s="17">
        <v>189200</v>
      </c>
      <c r="D69" s="17">
        <v>189200</v>
      </c>
      <c r="E69" s="17">
        <v>189200</v>
      </c>
    </row>
    <row r="70" spans="1:5" ht="15.75" customHeight="1">
      <c r="A70" s="18" t="s">
        <v>108</v>
      </c>
      <c r="B70" s="16" t="s">
        <v>107</v>
      </c>
      <c r="C70" s="17"/>
      <c r="D70" s="17"/>
      <c r="E70" s="17"/>
    </row>
    <row r="71" spans="1:5" ht="24" customHeight="1">
      <c r="A71" s="15" t="s">
        <v>109</v>
      </c>
      <c r="B71" s="16" t="s">
        <v>110</v>
      </c>
      <c r="C71" s="17">
        <v>5531312</v>
      </c>
      <c r="D71" s="17">
        <v>0</v>
      </c>
      <c r="E71" s="17">
        <v>0</v>
      </c>
    </row>
    <row r="72" spans="1:5" s="29" customFormat="1" ht="21.75" customHeight="1">
      <c r="A72" s="23" t="s">
        <v>111</v>
      </c>
      <c r="B72" s="13"/>
      <c r="C72" s="21">
        <f>C11+C38</f>
        <v>1241765138.49</v>
      </c>
      <c r="D72" s="21">
        <f>D11+D38</f>
        <v>1405354549.73</v>
      </c>
      <c r="E72" s="21">
        <f>E11+E38</f>
        <v>1954723442.52</v>
      </c>
    </row>
    <row r="74" spans="1:5">
      <c r="C74" s="7">
        <f>C38-966250300</f>
        <v>12463934.49000001</v>
      </c>
      <c r="D74" s="7">
        <f>D72/C72%</f>
        <v>113.1739413653476</v>
      </c>
      <c r="E74" s="7">
        <f>E72/D72%</f>
        <v>139.09112422168099</v>
      </c>
    </row>
  </sheetData>
  <mergeCells count="7">
    <mergeCell ref="A7:A8"/>
    <mergeCell ref="B7:B8"/>
    <mergeCell ref="C7:E7"/>
    <mergeCell ref="C1:E1"/>
    <mergeCell ref="C2:E2"/>
    <mergeCell ref="C3:E3"/>
    <mergeCell ref="A5:E5"/>
  </mergeCells>
  <pageMargins left="0.19685039370078741" right="0.19685039370078741" top="0.23622047244094491" bottom="0.19685039370078741" header="0.19685039370078741" footer="0.19685039370078741"/>
  <pageSetup paperSize="9" scale="99" firstPageNumber="44" fitToWidth="0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2020-22</vt:lpstr>
      <vt:lpstr>'доходы 2020-22'!Заголовки_для_печати</vt:lpstr>
      <vt:lpstr>'доходы 2020-22'!Область_печати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2019-12-25T07:13:01Z</cp:lastPrinted>
  <dcterms:created xsi:type="dcterms:W3CDTF">2019-11-05T12:18:39Z</dcterms:created>
  <dcterms:modified xsi:type="dcterms:W3CDTF">2019-12-25T07:13:36Z</dcterms:modified>
</cp:coreProperties>
</file>