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РаспределениеДФ!$A$1:$G$21</definedName>
  </definedNames>
  <calcPr calcId="124519"/>
</workbook>
</file>

<file path=xl/calcChain.xml><?xml version="1.0" encoding="utf-8"?>
<calcChain xmlns="http://schemas.openxmlformats.org/spreadsheetml/2006/main">
  <c r="D16" i="1"/>
  <c r="E19"/>
  <c r="B19" s="1"/>
  <c r="C16"/>
  <c r="C20"/>
  <c r="D21"/>
  <c r="E17"/>
  <c r="G18"/>
  <c r="G15" s="1"/>
  <c r="C18"/>
  <c r="F18"/>
  <c r="F15" s="1"/>
  <c r="B20"/>
  <c r="E15" l="1"/>
  <c r="C15"/>
  <c r="D15"/>
  <c r="B18"/>
  <c r="B17" l="1"/>
  <c r="B21"/>
  <c r="B16"/>
  <c r="E27" i="2"/>
  <c r="D27"/>
  <c r="C27" s="1"/>
  <c r="D18"/>
  <c r="D32" s="1"/>
  <c r="E25"/>
  <c r="D31"/>
  <c r="C23"/>
  <c r="C25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C8"/>
  <c r="C9"/>
  <c r="C11" s="1"/>
  <c r="C3" s="1"/>
  <c r="D13" s="1"/>
  <c r="B15" i="1" l="1"/>
  <c r="C19" i="2"/>
  <c r="C18"/>
  <c r="E32"/>
  <c r="C32" s="1"/>
  <c r="C31"/>
</calcChain>
</file>

<file path=xl/sharedStrings.xml><?xml version="1.0" encoding="utf-8"?>
<sst xmlns="http://schemas.openxmlformats.org/spreadsheetml/2006/main" count="64" uniqueCount="57">
  <si>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</si>
  <si>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</si>
  <si>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</si>
  <si>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</si>
  <si>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</si>
  <si>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</si>
  <si>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</si>
  <si>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</si>
  <si>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</si>
  <si>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</si>
  <si>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</si>
  <si>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</si>
  <si>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</si>
  <si>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</si>
  <si>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</si>
  <si>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</si>
  <si>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</si>
  <si>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</si>
  <si>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</si>
  <si>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</si>
  <si>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</si>
  <si>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</si>
  <si>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</si>
  <si>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</si>
  <si>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</si>
  <si>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</si>
  <si>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</si>
  <si>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</si>
  <si>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</si>
  <si>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</si>
  <si>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</si>
  <si>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</si>
  <si>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</si>
  <si>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</si>
  <si>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</si>
  <si>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</si>
  <si>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</si>
  <si>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Приложение №10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</si>
  <si>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</si>
  <si>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</si>
  <si>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</si>
  <si>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</si>
  <si>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к решению сессии шестого созыва Собрания депутатов № 170 от 20 декабря 2019года</t>
  </si>
  <si>
    <t>Приложение № 8</t>
  </si>
  <si>
    <t>в т.ч.за счет остатка акциз на 01.01.2020года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</si>
  <si>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</si>
  <si>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№ 185 от 21 февраля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</si>
  <si>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</si>
  <si>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Приложение № 18</t>
  </si>
  <si>
    <t>к решению сессии шестого созыва Собрания депутатов № 203 от 24 апреля 2020года</t>
  </si>
  <si>
    <t>Приложение № 9</t>
  </si>
  <si>
    <t>На содержание,капитальный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</si>
  <si>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содержание,капитальный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t>
  </si>
  <si>
    <t>в т.ч.за счет остатка акциз на 01.01.2020г.</t>
  </si>
  <si>
    <t>Приложение № 6</t>
  </si>
  <si>
    <t>к решению сессии шестого созыва Собрания депутатов № 237 от 26 июня 2020 года</t>
  </si>
  <si>
    <t>к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</si>
</sst>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topLeftCell="C1" zoomScaleSheetLayoutView="100" workbookViewId="0">
      <selection activeCell="G5" sqref="G5"/>
    </sheetView>
  </sheetViews>
  <sheetFormatPr defaultColWidth="9.140625" defaultRowHeight="18.75"/>
  <cols>
    <col min="1" max="1" width="42.5703125" style="7" customWidth="1"/>
    <col min="2" max="2" width="17.5703125" style="7" customWidth="1"/>
    <col min="3" max="3" width="29.28515625" style="7" customWidth="1"/>
    <col min="4" max="7" width="29.7109375" style="7" customWidth="1"/>
    <col min="8" max="16384" width="9.140625" style="7"/>
  </cols>
  <sheetData>
    <row r="1" spans="1:7">
      <c r="G1" s="30" t="s">
        <v>54</v>
      </c>
    </row>
    <row r="2" spans="1:7" ht="45.75">
      <c r="G2" s="31" t="s">
        <v>56</v>
      </c>
    </row>
    <row r="3" spans="1:7">
      <c r="G3" s="30" t="s">
        <v>50</v>
      </c>
    </row>
    <row r="4" spans="1:7" ht="45.75">
      <c r="G4" s="31" t="s">
        <v>55</v>
      </c>
    </row>
    <row r="5" spans="1:7">
      <c r="G5" s="30" t="s">
        <v>48</v>
      </c>
    </row>
    <row r="6" spans="1:7" ht="45.75">
      <c r="G6" s="31" t="s">
        <v>49</v>
      </c>
    </row>
    <row r="7" spans="1:7">
      <c r="G7" s="30" t="s">
        <v>43</v>
      </c>
    </row>
    <row r="8" spans="1:7" ht="45.75">
      <c r="G8" s="31" t="s">
        <v>46</v>
      </c>
    </row>
    <row r="9" spans="1:7">
      <c r="A9" s="27"/>
      <c r="B9" s="27"/>
      <c r="C9" s="27"/>
      <c r="D9" s="27"/>
      <c r="E9" s="27"/>
      <c r="F9" s="27"/>
      <c r="G9" s="30" t="s">
        <v>37</v>
      </c>
    </row>
    <row r="10" spans="1:7" ht="45.75" customHeight="1">
      <c r="A10" s="27"/>
      <c r="B10" s="27"/>
      <c r="C10" s="27"/>
      <c r="D10" s="27"/>
      <c r="E10" s="27"/>
      <c r="F10" s="27"/>
      <c r="G10" s="31" t="s">
        <v>42</v>
      </c>
    </row>
    <row r="11" spans="1:7" ht="39.75" customHeight="1">
      <c r="A11" s="39" t="s">
        <v>41</v>
      </c>
      <c r="B11" s="39"/>
      <c r="C11" s="39"/>
      <c r="D11" s="39"/>
      <c r="E11" s="39"/>
      <c r="F11" s="39"/>
      <c r="G11" s="39"/>
    </row>
    <row r="12" spans="1:7" ht="18.75" customHeight="1">
      <c r="A12" s="38" t="s">
        <v>0</v>
      </c>
      <c r="B12" s="38"/>
      <c r="C12" s="40" t="s">
        <v>1</v>
      </c>
      <c r="D12" s="41"/>
      <c r="E12" s="41"/>
      <c r="F12" s="41"/>
      <c r="G12" s="41"/>
    </row>
    <row r="13" spans="1:7" ht="74.25" customHeight="1">
      <c r="A13" s="38"/>
      <c r="B13" s="38"/>
      <c r="C13" s="38" t="s">
        <v>52</v>
      </c>
      <c r="D13" s="38" t="s">
        <v>51</v>
      </c>
      <c r="E13" s="42" t="s">
        <v>47</v>
      </c>
      <c r="F13" s="42" t="s">
        <v>39</v>
      </c>
      <c r="G13" s="42" t="s">
        <v>40</v>
      </c>
    </row>
    <row r="14" spans="1:7" ht="195" customHeight="1">
      <c r="A14" s="38"/>
      <c r="B14" s="38"/>
      <c r="C14" s="38"/>
      <c r="D14" s="38"/>
      <c r="E14" s="43"/>
      <c r="F14" s="43"/>
      <c r="G14" s="43"/>
    </row>
    <row r="15" spans="1:7" s="8" customFormat="1" ht="34.5" customHeight="1">
      <c r="A15" s="33" t="s">
        <v>2</v>
      </c>
      <c r="B15" s="34">
        <f>B16+B17+B18+B19+B20+B21</f>
        <v>64678494.479999997</v>
      </c>
      <c r="C15" s="34">
        <f>C16+C17+C18+C19+C20+C21</f>
        <v>19842657.52</v>
      </c>
      <c r="D15" s="34">
        <f t="shared" ref="D15:G15" si="0">D16+D17+D18+D19+D20+D21</f>
        <v>17288089.719999999</v>
      </c>
      <c r="E15" s="34">
        <f t="shared" si="0"/>
        <v>26218273.5</v>
      </c>
      <c r="F15" s="34">
        <f t="shared" si="0"/>
        <v>471143.16000000003</v>
      </c>
      <c r="G15" s="34">
        <f t="shared" si="0"/>
        <v>858330.58000000007</v>
      </c>
    </row>
    <row r="16" spans="1:7" s="8" customFormat="1" ht="33.75" customHeight="1">
      <c r="A16" s="33" t="s">
        <v>3</v>
      </c>
      <c r="B16" s="34">
        <f>C16+D16+E16+F16+G16</f>
        <v>26794328</v>
      </c>
      <c r="C16" s="34">
        <f>12599971-2400000</f>
        <v>10199971</v>
      </c>
      <c r="D16" s="34">
        <f>14208477+2400000-14120</f>
        <v>16594357</v>
      </c>
      <c r="E16" s="35"/>
      <c r="F16" s="35"/>
      <c r="G16" s="34"/>
    </row>
    <row r="17" spans="1:7" s="8" customFormat="1" ht="36.75" customHeight="1">
      <c r="A17" s="33" t="s">
        <v>36</v>
      </c>
      <c r="B17" s="34">
        <f>C17+D17+E17+F17+G17</f>
        <v>25935866</v>
      </c>
      <c r="C17" s="34"/>
      <c r="D17" s="34"/>
      <c r="E17" s="35">
        <f>5365800-50+2299290+18270826</f>
        <v>25935866</v>
      </c>
      <c r="F17" s="35"/>
      <c r="G17" s="34"/>
    </row>
    <row r="18" spans="1:7" s="8" customFormat="1" ht="47.25" customHeight="1">
      <c r="A18" s="33" t="s">
        <v>44</v>
      </c>
      <c r="B18" s="34">
        <f>C18+D18+E18+F18+G18</f>
        <v>6316191.0300000003</v>
      </c>
      <c r="C18" s="34">
        <f>4563626.29+423091</f>
        <v>4986717.29</v>
      </c>
      <c r="D18" s="34"/>
      <c r="E18" s="35"/>
      <c r="F18" s="35">
        <f>536078.16-64935</f>
        <v>471143.16000000003</v>
      </c>
      <c r="G18" s="34">
        <f>942474.18-84143.6</f>
        <v>858330.58000000007</v>
      </c>
    </row>
    <row r="19" spans="1:7" s="8" customFormat="1" ht="165.75" customHeight="1">
      <c r="A19" s="33" t="s">
        <v>45</v>
      </c>
      <c r="B19" s="34">
        <f t="shared" ref="B19:B21" si="1">C19+D19+E19+F19+G19</f>
        <v>282407.5</v>
      </c>
      <c r="C19" s="34"/>
      <c r="D19" s="34"/>
      <c r="E19" s="35">
        <f>268287.5+14120</f>
        <v>282407.5</v>
      </c>
      <c r="F19" s="35"/>
      <c r="G19" s="34"/>
    </row>
    <row r="20" spans="1:7" s="8" customFormat="1" ht="37.5" customHeight="1">
      <c r="A20" s="33" t="s">
        <v>53</v>
      </c>
      <c r="B20" s="34">
        <f t="shared" ref="B20" si="2">C20+D20+E20+F20+G20</f>
        <v>4655969.2299999995</v>
      </c>
      <c r="C20" s="34">
        <f>5198269.13-268287.5-423091+149078.6</f>
        <v>4655969.2299999995</v>
      </c>
      <c r="D20" s="34"/>
      <c r="E20" s="35"/>
      <c r="F20" s="35"/>
      <c r="G20" s="34"/>
    </row>
    <row r="21" spans="1:7" s="8" customFormat="1" ht="96" customHeight="1">
      <c r="A21" s="33" t="s">
        <v>38</v>
      </c>
      <c r="B21" s="34">
        <f t="shared" si="1"/>
        <v>693732.72</v>
      </c>
      <c r="C21" s="28"/>
      <c r="D21" s="28">
        <f>120000+338520.25+1169.7+100000+134042.77</f>
        <v>693732.72</v>
      </c>
      <c r="E21" s="36"/>
      <c r="F21" s="36"/>
      <c r="G21" s="28"/>
    </row>
    <row r="22" spans="1:7" ht="34.5" customHeight="1">
      <c r="A22" s="32"/>
      <c r="B22" s="32"/>
      <c r="C22" s="32"/>
      <c r="D22" s="32"/>
      <c r="E22" s="37"/>
      <c r="F22" s="37"/>
      <c r="G22" s="32"/>
    </row>
    <row r="23" spans="1:7">
      <c r="A23" s="29"/>
      <c r="B23" s="29"/>
      <c r="C23" s="29"/>
      <c r="D23" s="29"/>
      <c r="E23" s="29"/>
      <c r="F23" s="29"/>
      <c r="G23" s="29"/>
    </row>
    <row r="24" spans="1:7">
      <c r="B24" s="17"/>
    </row>
    <row r="25" spans="1:7">
      <c r="B25" s="26"/>
    </row>
  </sheetData>
  <mergeCells count="8">
    <mergeCell ref="C13:C14"/>
    <mergeCell ref="D13:D14"/>
    <mergeCell ref="A11:G11"/>
    <mergeCell ref="A12:B14"/>
    <mergeCell ref="C12:G12"/>
    <mergeCell ref="G13:G14"/>
    <mergeCell ref="E13:E14"/>
    <mergeCell ref="F13:F14"/>
  </mergeCells>
  <phoneticPr fontId="11" type="noConversion"/>
  <pageMargins left="1.04" right="0" top="0" bottom="0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5" t="s">
        <v>4</v>
      </c>
      <c r="C1" s="45"/>
      <c r="D1" s="45"/>
      <c r="E1" s="45"/>
      <c r="F1" s="45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46" t="s">
        <v>14</v>
      </c>
      <c r="B4" s="46"/>
      <c r="C4" s="46"/>
      <c r="D4" s="46"/>
      <c r="E4" s="46"/>
      <c r="F4" s="46"/>
    </row>
    <row r="5" spans="1:7">
      <c r="A5" s="47" t="s">
        <v>8</v>
      </c>
      <c r="B5" s="49" t="s">
        <v>9</v>
      </c>
      <c r="C5" s="49" t="s">
        <v>2</v>
      </c>
      <c r="D5" s="50" t="s">
        <v>7</v>
      </c>
      <c r="E5" s="50"/>
      <c r="F5" s="51" t="s">
        <v>10</v>
      </c>
    </row>
    <row r="6" spans="1:7" ht="98.25" customHeight="1">
      <c r="A6" s="48"/>
      <c r="B6" s="49"/>
      <c r="C6" s="49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2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4">
        <f>[1]Остатки!$E$5-C3</f>
        <v>2367058.3400000152</v>
      </c>
      <c r="E13" s="44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2020-08-14T09:29:15Z</dcterms:modified>
</cp:coreProperties>
</file>