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РаспределениеДФ!$A$1:$G$22</definedName>
  </definedNames>
  <calcPr calcId="124519"/>
</workbook>
</file>

<file path=xl/calcChain.xml><?xml version="1.0" encoding="utf-8"?>
<calcChain xmlns="http://schemas.openxmlformats.org/spreadsheetml/2006/main">
  <c r="E19" i="1"/>
  <c r="B19" s="1"/>
  <c r="C18"/>
  <c r="D18"/>
  <c r="B21"/>
  <c r="B22"/>
  <c r="B20"/>
  <c r="G20"/>
  <c r="D20"/>
  <c r="F20"/>
  <c r="C20"/>
  <c r="F17"/>
  <c r="E17"/>
  <c r="E20"/>
  <c r="B18" l="1"/>
  <c r="D21"/>
  <c r="G17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  <c r="B17" i="1" l="1"/>
  <c r="D17"/>
  <c r="C17"/>
</calcChain>
</file>

<file path=xl/sharedStrings.xml><?xml version="1.0" encoding="utf-8"?>
<sst xmlns="http://schemas.openxmlformats.org/spreadsheetml/2006/main" count="65" uniqueCount="57">
  <si>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</si>
  <si>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</si>
  <si>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</si>
  <si>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</si>
  <si>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</si>
  <si>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</si>
  <si>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</si>
  <si>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</si>
  <si>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</si>
  <si>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</si>
  <si>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</si>
  <si>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</si>
  <si>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</si>
  <si>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</si>
  <si>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</si>
  <si>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</si>
  <si>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</si>
  <si>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</si>
  <si>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</si>
  <si>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</si>
  <si>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</si>
  <si>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</si>
  <si>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</si>
  <si>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</si>
  <si>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</si>
  <si>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</si>
  <si>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</si>
  <si>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</si>
  <si>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</si>
  <si>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</si>
  <si>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</si>
  <si>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</si>
  <si>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</si>
  <si>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</si>
  <si>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</si>
  <si>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</si>
  <si>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</si>
  <si>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</si>
  <si>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</si>
  <si>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</si>
  <si>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2019 год</t>
  </si>
  <si>
    <t>Приложение №14</t>
  </si>
  <si>
    <t>в т.ч.за счет остатка акциз на 01.01.2019года</t>
  </si>
  <si>
    <t>в т.ч.за счет остатка акциз на 01.01.2019г. Резерв</t>
  </si>
  <si>
    <t>к решению сессии шестого созыва Собрания депутатов № 49 от 21 декабря 2018года</t>
  </si>
  <si>
    <t>Приложение №10</t>
  </si>
  <si>
    <t>к решению сессии шестого созыва Собрания депутатов № 66 от 22 февраля 2019года</t>
  </si>
  <si>
    <t>Приложение №5</t>
  </si>
  <si>
    <t>к решению сессии шестого созыва Собрания депутатов № 94 от 26 апреля 2019года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</si>
  <si>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</si>
  <si>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Приложение №6</t>
  </si>
  <si>
    <t>к решению сессии шестого созыва Собрания депутатов № 113 от 28 июня 2019года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</si>
  <si>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</si>
  <si>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</si>
  <si>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>Приложение № 9</t>
  </si>
  <si>
    <t>к решению сессии шестого созыва Собрания депутатов № 127 от 20 сентября 2019года</t>
  </si>
  <si>
    <t>к решению сессии шестого созыва Собрания депутатов № 153 от 22 ноября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</si>
</sst>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C1" zoomScaleSheetLayoutView="100" workbookViewId="0">
      <selection activeCell="H7" sqref="H7"/>
    </sheetView>
  </sheetViews>
  <sheetFormatPr defaultRowHeight="18.75"/>
  <cols>
    <col min="1" max="1" width="34.85546875" style="7" customWidth="1"/>
    <col min="2" max="2" width="17.5703125" style="7" customWidth="1"/>
    <col min="3" max="3" width="29.28515625" style="7" customWidth="1"/>
    <col min="4" max="7" width="29.7109375" style="7" customWidth="1"/>
    <col min="8" max="16384" width="9.140625" style="7"/>
  </cols>
  <sheetData>
    <row r="1" spans="1:7">
      <c r="G1" s="30" t="s">
        <v>54</v>
      </c>
    </row>
    <row r="2" spans="1:7" ht="45.75">
      <c r="G2" s="31" t="s">
        <v>56</v>
      </c>
    </row>
    <row r="3" spans="1:7">
      <c r="G3" s="30" t="s">
        <v>50</v>
      </c>
    </row>
    <row r="4" spans="1:7" ht="45.75">
      <c r="G4" s="31" t="s">
        <v>55</v>
      </c>
    </row>
    <row r="5" spans="1:7">
      <c r="G5" s="30" t="s">
        <v>47</v>
      </c>
    </row>
    <row r="6" spans="1:7" ht="45.75">
      <c r="G6" s="31" t="s">
        <v>51</v>
      </c>
    </row>
    <row r="7" spans="1:7">
      <c r="G7" s="30" t="s">
        <v>47</v>
      </c>
    </row>
    <row r="8" spans="1:7" ht="45.75">
      <c r="G8" s="31" t="s">
        <v>48</v>
      </c>
    </row>
    <row r="9" spans="1:7">
      <c r="G9" s="30" t="s">
        <v>45</v>
      </c>
    </row>
    <row r="10" spans="1:7" ht="45.75">
      <c r="G10" s="31" t="s">
        <v>46</v>
      </c>
    </row>
    <row r="11" spans="1:7">
      <c r="A11" s="27"/>
      <c r="B11" s="27"/>
      <c r="C11" s="27"/>
      <c r="D11" s="27"/>
      <c r="E11" s="27"/>
      <c r="F11" s="27"/>
      <c r="G11" s="30" t="s">
        <v>41</v>
      </c>
    </row>
    <row r="12" spans="1:7" ht="45.75" customHeight="1">
      <c r="A12" s="27"/>
      <c r="B12" s="27"/>
      <c r="C12" s="27"/>
      <c r="D12" s="27"/>
      <c r="E12" s="27"/>
      <c r="F12" s="27"/>
      <c r="G12" s="31" t="s">
        <v>44</v>
      </c>
    </row>
    <row r="13" spans="1:7" ht="51.75" customHeight="1">
      <c r="A13" s="39" t="s">
        <v>40</v>
      </c>
      <c r="B13" s="39"/>
      <c r="C13" s="39"/>
      <c r="D13" s="39"/>
      <c r="E13" s="39"/>
      <c r="F13" s="39"/>
      <c r="G13" s="39"/>
    </row>
    <row r="14" spans="1:7" ht="18.75" customHeight="1">
      <c r="A14" s="38" t="s">
        <v>0</v>
      </c>
      <c r="B14" s="38"/>
      <c r="C14" s="40" t="s">
        <v>1</v>
      </c>
      <c r="D14" s="41"/>
      <c r="E14" s="41"/>
      <c r="F14" s="41"/>
      <c r="G14" s="41"/>
    </row>
    <row r="15" spans="1:7" ht="74.25" customHeight="1">
      <c r="A15" s="38"/>
      <c r="B15" s="38"/>
      <c r="C15" s="38" t="s">
        <v>37</v>
      </c>
      <c r="D15" s="38" t="s">
        <v>2</v>
      </c>
      <c r="E15" s="42" t="s">
        <v>38</v>
      </c>
      <c r="F15" s="42" t="s">
        <v>52</v>
      </c>
      <c r="G15" s="42" t="s">
        <v>53</v>
      </c>
    </row>
    <row r="16" spans="1:7" ht="269.25" customHeight="1">
      <c r="A16" s="38"/>
      <c r="B16" s="38"/>
      <c r="C16" s="38"/>
      <c r="D16" s="38"/>
      <c r="E16" s="44"/>
      <c r="F16" s="43"/>
      <c r="G16" s="43"/>
    </row>
    <row r="17" spans="1:7" s="8" customFormat="1" ht="34.5" customHeight="1">
      <c r="A17" s="33" t="s">
        <v>3</v>
      </c>
      <c r="B17" s="34">
        <f>B18+B19+B20+B21+B22</f>
        <v>53998952.989999995</v>
      </c>
      <c r="C17" s="34">
        <f>C18+C19+C20+C21</f>
        <v>9294582.3100000005</v>
      </c>
      <c r="D17" s="34">
        <f>D18+D19+D20+D21+D22</f>
        <v>22689908.879999999</v>
      </c>
      <c r="E17" s="35">
        <f>E18+E19+E20+E21</f>
        <v>21064571</v>
      </c>
      <c r="F17" s="35">
        <f>F18+F19+F20+F21</f>
        <v>354665.8</v>
      </c>
      <c r="G17" s="34">
        <f>G18+G19+G20+G21</f>
        <v>595225</v>
      </c>
    </row>
    <row r="18" spans="1:7" s="8" customFormat="1" ht="36.75" customHeight="1">
      <c r="A18" s="33" t="s">
        <v>4</v>
      </c>
      <c r="B18" s="34">
        <f>C18+D18+E18+F18+G18</f>
        <v>22554241</v>
      </c>
      <c r="C18" s="34">
        <f>10600621-2158710-542771.69-25020</f>
        <v>7874119.3100000005</v>
      </c>
      <c r="D18" s="34">
        <f>11953620+2158710+542771.69-123285.92</f>
        <v>14531815.77</v>
      </c>
      <c r="E18" s="35"/>
      <c r="F18" s="35">
        <v>25020</v>
      </c>
      <c r="G18" s="34">
        <v>123285.92</v>
      </c>
    </row>
    <row r="19" spans="1:7" s="8" customFormat="1" ht="36.75" customHeight="1">
      <c r="A19" s="33" t="s">
        <v>39</v>
      </c>
      <c r="B19" s="34">
        <f>C19+D19+E19+F19+G19</f>
        <v>19797571</v>
      </c>
      <c r="C19" s="34"/>
      <c r="D19" s="34"/>
      <c r="E19" s="35">
        <f>1988400+15820771+1988400</f>
        <v>19797571</v>
      </c>
      <c r="F19" s="35"/>
      <c r="G19" s="34"/>
    </row>
    <row r="20" spans="1:7" s="8" customFormat="1" ht="51.75" customHeight="1">
      <c r="A20" s="33" t="s">
        <v>42</v>
      </c>
      <c r="B20" s="34">
        <f>C20+D20+E20+F20+G20</f>
        <v>6068021.5799999991</v>
      </c>
      <c r="C20" s="34">
        <f>752736.8+997372-329645.8</f>
        <v>1420463</v>
      </c>
      <c r="D20" s="34">
        <f>2241689.8+35585.88+773637.1-471939.08</f>
        <v>2578973.6999999997</v>
      </c>
      <c r="E20" s="35">
        <f>295000+972000</f>
        <v>1267000</v>
      </c>
      <c r="F20" s="35">
        <f>329645.8</f>
        <v>329645.8</v>
      </c>
      <c r="G20" s="34">
        <f>471939.08</f>
        <v>471939.08</v>
      </c>
    </row>
    <row r="21" spans="1:7" s="8" customFormat="1" ht="48.75" customHeight="1">
      <c r="A21" s="33" t="s">
        <v>43</v>
      </c>
      <c r="B21" s="34">
        <f t="shared" ref="B21:B22" si="0">C21+D21+E21+F21+G21</f>
        <v>4563626.29</v>
      </c>
      <c r="C21" s="34"/>
      <c r="D21" s="34">
        <f>7342221.27-35585.88-773637.1-997372-972000</f>
        <v>4563626.29</v>
      </c>
      <c r="E21" s="35"/>
      <c r="F21" s="35"/>
      <c r="G21" s="34"/>
    </row>
    <row r="22" spans="1:7" s="8" customFormat="1" ht="114" customHeight="1">
      <c r="A22" s="33" t="s">
        <v>49</v>
      </c>
      <c r="B22" s="34">
        <f t="shared" si="0"/>
        <v>1015493.12</v>
      </c>
      <c r="C22" s="28"/>
      <c r="D22" s="28">
        <v>1015493.12</v>
      </c>
      <c r="E22" s="36"/>
      <c r="F22" s="36"/>
      <c r="G22" s="28"/>
    </row>
    <row r="23" spans="1:7" ht="34.5" customHeight="1">
      <c r="A23" s="32"/>
      <c r="B23" s="32"/>
      <c r="C23" s="32"/>
      <c r="D23" s="32"/>
      <c r="E23" s="37"/>
      <c r="F23" s="37"/>
      <c r="G23" s="32"/>
    </row>
    <row r="24" spans="1:7">
      <c r="A24" s="29"/>
      <c r="B24" s="29"/>
      <c r="C24" s="29"/>
      <c r="D24" s="29"/>
      <c r="E24" s="29"/>
      <c r="F24" s="29"/>
      <c r="G24" s="29"/>
    </row>
    <row r="25" spans="1:7">
      <c r="B25" s="17"/>
    </row>
    <row r="26" spans="1:7">
      <c r="B26" s="26"/>
    </row>
  </sheetData>
  <mergeCells count="8">
    <mergeCell ref="C15:C16"/>
    <mergeCell ref="D15:D16"/>
    <mergeCell ref="A13:G13"/>
    <mergeCell ref="A14:B16"/>
    <mergeCell ref="C14:G14"/>
    <mergeCell ref="G15:G16"/>
    <mergeCell ref="E15:E16"/>
    <mergeCell ref="F15:F16"/>
  </mergeCells>
  <phoneticPr fontId="11" type="noConversion"/>
  <pageMargins left="0" right="0" top="0" bottom="0" header="0" footer="0"/>
  <pageSetup paperSize="9" scale="57" orientation="landscape" horizontalDpi="180" verticalDpi="180" r:id="rId1"/>
  <rowBreaks count="1" manualBreakCount="1">
    <brk id="2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6" t="s">
        <v>5</v>
      </c>
      <c r="C1" s="46"/>
      <c r="D1" s="46"/>
      <c r="E1" s="46"/>
      <c r="F1" s="46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7" t="s">
        <v>15</v>
      </c>
      <c r="B4" s="47"/>
      <c r="C4" s="47"/>
      <c r="D4" s="47"/>
      <c r="E4" s="47"/>
      <c r="F4" s="47"/>
    </row>
    <row r="5" spans="1:7">
      <c r="A5" s="48" t="s">
        <v>9</v>
      </c>
      <c r="B5" s="50" t="s">
        <v>10</v>
      </c>
      <c r="C5" s="50" t="s">
        <v>3</v>
      </c>
      <c r="D5" s="51" t="s">
        <v>8</v>
      </c>
      <c r="E5" s="51"/>
      <c r="F5" s="52" t="s">
        <v>11</v>
      </c>
    </row>
    <row r="6" spans="1:7" ht="98.25" customHeight="1">
      <c r="A6" s="49"/>
      <c r="B6" s="50"/>
      <c r="C6" s="50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3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5">
        <f>[1]Остатки!$E$5-C3</f>
        <v>2367058.3400000152</v>
      </c>
      <c r="E13" s="45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2019-11-25T11:46:28Z</dcterms:modified>
</cp:coreProperties>
</file>