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8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5" i="1"/>
  <c r="C45"/>
  <c r="D66"/>
  <c r="C66"/>
  <c r="D43"/>
  <c r="C43"/>
  <c r="D65"/>
  <c r="D51" s="1"/>
  <c r="C65"/>
  <c r="C51" s="1"/>
  <c r="D36"/>
  <c r="C36"/>
  <c r="D34"/>
  <c r="C34"/>
  <c r="D32"/>
  <c r="C32"/>
  <c r="D27"/>
  <c r="C27"/>
  <c r="D22"/>
  <c r="C22"/>
  <c r="D20"/>
  <c r="C20"/>
  <c r="D18"/>
  <c r="C18"/>
  <c r="C17" s="1"/>
  <c r="D42" l="1"/>
  <c r="D41" s="1"/>
  <c r="C42"/>
  <c r="C41"/>
  <c r="D17"/>
  <c r="C69"/>
  <c r="D69" l="1"/>
</calcChain>
</file>

<file path=xl/sharedStrings.xml><?xml version="1.0" encoding="utf-8"?>
<sst xmlns="http://schemas.openxmlformats.org/spreadsheetml/2006/main" count="118" uniqueCount="107">
  <si>
    <t>к решению сессии шестого созыва</t>
  </si>
  <si>
    <t>Приложение № 5</t>
  </si>
  <si>
    <t>Собрания депутатов №49 от 21.12.2018года</t>
  </si>
  <si>
    <t>Прогнозируемое поступление доходов бюджета МО "Устьянский муниципальный район"  на плановый период 2020 и 2021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</si>
  <si>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</si>
  <si>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</si>
  <si>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</si>
  <si>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</si>
  <si>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2021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</si>
  <si>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</si>
  <si>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</si>
  <si>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</si>
  <si>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</si>
  <si>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</si>
  <si>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</si>
  <si>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</si>
  <si>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</si>
  <si>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</si>
  <si>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</si>
  <si>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</si>
  <si>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</si>
  <si>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</si>
  <si>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</si>
  <si>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</si>
  <si>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</si>
  <si>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</si>
  <si>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</si>
  <si>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</si>
  <si>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</si>
  <si>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</si>
  <si>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</si>
  <si>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</si>
  <si>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</si>
  <si>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</si>
  <si>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</si>
  <si>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</si>
  <si>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</si>
  <si>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</si>
  <si>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</si>
  <si>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</si>
  <si>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</si>
  <si>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</si>
  <si>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</si>
  <si>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</si>
  <si>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</si>
  <si>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</si>
  <si>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</si>
  <si>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</si>
  <si>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</si>
  <si>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</si>
  <si>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</si>
  <si>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</si>
  <si>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</si>
  <si>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</si>
  <si>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</si>
  <si>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</si>
  <si>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</si>
  <si>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</si>
  <si>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</si>
  <si>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</si>
  <si>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</si>
  <si>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</si>
  <si>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</si>
  <si>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</si>
  <si>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</si>
  <si>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</si>
  <si>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</si>
  <si>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2019 год и на плановый период 2020 и 2021 годов</t>
  </si>
  <si>
    <t>2 20 29999 05 0000 150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</si>
  <si>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</si>
  <si>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Субсидии МР на создание условий для обеспечения поселений и жителей городских округов услугами торговли</t>
  </si>
  <si>
    <t>2 02 29999 05 0000 150</t>
  </si>
  <si>
    <t>Субвенции бюджетам бюджетной системы Российской Федерации</t>
  </si>
  <si>
    <t>2 02 30000 00 0000 150</t>
  </si>
  <si>
    <t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</t>
  </si>
  <si>
    <t>2 02 30024 05 0000 150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</si>
  <si>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2019 год и на плановый период 2020 и 2021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</si>
  <si>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2019 год и на плановый период 2020 и 2021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</si>
  <si>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2019 год и на плановый период 2020 и 2021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</si>
  <si>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2019 год и на плановый период 2020 и 2021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</si>
  <si>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2019 год и на плановый период 2020 и 2021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</si>
  <si>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</si>
  <si>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</si>
  <si>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</si>
  <si>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</si>
  <si>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</si>
  <si>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</si>
  <si>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</si>
  <si>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2 02 35120 05 0000 150</t>
  </si>
  <si>
    <t>Единая субвенция бюджетам муниципальных образований Архангельской области на 2019 год и плановый период 2020 и 2021 годов</t>
  </si>
  <si>
    <t>2 02 39998 05 0000 150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</si>
  <si>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2019 год и на плановый период 2020 и 2021 годов (ОБ)</t>
  </si>
  <si>
    <t>2 02 39999 05 0000 150</t>
  </si>
  <si>
    <t>Субвенции бюджетам муниципальных образований Архангельской области на реализацию образовательных программ на 2019 год и на плановый период 2020 и 2021 годов</t>
  </si>
  <si>
    <t>Иные межбюджетные трансферты</t>
  </si>
  <si>
    <t>2 04 00000 00 0000 000</t>
  </si>
  <si>
    <t>Иные межбюджетные трансферты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</si>
  <si>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2 02 49999 05 0000 150</t>
  </si>
  <si>
    <t>ПРОЧИЕ БЕЗВОЗМЕЗДНЫЕ ПОСТУПЛЕНИЯ</t>
  </si>
  <si>
    <t>2 07 00000 00 0000 000</t>
  </si>
  <si>
    <t xml:space="preserve">ВСЕГО ДОХОДОВ </t>
  </si>
  <si>
    <r>
      <t xml:space="preserve">Субвенции бюджетам муниципальных образований на возмещение расходов,связанных с реализ.мер </t>
    </r>
    <r>
      <rPr>
        <b/>
        <sz val="9"/>
        <rFont val="Times New Roman"/>
        <family val="1"/>
        <charset val="204"/>
      </rPr>
      <t>соц.поддержки</t>
    </r>
    <r>
      <rPr>
        <sz val="9"/>
        <rFont val="Times New Roman"/>
        <family val="1"/>
        <charset val="204"/>
      </rPr>
      <t xml:space="preserve"> по предостав.компенсации расходов на оплату жилых помещений, отопления и освещения </t>
    </r>
    <r>
      <rPr>
        <b/>
        <sz val="9"/>
        <rFont val="Times New Roman"/>
        <family val="1"/>
        <charset val="204"/>
      </rPr>
      <t>педагогическим работникам</t>
    </r>
    <r>
      <rPr>
        <sz val="9"/>
        <rFont val="Times New Roman"/>
        <family val="1"/>
        <charset val="204"/>
      </rPr>
      <t xml:space="preserve">  образовательных организаций в сельских населенных пунктах...</t>
    </r>
  </si>
  <si>
    <t>Прочие безвозмездные поступления бюджетам муниципальных образований</t>
  </si>
  <si>
    <t>Приложение №2</t>
  </si>
  <si>
    <t>Собрания депутатов №66  от 22.02.2019г.</t>
  </si>
  <si>
    <t>Приложение №3</t>
  </si>
  <si>
    <t>Собрания депутатов №153 от 22.11.2019г.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</si>
</sst>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3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2" fillId="0" borderId="0" xfId="1" applyFont="1" applyFill="1"/>
    <xf numFmtId="0" fontId="0" fillId="0" borderId="0" xfId="0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right" vertical="center" indent="1"/>
    </xf>
    <xf numFmtId="4" fontId="2" fillId="2" borderId="0" xfId="0" applyNumberFormat="1" applyFont="1" applyFill="1" applyAlignment="1">
      <alignment horizontal="right" vertical="center" indent="1"/>
    </xf>
    <xf numFmtId="0" fontId="5" fillId="0" borderId="0" xfId="0" applyFont="1" applyFill="1"/>
    <xf numFmtId="4" fontId="2" fillId="0" borderId="0" xfId="0" applyNumberFormat="1" applyFont="1" applyFill="1" applyAlignment="1">
      <alignment horizontal="right" indent="1"/>
    </xf>
    <xf numFmtId="4" fontId="2" fillId="2" borderId="0" xfId="0" applyNumberFormat="1" applyFont="1" applyFill="1" applyAlignment="1">
      <alignment horizontal="right" inden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/>
    <xf numFmtId="0" fontId="2" fillId="0" borderId="7" xfId="0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right" indent="1"/>
    </xf>
    <xf numFmtId="4" fontId="2" fillId="2" borderId="7" xfId="0" applyNumberFormat="1" applyFont="1" applyFill="1" applyBorder="1" applyAlignment="1">
      <alignment horizontal="right" indent="1"/>
    </xf>
    <xf numFmtId="0" fontId="7" fillId="0" borderId="8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horizontal="right" vertical="center" indent="1"/>
    </xf>
    <xf numFmtId="4" fontId="2" fillId="2" borderId="8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horizontal="left" vertical="center" wrapText="1" indent="1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horizontal="right" vertical="center" indent="1"/>
    </xf>
    <xf numFmtId="0" fontId="7" fillId="0" borderId="0" xfId="0" applyFont="1" applyFill="1" applyAlignment="1">
      <alignment horizontal="center" vertical="center"/>
    </xf>
    <xf numFmtId="4" fontId="2" fillId="0" borderId="0" xfId="0" applyNumberFormat="1" applyFont="1" applyFill="1"/>
    <xf numFmtId="0" fontId="8" fillId="0" borderId="0" xfId="0" applyFont="1" applyFill="1"/>
    <xf numFmtId="0" fontId="2" fillId="2" borderId="8" xfId="0" applyFont="1" applyFill="1" applyBorder="1" applyAlignment="1">
      <alignment horizontal="left" vertical="center" wrapText="1" indent="1"/>
    </xf>
    <xf numFmtId="0" fontId="7" fillId="0" borderId="8" xfId="0" applyFont="1" applyFill="1" applyBorder="1" applyAlignment="1">
      <alignment horizontal="left" vertical="center" wrapText="1" indent="1"/>
    </xf>
    <xf numFmtId="0" fontId="7" fillId="0" borderId="0" xfId="0" applyFont="1" applyFill="1"/>
    <xf numFmtId="4" fontId="2" fillId="2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right" vertical="center" wrapText="1"/>
    </xf>
    <xf numFmtId="4" fontId="2" fillId="2" borderId="0" xfId="2" applyNumberFormat="1" applyFont="1" applyFill="1" applyBorder="1" applyAlignment="1">
      <alignment horizontal="right" vertical="center"/>
    </xf>
    <xf numFmtId="4" fontId="2" fillId="2" borderId="0" xfId="2" applyNumberFormat="1" applyFont="1" applyFill="1" applyBorder="1" applyAlignment="1">
      <alignment horizontal="right" wrapText="1"/>
    </xf>
    <xf numFmtId="4" fontId="2" fillId="2" borderId="0" xfId="2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_Приложение 5 - прогноз доходо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workbookViewId="0">
      <selection activeCell="H9" sqref="H9"/>
    </sheetView>
  </sheetViews>
  <sheetFormatPr defaultRowHeight="12.75"/>
  <cols>
    <col min="1" max="1" width="46.140625" style="5" customWidth="1"/>
    <col min="2" max="2" width="20.5703125" style="4" customWidth="1"/>
    <col min="3" max="3" width="15.5703125" style="10" customWidth="1"/>
    <col min="4" max="4" width="14.85546875" style="11" customWidth="1"/>
    <col min="5" max="5" width="13.85546875" style="5" customWidth="1"/>
    <col min="6" max="16384" width="9.140625" style="5"/>
  </cols>
  <sheetData>
    <row r="1" spans="1:4" s="1" customFormat="1" ht="15">
      <c r="B1" s="2"/>
      <c r="C1" s="44" t="s">
        <v>103</v>
      </c>
      <c r="D1" s="44"/>
    </row>
    <row r="2" spans="1:4" s="1" customFormat="1" ht="15">
      <c r="B2" s="2"/>
      <c r="C2" s="44" t="s">
        <v>0</v>
      </c>
      <c r="D2" s="44"/>
    </row>
    <row r="3" spans="1:4" s="1" customFormat="1" ht="15">
      <c r="B3" s="2"/>
      <c r="C3" s="45" t="s">
        <v>106</v>
      </c>
      <c r="D3" s="45"/>
    </row>
    <row r="4" spans="1:4" s="1" customFormat="1" ht="15">
      <c r="B4" s="2"/>
      <c r="C4" s="44" t="s">
        <v>105</v>
      </c>
      <c r="D4" s="44"/>
    </row>
    <row r="5" spans="1:4" s="1" customFormat="1" ht="15">
      <c r="B5" s="2"/>
      <c r="C5" s="44" t="s">
        <v>0</v>
      </c>
      <c r="D5" s="44"/>
    </row>
    <row r="6" spans="1:4" s="1" customFormat="1" ht="15">
      <c r="B6" s="2"/>
      <c r="C6" s="45" t="s">
        <v>104</v>
      </c>
      <c r="D6" s="45"/>
    </row>
    <row r="7" spans="1:4" s="3" customFormat="1">
      <c r="B7" s="4"/>
      <c r="C7" s="46" t="s">
        <v>1</v>
      </c>
      <c r="D7" s="46"/>
    </row>
    <row r="8" spans="1:4">
      <c r="B8" s="6"/>
      <c r="C8" s="47" t="s">
        <v>0</v>
      </c>
      <c r="D8" s="47"/>
    </row>
    <row r="9" spans="1:4">
      <c r="B9" s="6"/>
      <c r="C9" s="45" t="s">
        <v>2</v>
      </c>
      <c r="D9" s="45"/>
    </row>
    <row r="10" spans="1:4">
      <c r="B10" s="6"/>
      <c r="C10" s="7"/>
      <c r="D10" s="8"/>
    </row>
    <row r="11" spans="1:4" ht="33" customHeight="1">
      <c r="A11" s="39" t="s">
        <v>3</v>
      </c>
      <c r="B11" s="39"/>
      <c r="C11" s="39"/>
      <c r="D11" s="39"/>
    </row>
    <row r="12" spans="1:4" ht="15.75">
      <c r="A12" s="9"/>
    </row>
    <row r="13" spans="1:4">
      <c r="A13" s="40" t="s">
        <v>4</v>
      </c>
      <c r="B13" s="40" t="s">
        <v>5</v>
      </c>
      <c r="C13" s="42" t="s">
        <v>6</v>
      </c>
      <c r="D13" s="43"/>
    </row>
    <row r="14" spans="1:4">
      <c r="A14" s="41"/>
      <c r="B14" s="41"/>
      <c r="C14" s="12" t="s">
        <v>7</v>
      </c>
      <c r="D14" s="13" t="s">
        <v>8</v>
      </c>
    </row>
    <row r="15" spans="1:4">
      <c r="A15" s="14">
        <v>1</v>
      </c>
      <c r="B15" s="15">
        <v>2</v>
      </c>
      <c r="C15" s="16">
        <v>3</v>
      </c>
      <c r="D15" s="17">
        <v>4</v>
      </c>
    </row>
    <row r="16" spans="1:4">
      <c r="A16" s="18"/>
      <c r="B16" s="19"/>
      <c r="C16" s="20"/>
      <c r="D16" s="21"/>
    </row>
    <row r="17" spans="1:4">
      <c r="A17" s="22" t="s">
        <v>9</v>
      </c>
      <c r="B17" s="23" t="s">
        <v>10</v>
      </c>
      <c r="C17" s="24">
        <f>C18+C20+C22+C26+C27+C32+C34+C36+C39</f>
        <v>222577527</v>
      </c>
      <c r="D17" s="24">
        <f>D18+D20+D22+D26+D27+D32+D34+D36+D39</f>
        <v>220186402</v>
      </c>
    </row>
    <row r="18" spans="1:4">
      <c r="A18" s="25" t="s">
        <v>11</v>
      </c>
      <c r="B18" s="23" t="s">
        <v>12</v>
      </c>
      <c r="C18" s="26">
        <f>C19</f>
        <v>150512560</v>
      </c>
      <c r="D18" s="27">
        <f>D19</f>
        <v>162470215</v>
      </c>
    </row>
    <row r="19" spans="1:4">
      <c r="A19" s="28" t="s">
        <v>13</v>
      </c>
      <c r="B19" s="29" t="s">
        <v>14</v>
      </c>
      <c r="C19" s="26">
        <v>150512560</v>
      </c>
      <c r="D19" s="27">
        <v>162470215</v>
      </c>
    </row>
    <row r="20" spans="1:4" ht="38.25">
      <c r="A20" s="30" t="s">
        <v>15</v>
      </c>
      <c r="B20" s="29" t="s">
        <v>16</v>
      </c>
      <c r="C20" s="26">
        <f>C21</f>
        <v>23844344</v>
      </c>
      <c r="D20" s="27">
        <f>D21</f>
        <v>25828061</v>
      </c>
    </row>
    <row r="21" spans="1:4" ht="38.25">
      <c r="A21" s="28" t="s">
        <v>17</v>
      </c>
      <c r="B21" s="29" t="s">
        <v>18</v>
      </c>
      <c r="C21" s="26">
        <v>23844344</v>
      </c>
      <c r="D21" s="27">
        <v>25828061</v>
      </c>
    </row>
    <row r="22" spans="1:4">
      <c r="A22" s="30" t="s">
        <v>19</v>
      </c>
      <c r="B22" s="29" t="s">
        <v>20</v>
      </c>
      <c r="C22" s="26">
        <f>SUM(C23:C25)</f>
        <v>24434350</v>
      </c>
      <c r="D22" s="27">
        <f>SUM(D23:D25)</f>
        <v>6173980</v>
      </c>
    </row>
    <row r="23" spans="1:4" ht="25.5">
      <c r="A23" s="28" t="s">
        <v>21</v>
      </c>
      <c r="B23" s="29" t="s">
        <v>22</v>
      </c>
      <c r="C23" s="26">
        <v>24352000</v>
      </c>
      <c r="D23" s="27">
        <v>6088000</v>
      </c>
    </row>
    <row r="24" spans="1:4">
      <c r="A24" s="28" t="s">
        <v>23</v>
      </c>
      <c r="B24" s="29" t="s">
        <v>24</v>
      </c>
      <c r="C24" s="26">
        <v>11350</v>
      </c>
      <c r="D24" s="27">
        <v>11980</v>
      </c>
    </row>
    <row r="25" spans="1:4" ht="25.5">
      <c r="A25" s="28" t="s">
        <v>25</v>
      </c>
      <c r="B25" s="29" t="s">
        <v>26</v>
      </c>
      <c r="C25" s="26">
        <v>71000</v>
      </c>
      <c r="D25" s="27">
        <v>74000</v>
      </c>
    </row>
    <row r="26" spans="1:4">
      <c r="A26" s="30" t="s">
        <v>27</v>
      </c>
      <c r="B26" s="29" t="s">
        <v>28</v>
      </c>
      <c r="C26" s="26">
        <v>4160801</v>
      </c>
      <c r="D26" s="27">
        <v>4641618</v>
      </c>
    </row>
    <row r="27" spans="1:4" ht="38.25">
      <c r="A27" s="30" t="s">
        <v>29</v>
      </c>
      <c r="B27" s="29" t="s">
        <v>30</v>
      </c>
      <c r="C27" s="26">
        <f>SUM(C28:C31)</f>
        <v>14041778</v>
      </c>
      <c r="D27" s="27">
        <f>SUM(D28:D31)</f>
        <v>15427834</v>
      </c>
    </row>
    <row r="28" spans="1:4" ht="38.25">
      <c r="A28" s="28" t="s">
        <v>31</v>
      </c>
      <c r="B28" s="29" t="s">
        <v>32</v>
      </c>
      <c r="C28" s="26">
        <v>10110000</v>
      </c>
      <c r="D28" s="27">
        <v>10502000</v>
      </c>
    </row>
    <row r="29" spans="1:4" ht="63.75">
      <c r="A29" s="28" t="s">
        <v>33</v>
      </c>
      <c r="B29" s="29" t="s">
        <v>34</v>
      </c>
      <c r="C29" s="26">
        <v>112000</v>
      </c>
      <c r="D29" s="27">
        <v>136000</v>
      </c>
    </row>
    <row r="30" spans="1:4" ht="38.25">
      <c r="A30" s="28" t="s">
        <v>35</v>
      </c>
      <c r="B30" s="29" t="s">
        <v>36</v>
      </c>
      <c r="C30" s="26">
        <v>695000</v>
      </c>
      <c r="D30" s="27">
        <v>722000</v>
      </c>
    </row>
    <row r="31" spans="1:4" ht="76.5">
      <c r="A31" s="28" t="s">
        <v>37</v>
      </c>
      <c r="B31" s="29" t="s">
        <v>38</v>
      </c>
      <c r="C31" s="26">
        <v>3124778</v>
      </c>
      <c r="D31" s="27">
        <v>4067834</v>
      </c>
    </row>
    <row r="32" spans="1:4" ht="25.5">
      <c r="A32" s="30" t="s">
        <v>39</v>
      </c>
      <c r="B32" s="29" t="s">
        <v>40</v>
      </c>
      <c r="C32" s="26">
        <f>C33</f>
        <v>407000</v>
      </c>
      <c r="D32" s="27">
        <f>D33</f>
        <v>407000</v>
      </c>
    </row>
    <row r="33" spans="1:5" ht="25.5">
      <c r="A33" s="28" t="s">
        <v>41</v>
      </c>
      <c r="B33" s="29" t="s">
        <v>42</v>
      </c>
      <c r="C33" s="26">
        <v>407000</v>
      </c>
      <c r="D33" s="27">
        <v>407000</v>
      </c>
    </row>
    <row r="34" spans="1:5" ht="25.5">
      <c r="A34" s="30" t="s">
        <v>43</v>
      </c>
      <c r="B34" s="29" t="s">
        <v>44</v>
      </c>
      <c r="C34" s="26">
        <f>C35</f>
        <v>325000</v>
      </c>
      <c r="D34" s="27">
        <f>D35</f>
        <v>325000</v>
      </c>
    </row>
    <row r="35" spans="1:5">
      <c r="A35" s="28" t="s">
        <v>45</v>
      </c>
      <c r="B35" s="29" t="s">
        <v>46</v>
      </c>
      <c r="C35" s="26">
        <v>325000</v>
      </c>
      <c r="D35" s="27">
        <v>325000</v>
      </c>
    </row>
    <row r="36" spans="1:5" ht="25.5">
      <c r="A36" s="30" t="s">
        <v>47</v>
      </c>
      <c r="B36" s="29" t="s">
        <v>48</v>
      </c>
      <c r="C36" s="26">
        <f>SUM(C37:C38)</f>
        <v>2343694</v>
      </c>
      <c r="D36" s="27">
        <f>SUM(D37:D38)</f>
        <v>2404694</v>
      </c>
    </row>
    <row r="37" spans="1:5" ht="76.5">
      <c r="A37" s="28" t="s">
        <v>49</v>
      </c>
      <c r="B37" s="29" t="s">
        <v>50</v>
      </c>
      <c r="C37" s="26">
        <v>1602000</v>
      </c>
      <c r="D37" s="27">
        <v>1602000</v>
      </c>
    </row>
    <row r="38" spans="1:5" ht="51">
      <c r="A38" s="28" t="s">
        <v>51</v>
      </c>
      <c r="B38" s="29" t="s">
        <v>52</v>
      </c>
      <c r="C38" s="26">
        <v>741694</v>
      </c>
      <c r="D38" s="27">
        <v>802694</v>
      </c>
    </row>
    <row r="39" spans="1:5">
      <c r="A39" s="28" t="s">
        <v>53</v>
      </c>
      <c r="B39" s="29" t="s">
        <v>54</v>
      </c>
      <c r="C39" s="26">
        <v>2508000</v>
      </c>
      <c r="D39" s="27">
        <v>2508000</v>
      </c>
    </row>
    <row r="40" spans="1:5">
      <c r="A40" s="28"/>
      <c r="B40" s="29"/>
      <c r="C40" s="26"/>
      <c r="D40" s="27"/>
    </row>
    <row r="41" spans="1:5" s="32" customFormat="1">
      <c r="A41" s="22" t="s">
        <v>55</v>
      </c>
      <c r="B41" s="23" t="s">
        <v>56</v>
      </c>
      <c r="C41" s="31">
        <f>C42+C68</f>
        <v>992928688</v>
      </c>
      <c r="D41" s="31">
        <f>D42+D68</f>
        <v>1001299491</v>
      </c>
    </row>
    <row r="42" spans="1:5" ht="51">
      <c r="A42" s="28" t="s">
        <v>57</v>
      </c>
      <c r="B42" s="29" t="s">
        <v>58</v>
      </c>
      <c r="C42" s="27">
        <f>C43+C45+C51+C66</f>
        <v>992928688</v>
      </c>
      <c r="D42" s="27">
        <f>D44+D45+D51+D66</f>
        <v>1001299491</v>
      </c>
    </row>
    <row r="43" spans="1:5" ht="25.5">
      <c r="A43" s="25" t="s">
        <v>59</v>
      </c>
      <c r="B43" s="29" t="s">
        <v>60</v>
      </c>
      <c r="C43" s="27">
        <f>C44</f>
        <v>48709400</v>
      </c>
      <c r="D43" s="27">
        <f>D44</f>
        <v>38977200</v>
      </c>
    </row>
    <row r="44" spans="1:5" ht="25.5">
      <c r="A44" s="28" t="s">
        <v>61</v>
      </c>
      <c r="B44" s="29" t="s">
        <v>62</v>
      </c>
      <c r="C44" s="27">
        <v>48709400</v>
      </c>
      <c r="D44" s="27">
        <v>38977200</v>
      </c>
    </row>
    <row r="45" spans="1:5" ht="25.5">
      <c r="A45" s="25" t="s">
        <v>63</v>
      </c>
      <c r="B45" s="29" t="s">
        <v>64</v>
      </c>
      <c r="C45" s="27">
        <f>SUM(C46:C50)</f>
        <v>271688588</v>
      </c>
      <c r="D45" s="27">
        <f>SUM(D46:D50)</f>
        <v>269511991</v>
      </c>
      <c r="E45" s="33"/>
    </row>
    <row r="46" spans="1:5" ht="89.25">
      <c r="A46" s="28" t="s">
        <v>65</v>
      </c>
      <c r="B46" s="29" t="s">
        <v>66</v>
      </c>
      <c r="C46" s="27">
        <v>3978800</v>
      </c>
      <c r="D46" s="27">
        <v>3987200</v>
      </c>
      <c r="E46" s="33"/>
    </row>
    <row r="47" spans="1:5" ht="89.25">
      <c r="A47" s="28" t="s">
        <v>67</v>
      </c>
      <c r="B47" s="29" t="s">
        <v>68</v>
      </c>
      <c r="C47" s="27">
        <v>256000</v>
      </c>
      <c r="D47" s="27">
        <v>256000</v>
      </c>
    </row>
    <row r="48" spans="1:5" ht="102">
      <c r="A48" s="28" t="s">
        <v>69</v>
      </c>
      <c r="B48" s="29" t="s">
        <v>68</v>
      </c>
      <c r="C48" s="27">
        <v>20100</v>
      </c>
      <c r="D48" s="27">
        <v>20600</v>
      </c>
    </row>
    <row r="49" spans="1:5" s="34" customFormat="1" ht="38.25">
      <c r="A49" s="28" t="s">
        <v>70</v>
      </c>
      <c r="B49" s="29" t="s">
        <v>71</v>
      </c>
      <c r="C49" s="27">
        <v>254100</v>
      </c>
      <c r="D49" s="27">
        <v>253600</v>
      </c>
    </row>
    <row r="50" spans="1:5" s="34" customFormat="1" ht="25.5">
      <c r="A50" s="28" t="s">
        <v>102</v>
      </c>
      <c r="B50" s="29" t="s">
        <v>71</v>
      </c>
      <c r="C50" s="27">
        <v>267179588</v>
      </c>
      <c r="D50" s="27">
        <v>264994591</v>
      </c>
    </row>
    <row r="51" spans="1:5" ht="25.5">
      <c r="A51" s="25" t="s">
        <v>72</v>
      </c>
      <c r="B51" s="29" t="s">
        <v>73</v>
      </c>
      <c r="C51" s="27">
        <f>SUM(C52:C65)</f>
        <v>672364500</v>
      </c>
      <c r="D51" s="27">
        <f>SUM(D52:D65)</f>
        <v>692644100</v>
      </c>
      <c r="E51" s="33"/>
    </row>
    <row r="52" spans="1:5" ht="63.75">
      <c r="A52" s="28" t="s">
        <v>74</v>
      </c>
      <c r="B52" s="29" t="s">
        <v>75</v>
      </c>
      <c r="C52" s="27">
        <v>4727400</v>
      </c>
      <c r="D52" s="27">
        <v>4726300</v>
      </c>
    </row>
    <row r="53" spans="1:5" ht="63.75">
      <c r="A53" s="35" t="s">
        <v>76</v>
      </c>
      <c r="B53" s="29" t="s">
        <v>75</v>
      </c>
      <c r="C53" s="27">
        <v>291900</v>
      </c>
      <c r="D53" s="27">
        <v>301900</v>
      </c>
    </row>
    <row r="54" spans="1:5" ht="63.75">
      <c r="A54" s="28" t="s">
        <v>77</v>
      </c>
      <c r="B54" s="29" t="s">
        <v>75</v>
      </c>
      <c r="C54" s="27">
        <v>5396200</v>
      </c>
      <c r="D54" s="38">
        <v>5396200</v>
      </c>
    </row>
    <row r="55" spans="1:5" ht="63.75">
      <c r="A55" s="28" t="s">
        <v>78</v>
      </c>
      <c r="B55" s="29" t="s">
        <v>75</v>
      </c>
      <c r="C55" s="27">
        <v>1012500</v>
      </c>
      <c r="D55" s="27">
        <v>1012500</v>
      </c>
    </row>
    <row r="56" spans="1:5" ht="102">
      <c r="A56" s="28" t="s">
        <v>79</v>
      </c>
      <c r="B56" s="29" t="s">
        <v>75</v>
      </c>
      <c r="C56" s="27">
        <v>10000</v>
      </c>
      <c r="D56" s="27">
        <v>10000</v>
      </c>
    </row>
    <row r="57" spans="1:5" ht="63.75">
      <c r="A57" s="28" t="s">
        <v>80</v>
      </c>
      <c r="B57" s="29" t="s">
        <v>75</v>
      </c>
      <c r="C57" s="27">
        <v>25000</v>
      </c>
      <c r="D57" s="27">
        <v>25000</v>
      </c>
    </row>
    <row r="58" spans="1:5" ht="73.5">
      <c r="A58" s="35" t="s">
        <v>101</v>
      </c>
      <c r="B58" s="29" t="s">
        <v>75</v>
      </c>
      <c r="C58" s="27">
        <v>47332200</v>
      </c>
      <c r="D58" s="27">
        <v>47332200</v>
      </c>
    </row>
    <row r="59" spans="1:5" ht="76.5">
      <c r="A59" s="28" t="s">
        <v>81</v>
      </c>
      <c r="B59" s="29" t="s">
        <v>82</v>
      </c>
      <c r="C59" s="27">
        <v>3343100</v>
      </c>
      <c r="D59" s="27">
        <v>3343100</v>
      </c>
    </row>
    <row r="60" spans="1:5" ht="63.75">
      <c r="A60" s="28" t="s">
        <v>83</v>
      </c>
      <c r="B60" s="29" t="s">
        <v>84</v>
      </c>
      <c r="C60" s="27">
        <v>4368300</v>
      </c>
      <c r="D60" s="27">
        <v>4368300</v>
      </c>
    </row>
    <row r="61" spans="1:5" ht="38.25">
      <c r="A61" s="28" t="s">
        <v>85</v>
      </c>
      <c r="B61" s="29" t="s">
        <v>86</v>
      </c>
      <c r="C61" s="27">
        <v>2888900</v>
      </c>
      <c r="D61" s="27">
        <v>2888900</v>
      </c>
    </row>
    <row r="62" spans="1:5" ht="63.75">
      <c r="A62" s="28" t="s">
        <v>87</v>
      </c>
      <c r="B62" s="29" t="s">
        <v>88</v>
      </c>
      <c r="C62" s="27">
        <v>10100</v>
      </c>
      <c r="D62" s="27">
        <v>13200</v>
      </c>
    </row>
    <row r="63" spans="1:5" ht="38.25">
      <c r="A63" s="35" t="s">
        <v>89</v>
      </c>
      <c r="B63" s="29" t="s">
        <v>90</v>
      </c>
      <c r="C63" s="27">
        <v>4961400</v>
      </c>
      <c r="D63" s="27">
        <v>5131700</v>
      </c>
    </row>
    <row r="64" spans="1:5" ht="114.75">
      <c r="A64" s="28" t="s">
        <v>91</v>
      </c>
      <c r="B64" s="29" t="s">
        <v>92</v>
      </c>
      <c r="C64" s="27">
        <v>3103400</v>
      </c>
      <c r="D64" s="27">
        <v>3103400</v>
      </c>
    </row>
    <row r="65" spans="1:4" ht="51">
      <c r="A65" s="35" t="s">
        <v>93</v>
      </c>
      <c r="B65" s="29" t="s">
        <v>92</v>
      </c>
      <c r="C65" s="27">
        <f>594894100</f>
        <v>594894100</v>
      </c>
      <c r="D65" s="27">
        <f>31+614991369</f>
        <v>614991400</v>
      </c>
    </row>
    <row r="66" spans="1:4">
      <c r="A66" s="25" t="s">
        <v>94</v>
      </c>
      <c r="B66" s="29" t="s">
        <v>95</v>
      </c>
      <c r="C66" s="27">
        <f>C67</f>
        <v>166200</v>
      </c>
      <c r="D66" s="27">
        <f>D67</f>
        <v>166200</v>
      </c>
    </row>
    <row r="67" spans="1:4" s="34" customFormat="1" ht="63.75">
      <c r="A67" s="28" t="s">
        <v>96</v>
      </c>
      <c r="B67" s="29" t="s">
        <v>97</v>
      </c>
      <c r="C67" s="27">
        <v>166200</v>
      </c>
      <c r="D67" s="27">
        <v>166200</v>
      </c>
    </row>
    <row r="68" spans="1:4">
      <c r="A68" s="25" t="s">
        <v>98</v>
      </c>
      <c r="B68" s="29" t="s">
        <v>99</v>
      </c>
      <c r="C68" s="27"/>
      <c r="D68" s="27"/>
    </row>
    <row r="69" spans="1:4" s="37" customFormat="1">
      <c r="A69" s="36" t="s">
        <v>100</v>
      </c>
      <c r="B69" s="23"/>
      <c r="C69" s="24">
        <f>C17+C41</f>
        <v>1215506215</v>
      </c>
      <c r="D69" s="24">
        <f>D17+D41</f>
        <v>1221485893</v>
      </c>
    </row>
  </sheetData>
  <mergeCells count="13">
    <mergeCell ref="A11:D11"/>
    <mergeCell ref="A13:A14"/>
    <mergeCell ref="B13:B14"/>
    <mergeCell ref="C13:D13"/>
    <mergeCell ref="C1:D1"/>
    <mergeCell ref="C2:D2"/>
    <mergeCell ref="C3:D3"/>
    <mergeCell ref="C4:D4"/>
    <mergeCell ref="C5:D5"/>
    <mergeCell ref="C6:D6"/>
    <mergeCell ref="C7:D7"/>
    <mergeCell ref="C8:D8"/>
    <mergeCell ref="C9:D9"/>
  </mergeCells>
  <pageMargins left="0.32" right="0.23" top="0.51" bottom="0.25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</dc:creator>
  <cp:lastModifiedBy>User</cp:lastModifiedBy>
  <cp:lastPrinted>2019-11-25T12:51:45Z</cp:lastPrinted>
  <dcterms:created xsi:type="dcterms:W3CDTF">2019-11-05T05:44:41Z</dcterms:created>
  <dcterms:modified xsi:type="dcterms:W3CDTF">2019-11-25T12:51:50Z</dcterms:modified>
</cp:coreProperties>
</file>