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РаспределениеДФ!$A$1:$I$13</definedName>
  </definedNames>
  <calcPr calcId="125725"/>
</workbook>
</file>

<file path=xl/calcChain.xml><?xml version="1.0" encoding="utf-8"?>
<calcChain xmlns="http://schemas.openxmlformats.org/spreadsheetml/2006/main">
  <c r="D10" i="1"/>
  <c r="D9" s="1"/>
  <c r="C10"/>
  <c r="C9" s="1"/>
  <c r="B11"/>
  <c r="B12"/>
  <c r="B13"/>
  <c r="H9"/>
  <c r="G9"/>
  <c r="F9"/>
  <c r="E9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C19" l="1"/>
  <c r="B10" i="1"/>
  <c r="B9" s="1"/>
  <c r="E32" i="2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<sst xmlns="http://schemas.openxmlformats.org/spreadsheetml/2006/main" count="57" uniqueCount="50">
  <si>
    <t>Муниципальный дорожный фонд</t>
  </si>
  <si>
    <t>В том числе</t>
  </si>
  <si>
    <t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</si>
  <si>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</si>
  <si>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</si>
  <si>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</si>
  <si>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</si>
  <si>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</si>
  <si>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</si>
  <si>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</si>
  <si>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</si>
  <si>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</si>
  <si>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</si>
  <si>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</si>
  <si>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</si>
  <si>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</si>
  <si>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</si>
  <si>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</si>
  <si>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</si>
  <si>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</si>
  <si>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</si>
  <si>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</si>
  <si>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</si>
  <si>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</si>
  <si>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</si>
  <si>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</si>
  <si>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</si>
  <si>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</si>
  <si>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</si>
  <si>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</si>
  <si>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</si>
  <si>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</si>
  <si>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</si>
  <si>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</si>
  <si>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</si>
  <si>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</si>
  <si>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</si>
  <si>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r>
      <t xml:space="preserve">На содержание, капитальный ремонт, ремонт и обустройство автомобильных дорог общего пользования местного значения </t>
    </r>
    <r>
      <rPr>
        <sz val="12"/>
        <color indexed="8"/>
        <rFont val="Times New Roman"/>
        <family val="1"/>
        <charset val="204"/>
      </rPr>
      <t xml:space="preserve"> вне границ населенных пунктов в границах муниципального района, включая обеспечение безопасности дорожного движения на них</t>
    </r>
  </si>
  <si>
    <t>в т.ч. за счет субсидий</t>
  </si>
  <si>
    <t>Приложение №10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</si>
  <si>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2021 год</t>
  </si>
  <si>
    <t>к решению сессии шестого созыва Собрания депутатов №--- от   25 декабря 2020года</t>
  </si>
  <si>
    <t>Предоставление иных межбюджетных трансфертов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</si>
  <si>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</si>
  <si>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</si>
  <si>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>На проектирование, строительство и реконструкцию автомобильных дорог общего пользования местного значения вне границ населенных пунктов в границах муниципального района и искусственных сооружений на них</t>
  </si>
  <si>
    <t>в т.ч.за счет остатка акциз на 01.01.2020года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</si>
  <si>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</si>
  <si>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Приложение №7</t>
  </si>
  <si>
    <t>к решению сессии шестого созыва Собрания депутатов №314 от  19 февраля 2021года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</si>
</sst>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0" fontId="9" fillId="3" borderId="1" xfId="0" applyFont="1" applyFill="1" applyBorder="1"/>
    <xf numFmtId="0" fontId="9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right" wrapText="1"/>
    </xf>
    <xf numFmtId="4" fontId="13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brdep\Work_Sobrdep\&#1057;&#1045;&#1057;&#1057;&#1048;&#1048;%20&#1057;&#1054;&#1041;&#1056;&#1040;&#1053;&#1048;&#1071;%20&#1044;&#1045;&#1055;&#1059;&#1058;&#1040;&#1058;&#1054;&#1042;\24%20&#1089;&#1077;&#1089;&#1089;&#1080;&#1103;%2019%20&#1092;&#1077;&#1074;&#1088;&#1072;&#1083;&#1103;%202021%20&#1075;&#1086;&#1076;&#1072;\&#1056;&#1077;&#1096;.&#8470;314%20&#1059;&#1090;&#1086;&#1095;&#1085;&#1077;&#1085;&#1080;&#1077;%20&#1073;&#1102;&#1076;&#1078;&#1077;&#1090;&#1072;%202021&#1075;&#1086;&#1076;%20&#1089;%20&#1088;&#1077;&#1096;&#1077;&#1085;\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view="pageBreakPreview" topLeftCell="D7" zoomScaleSheetLayoutView="100" workbookViewId="0">
      <selection activeCell="G12" sqref="G12"/>
    </sheetView>
  </sheetViews>
  <sheetFormatPr defaultRowHeight="18.75"/>
  <cols>
    <col min="1" max="1" width="25.42578125" style="7" customWidth="1"/>
    <col min="2" max="2" width="17.5703125" style="7" customWidth="1"/>
    <col min="3" max="3" width="29.28515625" style="7" customWidth="1"/>
    <col min="4" max="5" width="29.7109375" style="7" customWidth="1"/>
    <col min="6" max="6" width="27.5703125" style="7" customWidth="1"/>
    <col min="7" max="7" width="24.28515625" style="7" customWidth="1"/>
    <col min="8" max="8" width="29.7109375" style="7" customWidth="1"/>
    <col min="9" max="9" width="14.42578125" style="7" bestFit="1" customWidth="1"/>
    <col min="10" max="16384" width="9.140625" style="7"/>
  </cols>
  <sheetData>
    <row r="1" spans="1:8" ht="27.75" customHeight="1">
      <c r="H1" s="30" t="s">
        <v>48</v>
      </c>
    </row>
    <row r="2" spans="1:8" ht="57.75" customHeight="1">
      <c r="H2" s="31" t="s">
        <v>49</v>
      </c>
    </row>
    <row r="3" spans="1:8" ht="21" customHeight="1">
      <c r="A3" s="27"/>
      <c r="B3" s="27"/>
      <c r="C3" s="27"/>
      <c r="D3" s="27"/>
      <c r="E3" s="27"/>
      <c r="F3" s="27"/>
      <c r="G3" s="27"/>
      <c r="H3" s="30" t="s">
        <v>39</v>
      </c>
    </row>
    <row r="4" spans="1:8" ht="45.75" customHeight="1">
      <c r="A4" s="27"/>
      <c r="B4" s="27"/>
      <c r="C4" s="27"/>
      <c r="D4" s="27"/>
      <c r="E4" s="27"/>
      <c r="F4" s="27"/>
      <c r="G4" s="27"/>
      <c r="H4" s="31" t="s">
        <v>41</v>
      </c>
    </row>
    <row r="5" spans="1:8" ht="51.75" customHeight="1">
      <c r="A5" s="38" t="s">
        <v>40</v>
      </c>
      <c r="B5" s="38"/>
      <c r="C5" s="38"/>
      <c r="D5" s="38"/>
      <c r="E5" s="38"/>
      <c r="F5" s="38"/>
      <c r="G5" s="38"/>
      <c r="H5" s="38"/>
    </row>
    <row r="6" spans="1:8" ht="18.75" customHeight="1">
      <c r="A6" s="37" t="s">
        <v>0</v>
      </c>
      <c r="B6" s="37"/>
      <c r="C6" s="39" t="s">
        <v>1</v>
      </c>
      <c r="D6" s="40"/>
      <c r="E6" s="40"/>
      <c r="F6" s="40"/>
      <c r="G6" s="40"/>
      <c r="H6" s="40"/>
    </row>
    <row r="7" spans="1:8" ht="74.25" customHeight="1">
      <c r="A7" s="37"/>
      <c r="B7" s="37"/>
      <c r="C7" s="37" t="s">
        <v>37</v>
      </c>
      <c r="D7" s="37" t="s">
        <v>2</v>
      </c>
      <c r="E7" s="43" t="s">
        <v>42</v>
      </c>
      <c r="F7" s="43" t="s">
        <v>43</v>
      </c>
      <c r="G7" s="43" t="s">
        <v>44</v>
      </c>
      <c r="H7" s="41" t="s">
        <v>45</v>
      </c>
    </row>
    <row r="8" spans="1:8" ht="219" customHeight="1">
      <c r="A8" s="37"/>
      <c r="B8" s="37"/>
      <c r="C8" s="37"/>
      <c r="D8" s="37"/>
      <c r="E8" s="42"/>
      <c r="F8" s="42"/>
      <c r="G8" s="42"/>
      <c r="H8" s="42"/>
    </row>
    <row r="9" spans="1:8" s="8" customFormat="1" ht="34.5" customHeight="1">
      <c r="A9" s="32" t="s">
        <v>3</v>
      </c>
      <c r="B9" s="33">
        <f>B10+B11+B12+B13</f>
        <v>36681773.720000006</v>
      </c>
      <c r="C9" s="33">
        <f>C10+C11</f>
        <v>11190215</v>
      </c>
      <c r="D9" s="33">
        <f>D10+D11+D12+D13</f>
        <v>14251020.52</v>
      </c>
      <c r="E9" s="33">
        <f>E10+E11</f>
        <v>6090264</v>
      </c>
      <c r="F9" s="33">
        <f>F10+F11+F12+F13</f>
        <v>363884.44</v>
      </c>
      <c r="G9" s="33">
        <f>G10+G11+G12+G13</f>
        <v>222763.47</v>
      </c>
      <c r="H9" s="33">
        <f>H10+H11+H12+H13</f>
        <v>4563626.29</v>
      </c>
    </row>
    <row r="10" spans="1:8" s="8" customFormat="1" ht="36.75" customHeight="1">
      <c r="A10" s="32" t="s">
        <v>4</v>
      </c>
      <c r="B10" s="33">
        <f>C10+D10+E10+F10+G10+H10</f>
        <v>25733464</v>
      </c>
      <c r="C10" s="33">
        <f>9521382+2268833-600000</f>
        <v>11190215</v>
      </c>
      <c r="D10" s="33">
        <f>13638735+600000</f>
        <v>14238735</v>
      </c>
      <c r="E10" s="33">
        <v>304514</v>
      </c>
      <c r="F10" s="33"/>
      <c r="G10" s="33"/>
      <c r="H10" s="33"/>
    </row>
    <row r="11" spans="1:8" ht="33.75" customHeight="1">
      <c r="A11" s="32" t="s">
        <v>38</v>
      </c>
      <c r="B11" s="33">
        <f t="shared" ref="B11:B13" si="0">C11+D11+E11+F11+G11+H11</f>
        <v>5785750</v>
      </c>
      <c r="C11" s="34"/>
      <c r="D11" s="34"/>
      <c r="E11" s="33">
        <v>5785750</v>
      </c>
      <c r="F11" s="34"/>
      <c r="G11" s="34"/>
      <c r="H11" s="33"/>
    </row>
    <row r="12" spans="1:8" ht="49.5" customHeight="1">
      <c r="A12" s="35" t="s">
        <v>46</v>
      </c>
      <c r="B12" s="33">
        <f t="shared" si="0"/>
        <v>5150274.2</v>
      </c>
      <c r="C12" s="34"/>
      <c r="D12" s="34"/>
      <c r="E12" s="33"/>
      <c r="F12" s="34">
        <v>363884.44</v>
      </c>
      <c r="G12" s="34">
        <v>222763.47</v>
      </c>
      <c r="H12" s="36">
        <v>4563626.29</v>
      </c>
    </row>
    <row r="13" spans="1:8" ht="156" customHeight="1">
      <c r="A13" s="35" t="s">
        <v>47</v>
      </c>
      <c r="B13" s="33">
        <f t="shared" si="0"/>
        <v>12285.52</v>
      </c>
      <c r="C13" s="28"/>
      <c r="D13" s="36">
        <v>12285.52</v>
      </c>
      <c r="E13" s="28"/>
      <c r="F13" s="28"/>
      <c r="G13" s="28"/>
      <c r="H13" s="36"/>
    </row>
    <row r="14" spans="1:8">
      <c r="A14" s="29"/>
      <c r="B14" s="29"/>
      <c r="C14" s="29"/>
      <c r="D14" s="29"/>
      <c r="E14" s="29"/>
      <c r="F14" s="29"/>
      <c r="G14" s="29"/>
      <c r="H14" s="29"/>
    </row>
    <row r="15" spans="1:8">
      <c r="B15" s="17"/>
    </row>
    <row r="16" spans="1:8">
      <c r="B16" s="26"/>
    </row>
  </sheetData>
  <mergeCells count="9">
    <mergeCell ref="C7:C8"/>
    <mergeCell ref="D7:D8"/>
    <mergeCell ref="A5:H5"/>
    <mergeCell ref="A6:B8"/>
    <mergeCell ref="C6:H6"/>
    <mergeCell ref="H7:H8"/>
    <mergeCell ref="E7:E8"/>
    <mergeCell ref="F7:F8"/>
    <mergeCell ref="G7:G8"/>
  </mergeCells>
  <phoneticPr fontId="10" type="noConversion"/>
  <pageMargins left="0.9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5" t="s">
        <v>5</v>
      </c>
      <c r="C1" s="45"/>
      <c r="D1" s="45"/>
      <c r="E1" s="45"/>
      <c r="F1" s="45"/>
    </row>
    <row r="2" spans="1:7">
      <c r="B2" s="10" t="s">
        <v>6</v>
      </c>
      <c r="C2" s="11">
        <f>[1]Остатки!$E$4</f>
        <v>1176432.2300000153</v>
      </c>
      <c r="D2" s="12" t="s">
        <v>7</v>
      </c>
      <c r="E2" s="12"/>
      <c r="G2" s="2"/>
    </row>
    <row r="3" spans="1:7">
      <c r="B3" s="10"/>
      <c r="C3" s="11">
        <f>C11-C2</f>
        <v>485635.76999998465</v>
      </c>
      <c r="D3" s="12" t="s">
        <v>27</v>
      </c>
      <c r="E3" s="12"/>
      <c r="G3" s="2"/>
    </row>
    <row r="4" spans="1:7">
      <c r="A4" s="46" t="s">
        <v>15</v>
      </c>
      <c r="B4" s="46"/>
      <c r="C4" s="46"/>
      <c r="D4" s="46"/>
      <c r="E4" s="46"/>
      <c r="F4" s="46"/>
    </row>
    <row r="5" spans="1:7">
      <c r="A5" s="47" t="s">
        <v>9</v>
      </c>
      <c r="B5" s="49" t="s">
        <v>10</v>
      </c>
      <c r="C5" s="49" t="s">
        <v>3</v>
      </c>
      <c r="D5" s="50" t="s">
        <v>8</v>
      </c>
      <c r="E5" s="50"/>
      <c r="F5" s="51" t="s">
        <v>11</v>
      </c>
    </row>
    <row r="6" spans="1:7" ht="98.25" customHeight="1">
      <c r="A6" s="48"/>
      <c r="B6" s="49"/>
      <c r="C6" s="49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2"/>
    </row>
    <row r="7" spans="1:7">
      <c r="A7" s="1">
        <v>1</v>
      </c>
      <c r="B7" s="14" t="s">
        <v>17</v>
      </c>
      <c r="C7" s="4">
        <f>SUM(D7:E7)</f>
        <v>867745</v>
      </c>
      <c r="D7" s="4">
        <v>867745</v>
      </c>
      <c r="E7" s="4">
        <v>0</v>
      </c>
      <c r="F7" s="25" t="s">
        <v>23</v>
      </c>
    </row>
    <row r="8" spans="1:7">
      <c r="A8" s="1">
        <v>2</v>
      </c>
      <c r="B8" s="14" t="s">
        <v>24</v>
      </c>
      <c r="C8" s="4">
        <f>SUM(D8:E8)</f>
        <v>95000</v>
      </c>
      <c r="D8" s="4">
        <v>0</v>
      </c>
      <c r="E8" s="4">
        <v>95000</v>
      </c>
      <c r="F8" s="25" t="s">
        <v>29</v>
      </c>
    </row>
    <row r="9" spans="1:7">
      <c r="A9" s="15">
        <v>3</v>
      </c>
      <c r="B9" s="16" t="s">
        <v>25</v>
      </c>
      <c r="C9" s="4">
        <f>SUM(D9:E9)</f>
        <v>200000</v>
      </c>
      <c r="D9" s="4">
        <v>200000</v>
      </c>
      <c r="E9" s="4">
        <v>0</v>
      </c>
      <c r="F9" s="25" t="s">
        <v>30</v>
      </c>
    </row>
    <row r="10" spans="1:7">
      <c r="A10" s="1">
        <v>4</v>
      </c>
      <c r="B10" s="14" t="s">
        <v>26</v>
      </c>
      <c r="C10" s="4">
        <f>SUM(D10:E10)</f>
        <v>499323</v>
      </c>
      <c r="D10" s="4">
        <v>318145</v>
      </c>
      <c r="E10" s="4">
        <v>181178</v>
      </c>
      <c r="F10" s="25" t="s">
        <v>31</v>
      </c>
    </row>
    <row r="11" spans="1:7">
      <c r="A11" s="5"/>
      <c r="B11" s="5" t="s">
        <v>3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28</v>
      </c>
      <c r="C13" s="18"/>
      <c r="D13" s="44">
        <f>[1]Остатки!$E$5-C3</f>
        <v>2367058.3400000152</v>
      </c>
      <c r="E13" s="44"/>
    </row>
    <row r="14" spans="1:7">
      <c r="B14" s="3" t="s">
        <v>32</v>
      </c>
    </row>
    <row r="15" spans="1:7">
      <c r="A15" s="5"/>
      <c r="B15" s="5"/>
      <c r="C15" s="5" t="s">
        <v>3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33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19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25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34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16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12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13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35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18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24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20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36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21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14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22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17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3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0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2021-03-02T13:52:55Z</dcterms:modified>
</cp:coreProperties>
</file>