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 6 " sheetId="2" r:id="rId1"/>
    <sheet name="прил 7" sheetId="1" r:id="rId2"/>
    <sheet name="прил 8" sheetId="3" r:id="rId3"/>
  </sheets>
  <externalReferences>
    <externalReference r:id="rId4"/>
  </externalReferences>
  <definedNames>
    <definedName name="_xlnm.Print_Area" localSheetId="0">'прил 6 '!$B$1:$J$57</definedName>
    <definedName name="_xlnm.Print_Area" localSheetId="1">'прил 7'!$A$1:$R$1765</definedName>
    <definedName name="_xlnm.Print_Area" localSheetId="2">'прил 8'!$A$1:$AG$1444</definedName>
  </definedNames>
  <calcPr calcId="124519"/>
</workbook>
</file>

<file path=xl/calcChain.xml><?xml version="1.0" encoding="utf-8"?>
<calcChain xmlns="http://schemas.openxmlformats.org/spreadsheetml/2006/main">
  <c r="AG728" i="3"/>
  <c r="R749" i="1"/>
  <c r="R331"/>
  <c r="R305"/>
  <c r="R304" s="1"/>
  <c r="H14" i="3"/>
  <c r="H13" s="1"/>
  <c r="H12" s="1"/>
  <c r="I14"/>
  <c r="I13" s="1"/>
  <c r="I12" s="1"/>
  <c r="J14"/>
  <c r="J13" s="1"/>
  <c r="J12" s="1"/>
  <c r="K14"/>
  <c r="K13" s="1"/>
  <c r="K12" s="1"/>
  <c r="L14"/>
  <c r="L13" s="1"/>
  <c r="L12" s="1"/>
  <c r="M14"/>
  <c r="M13" s="1"/>
  <c r="M12" s="1"/>
  <c r="N14"/>
  <c r="N13" s="1"/>
  <c r="N12" s="1"/>
  <c r="O14"/>
  <c r="O13" s="1"/>
  <c r="O12" s="1"/>
  <c r="P14"/>
  <c r="P13" s="1"/>
  <c r="P12" s="1"/>
  <c r="Q14"/>
  <c r="Q13" s="1"/>
  <c r="Q12" s="1"/>
  <c r="R14"/>
  <c r="R13" s="1"/>
  <c r="R12" s="1"/>
  <c r="S14"/>
  <c r="S13" s="1"/>
  <c r="S12" s="1"/>
  <c r="T14"/>
  <c r="T13" s="1"/>
  <c r="T12" s="1"/>
  <c r="U14"/>
  <c r="U13" s="1"/>
  <c r="U12" s="1"/>
  <c r="V14"/>
  <c r="V13" s="1"/>
  <c r="V12" s="1"/>
  <c r="W14"/>
  <c r="W13" s="1"/>
  <c r="W12" s="1"/>
  <c r="X14"/>
  <c r="X13" s="1"/>
  <c r="X12" s="1"/>
  <c r="Y14"/>
  <c r="Y13" s="1"/>
  <c r="Y12" s="1"/>
  <c r="Z14"/>
  <c r="Z13" s="1"/>
  <c r="Z12" s="1"/>
  <c r="AA14"/>
  <c r="AA13" s="1"/>
  <c r="AA12" s="1"/>
  <c r="AB14"/>
  <c r="AB13" s="1"/>
  <c r="AB12" s="1"/>
  <c r="AC14"/>
  <c r="AC13" s="1"/>
  <c r="AC12" s="1"/>
  <c r="AD14"/>
  <c r="AD13" s="1"/>
  <c r="AD12" s="1"/>
  <c r="AE14"/>
  <c r="AE13" s="1"/>
  <c r="AE12" s="1"/>
  <c r="AF14"/>
  <c r="AF13" s="1"/>
  <c r="AF12" s="1"/>
  <c r="AG14"/>
  <c r="AG13" s="1"/>
  <c r="AG12" s="1"/>
  <c r="H17"/>
  <c r="H16" s="1"/>
  <c r="H15" s="1"/>
  <c r="I17"/>
  <c r="I16" s="1"/>
  <c r="I15" s="1"/>
  <c r="J17"/>
  <c r="J16" s="1"/>
  <c r="J15" s="1"/>
  <c r="K17"/>
  <c r="K16" s="1"/>
  <c r="K15" s="1"/>
  <c r="L17"/>
  <c r="L16" s="1"/>
  <c r="L15" s="1"/>
  <c r="M17"/>
  <c r="M16" s="1"/>
  <c r="M15" s="1"/>
  <c r="N17"/>
  <c r="N16" s="1"/>
  <c r="N15" s="1"/>
  <c r="O17"/>
  <c r="O16" s="1"/>
  <c r="O15" s="1"/>
  <c r="P17"/>
  <c r="P16" s="1"/>
  <c r="P15" s="1"/>
  <c r="Q17"/>
  <c r="Q16" s="1"/>
  <c r="Q15" s="1"/>
  <c r="R17"/>
  <c r="R16" s="1"/>
  <c r="R15" s="1"/>
  <c r="S17"/>
  <c r="S16" s="1"/>
  <c r="S15" s="1"/>
  <c r="T17"/>
  <c r="T16" s="1"/>
  <c r="T15" s="1"/>
  <c r="U17"/>
  <c r="U16" s="1"/>
  <c r="U15" s="1"/>
  <c r="V17"/>
  <c r="V16" s="1"/>
  <c r="V15" s="1"/>
  <c r="W17"/>
  <c r="W16" s="1"/>
  <c r="W15" s="1"/>
  <c r="X17"/>
  <c r="X16" s="1"/>
  <c r="X15" s="1"/>
  <c r="Y17"/>
  <c r="Y16" s="1"/>
  <c r="Y15" s="1"/>
  <c r="Z17"/>
  <c r="Z16" s="1"/>
  <c r="Z15" s="1"/>
  <c r="AA17"/>
  <c r="AA16" s="1"/>
  <c r="AA15" s="1"/>
  <c r="AB17"/>
  <c r="AB16" s="1"/>
  <c r="AB15" s="1"/>
  <c r="AC17"/>
  <c r="AC16" s="1"/>
  <c r="AC15" s="1"/>
  <c r="AD17"/>
  <c r="AD16" s="1"/>
  <c r="AD15" s="1"/>
  <c r="AE17"/>
  <c r="AE16" s="1"/>
  <c r="AE15" s="1"/>
  <c r="AF17"/>
  <c r="AF16" s="1"/>
  <c r="AF15" s="1"/>
  <c r="AG17"/>
  <c r="AG16" s="1"/>
  <c r="AG15" s="1"/>
  <c r="H20"/>
  <c r="H19" s="1"/>
  <c r="H18" s="1"/>
  <c r="I20"/>
  <c r="I19" s="1"/>
  <c r="I18" s="1"/>
  <c r="J20"/>
  <c r="J19" s="1"/>
  <c r="J18" s="1"/>
  <c r="K20"/>
  <c r="K19" s="1"/>
  <c r="K18" s="1"/>
  <c r="L20"/>
  <c r="L19" s="1"/>
  <c r="L18" s="1"/>
  <c r="M20"/>
  <c r="M19" s="1"/>
  <c r="M18" s="1"/>
  <c r="N20"/>
  <c r="N19" s="1"/>
  <c r="N18" s="1"/>
  <c r="O20"/>
  <c r="O19" s="1"/>
  <c r="O18" s="1"/>
  <c r="P20"/>
  <c r="P19" s="1"/>
  <c r="P18" s="1"/>
  <c r="Q20"/>
  <c r="Q19" s="1"/>
  <c r="Q18" s="1"/>
  <c r="R20"/>
  <c r="R19" s="1"/>
  <c r="R18" s="1"/>
  <c r="S20"/>
  <c r="S19" s="1"/>
  <c r="S18" s="1"/>
  <c r="T20"/>
  <c r="T19" s="1"/>
  <c r="T18" s="1"/>
  <c r="U20"/>
  <c r="U19" s="1"/>
  <c r="U18" s="1"/>
  <c r="V20"/>
  <c r="V19" s="1"/>
  <c r="V18" s="1"/>
  <c r="W20"/>
  <c r="W19" s="1"/>
  <c r="W18" s="1"/>
  <c r="X20"/>
  <c r="X19" s="1"/>
  <c r="X18" s="1"/>
  <c r="Y20"/>
  <c r="Y19" s="1"/>
  <c r="Y18" s="1"/>
  <c r="Z20"/>
  <c r="Z19" s="1"/>
  <c r="Z18" s="1"/>
  <c r="AA20"/>
  <c r="AA19" s="1"/>
  <c r="AA18" s="1"/>
  <c r="AB20"/>
  <c r="AB19" s="1"/>
  <c r="AB18" s="1"/>
  <c r="AC20"/>
  <c r="AC19" s="1"/>
  <c r="AC18" s="1"/>
  <c r="AD20"/>
  <c r="AD19" s="1"/>
  <c r="AD18" s="1"/>
  <c r="AE20"/>
  <c r="AE19" s="1"/>
  <c r="AE18" s="1"/>
  <c r="AF20"/>
  <c r="AF19" s="1"/>
  <c r="AF18" s="1"/>
  <c r="AG20"/>
  <c r="AG19" s="1"/>
  <c r="AG18" s="1"/>
  <c r="H23"/>
  <c r="H22" s="1"/>
  <c r="H21" s="1"/>
  <c r="I23"/>
  <c r="I22" s="1"/>
  <c r="I21" s="1"/>
  <c r="J23"/>
  <c r="J22" s="1"/>
  <c r="J21" s="1"/>
  <c r="K23"/>
  <c r="K22" s="1"/>
  <c r="K21" s="1"/>
  <c r="L23"/>
  <c r="L22" s="1"/>
  <c r="L21" s="1"/>
  <c r="M23"/>
  <c r="M22" s="1"/>
  <c r="M21" s="1"/>
  <c r="N23"/>
  <c r="N22" s="1"/>
  <c r="N21" s="1"/>
  <c r="O23"/>
  <c r="O22" s="1"/>
  <c r="O21" s="1"/>
  <c r="P23"/>
  <c r="P22" s="1"/>
  <c r="P21" s="1"/>
  <c r="Q23"/>
  <c r="Q22" s="1"/>
  <c r="Q21" s="1"/>
  <c r="R23"/>
  <c r="R22" s="1"/>
  <c r="R21" s="1"/>
  <c r="S23"/>
  <c r="S22" s="1"/>
  <c r="S21" s="1"/>
  <c r="T23"/>
  <c r="T22" s="1"/>
  <c r="T21" s="1"/>
  <c r="U23"/>
  <c r="U22" s="1"/>
  <c r="U21" s="1"/>
  <c r="V23"/>
  <c r="V22" s="1"/>
  <c r="V21" s="1"/>
  <c r="W23"/>
  <c r="W22" s="1"/>
  <c r="W21" s="1"/>
  <c r="X23"/>
  <c r="X22" s="1"/>
  <c r="X21" s="1"/>
  <c r="Y23"/>
  <c r="Y22" s="1"/>
  <c r="Y21" s="1"/>
  <c r="Z23"/>
  <c r="Z22" s="1"/>
  <c r="Z21" s="1"/>
  <c r="AA23"/>
  <c r="AA22" s="1"/>
  <c r="AA21" s="1"/>
  <c r="AB23"/>
  <c r="AB22" s="1"/>
  <c r="AB21" s="1"/>
  <c r="AC23"/>
  <c r="AC22" s="1"/>
  <c r="AC21" s="1"/>
  <c r="AD23"/>
  <c r="AD22" s="1"/>
  <c r="AD21" s="1"/>
  <c r="AE23"/>
  <c r="AE22" s="1"/>
  <c r="AE21" s="1"/>
  <c r="AF23"/>
  <c r="AF22" s="1"/>
  <c r="AF21" s="1"/>
  <c r="AG23"/>
  <c r="AG22" s="1"/>
  <c r="AG21" s="1"/>
  <c r="H26"/>
  <c r="H25" s="1"/>
  <c r="H24" s="1"/>
  <c r="I26"/>
  <c r="I25" s="1"/>
  <c r="I24" s="1"/>
  <c r="J26"/>
  <c r="J25" s="1"/>
  <c r="J24" s="1"/>
  <c r="K26"/>
  <c r="K25" s="1"/>
  <c r="K24" s="1"/>
  <c r="L26"/>
  <c r="L25" s="1"/>
  <c r="L24" s="1"/>
  <c r="M26"/>
  <c r="M25" s="1"/>
  <c r="M24" s="1"/>
  <c r="N26"/>
  <c r="N25" s="1"/>
  <c r="N24" s="1"/>
  <c r="O26"/>
  <c r="O25" s="1"/>
  <c r="O24" s="1"/>
  <c r="P26"/>
  <c r="P25" s="1"/>
  <c r="P24" s="1"/>
  <c r="Q26"/>
  <c r="Q25" s="1"/>
  <c r="Q24" s="1"/>
  <c r="R26"/>
  <c r="R25" s="1"/>
  <c r="R24" s="1"/>
  <c r="S26"/>
  <c r="S25" s="1"/>
  <c r="S24" s="1"/>
  <c r="T26"/>
  <c r="T25" s="1"/>
  <c r="T24" s="1"/>
  <c r="U26"/>
  <c r="U25" s="1"/>
  <c r="U24" s="1"/>
  <c r="V26"/>
  <c r="V25" s="1"/>
  <c r="V24" s="1"/>
  <c r="W26"/>
  <c r="W25" s="1"/>
  <c r="W24" s="1"/>
  <c r="X26"/>
  <c r="X25" s="1"/>
  <c r="X24" s="1"/>
  <c r="Y26"/>
  <c r="Y25" s="1"/>
  <c r="Y24" s="1"/>
  <c r="Z26"/>
  <c r="Z25" s="1"/>
  <c r="Z24" s="1"/>
  <c r="AA26"/>
  <c r="AA25" s="1"/>
  <c r="AA24" s="1"/>
  <c r="AB26"/>
  <c r="AB25" s="1"/>
  <c r="AB24" s="1"/>
  <c r="AC26"/>
  <c r="AC25" s="1"/>
  <c r="AC24" s="1"/>
  <c r="AD26"/>
  <c r="AD25" s="1"/>
  <c r="AD24" s="1"/>
  <c r="AE26"/>
  <c r="AE25" s="1"/>
  <c r="AE24" s="1"/>
  <c r="AF26"/>
  <c r="AF25" s="1"/>
  <c r="AF24" s="1"/>
  <c r="AG26"/>
  <c r="AG25" s="1"/>
  <c r="AG24" s="1"/>
  <c r="H29"/>
  <c r="H28" s="1"/>
  <c r="H27" s="1"/>
  <c r="I29"/>
  <c r="I28" s="1"/>
  <c r="I27" s="1"/>
  <c r="J29"/>
  <c r="J28" s="1"/>
  <c r="J27" s="1"/>
  <c r="K29"/>
  <c r="K28" s="1"/>
  <c r="K27" s="1"/>
  <c r="L29"/>
  <c r="L28" s="1"/>
  <c r="L27" s="1"/>
  <c r="M29"/>
  <c r="M28" s="1"/>
  <c r="M27" s="1"/>
  <c r="N29"/>
  <c r="N28" s="1"/>
  <c r="N27" s="1"/>
  <c r="O29"/>
  <c r="O28" s="1"/>
  <c r="O27" s="1"/>
  <c r="P29"/>
  <c r="P28" s="1"/>
  <c r="P27" s="1"/>
  <c r="Q29"/>
  <c r="Q28" s="1"/>
  <c r="Q27" s="1"/>
  <c r="R29"/>
  <c r="R28" s="1"/>
  <c r="R27" s="1"/>
  <c r="S29"/>
  <c r="S28" s="1"/>
  <c r="S27" s="1"/>
  <c r="T29"/>
  <c r="T28" s="1"/>
  <c r="T27" s="1"/>
  <c r="U29"/>
  <c r="U28" s="1"/>
  <c r="U27" s="1"/>
  <c r="V29"/>
  <c r="V28" s="1"/>
  <c r="V27" s="1"/>
  <c r="W29"/>
  <c r="W28" s="1"/>
  <c r="W27" s="1"/>
  <c r="X29"/>
  <c r="X28" s="1"/>
  <c r="X27" s="1"/>
  <c r="Y29"/>
  <c r="Y28" s="1"/>
  <c r="Y27" s="1"/>
  <c r="Z29"/>
  <c r="Z28" s="1"/>
  <c r="Z27" s="1"/>
  <c r="AA29"/>
  <c r="AA28" s="1"/>
  <c r="AA27" s="1"/>
  <c r="AB29"/>
  <c r="AB28" s="1"/>
  <c r="AB27" s="1"/>
  <c r="AC29"/>
  <c r="AC28" s="1"/>
  <c r="AC27" s="1"/>
  <c r="AD29"/>
  <c r="AD28" s="1"/>
  <c r="AD27" s="1"/>
  <c r="AE29"/>
  <c r="AE28" s="1"/>
  <c r="AE27" s="1"/>
  <c r="AF29"/>
  <c r="AF28" s="1"/>
  <c r="AF27" s="1"/>
  <c r="AG29"/>
  <c r="AG28" s="1"/>
  <c r="AG27" s="1"/>
  <c r="H32"/>
  <c r="H31" s="1"/>
  <c r="H30" s="1"/>
  <c r="I32"/>
  <c r="I31" s="1"/>
  <c r="I30" s="1"/>
  <c r="J32"/>
  <c r="J31" s="1"/>
  <c r="J30" s="1"/>
  <c r="K32"/>
  <c r="K31" s="1"/>
  <c r="K30" s="1"/>
  <c r="L32"/>
  <c r="L31" s="1"/>
  <c r="L30" s="1"/>
  <c r="M32"/>
  <c r="M31" s="1"/>
  <c r="M30" s="1"/>
  <c r="N32"/>
  <c r="N31" s="1"/>
  <c r="N30" s="1"/>
  <c r="O32"/>
  <c r="O31" s="1"/>
  <c r="O30" s="1"/>
  <c r="P32"/>
  <c r="P31" s="1"/>
  <c r="P30" s="1"/>
  <c r="Q32"/>
  <c r="Q31" s="1"/>
  <c r="Q30" s="1"/>
  <c r="R32"/>
  <c r="R31" s="1"/>
  <c r="R30" s="1"/>
  <c r="S32"/>
  <c r="S31" s="1"/>
  <c r="S30" s="1"/>
  <c r="T32"/>
  <c r="T31" s="1"/>
  <c r="T30" s="1"/>
  <c r="U32"/>
  <c r="U31" s="1"/>
  <c r="U30" s="1"/>
  <c r="V32"/>
  <c r="V31" s="1"/>
  <c r="V30" s="1"/>
  <c r="W32"/>
  <c r="W31" s="1"/>
  <c r="W30" s="1"/>
  <c r="X32"/>
  <c r="X31" s="1"/>
  <c r="X30" s="1"/>
  <c r="Y32"/>
  <c r="Y31" s="1"/>
  <c r="Y30" s="1"/>
  <c r="Z32"/>
  <c r="Z31" s="1"/>
  <c r="Z30" s="1"/>
  <c r="AA32"/>
  <c r="AA31" s="1"/>
  <c r="AA30" s="1"/>
  <c r="AB32"/>
  <c r="AB31" s="1"/>
  <c r="AB30" s="1"/>
  <c r="AC32"/>
  <c r="AC31" s="1"/>
  <c r="AC30" s="1"/>
  <c r="AD32"/>
  <c r="AD31" s="1"/>
  <c r="AD30" s="1"/>
  <c r="AE32"/>
  <c r="AE31" s="1"/>
  <c r="AE30" s="1"/>
  <c r="AF32"/>
  <c r="AF31" s="1"/>
  <c r="AF30" s="1"/>
  <c r="AG32"/>
  <c r="AG31" s="1"/>
  <c r="AG30" s="1"/>
  <c r="AG34"/>
  <c r="AG33" s="1"/>
  <c r="S35"/>
  <c r="S34" s="1"/>
  <c r="S33" s="1"/>
  <c r="T35"/>
  <c r="T34" s="1"/>
  <c r="T33" s="1"/>
  <c r="U35"/>
  <c r="U34" s="1"/>
  <c r="U33" s="1"/>
  <c r="V35"/>
  <c r="V34" s="1"/>
  <c r="V33" s="1"/>
  <c r="W35"/>
  <c r="W34" s="1"/>
  <c r="W33" s="1"/>
  <c r="X35"/>
  <c r="X34" s="1"/>
  <c r="X33" s="1"/>
  <c r="Y35"/>
  <c r="Y34" s="1"/>
  <c r="Y33" s="1"/>
  <c r="Z35"/>
  <c r="Z34" s="1"/>
  <c r="Z33" s="1"/>
  <c r="AA35"/>
  <c r="AA34" s="1"/>
  <c r="AA33" s="1"/>
  <c r="AB35"/>
  <c r="AB34" s="1"/>
  <c r="AB33" s="1"/>
  <c r="AC35"/>
  <c r="AC34" s="1"/>
  <c r="AC33" s="1"/>
  <c r="AD35"/>
  <c r="AD34" s="1"/>
  <c r="AD33" s="1"/>
  <c r="AE35"/>
  <c r="AE34" s="1"/>
  <c r="AE33" s="1"/>
  <c r="AF35"/>
  <c r="AF34" s="1"/>
  <c r="AF33" s="1"/>
  <c r="S38"/>
  <c r="S37" s="1"/>
  <c r="S36" s="1"/>
  <c r="T38"/>
  <c r="T37" s="1"/>
  <c r="T36" s="1"/>
  <c r="U38"/>
  <c r="U37" s="1"/>
  <c r="U36" s="1"/>
  <c r="V38"/>
  <c r="V37" s="1"/>
  <c r="V36" s="1"/>
  <c r="W38"/>
  <c r="W37" s="1"/>
  <c r="W36" s="1"/>
  <c r="X38"/>
  <c r="X37" s="1"/>
  <c r="X36" s="1"/>
  <c r="Y38"/>
  <c r="Y37" s="1"/>
  <c r="Y36" s="1"/>
  <c r="Z38"/>
  <c r="Z37" s="1"/>
  <c r="Z36" s="1"/>
  <c r="AA38"/>
  <c r="AA37" s="1"/>
  <c r="AA36" s="1"/>
  <c r="AB38"/>
  <c r="AB37" s="1"/>
  <c r="AB36" s="1"/>
  <c r="AC38"/>
  <c r="AC37" s="1"/>
  <c r="AC36" s="1"/>
  <c r="AD38"/>
  <c r="AD37" s="1"/>
  <c r="AD36" s="1"/>
  <c r="AE38"/>
  <c r="AE37" s="1"/>
  <c r="AE36" s="1"/>
  <c r="AF38"/>
  <c r="AF37" s="1"/>
  <c r="AF36" s="1"/>
  <c r="AG37"/>
  <c r="AG36" s="1"/>
  <c r="S42"/>
  <c r="S41" s="1"/>
  <c r="S40" s="1"/>
  <c r="T42"/>
  <c r="T41" s="1"/>
  <c r="T40" s="1"/>
  <c r="U42"/>
  <c r="U41" s="1"/>
  <c r="U40" s="1"/>
  <c r="V42"/>
  <c r="V41" s="1"/>
  <c r="V40" s="1"/>
  <c r="W42"/>
  <c r="W41" s="1"/>
  <c r="W40" s="1"/>
  <c r="X42"/>
  <c r="X41" s="1"/>
  <c r="X40" s="1"/>
  <c r="Y42"/>
  <c r="Y41" s="1"/>
  <c r="Y40" s="1"/>
  <c r="Z42"/>
  <c r="Z41" s="1"/>
  <c r="Z40" s="1"/>
  <c r="AA42"/>
  <c r="AA41" s="1"/>
  <c r="AA40" s="1"/>
  <c r="AB42"/>
  <c r="AB41" s="1"/>
  <c r="AB40" s="1"/>
  <c r="AC42"/>
  <c r="AC41" s="1"/>
  <c r="AC40" s="1"/>
  <c r="AD42"/>
  <c r="AD41" s="1"/>
  <c r="AD40" s="1"/>
  <c r="AE42"/>
  <c r="AE41" s="1"/>
  <c r="AE40" s="1"/>
  <c r="AF42"/>
  <c r="AF41" s="1"/>
  <c r="AF40" s="1"/>
  <c r="AG41"/>
  <c r="AG40" s="1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G49"/>
  <c r="S50"/>
  <c r="S49" s="1"/>
  <c r="T50"/>
  <c r="T49" s="1"/>
  <c r="U50"/>
  <c r="U49" s="1"/>
  <c r="V50"/>
  <c r="V49" s="1"/>
  <c r="W50"/>
  <c r="W49" s="1"/>
  <c r="X50"/>
  <c r="X49" s="1"/>
  <c r="Y50"/>
  <c r="Y49" s="1"/>
  <c r="Z50"/>
  <c r="Z49" s="1"/>
  <c r="AA50"/>
  <c r="AA49" s="1"/>
  <c r="AB50"/>
  <c r="AB49" s="1"/>
  <c r="AC50"/>
  <c r="AC49" s="1"/>
  <c r="AD50"/>
  <c r="AD49" s="1"/>
  <c r="AE50"/>
  <c r="AE49" s="1"/>
  <c r="AF50"/>
  <c r="AF49" s="1"/>
  <c r="H53"/>
  <c r="H52" s="1"/>
  <c r="H51" s="1"/>
  <c r="I53"/>
  <c r="I52" s="1"/>
  <c r="I51" s="1"/>
  <c r="J53"/>
  <c r="J52" s="1"/>
  <c r="J51" s="1"/>
  <c r="K53"/>
  <c r="K52" s="1"/>
  <c r="K51" s="1"/>
  <c r="L53"/>
  <c r="L52" s="1"/>
  <c r="L51" s="1"/>
  <c r="M53"/>
  <c r="M52" s="1"/>
  <c r="M51" s="1"/>
  <c r="N53"/>
  <c r="N52" s="1"/>
  <c r="N51" s="1"/>
  <c r="O53"/>
  <c r="O52" s="1"/>
  <c r="O51" s="1"/>
  <c r="P53"/>
  <c r="P52" s="1"/>
  <c r="P51" s="1"/>
  <c r="Q53"/>
  <c r="Q52" s="1"/>
  <c r="Q51" s="1"/>
  <c r="R53"/>
  <c r="R52" s="1"/>
  <c r="R51" s="1"/>
  <c r="S53"/>
  <c r="S52" s="1"/>
  <c r="S51" s="1"/>
  <c r="T53"/>
  <c r="T52" s="1"/>
  <c r="T51" s="1"/>
  <c r="U53"/>
  <c r="U52" s="1"/>
  <c r="U51" s="1"/>
  <c r="V53"/>
  <c r="V52" s="1"/>
  <c r="V51" s="1"/>
  <c r="W53"/>
  <c r="W52" s="1"/>
  <c r="W51" s="1"/>
  <c r="X53"/>
  <c r="X52" s="1"/>
  <c r="X51" s="1"/>
  <c r="Y53"/>
  <c r="Y52" s="1"/>
  <c r="Y51" s="1"/>
  <c r="Z53"/>
  <c r="Z52" s="1"/>
  <c r="Z51" s="1"/>
  <c r="AA53"/>
  <c r="AA52" s="1"/>
  <c r="AA51" s="1"/>
  <c r="AB53"/>
  <c r="AB52" s="1"/>
  <c r="AB51" s="1"/>
  <c r="AC53"/>
  <c r="AC52" s="1"/>
  <c r="AC51" s="1"/>
  <c r="AD53"/>
  <c r="AD52" s="1"/>
  <c r="AD51" s="1"/>
  <c r="AE53"/>
  <c r="AE52" s="1"/>
  <c r="AE51" s="1"/>
  <c r="AF53"/>
  <c r="AF52" s="1"/>
  <c r="AF51" s="1"/>
  <c r="AG53"/>
  <c r="AG52" s="1"/>
  <c r="AG51" s="1"/>
  <c r="H56"/>
  <c r="H55" s="1"/>
  <c r="I56"/>
  <c r="I55" s="1"/>
  <c r="J56"/>
  <c r="J55" s="1"/>
  <c r="K56"/>
  <c r="K55" s="1"/>
  <c r="L56"/>
  <c r="L55" s="1"/>
  <c r="M56"/>
  <c r="M55" s="1"/>
  <c r="N56"/>
  <c r="N55" s="1"/>
  <c r="O56"/>
  <c r="O55" s="1"/>
  <c r="P56"/>
  <c r="P55" s="1"/>
  <c r="Q56"/>
  <c r="Q55" s="1"/>
  <c r="R56"/>
  <c r="R55" s="1"/>
  <c r="S56"/>
  <c r="S55" s="1"/>
  <c r="T56"/>
  <c r="T55" s="1"/>
  <c r="U56"/>
  <c r="U55" s="1"/>
  <c r="V56"/>
  <c r="V55" s="1"/>
  <c r="W56"/>
  <c r="W55" s="1"/>
  <c r="X56"/>
  <c r="X55" s="1"/>
  <c r="Y56"/>
  <c r="Y55" s="1"/>
  <c r="Z56"/>
  <c r="Z55" s="1"/>
  <c r="AA56"/>
  <c r="AA55" s="1"/>
  <c r="AB56"/>
  <c r="AB55" s="1"/>
  <c r="AC56"/>
  <c r="AC55" s="1"/>
  <c r="AD56"/>
  <c r="AD55" s="1"/>
  <c r="AE56"/>
  <c r="AE55" s="1"/>
  <c r="AF56"/>
  <c r="AF55" s="1"/>
  <c r="AG56"/>
  <c r="AG55" s="1"/>
  <c r="H58"/>
  <c r="H57" s="1"/>
  <c r="I58"/>
  <c r="I57" s="1"/>
  <c r="J58"/>
  <c r="J57" s="1"/>
  <c r="K58"/>
  <c r="K57" s="1"/>
  <c r="L58"/>
  <c r="L57" s="1"/>
  <c r="M58"/>
  <c r="M57" s="1"/>
  <c r="N58"/>
  <c r="N57" s="1"/>
  <c r="O58"/>
  <c r="O57" s="1"/>
  <c r="P58"/>
  <c r="P57" s="1"/>
  <c r="Q58"/>
  <c r="Q57" s="1"/>
  <c r="R58"/>
  <c r="R57" s="1"/>
  <c r="S58"/>
  <c r="S57" s="1"/>
  <c r="T58"/>
  <c r="T57" s="1"/>
  <c r="U58"/>
  <c r="U57" s="1"/>
  <c r="V58"/>
  <c r="V57" s="1"/>
  <c r="W58"/>
  <c r="W57" s="1"/>
  <c r="X58"/>
  <c r="X57" s="1"/>
  <c r="Y58"/>
  <c r="Y57" s="1"/>
  <c r="Z58"/>
  <c r="Z57" s="1"/>
  <c r="AA58"/>
  <c r="AA57" s="1"/>
  <c r="AB58"/>
  <c r="AB57" s="1"/>
  <c r="AC58"/>
  <c r="AC57" s="1"/>
  <c r="AD58"/>
  <c r="AD57" s="1"/>
  <c r="AE58"/>
  <c r="AE57" s="1"/>
  <c r="AF58"/>
  <c r="AF57" s="1"/>
  <c r="AG58"/>
  <c r="AG57" s="1"/>
  <c r="H60"/>
  <c r="H59" s="1"/>
  <c r="I60"/>
  <c r="I59" s="1"/>
  <c r="J60"/>
  <c r="J59" s="1"/>
  <c r="K60"/>
  <c r="K59" s="1"/>
  <c r="L60"/>
  <c r="L59" s="1"/>
  <c r="M60"/>
  <c r="M59" s="1"/>
  <c r="N60"/>
  <c r="N59" s="1"/>
  <c r="O60"/>
  <c r="O59" s="1"/>
  <c r="P60"/>
  <c r="P59" s="1"/>
  <c r="Q60"/>
  <c r="Q59" s="1"/>
  <c r="R60"/>
  <c r="R59" s="1"/>
  <c r="S60"/>
  <c r="S59" s="1"/>
  <c r="T60"/>
  <c r="T59" s="1"/>
  <c r="U60"/>
  <c r="U59" s="1"/>
  <c r="V60"/>
  <c r="V59" s="1"/>
  <c r="W60"/>
  <c r="W59" s="1"/>
  <c r="X60"/>
  <c r="X59" s="1"/>
  <c r="Y60"/>
  <c r="Y59" s="1"/>
  <c r="Z60"/>
  <c r="Z59" s="1"/>
  <c r="AA60"/>
  <c r="AA59" s="1"/>
  <c r="AB60"/>
  <c r="AB59" s="1"/>
  <c r="AC60"/>
  <c r="AC59" s="1"/>
  <c r="AD60"/>
  <c r="AD59" s="1"/>
  <c r="AE60"/>
  <c r="AE59" s="1"/>
  <c r="AF60"/>
  <c r="AF59" s="1"/>
  <c r="AG60"/>
  <c r="AG59" s="1"/>
  <c r="H63"/>
  <c r="H62" s="1"/>
  <c r="I63"/>
  <c r="I62" s="1"/>
  <c r="J63"/>
  <c r="J62" s="1"/>
  <c r="K63"/>
  <c r="K62" s="1"/>
  <c r="L63"/>
  <c r="L62" s="1"/>
  <c r="M63"/>
  <c r="M62" s="1"/>
  <c r="N63"/>
  <c r="N62" s="1"/>
  <c r="O63"/>
  <c r="O62" s="1"/>
  <c r="P63"/>
  <c r="P62" s="1"/>
  <c r="Q63"/>
  <c r="Q62" s="1"/>
  <c r="R63"/>
  <c r="R62" s="1"/>
  <c r="S63"/>
  <c r="S62" s="1"/>
  <c r="T63"/>
  <c r="T62" s="1"/>
  <c r="U63"/>
  <c r="U62" s="1"/>
  <c r="V63"/>
  <c r="V62" s="1"/>
  <c r="W63"/>
  <c r="W62" s="1"/>
  <c r="X63"/>
  <c r="X62" s="1"/>
  <c r="Y63"/>
  <c r="Y62" s="1"/>
  <c r="Z63"/>
  <c r="Z62" s="1"/>
  <c r="AA63"/>
  <c r="AA62" s="1"/>
  <c r="AB63"/>
  <c r="AB62" s="1"/>
  <c r="AC63"/>
  <c r="AC62" s="1"/>
  <c r="AD63"/>
  <c r="AD62" s="1"/>
  <c r="AE63"/>
  <c r="AE62" s="1"/>
  <c r="AF63"/>
  <c r="AF62" s="1"/>
  <c r="AG63"/>
  <c r="AG62" s="1"/>
  <c r="H65"/>
  <c r="H64" s="1"/>
  <c r="I65"/>
  <c r="I64" s="1"/>
  <c r="J65"/>
  <c r="J64" s="1"/>
  <c r="K65"/>
  <c r="K64" s="1"/>
  <c r="L65"/>
  <c r="L64" s="1"/>
  <c r="M65"/>
  <c r="M64" s="1"/>
  <c r="N65"/>
  <c r="N64" s="1"/>
  <c r="O65"/>
  <c r="O64" s="1"/>
  <c r="P65"/>
  <c r="P64" s="1"/>
  <c r="Q65"/>
  <c r="Q64" s="1"/>
  <c r="R65"/>
  <c r="R64" s="1"/>
  <c r="S65"/>
  <c r="S64" s="1"/>
  <c r="T65"/>
  <c r="T64" s="1"/>
  <c r="U65"/>
  <c r="U64" s="1"/>
  <c r="V65"/>
  <c r="V64" s="1"/>
  <c r="W65"/>
  <c r="W64" s="1"/>
  <c r="X65"/>
  <c r="X64" s="1"/>
  <c r="Y65"/>
  <c r="Y64" s="1"/>
  <c r="Z65"/>
  <c r="Z64" s="1"/>
  <c r="AA65"/>
  <c r="AA64" s="1"/>
  <c r="AB65"/>
  <c r="AB64" s="1"/>
  <c r="AC65"/>
  <c r="AC64" s="1"/>
  <c r="AC61" s="1"/>
  <c r="AD65"/>
  <c r="AD64" s="1"/>
  <c r="AE65"/>
  <c r="AE64" s="1"/>
  <c r="AF65"/>
  <c r="AF64" s="1"/>
  <c r="AG65"/>
  <c r="AG64" s="1"/>
  <c r="AG61" s="1"/>
  <c r="H68"/>
  <c r="H67" s="1"/>
  <c r="I68"/>
  <c r="I67" s="1"/>
  <c r="J68"/>
  <c r="J67" s="1"/>
  <c r="K68"/>
  <c r="K67" s="1"/>
  <c r="L68"/>
  <c r="L67" s="1"/>
  <c r="M68"/>
  <c r="M67" s="1"/>
  <c r="N68"/>
  <c r="N67" s="1"/>
  <c r="O68"/>
  <c r="O67" s="1"/>
  <c r="P68"/>
  <c r="P67" s="1"/>
  <c r="Q68"/>
  <c r="Q67" s="1"/>
  <c r="R68"/>
  <c r="R67" s="1"/>
  <c r="S68"/>
  <c r="S67" s="1"/>
  <c r="T68"/>
  <c r="T67" s="1"/>
  <c r="U68"/>
  <c r="U67" s="1"/>
  <c r="V68"/>
  <c r="V67" s="1"/>
  <c r="W68"/>
  <c r="W67" s="1"/>
  <c r="X68"/>
  <c r="X67" s="1"/>
  <c r="Y68"/>
  <c r="Y67" s="1"/>
  <c r="Z68"/>
  <c r="Z67" s="1"/>
  <c r="AA68"/>
  <c r="AA67" s="1"/>
  <c r="AB68"/>
  <c r="AB67" s="1"/>
  <c r="AC68"/>
  <c r="AC67" s="1"/>
  <c r="AD68"/>
  <c r="AD67" s="1"/>
  <c r="AE68"/>
  <c r="AE67" s="1"/>
  <c r="AF68"/>
  <c r="AF67" s="1"/>
  <c r="AG68"/>
  <c r="AG67" s="1"/>
  <c r="H70"/>
  <c r="H69" s="1"/>
  <c r="I70"/>
  <c r="I69" s="1"/>
  <c r="J70"/>
  <c r="J69" s="1"/>
  <c r="K70"/>
  <c r="K69" s="1"/>
  <c r="L70"/>
  <c r="L69" s="1"/>
  <c r="M70"/>
  <c r="M69" s="1"/>
  <c r="N70"/>
  <c r="N69" s="1"/>
  <c r="O70"/>
  <c r="O69" s="1"/>
  <c r="P70"/>
  <c r="P69" s="1"/>
  <c r="Q70"/>
  <c r="Q69" s="1"/>
  <c r="R70"/>
  <c r="R69" s="1"/>
  <c r="S70"/>
  <c r="S69" s="1"/>
  <c r="T70"/>
  <c r="T69" s="1"/>
  <c r="U70"/>
  <c r="U69" s="1"/>
  <c r="V70"/>
  <c r="V69" s="1"/>
  <c r="W70"/>
  <c r="W69" s="1"/>
  <c r="X70"/>
  <c r="X69" s="1"/>
  <c r="Y70"/>
  <c r="Y69" s="1"/>
  <c r="Z70"/>
  <c r="Z69" s="1"/>
  <c r="AA70"/>
  <c r="AA69" s="1"/>
  <c r="AB70"/>
  <c r="AB69" s="1"/>
  <c r="AC70"/>
  <c r="AC69" s="1"/>
  <c r="AD70"/>
  <c r="AD69" s="1"/>
  <c r="AE70"/>
  <c r="AE69" s="1"/>
  <c r="AF70"/>
  <c r="AF69" s="1"/>
  <c r="AG70"/>
  <c r="AG69" s="1"/>
  <c r="H72"/>
  <c r="H71" s="1"/>
  <c r="I72"/>
  <c r="I71" s="1"/>
  <c r="J72"/>
  <c r="J71" s="1"/>
  <c r="K72"/>
  <c r="K71" s="1"/>
  <c r="L72"/>
  <c r="L71" s="1"/>
  <c r="M72"/>
  <c r="M71" s="1"/>
  <c r="N72"/>
  <c r="N71" s="1"/>
  <c r="O72"/>
  <c r="O71" s="1"/>
  <c r="P72"/>
  <c r="P71" s="1"/>
  <c r="Q72"/>
  <c r="Q71" s="1"/>
  <c r="R72"/>
  <c r="R71" s="1"/>
  <c r="S72"/>
  <c r="S71" s="1"/>
  <c r="T72"/>
  <c r="T71" s="1"/>
  <c r="U72"/>
  <c r="U71" s="1"/>
  <c r="V72"/>
  <c r="V71" s="1"/>
  <c r="W72"/>
  <c r="W71" s="1"/>
  <c r="X72"/>
  <c r="X71" s="1"/>
  <c r="Y72"/>
  <c r="Y71" s="1"/>
  <c r="Z72"/>
  <c r="Z71" s="1"/>
  <c r="AA72"/>
  <c r="AA71" s="1"/>
  <c r="AB72"/>
  <c r="AB71" s="1"/>
  <c r="AC72"/>
  <c r="AC71" s="1"/>
  <c r="AD72"/>
  <c r="AD71" s="1"/>
  <c r="AE72"/>
  <c r="AE71" s="1"/>
  <c r="AF72"/>
  <c r="AF71" s="1"/>
  <c r="AG72"/>
  <c r="AG71" s="1"/>
  <c r="H74"/>
  <c r="H73" s="1"/>
  <c r="I74"/>
  <c r="I73" s="1"/>
  <c r="J74"/>
  <c r="J73" s="1"/>
  <c r="K74"/>
  <c r="K73" s="1"/>
  <c r="L74"/>
  <c r="L73" s="1"/>
  <c r="M74"/>
  <c r="M73" s="1"/>
  <c r="N74"/>
  <c r="N73" s="1"/>
  <c r="O74"/>
  <c r="O73" s="1"/>
  <c r="P74"/>
  <c r="P73" s="1"/>
  <c r="Q74"/>
  <c r="Q73" s="1"/>
  <c r="R74"/>
  <c r="R73" s="1"/>
  <c r="S74"/>
  <c r="S73" s="1"/>
  <c r="T74"/>
  <c r="T73" s="1"/>
  <c r="U74"/>
  <c r="U73" s="1"/>
  <c r="V74"/>
  <c r="V73" s="1"/>
  <c r="W74"/>
  <c r="W73" s="1"/>
  <c r="X74"/>
  <c r="X73" s="1"/>
  <c r="Y74"/>
  <c r="Y73" s="1"/>
  <c r="Z74"/>
  <c r="Z73" s="1"/>
  <c r="AA74"/>
  <c r="AA73" s="1"/>
  <c r="AB74"/>
  <c r="AB73" s="1"/>
  <c r="AC74"/>
  <c r="AC73" s="1"/>
  <c r="AD74"/>
  <c r="AD73" s="1"/>
  <c r="AE74"/>
  <c r="AE73" s="1"/>
  <c r="AF74"/>
  <c r="AF73" s="1"/>
  <c r="AG74"/>
  <c r="AG73" s="1"/>
  <c r="S78"/>
  <c r="S77" s="1"/>
  <c r="S76" s="1"/>
  <c r="T78"/>
  <c r="T77" s="1"/>
  <c r="T76" s="1"/>
  <c r="U78"/>
  <c r="U77" s="1"/>
  <c r="U76" s="1"/>
  <c r="V78"/>
  <c r="V77" s="1"/>
  <c r="V76" s="1"/>
  <c r="W78"/>
  <c r="W77" s="1"/>
  <c r="W76" s="1"/>
  <c r="X78"/>
  <c r="X77" s="1"/>
  <c r="X76" s="1"/>
  <c r="Y78"/>
  <c r="Y77" s="1"/>
  <c r="Y76" s="1"/>
  <c r="Z78"/>
  <c r="Z77" s="1"/>
  <c r="Z76" s="1"/>
  <c r="AA78"/>
  <c r="AA77" s="1"/>
  <c r="AA76" s="1"/>
  <c r="AB78"/>
  <c r="AB77" s="1"/>
  <c r="AB76" s="1"/>
  <c r="AC78"/>
  <c r="AC77" s="1"/>
  <c r="AC76" s="1"/>
  <c r="AD78"/>
  <c r="AD77" s="1"/>
  <c r="AD76" s="1"/>
  <c r="AE78"/>
  <c r="AE77" s="1"/>
  <c r="AE76" s="1"/>
  <c r="AF78"/>
  <c r="AF77" s="1"/>
  <c r="AF76" s="1"/>
  <c r="AG77"/>
  <c r="AG76" s="1"/>
  <c r="AG80"/>
  <c r="H81"/>
  <c r="H80" s="1"/>
  <c r="I81"/>
  <c r="I80" s="1"/>
  <c r="J81"/>
  <c r="J80" s="1"/>
  <c r="K81"/>
  <c r="K80" s="1"/>
  <c r="L81"/>
  <c r="L80" s="1"/>
  <c r="M81"/>
  <c r="M80" s="1"/>
  <c r="N81"/>
  <c r="N80" s="1"/>
  <c r="O81"/>
  <c r="O80" s="1"/>
  <c r="P81"/>
  <c r="P80" s="1"/>
  <c r="Q81"/>
  <c r="Q80" s="1"/>
  <c r="R81"/>
  <c r="R80" s="1"/>
  <c r="S81"/>
  <c r="S80" s="1"/>
  <c r="T81"/>
  <c r="T80" s="1"/>
  <c r="U81"/>
  <c r="U80" s="1"/>
  <c r="V81"/>
  <c r="V80" s="1"/>
  <c r="W81"/>
  <c r="W80" s="1"/>
  <c r="X81"/>
  <c r="X80" s="1"/>
  <c r="Y81"/>
  <c r="Y80" s="1"/>
  <c r="Z81"/>
  <c r="Z80" s="1"/>
  <c r="AA81"/>
  <c r="AA80" s="1"/>
  <c r="AB81"/>
  <c r="AB80" s="1"/>
  <c r="AC81"/>
  <c r="AC80" s="1"/>
  <c r="AD81"/>
  <c r="AD80" s="1"/>
  <c r="AE81"/>
  <c r="AE80" s="1"/>
  <c r="AF81"/>
  <c r="AF80" s="1"/>
  <c r="AG82"/>
  <c r="H83"/>
  <c r="H82" s="1"/>
  <c r="I83"/>
  <c r="I82" s="1"/>
  <c r="J83"/>
  <c r="J82" s="1"/>
  <c r="K83"/>
  <c r="K82" s="1"/>
  <c r="L83"/>
  <c r="L82" s="1"/>
  <c r="M83"/>
  <c r="M82" s="1"/>
  <c r="N83"/>
  <c r="N82" s="1"/>
  <c r="O83"/>
  <c r="O82" s="1"/>
  <c r="P83"/>
  <c r="P82" s="1"/>
  <c r="Q83"/>
  <c r="Q82" s="1"/>
  <c r="R83"/>
  <c r="R82" s="1"/>
  <c r="S83"/>
  <c r="S82" s="1"/>
  <c r="T83"/>
  <c r="T82" s="1"/>
  <c r="U83"/>
  <c r="U82" s="1"/>
  <c r="V83"/>
  <c r="V82" s="1"/>
  <c r="W83"/>
  <c r="W82" s="1"/>
  <c r="X83"/>
  <c r="X82" s="1"/>
  <c r="Y83"/>
  <c r="Y82" s="1"/>
  <c r="Z83"/>
  <c r="Z82" s="1"/>
  <c r="AA83"/>
  <c r="AA82" s="1"/>
  <c r="AB83"/>
  <c r="AB82" s="1"/>
  <c r="AC83"/>
  <c r="AC82" s="1"/>
  <c r="AD83"/>
  <c r="AD82" s="1"/>
  <c r="AE83"/>
  <c r="AE82" s="1"/>
  <c r="AF83"/>
  <c r="AF82" s="1"/>
  <c r="AG86"/>
  <c r="H87"/>
  <c r="H86" s="1"/>
  <c r="I87"/>
  <c r="I86" s="1"/>
  <c r="J87"/>
  <c r="J86" s="1"/>
  <c r="K87"/>
  <c r="K86" s="1"/>
  <c r="L87"/>
  <c r="L86" s="1"/>
  <c r="M87"/>
  <c r="M86" s="1"/>
  <c r="N87"/>
  <c r="N86" s="1"/>
  <c r="O87"/>
  <c r="O86" s="1"/>
  <c r="P87"/>
  <c r="P86" s="1"/>
  <c r="Q87"/>
  <c r="Q86" s="1"/>
  <c r="R87"/>
  <c r="R86" s="1"/>
  <c r="S87"/>
  <c r="S86" s="1"/>
  <c r="T87"/>
  <c r="T86" s="1"/>
  <c r="U87"/>
  <c r="U86" s="1"/>
  <c r="V87"/>
  <c r="V86" s="1"/>
  <c r="W87"/>
  <c r="W86" s="1"/>
  <c r="X87"/>
  <c r="X86" s="1"/>
  <c r="Y87"/>
  <c r="Y86" s="1"/>
  <c r="Z87"/>
  <c r="Z86" s="1"/>
  <c r="AA87"/>
  <c r="AA86" s="1"/>
  <c r="AB87"/>
  <c r="AB86" s="1"/>
  <c r="AC87"/>
  <c r="AC86" s="1"/>
  <c r="AD87"/>
  <c r="AD86" s="1"/>
  <c r="AE87"/>
  <c r="AE86" s="1"/>
  <c r="AF87"/>
  <c r="AF86" s="1"/>
  <c r="AG90"/>
  <c r="H91"/>
  <c r="H90" s="1"/>
  <c r="I91"/>
  <c r="I90" s="1"/>
  <c r="J91"/>
  <c r="J90" s="1"/>
  <c r="K91"/>
  <c r="K90" s="1"/>
  <c r="L91"/>
  <c r="L90" s="1"/>
  <c r="M91"/>
  <c r="M90" s="1"/>
  <c r="N91"/>
  <c r="N90" s="1"/>
  <c r="O91"/>
  <c r="O90" s="1"/>
  <c r="P91"/>
  <c r="P90" s="1"/>
  <c r="Q91"/>
  <c r="Q90" s="1"/>
  <c r="R91"/>
  <c r="R90" s="1"/>
  <c r="S91"/>
  <c r="S90" s="1"/>
  <c r="T91"/>
  <c r="T90" s="1"/>
  <c r="U91"/>
  <c r="U90" s="1"/>
  <c r="V91"/>
  <c r="V90" s="1"/>
  <c r="W91"/>
  <c r="W90" s="1"/>
  <c r="X91"/>
  <c r="X90" s="1"/>
  <c r="Y91"/>
  <c r="Y90" s="1"/>
  <c r="Z91"/>
  <c r="Z90" s="1"/>
  <c r="AA91"/>
  <c r="AA90" s="1"/>
  <c r="AB91"/>
  <c r="AB90" s="1"/>
  <c r="AC91"/>
  <c r="AC90" s="1"/>
  <c r="AD91"/>
  <c r="AD90" s="1"/>
  <c r="AE91"/>
  <c r="AE90" s="1"/>
  <c r="AF91"/>
  <c r="AF90" s="1"/>
  <c r="AG92"/>
  <c r="S94"/>
  <c r="S92" s="1"/>
  <c r="T94"/>
  <c r="T92" s="1"/>
  <c r="U94"/>
  <c r="U92" s="1"/>
  <c r="V94"/>
  <c r="V92" s="1"/>
  <c r="W94"/>
  <c r="W92" s="1"/>
  <c r="X94"/>
  <c r="X92" s="1"/>
  <c r="Y94"/>
  <c r="Y92" s="1"/>
  <c r="Z94"/>
  <c r="Z92" s="1"/>
  <c r="AA94"/>
  <c r="AA92" s="1"/>
  <c r="AB94"/>
  <c r="AB92" s="1"/>
  <c r="AC94"/>
  <c r="AC92" s="1"/>
  <c r="AD94"/>
  <c r="AD92" s="1"/>
  <c r="AE94"/>
  <c r="AE92" s="1"/>
  <c r="AF94"/>
  <c r="AF92" s="1"/>
  <c r="H97"/>
  <c r="H96" s="1"/>
  <c r="H95" s="1"/>
  <c r="I97"/>
  <c r="I96" s="1"/>
  <c r="I95" s="1"/>
  <c r="J97"/>
  <c r="J96" s="1"/>
  <c r="J95" s="1"/>
  <c r="K97"/>
  <c r="K96" s="1"/>
  <c r="K95" s="1"/>
  <c r="L97"/>
  <c r="L96" s="1"/>
  <c r="L95" s="1"/>
  <c r="M97"/>
  <c r="M96" s="1"/>
  <c r="M95" s="1"/>
  <c r="N97"/>
  <c r="N96" s="1"/>
  <c r="N95" s="1"/>
  <c r="O97"/>
  <c r="O96" s="1"/>
  <c r="O95" s="1"/>
  <c r="P97"/>
  <c r="P96" s="1"/>
  <c r="P95" s="1"/>
  <c r="Q97"/>
  <c r="Q96" s="1"/>
  <c r="Q95" s="1"/>
  <c r="R97"/>
  <c r="R96" s="1"/>
  <c r="R95" s="1"/>
  <c r="S97"/>
  <c r="S96" s="1"/>
  <c r="S95" s="1"/>
  <c r="T97"/>
  <c r="T96" s="1"/>
  <c r="T95" s="1"/>
  <c r="U97"/>
  <c r="U96" s="1"/>
  <c r="U95" s="1"/>
  <c r="V97"/>
  <c r="V96" s="1"/>
  <c r="V95" s="1"/>
  <c r="W97"/>
  <c r="W96" s="1"/>
  <c r="W95" s="1"/>
  <c r="X97"/>
  <c r="X96" s="1"/>
  <c r="X95" s="1"/>
  <c r="Y97"/>
  <c r="Y96" s="1"/>
  <c r="Y95" s="1"/>
  <c r="Z97"/>
  <c r="Z96" s="1"/>
  <c r="Z95" s="1"/>
  <c r="AA97"/>
  <c r="AA96" s="1"/>
  <c r="AA95" s="1"/>
  <c r="AB97"/>
  <c r="AB96" s="1"/>
  <c r="AB95" s="1"/>
  <c r="AC97"/>
  <c r="AC96" s="1"/>
  <c r="AC95" s="1"/>
  <c r="AD97"/>
  <c r="AD96" s="1"/>
  <c r="AD95" s="1"/>
  <c r="AE97"/>
  <c r="AE96" s="1"/>
  <c r="AE95" s="1"/>
  <c r="AF97"/>
  <c r="AF96" s="1"/>
  <c r="AF95" s="1"/>
  <c r="AG96"/>
  <c r="AG95" s="1"/>
  <c r="AG99"/>
  <c r="H100"/>
  <c r="H99" s="1"/>
  <c r="I100"/>
  <c r="I99" s="1"/>
  <c r="J100"/>
  <c r="J99" s="1"/>
  <c r="K100"/>
  <c r="K99" s="1"/>
  <c r="L100"/>
  <c r="L99" s="1"/>
  <c r="M100"/>
  <c r="M99" s="1"/>
  <c r="N100"/>
  <c r="N99" s="1"/>
  <c r="O100"/>
  <c r="O99" s="1"/>
  <c r="P100"/>
  <c r="P99" s="1"/>
  <c r="Q100"/>
  <c r="Q99" s="1"/>
  <c r="R100"/>
  <c r="R99" s="1"/>
  <c r="S100"/>
  <c r="S99" s="1"/>
  <c r="T100"/>
  <c r="T99" s="1"/>
  <c r="U100"/>
  <c r="U99" s="1"/>
  <c r="V100"/>
  <c r="V99" s="1"/>
  <c r="W100"/>
  <c r="W99" s="1"/>
  <c r="X100"/>
  <c r="X99" s="1"/>
  <c r="Y100"/>
  <c r="Y99" s="1"/>
  <c r="Z100"/>
  <c r="Z99" s="1"/>
  <c r="AA100"/>
  <c r="AA99" s="1"/>
  <c r="AB100"/>
  <c r="AB99" s="1"/>
  <c r="AC100"/>
  <c r="AC99" s="1"/>
  <c r="AD100"/>
  <c r="AD99" s="1"/>
  <c r="AE100"/>
  <c r="AE99" s="1"/>
  <c r="AF100"/>
  <c r="AF99" s="1"/>
  <c r="H102"/>
  <c r="H101" s="1"/>
  <c r="I102"/>
  <c r="I101" s="1"/>
  <c r="J102"/>
  <c r="J101" s="1"/>
  <c r="K102"/>
  <c r="K101" s="1"/>
  <c r="L102"/>
  <c r="L101" s="1"/>
  <c r="M102"/>
  <c r="M101" s="1"/>
  <c r="N102"/>
  <c r="N101" s="1"/>
  <c r="O102"/>
  <c r="O101" s="1"/>
  <c r="P102"/>
  <c r="P101" s="1"/>
  <c r="Q102"/>
  <c r="Q101" s="1"/>
  <c r="R102"/>
  <c r="R101" s="1"/>
  <c r="S102"/>
  <c r="S101" s="1"/>
  <c r="T102"/>
  <c r="T101" s="1"/>
  <c r="U102"/>
  <c r="U101" s="1"/>
  <c r="V102"/>
  <c r="V101" s="1"/>
  <c r="W102"/>
  <c r="W101" s="1"/>
  <c r="X102"/>
  <c r="X101" s="1"/>
  <c r="Y102"/>
  <c r="Y101" s="1"/>
  <c r="Z102"/>
  <c r="Z101" s="1"/>
  <c r="AA102"/>
  <c r="AA101" s="1"/>
  <c r="AB102"/>
  <c r="AB101" s="1"/>
  <c r="AC102"/>
  <c r="AC101" s="1"/>
  <c r="AD102"/>
  <c r="AD101" s="1"/>
  <c r="AE102"/>
  <c r="AE101" s="1"/>
  <c r="AF102"/>
  <c r="AF101" s="1"/>
  <c r="AG102"/>
  <c r="AG101" s="1"/>
  <c r="H105"/>
  <c r="H104" s="1"/>
  <c r="I105"/>
  <c r="I104" s="1"/>
  <c r="J105"/>
  <c r="J104" s="1"/>
  <c r="K105"/>
  <c r="K104" s="1"/>
  <c r="L105"/>
  <c r="L104" s="1"/>
  <c r="M105"/>
  <c r="M104" s="1"/>
  <c r="N105"/>
  <c r="N104" s="1"/>
  <c r="O105"/>
  <c r="O104" s="1"/>
  <c r="P105"/>
  <c r="P104" s="1"/>
  <c r="Q105"/>
  <c r="Q104" s="1"/>
  <c r="R105"/>
  <c r="R104" s="1"/>
  <c r="S105"/>
  <c r="S104" s="1"/>
  <c r="T105"/>
  <c r="T104" s="1"/>
  <c r="U105"/>
  <c r="U104" s="1"/>
  <c r="V105"/>
  <c r="V104" s="1"/>
  <c r="W105"/>
  <c r="W104" s="1"/>
  <c r="X105"/>
  <c r="X104" s="1"/>
  <c r="Y105"/>
  <c r="Y104" s="1"/>
  <c r="Z105"/>
  <c r="Z104" s="1"/>
  <c r="AA105"/>
  <c r="AA104" s="1"/>
  <c r="AB105"/>
  <c r="AB104" s="1"/>
  <c r="AC105"/>
  <c r="AC104" s="1"/>
  <c r="AD105"/>
  <c r="AD104" s="1"/>
  <c r="AE105"/>
  <c r="AE104" s="1"/>
  <c r="AF105"/>
  <c r="AF104" s="1"/>
  <c r="AG104"/>
  <c r="H107"/>
  <c r="H106" s="1"/>
  <c r="I107"/>
  <c r="I106" s="1"/>
  <c r="J107"/>
  <c r="J106" s="1"/>
  <c r="K107"/>
  <c r="K106" s="1"/>
  <c r="L107"/>
  <c r="L106" s="1"/>
  <c r="M107"/>
  <c r="M106" s="1"/>
  <c r="N107"/>
  <c r="N106" s="1"/>
  <c r="O107"/>
  <c r="O106" s="1"/>
  <c r="P107"/>
  <c r="P106" s="1"/>
  <c r="Q107"/>
  <c r="Q106" s="1"/>
  <c r="R107"/>
  <c r="R106" s="1"/>
  <c r="S107"/>
  <c r="S106" s="1"/>
  <c r="T107"/>
  <c r="T106" s="1"/>
  <c r="U107"/>
  <c r="U106" s="1"/>
  <c r="V107"/>
  <c r="V106" s="1"/>
  <c r="W107"/>
  <c r="W106" s="1"/>
  <c r="X107"/>
  <c r="X106" s="1"/>
  <c r="Y107"/>
  <c r="Y106" s="1"/>
  <c r="Z107"/>
  <c r="Z106" s="1"/>
  <c r="AA107"/>
  <c r="AA106" s="1"/>
  <c r="AB107"/>
  <c r="AB106" s="1"/>
  <c r="AC107"/>
  <c r="AC106" s="1"/>
  <c r="AD107"/>
  <c r="AD106" s="1"/>
  <c r="AE107"/>
  <c r="AE106" s="1"/>
  <c r="AF107"/>
  <c r="AF106" s="1"/>
  <c r="AG107"/>
  <c r="AG106" s="1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H112"/>
  <c r="H111" s="1"/>
  <c r="I112"/>
  <c r="I111" s="1"/>
  <c r="J112"/>
  <c r="J111" s="1"/>
  <c r="K112"/>
  <c r="K111" s="1"/>
  <c r="L112"/>
  <c r="L111" s="1"/>
  <c r="M112"/>
  <c r="M111" s="1"/>
  <c r="N112"/>
  <c r="N111" s="1"/>
  <c r="O112"/>
  <c r="O111" s="1"/>
  <c r="P112"/>
  <c r="P111" s="1"/>
  <c r="Q112"/>
  <c r="Q111" s="1"/>
  <c r="R112"/>
  <c r="R111" s="1"/>
  <c r="S112"/>
  <c r="S111" s="1"/>
  <c r="T112"/>
  <c r="T111" s="1"/>
  <c r="U112"/>
  <c r="U111" s="1"/>
  <c r="V112"/>
  <c r="V111" s="1"/>
  <c r="W112"/>
  <c r="W111" s="1"/>
  <c r="X112"/>
  <c r="X111" s="1"/>
  <c r="Y112"/>
  <c r="Y111" s="1"/>
  <c r="Z112"/>
  <c r="Z111" s="1"/>
  <c r="AA112"/>
  <c r="AA111" s="1"/>
  <c r="AB112"/>
  <c r="AB111" s="1"/>
  <c r="AC112"/>
  <c r="AC111" s="1"/>
  <c r="AD112"/>
  <c r="AD111" s="1"/>
  <c r="AE112"/>
  <c r="AE111" s="1"/>
  <c r="AF112"/>
  <c r="AF111" s="1"/>
  <c r="AG111"/>
  <c r="H114"/>
  <c r="H113" s="1"/>
  <c r="I114"/>
  <c r="I113" s="1"/>
  <c r="J114"/>
  <c r="J113" s="1"/>
  <c r="K114"/>
  <c r="K113" s="1"/>
  <c r="L114"/>
  <c r="L113" s="1"/>
  <c r="M114"/>
  <c r="M113" s="1"/>
  <c r="N114"/>
  <c r="N113" s="1"/>
  <c r="O114"/>
  <c r="O113" s="1"/>
  <c r="P114"/>
  <c r="P113" s="1"/>
  <c r="Q114"/>
  <c r="Q113" s="1"/>
  <c r="R114"/>
  <c r="R113" s="1"/>
  <c r="S114"/>
  <c r="S113" s="1"/>
  <c r="T114"/>
  <c r="T113" s="1"/>
  <c r="U114"/>
  <c r="U113" s="1"/>
  <c r="V114"/>
  <c r="V113" s="1"/>
  <c r="W114"/>
  <c r="W113" s="1"/>
  <c r="X114"/>
  <c r="X113" s="1"/>
  <c r="Y114"/>
  <c r="Y113" s="1"/>
  <c r="Z114"/>
  <c r="Z113" s="1"/>
  <c r="AA114"/>
  <c r="AA113" s="1"/>
  <c r="AB114"/>
  <c r="AB113" s="1"/>
  <c r="AC114"/>
  <c r="AC113" s="1"/>
  <c r="AD114"/>
  <c r="AD113" s="1"/>
  <c r="AE114"/>
  <c r="AE113" s="1"/>
  <c r="AF114"/>
  <c r="AF113" s="1"/>
  <c r="AG114"/>
  <c r="AG113" s="1"/>
  <c r="AG118"/>
  <c r="S119"/>
  <c r="S118" s="1"/>
  <c r="T119"/>
  <c r="T118" s="1"/>
  <c r="U119"/>
  <c r="U118" s="1"/>
  <c r="V119"/>
  <c r="V118" s="1"/>
  <c r="W119"/>
  <c r="W118" s="1"/>
  <c r="X119"/>
  <c r="X118" s="1"/>
  <c r="Y119"/>
  <c r="Y118" s="1"/>
  <c r="Z119"/>
  <c r="Z118" s="1"/>
  <c r="AA119"/>
  <c r="AA118" s="1"/>
  <c r="AB119"/>
  <c r="AB118" s="1"/>
  <c r="AC119"/>
  <c r="AC118" s="1"/>
  <c r="AD119"/>
  <c r="AD118" s="1"/>
  <c r="AE119"/>
  <c r="AE118" s="1"/>
  <c r="AF119"/>
  <c r="AF118" s="1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S123"/>
  <c r="S122" s="1"/>
  <c r="T123"/>
  <c r="T122" s="1"/>
  <c r="U123"/>
  <c r="U122" s="1"/>
  <c r="V123"/>
  <c r="V122" s="1"/>
  <c r="W123"/>
  <c r="W122" s="1"/>
  <c r="X123"/>
  <c r="X122" s="1"/>
  <c r="Y123"/>
  <c r="Y122" s="1"/>
  <c r="Z123"/>
  <c r="Z122" s="1"/>
  <c r="AA123"/>
  <c r="AA122" s="1"/>
  <c r="AB123"/>
  <c r="AB122" s="1"/>
  <c r="AC123"/>
  <c r="AC122" s="1"/>
  <c r="AD123"/>
  <c r="AD122" s="1"/>
  <c r="AE123"/>
  <c r="AE122" s="1"/>
  <c r="AF123"/>
  <c r="AF122" s="1"/>
  <c r="AG122"/>
  <c r="AG125"/>
  <c r="AG124" s="1"/>
  <c r="H126"/>
  <c r="H125" s="1"/>
  <c r="H124" s="1"/>
  <c r="I126"/>
  <c r="I125" s="1"/>
  <c r="I124" s="1"/>
  <c r="J126"/>
  <c r="J125" s="1"/>
  <c r="J124" s="1"/>
  <c r="K126"/>
  <c r="K125" s="1"/>
  <c r="K124" s="1"/>
  <c r="L126"/>
  <c r="L125" s="1"/>
  <c r="L124" s="1"/>
  <c r="M126"/>
  <c r="M125" s="1"/>
  <c r="M124" s="1"/>
  <c r="N126"/>
  <c r="N125" s="1"/>
  <c r="N124" s="1"/>
  <c r="O126"/>
  <c r="O125" s="1"/>
  <c r="O124" s="1"/>
  <c r="P126"/>
  <c r="P125" s="1"/>
  <c r="P124" s="1"/>
  <c r="Q126"/>
  <c r="Q125" s="1"/>
  <c r="Q124" s="1"/>
  <c r="R126"/>
  <c r="R125" s="1"/>
  <c r="R124" s="1"/>
  <c r="S126"/>
  <c r="S125" s="1"/>
  <c r="S124" s="1"/>
  <c r="T126"/>
  <c r="T125" s="1"/>
  <c r="T124" s="1"/>
  <c r="U126"/>
  <c r="U125" s="1"/>
  <c r="U124" s="1"/>
  <c r="V126"/>
  <c r="V125" s="1"/>
  <c r="V124" s="1"/>
  <c r="W126"/>
  <c r="W125" s="1"/>
  <c r="W124" s="1"/>
  <c r="X126"/>
  <c r="X125" s="1"/>
  <c r="X124" s="1"/>
  <c r="Y126"/>
  <c r="Y125" s="1"/>
  <c r="Y124" s="1"/>
  <c r="Z126"/>
  <c r="Z125" s="1"/>
  <c r="Z124" s="1"/>
  <c r="AA126"/>
  <c r="AA125" s="1"/>
  <c r="AA124" s="1"/>
  <c r="AB126"/>
  <c r="AB125" s="1"/>
  <c r="AB124" s="1"/>
  <c r="AC126"/>
  <c r="AC125" s="1"/>
  <c r="AC124" s="1"/>
  <c r="AD126"/>
  <c r="AD125" s="1"/>
  <c r="AD124" s="1"/>
  <c r="AE126"/>
  <c r="AE125" s="1"/>
  <c r="AE124" s="1"/>
  <c r="AF126"/>
  <c r="AF125" s="1"/>
  <c r="AF124" s="1"/>
  <c r="S129"/>
  <c r="S128" s="1"/>
  <c r="S127" s="1"/>
  <c r="T129"/>
  <c r="T128" s="1"/>
  <c r="T127" s="1"/>
  <c r="U129"/>
  <c r="U128" s="1"/>
  <c r="U127" s="1"/>
  <c r="V129"/>
  <c r="V128" s="1"/>
  <c r="V127" s="1"/>
  <c r="W129"/>
  <c r="W128" s="1"/>
  <c r="W127" s="1"/>
  <c r="X129"/>
  <c r="X128" s="1"/>
  <c r="X127" s="1"/>
  <c r="Y129"/>
  <c r="Y128" s="1"/>
  <c r="Y127" s="1"/>
  <c r="Z129"/>
  <c r="Z128" s="1"/>
  <c r="Z127" s="1"/>
  <c r="AA129"/>
  <c r="AA128" s="1"/>
  <c r="AA127" s="1"/>
  <c r="AB129"/>
  <c r="AB128" s="1"/>
  <c r="AB127" s="1"/>
  <c r="AC129"/>
  <c r="AC128" s="1"/>
  <c r="AC127" s="1"/>
  <c r="AD129"/>
  <c r="AD128" s="1"/>
  <c r="AD127" s="1"/>
  <c r="AE129"/>
  <c r="AE128" s="1"/>
  <c r="AE127" s="1"/>
  <c r="AF129"/>
  <c r="AF128" s="1"/>
  <c r="AF127" s="1"/>
  <c r="AG129"/>
  <c r="AG128" s="1"/>
  <c r="AG127" s="1"/>
  <c r="H132"/>
  <c r="H131" s="1"/>
  <c r="H130" s="1"/>
  <c r="I132"/>
  <c r="I131" s="1"/>
  <c r="I130" s="1"/>
  <c r="J132"/>
  <c r="J131" s="1"/>
  <c r="J130" s="1"/>
  <c r="K132"/>
  <c r="K131" s="1"/>
  <c r="K130" s="1"/>
  <c r="L132"/>
  <c r="L131" s="1"/>
  <c r="L130" s="1"/>
  <c r="M132"/>
  <c r="M131" s="1"/>
  <c r="M130" s="1"/>
  <c r="N132"/>
  <c r="N131" s="1"/>
  <c r="N130" s="1"/>
  <c r="O132"/>
  <c r="O131" s="1"/>
  <c r="O130" s="1"/>
  <c r="P132"/>
  <c r="P131" s="1"/>
  <c r="P130" s="1"/>
  <c r="Q132"/>
  <c r="Q131" s="1"/>
  <c r="Q130" s="1"/>
  <c r="R132"/>
  <c r="R131" s="1"/>
  <c r="R130" s="1"/>
  <c r="S132"/>
  <c r="S131" s="1"/>
  <c r="S130" s="1"/>
  <c r="T132"/>
  <c r="T131" s="1"/>
  <c r="T130" s="1"/>
  <c r="U132"/>
  <c r="U131" s="1"/>
  <c r="U130" s="1"/>
  <c r="V132"/>
  <c r="V131" s="1"/>
  <c r="V130" s="1"/>
  <c r="W132"/>
  <c r="W131" s="1"/>
  <c r="W130" s="1"/>
  <c r="X132"/>
  <c r="X131" s="1"/>
  <c r="X130" s="1"/>
  <c r="Y132"/>
  <c r="Y131" s="1"/>
  <c r="Y130" s="1"/>
  <c r="Z132"/>
  <c r="Z131" s="1"/>
  <c r="Z130" s="1"/>
  <c r="AA132"/>
  <c r="AA131" s="1"/>
  <c r="AA130" s="1"/>
  <c r="AB132"/>
  <c r="AB131" s="1"/>
  <c r="AB130" s="1"/>
  <c r="AC132"/>
  <c r="AC131" s="1"/>
  <c r="AC130" s="1"/>
  <c r="AD132"/>
  <c r="AD131" s="1"/>
  <c r="AD130" s="1"/>
  <c r="AE132"/>
  <c r="AE131" s="1"/>
  <c r="AE130" s="1"/>
  <c r="AF132"/>
  <c r="AF131" s="1"/>
  <c r="AF130" s="1"/>
  <c r="AG132"/>
  <c r="AG131" s="1"/>
  <c r="AG130" s="1"/>
  <c r="H135"/>
  <c r="H134" s="1"/>
  <c r="H133" s="1"/>
  <c r="I135"/>
  <c r="I134" s="1"/>
  <c r="I133" s="1"/>
  <c r="J135"/>
  <c r="J134" s="1"/>
  <c r="J133" s="1"/>
  <c r="K135"/>
  <c r="K134" s="1"/>
  <c r="K133" s="1"/>
  <c r="L135"/>
  <c r="L134" s="1"/>
  <c r="L133" s="1"/>
  <c r="M135"/>
  <c r="M134" s="1"/>
  <c r="M133" s="1"/>
  <c r="N135"/>
  <c r="N134" s="1"/>
  <c r="N133" s="1"/>
  <c r="O135"/>
  <c r="O134" s="1"/>
  <c r="O133" s="1"/>
  <c r="P135"/>
  <c r="P134" s="1"/>
  <c r="P133" s="1"/>
  <c r="Q135"/>
  <c r="Q134" s="1"/>
  <c r="Q133" s="1"/>
  <c r="R135"/>
  <c r="R134" s="1"/>
  <c r="R133" s="1"/>
  <c r="S135"/>
  <c r="S134" s="1"/>
  <c r="S133" s="1"/>
  <c r="T135"/>
  <c r="T134" s="1"/>
  <c r="T133" s="1"/>
  <c r="U135"/>
  <c r="U134" s="1"/>
  <c r="U133" s="1"/>
  <c r="V135"/>
  <c r="V134" s="1"/>
  <c r="V133" s="1"/>
  <c r="W135"/>
  <c r="W134" s="1"/>
  <c r="W133" s="1"/>
  <c r="X135"/>
  <c r="X134" s="1"/>
  <c r="X133" s="1"/>
  <c r="Y135"/>
  <c r="Y134" s="1"/>
  <c r="Y133" s="1"/>
  <c r="Z135"/>
  <c r="Z134" s="1"/>
  <c r="Z133" s="1"/>
  <c r="AA135"/>
  <c r="AA134" s="1"/>
  <c r="AA133" s="1"/>
  <c r="AB135"/>
  <c r="AB134" s="1"/>
  <c r="AB133" s="1"/>
  <c r="AC135"/>
  <c r="AC134" s="1"/>
  <c r="AC133" s="1"/>
  <c r="AD135"/>
  <c r="AD134" s="1"/>
  <c r="AD133" s="1"/>
  <c r="AE135"/>
  <c r="AE134" s="1"/>
  <c r="AE133" s="1"/>
  <c r="AF135"/>
  <c r="AF134" s="1"/>
  <c r="AF133" s="1"/>
  <c r="AG135"/>
  <c r="AG134" s="1"/>
  <c r="AG133" s="1"/>
  <c r="H139"/>
  <c r="H138" s="1"/>
  <c r="H137" s="1"/>
  <c r="H136" s="1"/>
  <c r="I139"/>
  <c r="I138" s="1"/>
  <c r="I137" s="1"/>
  <c r="I136" s="1"/>
  <c r="J139"/>
  <c r="J138" s="1"/>
  <c r="J137" s="1"/>
  <c r="J136" s="1"/>
  <c r="K139"/>
  <c r="K138" s="1"/>
  <c r="K137" s="1"/>
  <c r="K136" s="1"/>
  <c r="L139"/>
  <c r="L138" s="1"/>
  <c r="L137" s="1"/>
  <c r="L136" s="1"/>
  <c r="M139"/>
  <c r="M138" s="1"/>
  <c r="M137" s="1"/>
  <c r="M136" s="1"/>
  <c r="N139"/>
  <c r="N138" s="1"/>
  <c r="N137" s="1"/>
  <c r="N136" s="1"/>
  <c r="O139"/>
  <c r="O138" s="1"/>
  <c r="O137" s="1"/>
  <c r="O136" s="1"/>
  <c r="P139"/>
  <c r="P138" s="1"/>
  <c r="P137" s="1"/>
  <c r="P136" s="1"/>
  <c r="Q139"/>
  <c r="Q138" s="1"/>
  <c r="Q137" s="1"/>
  <c r="Q136" s="1"/>
  <c r="R139"/>
  <c r="R138" s="1"/>
  <c r="R137" s="1"/>
  <c r="R136" s="1"/>
  <c r="S139"/>
  <c r="S138" s="1"/>
  <c r="S137" s="1"/>
  <c r="S136" s="1"/>
  <c r="T139"/>
  <c r="T138" s="1"/>
  <c r="T137" s="1"/>
  <c r="T136" s="1"/>
  <c r="U139"/>
  <c r="U138" s="1"/>
  <c r="U137" s="1"/>
  <c r="U136" s="1"/>
  <c r="V139"/>
  <c r="V138" s="1"/>
  <c r="V137" s="1"/>
  <c r="V136" s="1"/>
  <c r="W139"/>
  <c r="W138" s="1"/>
  <c r="W137" s="1"/>
  <c r="W136" s="1"/>
  <c r="X139"/>
  <c r="X138" s="1"/>
  <c r="X137" s="1"/>
  <c r="X136" s="1"/>
  <c r="Y139"/>
  <c r="Y138" s="1"/>
  <c r="Y137" s="1"/>
  <c r="Y136" s="1"/>
  <c r="Z139"/>
  <c r="Z138" s="1"/>
  <c r="Z137" s="1"/>
  <c r="Z136" s="1"/>
  <c r="AA139"/>
  <c r="AA138" s="1"/>
  <c r="AA137" s="1"/>
  <c r="AA136" s="1"/>
  <c r="AB139"/>
  <c r="AB138" s="1"/>
  <c r="AB137" s="1"/>
  <c r="AB136" s="1"/>
  <c r="AC139"/>
  <c r="AC138" s="1"/>
  <c r="AC137" s="1"/>
  <c r="AC136" s="1"/>
  <c r="AD139"/>
  <c r="AD138" s="1"/>
  <c r="AD137" s="1"/>
  <c r="AD136" s="1"/>
  <c r="AE139"/>
  <c r="AE138" s="1"/>
  <c r="AE137" s="1"/>
  <c r="AE136" s="1"/>
  <c r="AF139"/>
  <c r="AF138" s="1"/>
  <c r="AF137" s="1"/>
  <c r="AF136" s="1"/>
  <c r="AG139"/>
  <c r="AG138" s="1"/>
  <c r="AG137" s="1"/>
  <c r="AG136" s="1"/>
  <c r="H143"/>
  <c r="H142" s="1"/>
  <c r="H141" s="1"/>
  <c r="H140" s="1"/>
  <c r="I143"/>
  <c r="I142" s="1"/>
  <c r="I141" s="1"/>
  <c r="I140" s="1"/>
  <c r="J143"/>
  <c r="J142" s="1"/>
  <c r="J141" s="1"/>
  <c r="J140" s="1"/>
  <c r="K143"/>
  <c r="K142" s="1"/>
  <c r="K141" s="1"/>
  <c r="K140" s="1"/>
  <c r="L143"/>
  <c r="L142" s="1"/>
  <c r="L141" s="1"/>
  <c r="L140" s="1"/>
  <c r="M143"/>
  <c r="M142" s="1"/>
  <c r="M141" s="1"/>
  <c r="M140" s="1"/>
  <c r="N143"/>
  <c r="N142" s="1"/>
  <c r="N141" s="1"/>
  <c r="N140" s="1"/>
  <c r="O143"/>
  <c r="O142" s="1"/>
  <c r="O141" s="1"/>
  <c r="O140" s="1"/>
  <c r="P143"/>
  <c r="P142" s="1"/>
  <c r="P141" s="1"/>
  <c r="P140" s="1"/>
  <c r="Q143"/>
  <c r="Q142" s="1"/>
  <c r="Q141" s="1"/>
  <c r="Q140" s="1"/>
  <c r="R143"/>
  <c r="R142" s="1"/>
  <c r="R141" s="1"/>
  <c r="R140" s="1"/>
  <c r="S143"/>
  <c r="S142" s="1"/>
  <c r="S141" s="1"/>
  <c r="S140" s="1"/>
  <c r="T143"/>
  <c r="T142" s="1"/>
  <c r="T141" s="1"/>
  <c r="T140" s="1"/>
  <c r="U143"/>
  <c r="U142" s="1"/>
  <c r="U141" s="1"/>
  <c r="U140" s="1"/>
  <c r="V143"/>
  <c r="V142" s="1"/>
  <c r="V141" s="1"/>
  <c r="V140" s="1"/>
  <c r="W143"/>
  <c r="W142" s="1"/>
  <c r="W141" s="1"/>
  <c r="W140" s="1"/>
  <c r="X143"/>
  <c r="X142" s="1"/>
  <c r="X141" s="1"/>
  <c r="X140" s="1"/>
  <c r="Y143"/>
  <c r="Y142" s="1"/>
  <c r="Y141" s="1"/>
  <c r="Y140" s="1"/>
  <c r="Z143"/>
  <c r="Z142" s="1"/>
  <c r="Z141" s="1"/>
  <c r="Z140" s="1"/>
  <c r="AA143"/>
  <c r="AA142" s="1"/>
  <c r="AA141" s="1"/>
  <c r="AA140" s="1"/>
  <c r="AB143"/>
  <c r="AB142" s="1"/>
  <c r="AB141" s="1"/>
  <c r="AB140" s="1"/>
  <c r="AC143"/>
  <c r="AC142" s="1"/>
  <c r="AC141" s="1"/>
  <c r="AC140" s="1"/>
  <c r="AD143"/>
  <c r="AD142" s="1"/>
  <c r="AD141" s="1"/>
  <c r="AD140" s="1"/>
  <c r="AE143"/>
  <c r="AE142" s="1"/>
  <c r="AE141" s="1"/>
  <c r="AE140" s="1"/>
  <c r="AF143"/>
  <c r="AF142" s="1"/>
  <c r="AF141" s="1"/>
  <c r="AF140" s="1"/>
  <c r="AG143"/>
  <c r="AG142" s="1"/>
  <c r="AG141" s="1"/>
  <c r="AG140" s="1"/>
  <c r="H146"/>
  <c r="H145" s="1"/>
  <c r="H144" s="1"/>
  <c r="I146"/>
  <c r="I145" s="1"/>
  <c r="I144" s="1"/>
  <c r="J146"/>
  <c r="J145" s="1"/>
  <c r="J144" s="1"/>
  <c r="K146"/>
  <c r="K145" s="1"/>
  <c r="K144" s="1"/>
  <c r="L146"/>
  <c r="L145" s="1"/>
  <c r="L144" s="1"/>
  <c r="M146"/>
  <c r="M145" s="1"/>
  <c r="M144" s="1"/>
  <c r="N146"/>
  <c r="N145" s="1"/>
  <c r="N144" s="1"/>
  <c r="O146"/>
  <c r="O145" s="1"/>
  <c r="O144" s="1"/>
  <c r="P146"/>
  <c r="P145" s="1"/>
  <c r="P144" s="1"/>
  <c r="Q146"/>
  <c r="Q145" s="1"/>
  <c r="Q144" s="1"/>
  <c r="R146"/>
  <c r="R145" s="1"/>
  <c r="R144" s="1"/>
  <c r="S146"/>
  <c r="S145" s="1"/>
  <c r="S144" s="1"/>
  <c r="T146"/>
  <c r="T145" s="1"/>
  <c r="T144" s="1"/>
  <c r="U146"/>
  <c r="U145" s="1"/>
  <c r="U144" s="1"/>
  <c r="V146"/>
  <c r="V145" s="1"/>
  <c r="V144" s="1"/>
  <c r="W146"/>
  <c r="W145" s="1"/>
  <c r="W144" s="1"/>
  <c r="X146"/>
  <c r="X145" s="1"/>
  <c r="X144" s="1"/>
  <c r="Y146"/>
  <c r="Y145" s="1"/>
  <c r="Y144" s="1"/>
  <c r="Z146"/>
  <c r="Z145" s="1"/>
  <c r="Z144" s="1"/>
  <c r="AA146"/>
  <c r="AA145" s="1"/>
  <c r="AA144" s="1"/>
  <c r="AB146"/>
  <c r="AB145" s="1"/>
  <c r="AB144" s="1"/>
  <c r="AC146"/>
  <c r="AC145" s="1"/>
  <c r="AC144" s="1"/>
  <c r="AD146"/>
  <c r="AD145" s="1"/>
  <c r="AD144" s="1"/>
  <c r="AE146"/>
  <c r="AE145" s="1"/>
  <c r="AE144" s="1"/>
  <c r="AF146"/>
  <c r="AF145" s="1"/>
  <c r="AF144" s="1"/>
  <c r="AG146"/>
  <c r="AG145" s="1"/>
  <c r="AG144" s="1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H149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H153"/>
  <c r="H152" s="1"/>
  <c r="H151" s="1"/>
  <c r="I153"/>
  <c r="I152" s="1"/>
  <c r="I151" s="1"/>
  <c r="J153"/>
  <c r="J152" s="1"/>
  <c r="J151" s="1"/>
  <c r="K153"/>
  <c r="K152" s="1"/>
  <c r="K151" s="1"/>
  <c r="L153"/>
  <c r="L152" s="1"/>
  <c r="L151" s="1"/>
  <c r="M153"/>
  <c r="M152" s="1"/>
  <c r="M151" s="1"/>
  <c r="N153"/>
  <c r="N152" s="1"/>
  <c r="N151" s="1"/>
  <c r="O153"/>
  <c r="O152" s="1"/>
  <c r="O151" s="1"/>
  <c r="P153"/>
  <c r="P152" s="1"/>
  <c r="P151" s="1"/>
  <c r="Q153"/>
  <c r="Q152" s="1"/>
  <c r="Q151" s="1"/>
  <c r="R153"/>
  <c r="R152" s="1"/>
  <c r="R151" s="1"/>
  <c r="S153"/>
  <c r="S152" s="1"/>
  <c r="S151" s="1"/>
  <c r="T153"/>
  <c r="T152" s="1"/>
  <c r="T151" s="1"/>
  <c r="U153"/>
  <c r="U152" s="1"/>
  <c r="U151" s="1"/>
  <c r="V153"/>
  <c r="V152" s="1"/>
  <c r="V151" s="1"/>
  <c r="W153"/>
  <c r="W152" s="1"/>
  <c r="W151" s="1"/>
  <c r="X153"/>
  <c r="X152" s="1"/>
  <c r="X151" s="1"/>
  <c r="Y153"/>
  <c r="Y152" s="1"/>
  <c r="Y151" s="1"/>
  <c r="Z153"/>
  <c r="Z152" s="1"/>
  <c r="Z151" s="1"/>
  <c r="AA153"/>
  <c r="AA152" s="1"/>
  <c r="AA151" s="1"/>
  <c r="AB153"/>
  <c r="AB152" s="1"/>
  <c r="AB151" s="1"/>
  <c r="AC153"/>
  <c r="AC152" s="1"/>
  <c r="AC151" s="1"/>
  <c r="AD153"/>
  <c r="AD152" s="1"/>
  <c r="AD151" s="1"/>
  <c r="AE153"/>
  <c r="AE152" s="1"/>
  <c r="AE151" s="1"/>
  <c r="AF153"/>
  <c r="AF152" s="1"/>
  <c r="AF151" s="1"/>
  <c r="AG153"/>
  <c r="AG152" s="1"/>
  <c r="AG151" s="1"/>
  <c r="H157"/>
  <c r="H156" s="1"/>
  <c r="H155" s="1"/>
  <c r="I157"/>
  <c r="I156" s="1"/>
  <c r="I155" s="1"/>
  <c r="J157"/>
  <c r="J156" s="1"/>
  <c r="J155" s="1"/>
  <c r="K157"/>
  <c r="K156" s="1"/>
  <c r="K155" s="1"/>
  <c r="L157"/>
  <c r="L156" s="1"/>
  <c r="L155" s="1"/>
  <c r="M157"/>
  <c r="M156" s="1"/>
  <c r="M155" s="1"/>
  <c r="N157"/>
  <c r="N156" s="1"/>
  <c r="N155" s="1"/>
  <c r="O157"/>
  <c r="O156" s="1"/>
  <c r="O155" s="1"/>
  <c r="P157"/>
  <c r="P156" s="1"/>
  <c r="P155" s="1"/>
  <c r="Q157"/>
  <c r="Q156" s="1"/>
  <c r="Q155" s="1"/>
  <c r="R157"/>
  <c r="R156" s="1"/>
  <c r="R155" s="1"/>
  <c r="S157"/>
  <c r="S156" s="1"/>
  <c r="S155" s="1"/>
  <c r="T157"/>
  <c r="T156" s="1"/>
  <c r="T155" s="1"/>
  <c r="U157"/>
  <c r="U156" s="1"/>
  <c r="U155" s="1"/>
  <c r="V157"/>
  <c r="V156" s="1"/>
  <c r="V155" s="1"/>
  <c r="W157"/>
  <c r="W156" s="1"/>
  <c r="W155" s="1"/>
  <c r="X157"/>
  <c r="X156" s="1"/>
  <c r="X155" s="1"/>
  <c r="Y157"/>
  <c r="Y156" s="1"/>
  <c r="Y155" s="1"/>
  <c r="Z157"/>
  <c r="Z156" s="1"/>
  <c r="Z155" s="1"/>
  <c r="AA157"/>
  <c r="AA156" s="1"/>
  <c r="AA155" s="1"/>
  <c r="AB157"/>
  <c r="AB156" s="1"/>
  <c r="AB155" s="1"/>
  <c r="AC157"/>
  <c r="AC156" s="1"/>
  <c r="AC155" s="1"/>
  <c r="AD157"/>
  <c r="AD156" s="1"/>
  <c r="AD155" s="1"/>
  <c r="AE157"/>
  <c r="AE156" s="1"/>
  <c r="AE155" s="1"/>
  <c r="AF157"/>
  <c r="AF156" s="1"/>
  <c r="AF155" s="1"/>
  <c r="AG157"/>
  <c r="AG156" s="1"/>
  <c r="AG155" s="1"/>
  <c r="H160"/>
  <c r="H159" s="1"/>
  <c r="I160"/>
  <c r="I159" s="1"/>
  <c r="J160"/>
  <c r="J159" s="1"/>
  <c r="K160"/>
  <c r="K159" s="1"/>
  <c r="L160"/>
  <c r="L159" s="1"/>
  <c r="M160"/>
  <c r="M159" s="1"/>
  <c r="N160"/>
  <c r="N159" s="1"/>
  <c r="O160"/>
  <c r="O159" s="1"/>
  <c r="P160"/>
  <c r="P159" s="1"/>
  <c r="Q160"/>
  <c r="Q159" s="1"/>
  <c r="R160"/>
  <c r="R159" s="1"/>
  <c r="S160"/>
  <c r="S159" s="1"/>
  <c r="T160"/>
  <c r="T159" s="1"/>
  <c r="U160"/>
  <c r="U159" s="1"/>
  <c r="V160"/>
  <c r="V159" s="1"/>
  <c r="W160"/>
  <c r="W159" s="1"/>
  <c r="X160"/>
  <c r="X159" s="1"/>
  <c r="Y160"/>
  <c r="Y159" s="1"/>
  <c r="Z160"/>
  <c r="Z159" s="1"/>
  <c r="AA160"/>
  <c r="AA159" s="1"/>
  <c r="AB160"/>
  <c r="AB159" s="1"/>
  <c r="AC160"/>
  <c r="AC159" s="1"/>
  <c r="AD160"/>
  <c r="AD159" s="1"/>
  <c r="AE160"/>
  <c r="AE159" s="1"/>
  <c r="AF160"/>
  <c r="AF159" s="1"/>
  <c r="AG160"/>
  <c r="AG159" s="1"/>
  <c r="H166"/>
  <c r="H165" s="1"/>
  <c r="H164" s="1"/>
  <c r="I166"/>
  <c r="I165" s="1"/>
  <c r="I164" s="1"/>
  <c r="J166"/>
  <c r="J165" s="1"/>
  <c r="J164" s="1"/>
  <c r="K166"/>
  <c r="K165" s="1"/>
  <c r="K164" s="1"/>
  <c r="L166"/>
  <c r="L165" s="1"/>
  <c r="L164" s="1"/>
  <c r="M166"/>
  <c r="M165" s="1"/>
  <c r="M164" s="1"/>
  <c r="N166"/>
  <c r="N165" s="1"/>
  <c r="N164" s="1"/>
  <c r="O166"/>
  <c r="O165" s="1"/>
  <c r="O164" s="1"/>
  <c r="P166"/>
  <c r="P165" s="1"/>
  <c r="P164" s="1"/>
  <c r="Q166"/>
  <c r="Q165" s="1"/>
  <c r="Q164" s="1"/>
  <c r="R166"/>
  <c r="R165" s="1"/>
  <c r="R164" s="1"/>
  <c r="S166"/>
  <c r="S165" s="1"/>
  <c r="S164" s="1"/>
  <c r="T166"/>
  <c r="T165" s="1"/>
  <c r="T164" s="1"/>
  <c r="U166"/>
  <c r="U165" s="1"/>
  <c r="U164" s="1"/>
  <c r="V166"/>
  <c r="V165" s="1"/>
  <c r="V164" s="1"/>
  <c r="W166"/>
  <c r="W165" s="1"/>
  <c r="W164" s="1"/>
  <c r="X166"/>
  <c r="X165" s="1"/>
  <c r="X164" s="1"/>
  <c r="Y166"/>
  <c r="Y165" s="1"/>
  <c r="Y164" s="1"/>
  <c r="Z166"/>
  <c r="Z165" s="1"/>
  <c r="Z164" s="1"/>
  <c r="AA166"/>
  <c r="AA165" s="1"/>
  <c r="AA164" s="1"/>
  <c r="AB166"/>
  <c r="AB165" s="1"/>
  <c r="AB164" s="1"/>
  <c r="AC166"/>
  <c r="AC165" s="1"/>
  <c r="AC164" s="1"/>
  <c r="AD166"/>
  <c r="AD165" s="1"/>
  <c r="AD164" s="1"/>
  <c r="AE166"/>
  <c r="AE165" s="1"/>
  <c r="AE164" s="1"/>
  <c r="AF166"/>
  <c r="AF165" s="1"/>
  <c r="AF164" s="1"/>
  <c r="AG166"/>
  <c r="AG165" s="1"/>
  <c r="AG164" s="1"/>
  <c r="H169"/>
  <c r="H168" s="1"/>
  <c r="H167" s="1"/>
  <c r="I169"/>
  <c r="I168" s="1"/>
  <c r="I167" s="1"/>
  <c r="J169"/>
  <c r="J168" s="1"/>
  <c r="J167" s="1"/>
  <c r="K169"/>
  <c r="K168" s="1"/>
  <c r="K167" s="1"/>
  <c r="L169"/>
  <c r="L168" s="1"/>
  <c r="L167" s="1"/>
  <c r="M169"/>
  <c r="M168" s="1"/>
  <c r="M167" s="1"/>
  <c r="N169"/>
  <c r="N168" s="1"/>
  <c r="N167" s="1"/>
  <c r="O169"/>
  <c r="O168" s="1"/>
  <c r="O167" s="1"/>
  <c r="P169"/>
  <c r="P168" s="1"/>
  <c r="P167" s="1"/>
  <c r="Q169"/>
  <c r="Q168" s="1"/>
  <c r="Q167" s="1"/>
  <c r="R169"/>
  <c r="R168" s="1"/>
  <c r="R167" s="1"/>
  <c r="S169"/>
  <c r="S168" s="1"/>
  <c r="S167" s="1"/>
  <c r="T169"/>
  <c r="T168" s="1"/>
  <c r="T167" s="1"/>
  <c r="U169"/>
  <c r="U168" s="1"/>
  <c r="U167" s="1"/>
  <c r="V169"/>
  <c r="V168" s="1"/>
  <c r="V167" s="1"/>
  <c r="W169"/>
  <c r="W168" s="1"/>
  <c r="W167" s="1"/>
  <c r="X169"/>
  <c r="X168" s="1"/>
  <c r="X167" s="1"/>
  <c r="Y169"/>
  <c r="Y168" s="1"/>
  <c r="Y167" s="1"/>
  <c r="Z169"/>
  <c r="Z168" s="1"/>
  <c r="Z167" s="1"/>
  <c r="AA169"/>
  <c r="AA168" s="1"/>
  <c r="AA167" s="1"/>
  <c r="AB169"/>
  <c r="AB168" s="1"/>
  <c r="AB167" s="1"/>
  <c r="AC169"/>
  <c r="AC168" s="1"/>
  <c r="AC167" s="1"/>
  <c r="AD169"/>
  <c r="AD168" s="1"/>
  <c r="AD167" s="1"/>
  <c r="AE169"/>
  <c r="AE168" s="1"/>
  <c r="AE167" s="1"/>
  <c r="AF169"/>
  <c r="AF168" s="1"/>
  <c r="AF167" s="1"/>
  <c r="AG168"/>
  <c r="AG167" s="1"/>
  <c r="H171"/>
  <c r="H170" s="1"/>
  <c r="I171"/>
  <c r="I170" s="1"/>
  <c r="J171"/>
  <c r="J170" s="1"/>
  <c r="K171"/>
  <c r="K170" s="1"/>
  <c r="L171"/>
  <c r="L170" s="1"/>
  <c r="M171"/>
  <c r="M170" s="1"/>
  <c r="N171"/>
  <c r="N170" s="1"/>
  <c r="O171"/>
  <c r="O170" s="1"/>
  <c r="P171"/>
  <c r="P170" s="1"/>
  <c r="Q171"/>
  <c r="Q170" s="1"/>
  <c r="R171"/>
  <c r="R170" s="1"/>
  <c r="S171"/>
  <c r="S170" s="1"/>
  <c r="T171"/>
  <c r="T170" s="1"/>
  <c r="U171"/>
  <c r="U170" s="1"/>
  <c r="V171"/>
  <c r="V170" s="1"/>
  <c r="W171"/>
  <c r="W170" s="1"/>
  <c r="X171"/>
  <c r="X170" s="1"/>
  <c r="Y171"/>
  <c r="Y170" s="1"/>
  <c r="Z171"/>
  <c r="Z170" s="1"/>
  <c r="AA171"/>
  <c r="AA170" s="1"/>
  <c r="AB171"/>
  <c r="AB170" s="1"/>
  <c r="AC171"/>
  <c r="AC170" s="1"/>
  <c r="AD171"/>
  <c r="AD170" s="1"/>
  <c r="AE171"/>
  <c r="AE170" s="1"/>
  <c r="AF171"/>
  <c r="AF170" s="1"/>
  <c r="AG171"/>
  <c r="AG170" s="1"/>
  <c r="AG173"/>
  <c r="H174"/>
  <c r="H173" s="1"/>
  <c r="I174"/>
  <c r="I173" s="1"/>
  <c r="J174"/>
  <c r="J173" s="1"/>
  <c r="K174"/>
  <c r="K173" s="1"/>
  <c r="L174"/>
  <c r="L173" s="1"/>
  <c r="M174"/>
  <c r="M173" s="1"/>
  <c r="N174"/>
  <c r="N173" s="1"/>
  <c r="O174"/>
  <c r="O173" s="1"/>
  <c r="P174"/>
  <c r="P173" s="1"/>
  <c r="Q174"/>
  <c r="Q173" s="1"/>
  <c r="R174"/>
  <c r="R173" s="1"/>
  <c r="S174"/>
  <c r="S173" s="1"/>
  <c r="T174"/>
  <c r="T173" s="1"/>
  <c r="U174"/>
  <c r="U173" s="1"/>
  <c r="V174"/>
  <c r="V173" s="1"/>
  <c r="W174"/>
  <c r="W173" s="1"/>
  <c r="X174"/>
  <c r="X173" s="1"/>
  <c r="Y174"/>
  <c r="Y173" s="1"/>
  <c r="Z174"/>
  <c r="Z173" s="1"/>
  <c r="AA174"/>
  <c r="AA173" s="1"/>
  <c r="AB174"/>
  <c r="AB173" s="1"/>
  <c r="AC174"/>
  <c r="AC173" s="1"/>
  <c r="AD174"/>
  <c r="AD173" s="1"/>
  <c r="AE174"/>
  <c r="AE173" s="1"/>
  <c r="AF174"/>
  <c r="AF173" s="1"/>
  <c r="AG176"/>
  <c r="AG175" s="1"/>
  <c r="S177"/>
  <c r="S176" s="1"/>
  <c r="S175" s="1"/>
  <c r="T177"/>
  <c r="T176" s="1"/>
  <c r="T175" s="1"/>
  <c r="U177"/>
  <c r="U176" s="1"/>
  <c r="U175" s="1"/>
  <c r="V177"/>
  <c r="V176" s="1"/>
  <c r="V175" s="1"/>
  <c r="W177"/>
  <c r="W176" s="1"/>
  <c r="W175" s="1"/>
  <c r="X177"/>
  <c r="X176" s="1"/>
  <c r="X175" s="1"/>
  <c r="Y177"/>
  <c r="Y176" s="1"/>
  <c r="Y175" s="1"/>
  <c r="Z177"/>
  <c r="Z176" s="1"/>
  <c r="Z175" s="1"/>
  <c r="AA177"/>
  <c r="AA176" s="1"/>
  <c r="AA175" s="1"/>
  <c r="AB177"/>
  <c r="AB176" s="1"/>
  <c r="AB175" s="1"/>
  <c r="AC177"/>
  <c r="AC176" s="1"/>
  <c r="AC175" s="1"/>
  <c r="AD177"/>
  <c r="AD176" s="1"/>
  <c r="AD175" s="1"/>
  <c r="AE177"/>
  <c r="AE176" s="1"/>
  <c r="AE175" s="1"/>
  <c r="AF177"/>
  <c r="AF176" s="1"/>
  <c r="AF175" s="1"/>
  <c r="H180"/>
  <c r="H179" s="1"/>
  <c r="H178" s="1"/>
  <c r="I180"/>
  <c r="I179" s="1"/>
  <c r="I178" s="1"/>
  <c r="J180"/>
  <c r="J179" s="1"/>
  <c r="J178" s="1"/>
  <c r="K180"/>
  <c r="K179" s="1"/>
  <c r="K178" s="1"/>
  <c r="L180"/>
  <c r="L179" s="1"/>
  <c r="L178" s="1"/>
  <c r="M180"/>
  <c r="M179" s="1"/>
  <c r="M178" s="1"/>
  <c r="N180"/>
  <c r="N179" s="1"/>
  <c r="N178" s="1"/>
  <c r="O180"/>
  <c r="O179" s="1"/>
  <c r="O178" s="1"/>
  <c r="P180"/>
  <c r="P179" s="1"/>
  <c r="P178" s="1"/>
  <c r="Q180"/>
  <c r="Q179" s="1"/>
  <c r="Q178" s="1"/>
  <c r="R180"/>
  <c r="R179" s="1"/>
  <c r="R178" s="1"/>
  <c r="S180"/>
  <c r="S179" s="1"/>
  <c r="S178" s="1"/>
  <c r="T180"/>
  <c r="T179" s="1"/>
  <c r="T178" s="1"/>
  <c r="U180"/>
  <c r="U179" s="1"/>
  <c r="U178" s="1"/>
  <c r="V180"/>
  <c r="V179" s="1"/>
  <c r="V178" s="1"/>
  <c r="W180"/>
  <c r="W179" s="1"/>
  <c r="W178" s="1"/>
  <c r="X180"/>
  <c r="X179" s="1"/>
  <c r="X178" s="1"/>
  <c r="Y180"/>
  <c r="Y179" s="1"/>
  <c r="Y178" s="1"/>
  <c r="Z180"/>
  <c r="Z179" s="1"/>
  <c r="Z178" s="1"/>
  <c r="AA180"/>
  <c r="AA179" s="1"/>
  <c r="AA178" s="1"/>
  <c r="AB180"/>
  <c r="AB179" s="1"/>
  <c r="AB178" s="1"/>
  <c r="AC180"/>
  <c r="AC179" s="1"/>
  <c r="AC178" s="1"/>
  <c r="AD180"/>
  <c r="AD179" s="1"/>
  <c r="AD178" s="1"/>
  <c r="AE180"/>
  <c r="AE179" s="1"/>
  <c r="AE178" s="1"/>
  <c r="AF180"/>
  <c r="AF179" s="1"/>
  <c r="AF178" s="1"/>
  <c r="AG180"/>
  <c r="AG179" s="1"/>
  <c r="AG178" s="1"/>
  <c r="H182"/>
  <c r="H181" s="1"/>
  <c r="I182"/>
  <c r="I181" s="1"/>
  <c r="J182"/>
  <c r="J181" s="1"/>
  <c r="K182"/>
  <c r="K181" s="1"/>
  <c r="L182"/>
  <c r="L181" s="1"/>
  <c r="M182"/>
  <c r="M181" s="1"/>
  <c r="N182"/>
  <c r="N181" s="1"/>
  <c r="O182"/>
  <c r="O181" s="1"/>
  <c r="P182"/>
  <c r="P181" s="1"/>
  <c r="Q182"/>
  <c r="Q181" s="1"/>
  <c r="R182"/>
  <c r="R181" s="1"/>
  <c r="S182"/>
  <c r="S181" s="1"/>
  <c r="T182"/>
  <c r="T181" s="1"/>
  <c r="U182"/>
  <c r="U181" s="1"/>
  <c r="V182"/>
  <c r="V181" s="1"/>
  <c r="W182"/>
  <c r="W181" s="1"/>
  <c r="X182"/>
  <c r="X181" s="1"/>
  <c r="Y182"/>
  <c r="Y181" s="1"/>
  <c r="Z182"/>
  <c r="Z181" s="1"/>
  <c r="AA182"/>
  <c r="AA181" s="1"/>
  <c r="AB182"/>
  <c r="AB181" s="1"/>
  <c r="AC182"/>
  <c r="AC181" s="1"/>
  <c r="AD182"/>
  <c r="AD181" s="1"/>
  <c r="AE182"/>
  <c r="AE181" s="1"/>
  <c r="AF182"/>
  <c r="AF181" s="1"/>
  <c r="AG182"/>
  <c r="AG181" s="1"/>
  <c r="R188"/>
  <c r="R187" s="1"/>
  <c r="R186" s="1"/>
  <c r="S188"/>
  <c r="S187" s="1"/>
  <c r="S186" s="1"/>
  <c r="T188"/>
  <c r="T187" s="1"/>
  <c r="T186" s="1"/>
  <c r="U188"/>
  <c r="U187" s="1"/>
  <c r="U186" s="1"/>
  <c r="V188"/>
  <c r="V187" s="1"/>
  <c r="V186" s="1"/>
  <c r="W188"/>
  <c r="W187" s="1"/>
  <c r="W186" s="1"/>
  <c r="X188"/>
  <c r="X187" s="1"/>
  <c r="X186" s="1"/>
  <c r="Y188"/>
  <c r="Y187" s="1"/>
  <c r="Y186" s="1"/>
  <c r="Z188"/>
  <c r="Z187" s="1"/>
  <c r="Z186" s="1"/>
  <c r="AA188"/>
  <c r="AA187" s="1"/>
  <c r="AA186" s="1"/>
  <c r="AB188"/>
  <c r="AB187" s="1"/>
  <c r="AB186" s="1"/>
  <c r="AC188"/>
  <c r="AC187" s="1"/>
  <c r="AC186" s="1"/>
  <c r="AD188"/>
  <c r="AD187" s="1"/>
  <c r="AD186" s="1"/>
  <c r="AE188"/>
  <c r="AE187" s="1"/>
  <c r="AE186" s="1"/>
  <c r="AF188"/>
  <c r="AF187" s="1"/>
  <c r="AF186" s="1"/>
  <c r="AG187"/>
  <c r="AG186" s="1"/>
  <c r="H191"/>
  <c r="H190" s="1"/>
  <c r="H189" s="1"/>
  <c r="I191"/>
  <c r="I190" s="1"/>
  <c r="I189" s="1"/>
  <c r="J191"/>
  <c r="J190" s="1"/>
  <c r="J189" s="1"/>
  <c r="K191"/>
  <c r="K190" s="1"/>
  <c r="K189" s="1"/>
  <c r="L191"/>
  <c r="L190" s="1"/>
  <c r="L189" s="1"/>
  <c r="M191"/>
  <c r="M190" s="1"/>
  <c r="M189" s="1"/>
  <c r="N191"/>
  <c r="N190" s="1"/>
  <c r="N189" s="1"/>
  <c r="O191"/>
  <c r="O190" s="1"/>
  <c r="O189" s="1"/>
  <c r="P191"/>
  <c r="P190" s="1"/>
  <c r="P189" s="1"/>
  <c r="Q191"/>
  <c r="Q190" s="1"/>
  <c r="Q189" s="1"/>
  <c r="R191"/>
  <c r="R190" s="1"/>
  <c r="R189" s="1"/>
  <c r="S191"/>
  <c r="S190" s="1"/>
  <c r="S189" s="1"/>
  <c r="T191"/>
  <c r="T190" s="1"/>
  <c r="T189" s="1"/>
  <c r="U191"/>
  <c r="U190" s="1"/>
  <c r="U189" s="1"/>
  <c r="V191"/>
  <c r="V190" s="1"/>
  <c r="V189" s="1"/>
  <c r="W191"/>
  <c r="W190" s="1"/>
  <c r="W189" s="1"/>
  <c r="X191"/>
  <c r="X190" s="1"/>
  <c r="X189" s="1"/>
  <c r="Y191"/>
  <c r="Y190" s="1"/>
  <c r="Y189" s="1"/>
  <c r="Z191"/>
  <c r="Z190" s="1"/>
  <c r="Z189" s="1"/>
  <c r="AA191"/>
  <c r="AA190" s="1"/>
  <c r="AA189" s="1"/>
  <c r="AB191"/>
  <c r="AB190" s="1"/>
  <c r="AB189" s="1"/>
  <c r="AC191"/>
  <c r="AC190" s="1"/>
  <c r="AC189" s="1"/>
  <c r="AD191"/>
  <c r="AD190" s="1"/>
  <c r="AD189" s="1"/>
  <c r="AE191"/>
  <c r="AE190" s="1"/>
  <c r="AE189" s="1"/>
  <c r="AF191"/>
  <c r="AF190" s="1"/>
  <c r="AF189" s="1"/>
  <c r="AG191"/>
  <c r="AG190" s="1"/>
  <c r="AG189" s="1"/>
  <c r="H193"/>
  <c r="H192" s="1"/>
  <c r="I193"/>
  <c r="I192" s="1"/>
  <c r="J193"/>
  <c r="J192" s="1"/>
  <c r="K193"/>
  <c r="K192" s="1"/>
  <c r="L193"/>
  <c r="L192" s="1"/>
  <c r="M193"/>
  <c r="M192" s="1"/>
  <c r="N193"/>
  <c r="N192" s="1"/>
  <c r="O193"/>
  <c r="O192" s="1"/>
  <c r="P193"/>
  <c r="P192" s="1"/>
  <c r="Q193"/>
  <c r="Q192" s="1"/>
  <c r="R193"/>
  <c r="R192" s="1"/>
  <c r="S193"/>
  <c r="S192" s="1"/>
  <c r="T193"/>
  <c r="T192" s="1"/>
  <c r="U193"/>
  <c r="U192" s="1"/>
  <c r="V193"/>
  <c r="V192" s="1"/>
  <c r="W193"/>
  <c r="W192" s="1"/>
  <c r="X193"/>
  <c r="X192" s="1"/>
  <c r="Y193"/>
  <c r="Y192" s="1"/>
  <c r="Z193"/>
  <c r="Z192" s="1"/>
  <c r="AA193"/>
  <c r="AA192" s="1"/>
  <c r="AB193"/>
  <c r="AB192" s="1"/>
  <c r="AC193"/>
  <c r="AC192" s="1"/>
  <c r="AD193"/>
  <c r="AD192" s="1"/>
  <c r="AE193"/>
  <c r="AE192" s="1"/>
  <c r="AF193"/>
  <c r="AF192" s="1"/>
  <c r="AG193"/>
  <c r="AG192" s="1"/>
  <c r="H198"/>
  <c r="H197" s="1"/>
  <c r="I198"/>
  <c r="I197" s="1"/>
  <c r="J198"/>
  <c r="J197" s="1"/>
  <c r="K198"/>
  <c r="K197" s="1"/>
  <c r="L198"/>
  <c r="L197" s="1"/>
  <c r="M198"/>
  <c r="M197" s="1"/>
  <c r="N198"/>
  <c r="N197" s="1"/>
  <c r="O198"/>
  <c r="O197" s="1"/>
  <c r="P198"/>
  <c r="P197" s="1"/>
  <c r="Q198"/>
  <c r="Q197" s="1"/>
  <c r="R198"/>
  <c r="R197" s="1"/>
  <c r="S198"/>
  <c r="S197" s="1"/>
  <c r="T198"/>
  <c r="T197" s="1"/>
  <c r="U198"/>
  <c r="U197" s="1"/>
  <c r="V198"/>
  <c r="V197" s="1"/>
  <c r="W198"/>
  <c r="W197" s="1"/>
  <c r="X198"/>
  <c r="X197" s="1"/>
  <c r="Y198"/>
  <c r="Y197" s="1"/>
  <c r="Z198"/>
  <c r="Z197" s="1"/>
  <c r="AA198"/>
  <c r="AA197" s="1"/>
  <c r="AB198"/>
  <c r="AB197" s="1"/>
  <c r="AC198"/>
  <c r="AC197" s="1"/>
  <c r="AD198"/>
  <c r="AD197" s="1"/>
  <c r="AE198"/>
  <c r="AE197" s="1"/>
  <c r="AF198"/>
  <c r="AF197" s="1"/>
  <c r="AG198"/>
  <c r="AG197" s="1"/>
  <c r="AG205"/>
  <c r="AG204" s="1"/>
  <c r="H206"/>
  <c r="H205" s="1"/>
  <c r="H204" s="1"/>
  <c r="I206"/>
  <c r="I205" s="1"/>
  <c r="I204" s="1"/>
  <c r="J206"/>
  <c r="K206"/>
  <c r="L206"/>
  <c r="L205" s="1"/>
  <c r="L204" s="1"/>
  <c r="M206"/>
  <c r="N206"/>
  <c r="O206"/>
  <c r="O205" s="1"/>
  <c r="O204" s="1"/>
  <c r="P206"/>
  <c r="P205" s="1"/>
  <c r="P204" s="1"/>
  <c r="Q206"/>
  <c r="R206"/>
  <c r="S206"/>
  <c r="S205" s="1"/>
  <c r="S204" s="1"/>
  <c r="T206"/>
  <c r="T205" s="1"/>
  <c r="T204" s="1"/>
  <c r="U206"/>
  <c r="U205" s="1"/>
  <c r="U204" s="1"/>
  <c r="V206"/>
  <c r="W206"/>
  <c r="X206"/>
  <c r="X205" s="1"/>
  <c r="X204" s="1"/>
  <c r="Y206"/>
  <c r="Y205" s="1"/>
  <c r="Y204" s="1"/>
  <c r="Z206"/>
  <c r="Z205" s="1"/>
  <c r="Z204" s="1"/>
  <c r="AA206"/>
  <c r="AB206"/>
  <c r="AB205" s="1"/>
  <c r="AB204" s="1"/>
  <c r="AC206"/>
  <c r="AD206"/>
  <c r="AD205" s="1"/>
  <c r="AD204" s="1"/>
  <c r="AE206"/>
  <c r="AE205" s="1"/>
  <c r="AE204" s="1"/>
  <c r="AF206"/>
  <c r="AF205" s="1"/>
  <c r="AF204" s="1"/>
  <c r="H207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H211"/>
  <c r="H210" s="1"/>
  <c r="H209" s="1"/>
  <c r="I211"/>
  <c r="I210" s="1"/>
  <c r="I209" s="1"/>
  <c r="J211"/>
  <c r="J210" s="1"/>
  <c r="J209" s="1"/>
  <c r="K211"/>
  <c r="K210" s="1"/>
  <c r="K209" s="1"/>
  <c r="L211"/>
  <c r="L210" s="1"/>
  <c r="L209" s="1"/>
  <c r="M211"/>
  <c r="M210" s="1"/>
  <c r="M209" s="1"/>
  <c r="N211"/>
  <c r="N210" s="1"/>
  <c r="N209" s="1"/>
  <c r="O211"/>
  <c r="O210" s="1"/>
  <c r="O209" s="1"/>
  <c r="P211"/>
  <c r="P210" s="1"/>
  <c r="P209" s="1"/>
  <c r="Q211"/>
  <c r="Q210" s="1"/>
  <c r="Q209" s="1"/>
  <c r="R211"/>
  <c r="R210" s="1"/>
  <c r="R209" s="1"/>
  <c r="S211"/>
  <c r="S210" s="1"/>
  <c r="S209" s="1"/>
  <c r="T211"/>
  <c r="T210" s="1"/>
  <c r="T209" s="1"/>
  <c r="U211"/>
  <c r="U210" s="1"/>
  <c r="U209" s="1"/>
  <c r="V211"/>
  <c r="V210" s="1"/>
  <c r="V209" s="1"/>
  <c r="W211"/>
  <c r="W210" s="1"/>
  <c r="W209" s="1"/>
  <c r="X211"/>
  <c r="X210" s="1"/>
  <c r="X209" s="1"/>
  <c r="Y211"/>
  <c r="Y210" s="1"/>
  <c r="Y209" s="1"/>
  <c r="Z211"/>
  <c r="Z210" s="1"/>
  <c r="Z209" s="1"/>
  <c r="AA211"/>
  <c r="AA210" s="1"/>
  <c r="AA209" s="1"/>
  <c r="AB211"/>
  <c r="AB210" s="1"/>
  <c r="AB209" s="1"/>
  <c r="AC211"/>
  <c r="AC210" s="1"/>
  <c r="AC209" s="1"/>
  <c r="AD211"/>
  <c r="AD210" s="1"/>
  <c r="AD209" s="1"/>
  <c r="AE211"/>
  <c r="AE210" s="1"/>
  <c r="AE209" s="1"/>
  <c r="AF211"/>
  <c r="AF210" s="1"/>
  <c r="AF209" s="1"/>
  <c r="AG211"/>
  <c r="AG210" s="1"/>
  <c r="AG209" s="1"/>
  <c r="H214"/>
  <c r="H213" s="1"/>
  <c r="I214"/>
  <c r="I213" s="1"/>
  <c r="J214"/>
  <c r="J213" s="1"/>
  <c r="K214"/>
  <c r="K213" s="1"/>
  <c r="L214"/>
  <c r="L213" s="1"/>
  <c r="M214"/>
  <c r="M213" s="1"/>
  <c r="N214"/>
  <c r="N213" s="1"/>
  <c r="O214"/>
  <c r="O213" s="1"/>
  <c r="P214"/>
  <c r="P213" s="1"/>
  <c r="Q214"/>
  <c r="Q213" s="1"/>
  <c r="R214"/>
  <c r="R213" s="1"/>
  <c r="S214"/>
  <c r="S213" s="1"/>
  <c r="T214"/>
  <c r="T213" s="1"/>
  <c r="U214"/>
  <c r="U213" s="1"/>
  <c r="V214"/>
  <c r="V213" s="1"/>
  <c r="W214"/>
  <c r="W213" s="1"/>
  <c r="X214"/>
  <c r="X213" s="1"/>
  <c r="Y214"/>
  <c r="Y213" s="1"/>
  <c r="Z214"/>
  <c r="Z213" s="1"/>
  <c r="AA214"/>
  <c r="AA213" s="1"/>
  <c r="AB214"/>
  <c r="AB213" s="1"/>
  <c r="AC214"/>
  <c r="AC213" s="1"/>
  <c r="AD214"/>
  <c r="AD213" s="1"/>
  <c r="AE214"/>
  <c r="AE213" s="1"/>
  <c r="AF214"/>
  <c r="AF213" s="1"/>
  <c r="AG214"/>
  <c r="AG213" s="1"/>
  <c r="AG215"/>
  <c r="R216"/>
  <c r="R215" s="1"/>
  <c r="S216"/>
  <c r="S215" s="1"/>
  <c r="T216"/>
  <c r="T215" s="1"/>
  <c r="U216"/>
  <c r="V216"/>
  <c r="V215" s="1"/>
  <c r="W216"/>
  <c r="W215" s="1"/>
  <c r="X216"/>
  <c r="X215" s="1"/>
  <c r="Y216"/>
  <c r="Y215" s="1"/>
  <c r="Z216"/>
  <c r="Z215" s="1"/>
  <c r="AA216"/>
  <c r="AA215" s="1"/>
  <c r="AB216"/>
  <c r="AB215" s="1"/>
  <c r="AC216"/>
  <c r="AC215" s="1"/>
  <c r="AD216"/>
  <c r="AD215" s="1"/>
  <c r="AE216"/>
  <c r="AE215" s="1"/>
  <c r="AF216"/>
  <c r="AF215" s="1"/>
  <c r="H219"/>
  <c r="H218" s="1"/>
  <c r="H217" s="1"/>
  <c r="I219"/>
  <c r="J219"/>
  <c r="J218" s="1"/>
  <c r="J217" s="1"/>
  <c r="K219"/>
  <c r="K218" s="1"/>
  <c r="K217" s="1"/>
  <c r="L219"/>
  <c r="L218" s="1"/>
  <c r="L217" s="1"/>
  <c r="M219"/>
  <c r="M218" s="1"/>
  <c r="M217" s="1"/>
  <c r="N219"/>
  <c r="N218" s="1"/>
  <c r="N217" s="1"/>
  <c r="O219"/>
  <c r="O218" s="1"/>
  <c r="O217" s="1"/>
  <c r="P219"/>
  <c r="P218" s="1"/>
  <c r="P217" s="1"/>
  <c r="Q219"/>
  <c r="Q218" s="1"/>
  <c r="Q217" s="1"/>
  <c r="R219"/>
  <c r="R218" s="1"/>
  <c r="R217" s="1"/>
  <c r="S219"/>
  <c r="S218" s="1"/>
  <c r="S217" s="1"/>
  <c r="T219"/>
  <c r="T218" s="1"/>
  <c r="T217" s="1"/>
  <c r="U219"/>
  <c r="U218" s="1"/>
  <c r="U217" s="1"/>
  <c r="V219"/>
  <c r="V218" s="1"/>
  <c r="V217" s="1"/>
  <c r="W219"/>
  <c r="W218" s="1"/>
  <c r="W217" s="1"/>
  <c r="X219"/>
  <c r="X218" s="1"/>
  <c r="X217" s="1"/>
  <c r="Y219"/>
  <c r="Z219"/>
  <c r="Z218" s="1"/>
  <c r="Z217" s="1"/>
  <c r="AA219"/>
  <c r="AA218" s="1"/>
  <c r="AA217" s="1"/>
  <c r="AB219"/>
  <c r="AB218" s="1"/>
  <c r="AB217" s="1"/>
  <c r="AC219"/>
  <c r="AC218" s="1"/>
  <c r="AC217" s="1"/>
  <c r="AD219"/>
  <c r="AD218" s="1"/>
  <c r="AD217" s="1"/>
  <c r="AE219"/>
  <c r="AE218" s="1"/>
  <c r="AE217" s="1"/>
  <c r="AF219"/>
  <c r="AF218" s="1"/>
  <c r="AF217" s="1"/>
  <c r="AG219"/>
  <c r="AG218" s="1"/>
  <c r="AG217" s="1"/>
  <c r="H220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H227"/>
  <c r="H226" s="1"/>
  <c r="I227"/>
  <c r="I226" s="1"/>
  <c r="J227"/>
  <c r="J226" s="1"/>
  <c r="K227"/>
  <c r="K226" s="1"/>
  <c r="L227"/>
  <c r="L226" s="1"/>
  <c r="M227"/>
  <c r="M226" s="1"/>
  <c r="N227"/>
  <c r="N226" s="1"/>
  <c r="O227"/>
  <c r="O226" s="1"/>
  <c r="P227"/>
  <c r="P226" s="1"/>
  <c r="Q227"/>
  <c r="Q226" s="1"/>
  <c r="R227"/>
  <c r="R226" s="1"/>
  <c r="S227"/>
  <c r="S226" s="1"/>
  <c r="T227"/>
  <c r="T226" s="1"/>
  <c r="U227"/>
  <c r="U226" s="1"/>
  <c r="V227"/>
  <c r="V226" s="1"/>
  <c r="W227"/>
  <c r="W226" s="1"/>
  <c r="X227"/>
  <c r="X226" s="1"/>
  <c r="Y227"/>
  <c r="Y226" s="1"/>
  <c r="Z227"/>
  <c r="Z226" s="1"/>
  <c r="AA227"/>
  <c r="AA226" s="1"/>
  <c r="AB227"/>
  <c r="AB226" s="1"/>
  <c r="AC227"/>
  <c r="AC226" s="1"/>
  <c r="AD227"/>
  <c r="AD226" s="1"/>
  <c r="AE227"/>
  <c r="AE226" s="1"/>
  <c r="AF227"/>
  <c r="AF226" s="1"/>
  <c r="AG227"/>
  <c r="AG226" s="1"/>
  <c r="H229"/>
  <c r="H228" s="1"/>
  <c r="I229"/>
  <c r="I228" s="1"/>
  <c r="J229"/>
  <c r="J228" s="1"/>
  <c r="K229"/>
  <c r="K228" s="1"/>
  <c r="L229"/>
  <c r="L228" s="1"/>
  <c r="M229"/>
  <c r="M228" s="1"/>
  <c r="N229"/>
  <c r="N228" s="1"/>
  <c r="O229"/>
  <c r="O228" s="1"/>
  <c r="O225" s="1"/>
  <c r="O224" s="1"/>
  <c r="P229"/>
  <c r="P228" s="1"/>
  <c r="Q229"/>
  <c r="Q228" s="1"/>
  <c r="R229"/>
  <c r="R228" s="1"/>
  <c r="S229"/>
  <c r="S228" s="1"/>
  <c r="T229"/>
  <c r="T228" s="1"/>
  <c r="U229"/>
  <c r="U228" s="1"/>
  <c r="V229"/>
  <c r="V228" s="1"/>
  <c r="W229"/>
  <c r="W228" s="1"/>
  <c r="W225" s="1"/>
  <c r="W224" s="1"/>
  <c r="X229"/>
  <c r="X228" s="1"/>
  <c r="Y229"/>
  <c r="Y228" s="1"/>
  <c r="Z229"/>
  <c r="Z228" s="1"/>
  <c r="AA229"/>
  <c r="AA228" s="1"/>
  <c r="AB229"/>
  <c r="AB228" s="1"/>
  <c r="AC229"/>
  <c r="AC228" s="1"/>
  <c r="AD229"/>
  <c r="AD228" s="1"/>
  <c r="AE229"/>
  <c r="AE228" s="1"/>
  <c r="AE225" s="1"/>
  <c r="AE224" s="1"/>
  <c r="AF229"/>
  <c r="AF228" s="1"/>
  <c r="AG229"/>
  <c r="AG228" s="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G233"/>
  <c r="S234"/>
  <c r="S233" s="1"/>
  <c r="T234"/>
  <c r="T233" s="1"/>
  <c r="U234"/>
  <c r="U233" s="1"/>
  <c r="U230" s="1"/>
  <c r="V234"/>
  <c r="V233" s="1"/>
  <c r="V230" s="1"/>
  <c r="W234"/>
  <c r="W233" s="1"/>
  <c r="X234"/>
  <c r="X233" s="1"/>
  <c r="Y234"/>
  <c r="Y233" s="1"/>
  <c r="Y230" s="1"/>
  <c r="Z234"/>
  <c r="Z233" s="1"/>
  <c r="Z230" s="1"/>
  <c r="AA234"/>
  <c r="AA233" s="1"/>
  <c r="AB234"/>
  <c r="AB233" s="1"/>
  <c r="AC234"/>
  <c r="AC233" s="1"/>
  <c r="AC230" s="1"/>
  <c r="AD234"/>
  <c r="AD233" s="1"/>
  <c r="AD230" s="1"/>
  <c r="AE234"/>
  <c r="AE233" s="1"/>
  <c r="AF234"/>
  <c r="AF233" s="1"/>
  <c r="H237"/>
  <c r="H236" s="1"/>
  <c r="I237"/>
  <c r="I236" s="1"/>
  <c r="J237"/>
  <c r="J236" s="1"/>
  <c r="K237"/>
  <c r="K236" s="1"/>
  <c r="L237"/>
  <c r="L236" s="1"/>
  <c r="M237"/>
  <c r="M236" s="1"/>
  <c r="N237"/>
  <c r="N236" s="1"/>
  <c r="O237"/>
  <c r="O236" s="1"/>
  <c r="P237"/>
  <c r="P236" s="1"/>
  <c r="Q237"/>
  <c r="Q236" s="1"/>
  <c r="R237"/>
  <c r="R236" s="1"/>
  <c r="S237"/>
  <c r="S236" s="1"/>
  <c r="T237"/>
  <c r="T236" s="1"/>
  <c r="U237"/>
  <c r="U236" s="1"/>
  <c r="V237"/>
  <c r="V236" s="1"/>
  <c r="W237"/>
  <c r="W236" s="1"/>
  <c r="X237"/>
  <c r="X236" s="1"/>
  <c r="Y237"/>
  <c r="Y236" s="1"/>
  <c r="Z237"/>
  <c r="Z236" s="1"/>
  <c r="AA237"/>
  <c r="AA236" s="1"/>
  <c r="AB237"/>
  <c r="AB236" s="1"/>
  <c r="AC237"/>
  <c r="AC236" s="1"/>
  <c r="AD237"/>
  <c r="AD236" s="1"/>
  <c r="AE237"/>
  <c r="AE236" s="1"/>
  <c r="AF237"/>
  <c r="AF236" s="1"/>
  <c r="AG237"/>
  <c r="AG236" s="1"/>
  <c r="H240"/>
  <c r="I240"/>
  <c r="J240"/>
  <c r="K240"/>
  <c r="L240"/>
  <c r="M240"/>
  <c r="N240"/>
  <c r="O240"/>
  <c r="P240"/>
  <c r="Q240"/>
  <c r="R240"/>
  <c r="S240"/>
  <c r="T240"/>
  <c r="U240"/>
  <c r="V240"/>
  <c r="W240"/>
  <c r="X240"/>
  <c r="Y240"/>
  <c r="Z240"/>
  <c r="AA240"/>
  <c r="AB240"/>
  <c r="AC240"/>
  <c r="AD240"/>
  <c r="AE240"/>
  <c r="AF240"/>
  <c r="AG240"/>
  <c r="H243"/>
  <c r="H242" s="1"/>
  <c r="I243"/>
  <c r="I242" s="1"/>
  <c r="J243"/>
  <c r="J242" s="1"/>
  <c r="K243"/>
  <c r="K242" s="1"/>
  <c r="L243"/>
  <c r="L242" s="1"/>
  <c r="M243"/>
  <c r="M242" s="1"/>
  <c r="N243"/>
  <c r="N242" s="1"/>
  <c r="O243"/>
  <c r="O242" s="1"/>
  <c r="P243"/>
  <c r="P242" s="1"/>
  <c r="Q243"/>
  <c r="Q242" s="1"/>
  <c r="R243"/>
  <c r="R242" s="1"/>
  <c r="S243"/>
  <c r="S242" s="1"/>
  <c r="T243"/>
  <c r="T242" s="1"/>
  <c r="U243"/>
  <c r="U242" s="1"/>
  <c r="V243"/>
  <c r="V242" s="1"/>
  <c r="W243"/>
  <c r="W242" s="1"/>
  <c r="X243"/>
  <c r="X242" s="1"/>
  <c r="Y243"/>
  <c r="Y242" s="1"/>
  <c r="Z243"/>
  <c r="Z242" s="1"/>
  <c r="AA243"/>
  <c r="AA242" s="1"/>
  <c r="AB243"/>
  <c r="AB242" s="1"/>
  <c r="AC243"/>
  <c r="AC242" s="1"/>
  <c r="AD243"/>
  <c r="AD242" s="1"/>
  <c r="AE243"/>
  <c r="AE242" s="1"/>
  <c r="AF243"/>
  <c r="AF242" s="1"/>
  <c r="AG243"/>
  <c r="AG242" s="1"/>
  <c r="R245"/>
  <c r="R244" s="1"/>
  <c r="S245"/>
  <c r="S244" s="1"/>
  <c r="T245"/>
  <c r="T244" s="1"/>
  <c r="U245"/>
  <c r="U244" s="1"/>
  <c r="V245"/>
  <c r="V244" s="1"/>
  <c r="W245"/>
  <c r="W244" s="1"/>
  <c r="X245"/>
  <c r="X244" s="1"/>
  <c r="Y245"/>
  <c r="Y244" s="1"/>
  <c r="Z245"/>
  <c r="Z244" s="1"/>
  <c r="AA245"/>
  <c r="AA244" s="1"/>
  <c r="AB245"/>
  <c r="AB244" s="1"/>
  <c r="AC245"/>
  <c r="AC244" s="1"/>
  <c r="AD245"/>
  <c r="AD244" s="1"/>
  <c r="AE245"/>
  <c r="AE244" s="1"/>
  <c r="AF245"/>
  <c r="AF244" s="1"/>
  <c r="AG244"/>
  <c r="R247"/>
  <c r="R246" s="1"/>
  <c r="S247"/>
  <c r="S246" s="1"/>
  <c r="T247"/>
  <c r="T246" s="1"/>
  <c r="U247"/>
  <c r="U246" s="1"/>
  <c r="V247"/>
  <c r="V246" s="1"/>
  <c r="W247"/>
  <c r="W246" s="1"/>
  <c r="X247"/>
  <c r="X246" s="1"/>
  <c r="Y247"/>
  <c r="Y246" s="1"/>
  <c r="Z247"/>
  <c r="Z246" s="1"/>
  <c r="AA247"/>
  <c r="AA246" s="1"/>
  <c r="AB247"/>
  <c r="AB246" s="1"/>
  <c r="AC247"/>
  <c r="AC246" s="1"/>
  <c r="AD247"/>
  <c r="AD246" s="1"/>
  <c r="AE247"/>
  <c r="AE246" s="1"/>
  <c r="AF247"/>
  <c r="AF246" s="1"/>
  <c r="AG246"/>
  <c r="H251"/>
  <c r="H250" s="1"/>
  <c r="I251"/>
  <c r="I250" s="1"/>
  <c r="J251"/>
  <c r="J250" s="1"/>
  <c r="K251"/>
  <c r="K250" s="1"/>
  <c r="L251"/>
  <c r="L250" s="1"/>
  <c r="M251"/>
  <c r="M250" s="1"/>
  <c r="N251"/>
  <c r="N250" s="1"/>
  <c r="O251"/>
  <c r="O250" s="1"/>
  <c r="P251"/>
  <c r="P250" s="1"/>
  <c r="Q251"/>
  <c r="Q250" s="1"/>
  <c r="R251"/>
  <c r="R250" s="1"/>
  <c r="S251"/>
  <c r="S250" s="1"/>
  <c r="T251"/>
  <c r="T250" s="1"/>
  <c r="U251"/>
  <c r="U250" s="1"/>
  <c r="V251"/>
  <c r="V250" s="1"/>
  <c r="W251"/>
  <c r="W250" s="1"/>
  <c r="X251"/>
  <c r="X250" s="1"/>
  <c r="Y251"/>
  <c r="Y250" s="1"/>
  <c r="Z251"/>
  <c r="Z250" s="1"/>
  <c r="AA251"/>
  <c r="AA250" s="1"/>
  <c r="AB251"/>
  <c r="AB250" s="1"/>
  <c r="AC251"/>
  <c r="AC250" s="1"/>
  <c r="AD251"/>
  <c r="AD250" s="1"/>
  <c r="AE251"/>
  <c r="AE250" s="1"/>
  <c r="AF251"/>
  <c r="AF250" s="1"/>
  <c r="AG251"/>
  <c r="AG250" s="1"/>
  <c r="H255"/>
  <c r="H254" s="1"/>
  <c r="I255"/>
  <c r="I254" s="1"/>
  <c r="J255"/>
  <c r="J254" s="1"/>
  <c r="K255"/>
  <c r="K254" s="1"/>
  <c r="L255"/>
  <c r="L254" s="1"/>
  <c r="M255"/>
  <c r="M254" s="1"/>
  <c r="N255"/>
  <c r="N254" s="1"/>
  <c r="O255"/>
  <c r="O254" s="1"/>
  <c r="P255"/>
  <c r="P254" s="1"/>
  <c r="Q255"/>
  <c r="Q254" s="1"/>
  <c r="R255"/>
  <c r="R254" s="1"/>
  <c r="S255"/>
  <c r="S254" s="1"/>
  <c r="T255"/>
  <c r="T254" s="1"/>
  <c r="U255"/>
  <c r="U254" s="1"/>
  <c r="V255"/>
  <c r="V254" s="1"/>
  <c r="W255"/>
  <c r="W254" s="1"/>
  <c r="X255"/>
  <c r="X254" s="1"/>
  <c r="Y255"/>
  <c r="Y254" s="1"/>
  <c r="Z255"/>
  <c r="Z254" s="1"/>
  <c r="Z249" s="1"/>
  <c r="AA255"/>
  <c r="AA254" s="1"/>
  <c r="AB255"/>
  <c r="AB254" s="1"/>
  <c r="AC255"/>
  <c r="AC254" s="1"/>
  <c r="AD255"/>
  <c r="AD254" s="1"/>
  <c r="AE255"/>
  <c r="AE254" s="1"/>
  <c r="AF255"/>
  <c r="AF254" s="1"/>
  <c r="AG255"/>
  <c r="AG254" s="1"/>
  <c r="H258"/>
  <c r="H257" s="1"/>
  <c r="H256" s="1"/>
  <c r="I258"/>
  <c r="I257" s="1"/>
  <c r="I256" s="1"/>
  <c r="J258"/>
  <c r="J257" s="1"/>
  <c r="J256" s="1"/>
  <c r="K258"/>
  <c r="K257" s="1"/>
  <c r="K256" s="1"/>
  <c r="L258"/>
  <c r="L257" s="1"/>
  <c r="L256" s="1"/>
  <c r="M258"/>
  <c r="M257" s="1"/>
  <c r="M256" s="1"/>
  <c r="N258"/>
  <c r="N257" s="1"/>
  <c r="N256" s="1"/>
  <c r="O258"/>
  <c r="O257" s="1"/>
  <c r="O256" s="1"/>
  <c r="P258"/>
  <c r="P257" s="1"/>
  <c r="P256" s="1"/>
  <c r="Q258"/>
  <c r="Q257" s="1"/>
  <c r="Q256" s="1"/>
  <c r="R258"/>
  <c r="R257" s="1"/>
  <c r="R256" s="1"/>
  <c r="S258"/>
  <c r="S257" s="1"/>
  <c r="S256" s="1"/>
  <c r="T258"/>
  <c r="T257" s="1"/>
  <c r="T256" s="1"/>
  <c r="U258"/>
  <c r="U257" s="1"/>
  <c r="U256" s="1"/>
  <c r="V258"/>
  <c r="V257" s="1"/>
  <c r="V256" s="1"/>
  <c r="W258"/>
  <c r="W257" s="1"/>
  <c r="W256" s="1"/>
  <c r="X258"/>
  <c r="X257" s="1"/>
  <c r="X256" s="1"/>
  <c r="Y258"/>
  <c r="Y257" s="1"/>
  <c r="Y256" s="1"/>
  <c r="Z258"/>
  <c r="Z257" s="1"/>
  <c r="Z256" s="1"/>
  <c r="AA258"/>
  <c r="AA257" s="1"/>
  <c r="AA256" s="1"/>
  <c r="AB258"/>
  <c r="AB257" s="1"/>
  <c r="AB256" s="1"/>
  <c r="AC258"/>
  <c r="AC257" s="1"/>
  <c r="AC256" s="1"/>
  <c r="AD258"/>
  <c r="AD257" s="1"/>
  <c r="AD256" s="1"/>
  <c r="AE258"/>
  <c r="AE257" s="1"/>
  <c r="AE256" s="1"/>
  <c r="AF258"/>
  <c r="AF257" s="1"/>
  <c r="AF256" s="1"/>
  <c r="AG258"/>
  <c r="AG257" s="1"/>
  <c r="AG256" s="1"/>
  <c r="R261"/>
  <c r="R260" s="1"/>
  <c r="S261"/>
  <c r="S260" s="1"/>
  <c r="T261"/>
  <c r="T260" s="1"/>
  <c r="U261"/>
  <c r="U260" s="1"/>
  <c r="V261"/>
  <c r="V260" s="1"/>
  <c r="W261"/>
  <c r="W260" s="1"/>
  <c r="X261"/>
  <c r="X260" s="1"/>
  <c r="Y261"/>
  <c r="Y260" s="1"/>
  <c r="Z261"/>
  <c r="Z260" s="1"/>
  <c r="AA261"/>
  <c r="AA260" s="1"/>
  <c r="AB261"/>
  <c r="AB260" s="1"/>
  <c r="AC261"/>
  <c r="AC260" s="1"/>
  <c r="AD261"/>
  <c r="AD260" s="1"/>
  <c r="AE261"/>
  <c r="AE260" s="1"/>
  <c r="AF261"/>
  <c r="AF260" s="1"/>
  <c r="AG261"/>
  <c r="AG260" s="1"/>
  <c r="H264"/>
  <c r="H263" s="1"/>
  <c r="H262" s="1"/>
  <c r="I264"/>
  <c r="I263" s="1"/>
  <c r="I262" s="1"/>
  <c r="J264"/>
  <c r="J263" s="1"/>
  <c r="J262" s="1"/>
  <c r="K264"/>
  <c r="K263" s="1"/>
  <c r="K262" s="1"/>
  <c r="L264"/>
  <c r="L263" s="1"/>
  <c r="L262" s="1"/>
  <c r="M264"/>
  <c r="M263" s="1"/>
  <c r="M262" s="1"/>
  <c r="N264"/>
  <c r="N263" s="1"/>
  <c r="N262" s="1"/>
  <c r="O264"/>
  <c r="O263" s="1"/>
  <c r="O262" s="1"/>
  <c r="P264"/>
  <c r="P263" s="1"/>
  <c r="P262" s="1"/>
  <c r="Q264"/>
  <c r="Q263" s="1"/>
  <c r="Q262" s="1"/>
  <c r="R264"/>
  <c r="R263" s="1"/>
  <c r="R262" s="1"/>
  <c r="S264"/>
  <c r="S263" s="1"/>
  <c r="S262" s="1"/>
  <c r="T264"/>
  <c r="T263" s="1"/>
  <c r="T262" s="1"/>
  <c r="U264"/>
  <c r="U263" s="1"/>
  <c r="U262" s="1"/>
  <c r="V264"/>
  <c r="V263" s="1"/>
  <c r="V262" s="1"/>
  <c r="W264"/>
  <c r="W263" s="1"/>
  <c r="W262" s="1"/>
  <c r="X264"/>
  <c r="X263" s="1"/>
  <c r="X262" s="1"/>
  <c r="Y264"/>
  <c r="Y263" s="1"/>
  <c r="Y262" s="1"/>
  <c r="Z264"/>
  <c r="Z263" s="1"/>
  <c r="Z262" s="1"/>
  <c r="AA264"/>
  <c r="AA263" s="1"/>
  <c r="AA262" s="1"/>
  <c r="AB264"/>
  <c r="AB263" s="1"/>
  <c r="AB262" s="1"/>
  <c r="AC264"/>
  <c r="AC263" s="1"/>
  <c r="AC262" s="1"/>
  <c r="AD264"/>
  <c r="AD263" s="1"/>
  <c r="AD262" s="1"/>
  <c r="AE264"/>
  <c r="AE263" s="1"/>
  <c r="AE262" s="1"/>
  <c r="AF264"/>
  <c r="AF263" s="1"/>
  <c r="AF262" s="1"/>
  <c r="AG264"/>
  <c r="AG263" s="1"/>
  <c r="AG262" s="1"/>
  <c r="H267"/>
  <c r="H266" s="1"/>
  <c r="H265" s="1"/>
  <c r="I267"/>
  <c r="I266" s="1"/>
  <c r="I265" s="1"/>
  <c r="J267"/>
  <c r="J266" s="1"/>
  <c r="J265" s="1"/>
  <c r="K267"/>
  <c r="K266" s="1"/>
  <c r="K265" s="1"/>
  <c r="L267"/>
  <c r="L266" s="1"/>
  <c r="L265" s="1"/>
  <c r="M267"/>
  <c r="M266" s="1"/>
  <c r="M265" s="1"/>
  <c r="N267"/>
  <c r="N266" s="1"/>
  <c r="N265" s="1"/>
  <c r="O267"/>
  <c r="O266" s="1"/>
  <c r="O265" s="1"/>
  <c r="P267"/>
  <c r="P266" s="1"/>
  <c r="P265" s="1"/>
  <c r="Q267"/>
  <c r="Q266" s="1"/>
  <c r="Q265" s="1"/>
  <c r="R267"/>
  <c r="R266" s="1"/>
  <c r="R265" s="1"/>
  <c r="S267"/>
  <c r="S266" s="1"/>
  <c r="S265" s="1"/>
  <c r="T267"/>
  <c r="T266" s="1"/>
  <c r="T265" s="1"/>
  <c r="U267"/>
  <c r="U266" s="1"/>
  <c r="U265" s="1"/>
  <c r="V267"/>
  <c r="V266" s="1"/>
  <c r="V265" s="1"/>
  <c r="W267"/>
  <c r="W266" s="1"/>
  <c r="W265" s="1"/>
  <c r="X267"/>
  <c r="X266" s="1"/>
  <c r="X265" s="1"/>
  <c r="Y267"/>
  <c r="Y266" s="1"/>
  <c r="Y265" s="1"/>
  <c r="Z267"/>
  <c r="Z266" s="1"/>
  <c r="Z265" s="1"/>
  <c r="AA267"/>
  <c r="AA266" s="1"/>
  <c r="AA265" s="1"/>
  <c r="AB267"/>
  <c r="AB266" s="1"/>
  <c r="AB265" s="1"/>
  <c r="AC267"/>
  <c r="AC266" s="1"/>
  <c r="AC265" s="1"/>
  <c r="AD267"/>
  <c r="AD266" s="1"/>
  <c r="AD265" s="1"/>
  <c r="AE267"/>
  <c r="AE266" s="1"/>
  <c r="AE265" s="1"/>
  <c r="AF267"/>
  <c r="AF266" s="1"/>
  <c r="AF265" s="1"/>
  <c r="AG267"/>
  <c r="AG266" s="1"/>
  <c r="AG265" s="1"/>
  <c r="H271"/>
  <c r="H270" s="1"/>
  <c r="I271"/>
  <c r="J271"/>
  <c r="J270" s="1"/>
  <c r="K271"/>
  <c r="K270" s="1"/>
  <c r="L271"/>
  <c r="L270" s="1"/>
  <c r="M271"/>
  <c r="M270" s="1"/>
  <c r="N271"/>
  <c r="N270" s="1"/>
  <c r="O271"/>
  <c r="O270" s="1"/>
  <c r="P271"/>
  <c r="P270" s="1"/>
  <c r="Q271"/>
  <c r="Q270" s="1"/>
  <c r="R271"/>
  <c r="R270" s="1"/>
  <c r="S271"/>
  <c r="S270" s="1"/>
  <c r="T271"/>
  <c r="T270" s="1"/>
  <c r="U271"/>
  <c r="U270" s="1"/>
  <c r="V271"/>
  <c r="V270" s="1"/>
  <c r="W271"/>
  <c r="W270" s="1"/>
  <c r="X271"/>
  <c r="X270" s="1"/>
  <c r="Y271"/>
  <c r="Z271"/>
  <c r="Z270" s="1"/>
  <c r="AA271"/>
  <c r="AA270" s="1"/>
  <c r="AB271"/>
  <c r="AB270" s="1"/>
  <c r="AC271"/>
  <c r="AC270" s="1"/>
  <c r="AD271"/>
  <c r="AD270" s="1"/>
  <c r="AE271"/>
  <c r="AE270" s="1"/>
  <c r="AF271"/>
  <c r="AF270" s="1"/>
  <c r="AG271"/>
  <c r="H274"/>
  <c r="H273" s="1"/>
  <c r="H268" s="1"/>
  <c r="I274"/>
  <c r="I273" s="1"/>
  <c r="J274"/>
  <c r="J273" s="1"/>
  <c r="K274"/>
  <c r="K273" s="1"/>
  <c r="K268" s="1"/>
  <c r="L274"/>
  <c r="L273" s="1"/>
  <c r="L268" s="1"/>
  <c r="M274"/>
  <c r="M273" s="1"/>
  <c r="N274"/>
  <c r="N273" s="1"/>
  <c r="O274"/>
  <c r="O273" s="1"/>
  <c r="O268" s="1"/>
  <c r="P274"/>
  <c r="P273" s="1"/>
  <c r="P268" s="1"/>
  <c r="Q274"/>
  <c r="Q273" s="1"/>
  <c r="R274"/>
  <c r="R273" s="1"/>
  <c r="S274"/>
  <c r="S273" s="1"/>
  <c r="S268" s="1"/>
  <c r="T274"/>
  <c r="T273" s="1"/>
  <c r="T268" s="1"/>
  <c r="U274"/>
  <c r="U273" s="1"/>
  <c r="V274"/>
  <c r="V273" s="1"/>
  <c r="W274"/>
  <c r="W273" s="1"/>
  <c r="W268" s="1"/>
  <c r="X274"/>
  <c r="X273" s="1"/>
  <c r="X268" s="1"/>
  <c r="Y274"/>
  <c r="Y273" s="1"/>
  <c r="Z274"/>
  <c r="Z273" s="1"/>
  <c r="AA274"/>
  <c r="AA273" s="1"/>
  <c r="AA268" s="1"/>
  <c r="AB274"/>
  <c r="AB273" s="1"/>
  <c r="AB268" s="1"/>
  <c r="AC274"/>
  <c r="AC273" s="1"/>
  <c r="AD274"/>
  <c r="AD273" s="1"/>
  <c r="AE274"/>
  <c r="AE273" s="1"/>
  <c r="AE268" s="1"/>
  <c r="AF274"/>
  <c r="AF273" s="1"/>
  <c r="AF268" s="1"/>
  <c r="AG274"/>
  <c r="AG273" s="1"/>
  <c r="H278"/>
  <c r="H277" s="1"/>
  <c r="I278"/>
  <c r="I277" s="1"/>
  <c r="J278"/>
  <c r="J277" s="1"/>
  <c r="K278"/>
  <c r="K277" s="1"/>
  <c r="L278"/>
  <c r="L277" s="1"/>
  <c r="M278"/>
  <c r="M277" s="1"/>
  <c r="N278"/>
  <c r="N277" s="1"/>
  <c r="O278"/>
  <c r="O277" s="1"/>
  <c r="P278"/>
  <c r="P277" s="1"/>
  <c r="Q278"/>
  <c r="Q277" s="1"/>
  <c r="R278"/>
  <c r="R277" s="1"/>
  <c r="S278"/>
  <c r="S277" s="1"/>
  <c r="T278"/>
  <c r="T277" s="1"/>
  <c r="U278"/>
  <c r="U277" s="1"/>
  <c r="V278"/>
  <c r="V277" s="1"/>
  <c r="W278"/>
  <c r="W277" s="1"/>
  <c r="X278"/>
  <c r="X277" s="1"/>
  <c r="Y278"/>
  <c r="Y277" s="1"/>
  <c r="Z278"/>
  <c r="Z277" s="1"/>
  <c r="AA278"/>
  <c r="AA277" s="1"/>
  <c r="AB278"/>
  <c r="AB277" s="1"/>
  <c r="AC278"/>
  <c r="AC277" s="1"/>
  <c r="AD278"/>
  <c r="AD277" s="1"/>
  <c r="AE278"/>
  <c r="AE277" s="1"/>
  <c r="AF278"/>
  <c r="AF277" s="1"/>
  <c r="AG278"/>
  <c r="AG277" s="1"/>
  <c r="H280"/>
  <c r="H279" s="1"/>
  <c r="I280"/>
  <c r="I279" s="1"/>
  <c r="J280"/>
  <c r="J279" s="1"/>
  <c r="K280"/>
  <c r="K279" s="1"/>
  <c r="L280"/>
  <c r="L279" s="1"/>
  <c r="M280"/>
  <c r="M279" s="1"/>
  <c r="N280"/>
  <c r="N279" s="1"/>
  <c r="O280"/>
  <c r="O279" s="1"/>
  <c r="P280"/>
  <c r="P279" s="1"/>
  <c r="Q280"/>
  <c r="Q279" s="1"/>
  <c r="R280"/>
  <c r="R279" s="1"/>
  <c r="S280"/>
  <c r="S279" s="1"/>
  <c r="T280"/>
  <c r="T279" s="1"/>
  <c r="U280"/>
  <c r="U279" s="1"/>
  <c r="V280"/>
  <c r="V279" s="1"/>
  <c r="W280"/>
  <c r="W279" s="1"/>
  <c r="X280"/>
  <c r="X279" s="1"/>
  <c r="Y280"/>
  <c r="Y279" s="1"/>
  <c r="Z280"/>
  <c r="Z279" s="1"/>
  <c r="AA280"/>
  <c r="AA279" s="1"/>
  <c r="AB280"/>
  <c r="AB279" s="1"/>
  <c r="AC280"/>
  <c r="AC279" s="1"/>
  <c r="AD280"/>
  <c r="AD279" s="1"/>
  <c r="AE280"/>
  <c r="AE279" s="1"/>
  <c r="AF280"/>
  <c r="AF279" s="1"/>
  <c r="AG280"/>
  <c r="AG279" s="1"/>
  <c r="AG276" s="1"/>
  <c r="AG275" s="1"/>
  <c r="S284"/>
  <c r="S283" s="1"/>
  <c r="T284"/>
  <c r="T283" s="1"/>
  <c r="U284"/>
  <c r="U283" s="1"/>
  <c r="V284"/>
  <c r="V283" s="1"/>
  <c r="W284"/>
  <c r="W283" s="1"/>
  <c r="X284"/>
  <c r="X283" s="1"/>
  <c r="Y284"/>
  <c r="Y283" s="1"/>
  <c r="Z284"/>
  <c r="Z283" s="1"/>
  <c r="AA284"/>
  <c r="AA283" s="1"/>
  <c r="AB284"/>
  <c r="AB283" s="1"/>
  <c r="AC284"/>
  <c r="AC283" s="1"/>
  <c r="AD284"/>
  <c r="AD283" s="1"/>
  <c r="AE284"/>
  <c r="AE283" s="1"/>
  <c r="AF284"/>
  <c r="AF283" s="1"/>
  <c r="AG284"/>
  <c r="AG283" s="1"/>
  <c r="H286"/>
  <c r="H285" s="1"/>
  <c r="I286"/>
  <c r="I285" s="1"/>
  <c r="J286"/>
  <c r="J285" s="1"/>
  <c r="K286"/>
  <c r="K285" s="1"/>
  <c r="L286"/>
  <c r="L285" s="1"/>
  <c r="M286"/>
  <c r="M285" s="1"/>
  <c r="N286"/>
  <c r="N285" s="1"/>
  <c r="O286"/>
  <c r="O285" s="1"/>
  <c r="P286"/>
  <c r="P285" s="1"/>
  <c r="Q286"/>
  <c r="Q285" s="1"/>
  <c r="R286"/>
  <c r="R285" s="1"/>
  <c r="S286"/>
  <c r="S285" s="1"/>
  <c r="T286"/>
  <c r="T285" s="1"/>
  <c r="U286"/>
  <c r="U285" s="1"/>
  <c r="V286"/>
  <c r="V285" s="1"/>
  <c r="W286"/>
  <c r="W285" s="1"/>
  <c r="X286"/>
  <c r="X285" s="1"/>
  <c r="Y286"/>
  <c r="Y285" s="1"/>
  <c r="Z286"/>
  <c r="Z285" s="1"/>
  <c r="AA286"/>
  <c r="AA285" s="1"/>
  <c r="AB286"/>
  <c r="AB285" s="1"/>
  <c r="AC286"/>
  <c r="AC285" s="1"/>
  <c r="AD286"/>
  <c r="AD285" s="1"/>
  <c r="AE286"/>
  <c r="AE285" s="1"/>
  <c r="AF286"/>
  <c r="AF285" s="1"/>
  <c r="AG286"/>
  <c r="AG285" s="1"/>
  <c r="H293"/>
  <c r="H292" s="1"/>
  <c r="H291" s="1"/>
  <c r="H288" s="1"/>
  <c r="I293"/>
  <c r="I292" s="1"/>
  <c r="I291" s="1"/>
  <c r="I288" s="1"/>
  <c r="J293"/>
  <c r="J292" s="1"/>
  <c r="J291" s="1"/>
  <c r="J288" s="1"/>
  <c r="K293"/>
  <c r="K292" s="1"/>
  <c r="K291" s="1"/>
  <c r="K288" s="1"/>
  <c r="L293"/>
  <c r="L292" s="1"/>
  <c r="L291" s="1"/>
  <c r="L288" s="1"/>
  <c r="M293"/>
  <c r="M292" s="1"/>
  <c r="M291" s="1"/>
  <c r="M288" s="1"/>
  <c r="N293"/>
  <c r="N292" s="1"/>
  <c r="N291" s="1"/>
  <c r="N288" s="1"/>
  <c r="O293"/>
  <c r="O292" s="1"/>
  <c r="O291" s="1"/>
  <c r="O288" s="1"/>
  <c r="P293"/>
  <c r="P292" s="1"/>
  <c r="P291" s="1"/>
  <c r="P288" s="1"/>
  <c r="Q293"/>
  <c r="Q292" s="1"/>
  <c r="Q291" s="1"/>
  <c r="Q288" s="1"/>
  <c r="R293"/>
  <c r="R292" s="1"/>
  <c r="R291" s="1"/>
  <c r="R288" s="1"/>
  <c r="S293"/>
  <c r="S292" s="1"/>
  <c r="S291" s="1"/>
  <c r="S288" s="1"/>
  <c r="T293"/>
  <c r="T292" s="1"/>
  <c r="T291" s="1"/>
  <c r="T288" s="1"/>
  <c r="U293"/>
  <c r="U292" s="1"/>
  <c r="U291" s="1"/>
  <c r="U288" s="1"/>
  <c r="V293"/>
  <c r="V292" s="1"/>
  <c r="V291" s="1"/>
  <c r="V288" s="1"/>
  <c r="W293"/>
  <c r="W292" s="1"/>
  <c r="W291" s="1"/>
  <c r="W288" s="1"/>
  <c r="X293"/>
  <c r="X292" s="1"/>
  <c r="X291" s="1"/>
  <c r="X288" s="1"/>
  <c r="Y293"/>
  <c r="Y292" s="1"/>
  <c r="Y291" s="1"/>
  <c r="Y288" s="1"/>
  <c r="Z293"/>
  <c r="Z292" s="1"/>
  <c r="Z291" s="1"/>
  <c r="Z288" s="1"/>
  <c r="AA293"/>
  <c r="AA292" s="1"/>
  <c r="AA291" s="1"/>
  <c r="AA288" s="1"/>
  <c r="AB293"/>
  <c r="AB292" s="1"/>
  <c r="AB291" s="1"/>
  <c r="AB288" s="1"/>
  <c r="AC293"/>
  <c r="AC292" s="1"/>
  <c r="AC291" s="1"/>
  <c r="AC288" s="1"/>
  <c r="AD293"/>
  <c r="AD292" s="1"/>
  <c r="AD291" s="1"/>
  <c r="AD288" s="1"/>
  <c r="AE293"/>
  <c r="AE292" s="1"/>
  <c r="AE291" s="1"/>
  <c r="AE288" s="1"/>
  <c r="AF293"/>
  <c r="AF292" s="1"/>
  <c r="AF291" s="1"/>
  <c r="AF288" s="1"/>
  <c r="AG293"/>
  <c r="AG292" s="1"/>
  <c r="AG291" s="1"/>
  <c r="AG288" s="1"/>
  <c r="H297"/>
  <c r="H296" s="1"/>
  <c r="H295" s="1"/>
  <c r="H294" s="1"/>
  <c r="I297"/>
  <c r="I296" s="1"/>
  <c r="I295" s="1"/>
  <c r="I294" s="1"/>
  <c r="J297"/>
  <c r="J296" s="1"/>
  <c r="J295" s="1"/>
  <c r="J294" s="1"/>
  <c r="K297"/>
  <c r="K296" s="1"/>
  <c r="K295" s="1"/>
  <c r="K294" s="1"/>
  <c r="L297"/>
  <c r="L296" s="1"/>
  <c r="L295" s="1"/>
  <c r="L294" s="1"/>
  <c r="M297"/>
  <c r="M296" s="1"/>
  <c r="M295" s="1"/>
  <c r="M294" s="1"/>
  <c r="N297"/>
  <c r="N296" s="1"/>
  <c r="N295" s="1"/>
  <c r="N294" s="1"/>
  <c r="O297"/>
  <c r="O296" s="1"/>
  <c r="O295" s="1"/>
  <c r="O294" s="1"/>
  <c r="P297"/>
  <c r="P296" s="1"/>
  <c r="P295" s="1"/>
  <c r="P294" s="1"/>
  <c r="Q297"/>
  <c r="Q296" s="1"/>
  <c r="Q295" s="1"/>
  <c r="Q294" s="1"/>
  <c r="R297"/>
  <c r="R296" s="1"/>
  <c r="R295" s="1"/>
  <c r="R294" s="1"/>
  <c r="S297"/>
  <c r="S296" s="1"/>
  <c r="S295" s="1"/>
  <c r="S294" s="1"/>
  <c r="T297"/>
  <c r="T296" s="1"/>
  <c r="T295" s="1"/>
  <c r="T294" s="1"/>
  <c r="U297"/>
  <c r="U296" s="1"/>
  <c r="U295" s="1"/>
  <c r="U294" s="1"/>
  <c r="V297"/>
  <c r="V296" s="1"/>
  <c r="V295" s="1"/>
  <c r="V294" s="1"/>
  <c r="W297"/>
  <c r="W296" s="1"/>
  <c r="W295" s="1"/>
  <c r="W294" s="1"/>
  <c r="X297"/>
  <c r="X296" s="1"/>
  <c r="X295" s="1"/>
  <c r="X294" s="1"/>
  <c r="Y297"/>
  <c r="Y296" s="1"/>
  <c r="Y295" s="1"/>
  <c r="Y294" s="1"/>
  <c r="Z297"/>
  <c r="Z296" s="1"/>
  <c r="Z295" s="1"/>
  <c r="Z294" s="1"/>
  <c r="AA297"/>
  <c r="AA296" s="1"/>
  <c r="AA295" s="1"/>
  <c r="AA294" s="1"/>
  <c r="AB297"/>
  <c r="AB296" s="1"/>
  <c r="AB295" s="1"/>
  <c r="AB294" s="1"/>
  <c r="AC297"/>
  <c r="AC296" s="1"/>
  <c r="AC295" s="1"/>
  <c r="AC294" s="1"/>
  <c r="AD297"/>
  <c r="AD296" s="1"/>
  <c r="AD295" s="1"/>
  <c r="AD294" s="1"/>
  <c r="AE297"/>
  <c r="AE296" s="1"/>
  <c r="AE295" s="1"/>
  <c r="AE294" s="1"/>
  <c r="AF297"/>
  <c r="AF296" s="1"/>
  <c r="AF295" s="1"/>
  <c r="AF294" s="1"/>
  <c r="AG297"/>
  <c r="AG296" s="1"/>
  <c r="AG295" s="1"/>
  <c r="AG294" s="1"/>
  <c r="H301"/>
  <c r="H300" s="1"/>
  <c r="H299" s="1"/>
  <c r="H298" s="1"/>
  <c r="I301"/>
  <c r="I300" s="1"/>
  <c r="I299" s="1"/>
  <c r="I298" s="1"/>
  <c r="J301"/>
  <c r="J300" s="1"/>
  <c r="J299" s="1"/>
  <c r="J298" s="1"/>
  <c r="K301"/>
  <c r="K300" s="1"/>
  <c r="K299" s="1"/>
  <c r="K298" s="1"/>
  <c r="L301"/>
  <c r="L300" s="1"/>
  <c r="L299" s="1"/>
  <c r="L298" s="1"/>
  <c r="M301"/>
  <c r="M300" s="1"/>
  <c r="M299" s="1"/>
  <c r="M298" s="1"/>
  <c r="N301"/>
  <c r="N300" s="1"/>
  <c r="N299" s="1"/>
  <c r="N298" s="1"/>
  <c r="O301"/>
  <c r="O300" s="1"/>
  <c r="O299" s="1"/>
  <c r="O298" s="1"/>
  <c r="P301"/>
  <c r="P300" s="1"/>
  <c r="P299" s="1"/>
  <c r="P298" s="1"/>
  <c r="Q301"/>
  <c r="Q300" s="1"/>
  <c r="Q299" s="1"/>
  <c r="Q298" s="1"/>
  <c r="R301"/>
  <c r="R300" s="1"/>
  <c r="R299" s="1"/>
  <c r="R298" s="1"/>
  <c r="S301"/>
  <c r="S300" s="1"/>
  <c r="S299" s="1"/>
  <c r="S298" s="1"/>
  <c r="T301"/>
  <c r="T300" s="1"/>
  <c r="T299" s="1"/>
  <c r="T298" s="1"/>
  <c r="U301"/>
  <c r="U300" s="1"/>
  <c r="U299" s="1"/>
  <c r="U298" s="1"/>
  <c r="V301"/>
  <c r="V300" s="1"/>
  <c r="V299" s="1"/>
  <c r="V298" s="1"/>
  <c r="W301"/>
  <c r="W300" s="1"/>
  <c r="W299" s="1"/>
  <c r="W298" s="1"/>
  <c r="X301"/>
  <c r="X300" s="1"/>
  <c r="X299" s="1"/>
  <c r="X298" s="1"/>
  <c r="Y301"/>
  <c r="Y300" s="1"/>
  <c r="Y299" s="1"/>
  <c r="Y298" s="1"/>
  <c r="Z301"/>
  <c r="Z300" s="1"/>
  <c r="Z299" s="1"/>
  <c r="Z298" s="1"/>
  <c r="AA301"/>
  <c r="AA300" s="1"/>
  <c r="AA299" s="1"/>
  <c r="AA298" s="1"/>
  <c r="AB301"/>
  <c r="AB300" s="1"/>
  <c r="AB299" s="1"/>
  <c r="AB298" s="1"/>
  <c r="AC301"/>
  <c r="AC300" s="1"/>
  <c r="AC299" s="1"/>
  <c r="AC298" s="1"/>
  <c r="AD301"/>
  <c r="AD300" s="1"/>
  <c r="AD299" s="1"/>
  <c r="AD298" s="1"/>
  <c r="AE301"/>
  <c r="AE300" s="1"/>
  <c r="AE299" s="1"/>
  <c r="AE298" s="1"/>
  <c r="AF301"/>
  <c r="AF300" s="1"/>
  <c r="AF299" s="1"/>
  <c r="AF298" s="1"/>
  <c r="AG301"/>
  <c r="AG300" s="1"/>
  <c r="AG299" s="1"/>
  <c r="AG298" s="1"/>
  <c r="R304"/>
  <c r="R303" s="1"/>
  <c r="S304"/>
  <c r="S303" s="1"/>
  <c r="T304"/>
  <c r="T303" s="1"/>
  <c r="U304"/>
  <c r="U303" s="1"/>
  <c r="V304"/>
  <c r="V303" s="1"/>
  <c r="W304"/>
  <c r="W303" s="1"/>
  <c r="X304"/>
  <c r="X303" s="1"/>
  <c r="Y304"/>
  <c r="Y303" s="1"/>
  <c r="Z304"/>
  <c r="Z303" s="1"/>
  <c r="AA304"/>
  <c r="AA303" s="1"/>
  <c r="AB304"/>
  <c r="AB303" s="1"/>
  <c r="AC304"/>
  <c r="AC303" s="1"/>
  <c r="AD304"/>
  <c r="AD303" s="1"/>
  <c r="AE304"/>
  <c r="AE303" s="1"/>
  <c r="AF304"/>
  <c r="AF303" s="1"/>
  <c r="AG304"/>
  <c r="AG303" s="1"/>
  <c r="AG305"/>
  <c r="S306"/>
  <c r="S305" s="1"/>
  <c r="T306"/>
  <c r="T305" s="1"/>
  <c r="U306"/>
  <c r="U305" s="1"/>
  <c r="V306"/>
  <c r="V305" s="1"/>
  <c r="W306"/>
  <c r="W305" s="1"/>
  <c r="X306"/>
  <c r="X305" s="1"/>
  <c r="Y306"/>
  <c r="Y305" s="1"/>
  <c r="Z306"/>
  <c r="Z305" s="1"/>
  <c r="AA306"/>
  <c r="AA305" s="1"/>
  <c r="AB306"/>
  <c r="AB305" s="1"/>
  <c r="AB302" s="1"/>
  <c r="AC306"/>
  <c r="AC305" s="1"/>
  <c r="AD306"/>
  <c r="AD305" s="1"/>
  <c r="AE306"/>
  <c r="AE305" s="1"/>
  <c r="AF306"/>
  <c r="AF305" s="1"/>
  <c r="H308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H310"/>
  <c r="I310"/>
  <c r="J310"/>
  <c r="K310"/>
  <c r="L310"/>
  <c r="M310"/>
  <c r="N310"/>
  <c r="O310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H314"/>
  <c r="H313" s="1"/>
  <c r="H307" s="1"/>
  <c r="I314"/>
  <c r="I313" s="1"/>
  <c r="I307" s="1"/>
  <c r="J314"/>
  <c r="J313" s="1"/>
  <c r="J307" s="1"/>
  <c r="K314"/>
  <c r="K313" s="1"/>
  <c r="K307" s="1"/>
  <c r="L314"/>
  <c r="L313" s="1"/>
  <c r="L307" s="1"/>
  <c r="M314"/>
  <c r="M313" s="1"/>
  <c r="M307" s="1"/>
  <c r="N314"/>
  <c r="N313" s="1"/>
  <c r="N307" s="1"/>
  <c r="O314"/>
  <c r="O313" s="1"/>
  <c r="O307" s="1"/>
  <c r="P314"/>
  <c r="P313" s="1"/>
  <c r="P307" s="1"/>
  <c r="Q314"/>
  <c r="Q313" s="1"/>
  <c r="Q307" s="1"/>
  <c r="R314"/>
  <c r="R313" s="1"/>
  <c r="R307" s="1"/>
  <c r="S314"/>
  <c r="S313" s="1"/>
  <c r="S307" s="1"/>
  <c r="T314"/>
  <c r="T313" s="1"/>
  <c r="T307" s="1"/>
  <c r="U314"/>
  <c r="U313" s="1"/>
  <c r="U307" s="1"/>
  <c r="V314"/>
  <c r="V313" s="1"/>
  <c r="V307" s="1"/>
  <c r="W314"/>
  <c r="W313" s="1"/>
  <c r="W307" s="1"/>
  <c r="X314"/>
  <c r="X313" s="1"/>
  <c r="X307" s="1"/>
  <c r="Y314"/>
  <c r="Y313" s="1"/>
  <c r="Y307" s="1"/>
  <c r="Z314"/>
  <c r="Z313" s="1"/>
  <c r="Z307" s="1"/>
  <c r="AA314"/>
  <c r="AA313" s="1"/>
  <c r="AA307" s="1"/>
  <c r="AB314"/>
  <c r="AB313" s="1"/>
  <c r="AB307" s="1"/>
  <c r="AC314"/>
  <c r="AC313" s="1"/>
  <c r="AC307" s="1"/>
  <c r="AD314"/>
  <c r="AD313" s="1"/>
  <c r="AD307" s="1"/>
  <c r="AE314"/>
  <c r="AE313" s="1"/>
  <c r="AE307" s="1"/>
  <c r="AF314"/>
  <c r="AF313" s="1"/>
  <c r="AF307" s="1"/>
  <c r="AG313"/>
  <c r="AG307" s="1"/>
  <c r="R319"/>
  <c r="S319"/>
  <c r="S318" s="1"/>
  <c r="S317" s="1"/>
  <c r="T319"/>
  <c r="T318" s="1"/>
  <c r="T317" s="1"/>
  <c r="U319"/>
  <c r="V319"/>
  <c r="W319"/>
  <c r="W318" s="1"/>
  <c r="W317" s="1"/>
  <c r="X319"/>
  <c r="X318" s="1"/>
  <c r="X317" s="1"/>
  <c r="Y319"/>
  <c r="Z319"/>
  <c r="AA319"/>
  <c r="AA318" s="1"/>
  <c r="AA317" s="1"/>
  <c r="AB319"/>
  <c r="AB318" s="1"/>
  <c r="AB317" s="1"/>
  <c r="AC319"/>
  <c r="AD319"/>
  <c r="AE319"/>
  <c r="AE318" s="1"/>
  <c r="AE317" s="1"/>
  <c r="AF319"/>
  <c r="AF318" s="1"/>
  <c r="AF317" s="1"/>
  <c r="H321"/>
  <c r="I321"/>
  <c r="J321"/>
  <c r="K321"/>
  <c r="L321"/>
  <c r="M321"/>
  <c r="N321"/>
  <c r="O321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R325"/>
  <c r="R324" s="1"/>
  <c r="S325"/>
  <c r="S324" s="1"/>
  <c r="T325"/>
  <c r="T324" s="1"/>
  <c r="U325"/>
  <c r="U324" s="1"/>
  <c r="V325"/>
  <c r="V324" s="1"/>
  <c r="W325"/>
  <c r="W324" s="1"/>
  <c r="X325"/>
  <c r="X324" s="1"/>
  <c r="Y325"/>
  <c r="Y324" s="1"/>
  <c r="Z325"/>
  <c r="Z324" s="1"/>
  <c r="AA325"/>
  <c r="AA324" s="1"/>
  <c r="AB325"/>
  <c r="AB324" s="1"/>
  <c r="AC325"/>
  <c r="AC324" s="1"/>
  <c r="AD325"/>
  <c r="AD324" s="1"/>
  <c r="AE325"/>
  <c r="AE324" s="1"/>
  <c r="AF325"/>
  <c r="AF324" s="1"/>
  <c r="AG324"/>
  <c r="H326"/>
  <c r="I326"/>
  <c r="J326"/>
  <c r="K326"/>
  <c r="L326"/>
  <c r="M326"/>
  <c r="N326"/>
  <c r="O326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H329"/>
  <c r="H328" s="1"/>
  <c r="I329"/>
  <c r="I328" s="1"/>
  <c r="J329"/>
  <c r="J328" s="1"/>
  <c r="K329"/>
  <c r="K328" s="1"/>
  <c r="L329"/>
  <c r="L328" s="1"/>
  <c r="M329"/>
  <c r="M328" s="1"/>
  <c r="N329"/>
  <c r="N328" s="1"/>
  <c r="O329"/>
  <c r="O328" s="1"/>
  <c r="P329"/>
  <c r="P328" s="1"/>
  <c r="Q329"/>
  <c r="Q328" s="1"/>
  <c r="R329"/>
  <c r="R328" s="1"/>
  <c r="S329"/>
  <c r="S328" s="1"/>
  <c r="T329"/>
  <c r="T328" s="1"/>
  <c r="U329"/>
  <c r="U328" s="1"/>
  <c r="V329"/>
  <c r="V328" s="1"/>
  <c r="W329"/>
  <c r="W328" s="1"/>
  <c r="X329"/>
  <c r="X328" s="1"/>
  <c r="Y329"/>
  <c r="Y328" s="1"/>
  <c r="Z329"/>
  <c r="Z328" s="1"/>
  <c r="AA329"/>
  <c r="AA328" s="1"/>
  <c r="AB329"/>
  <c r="AB328" s="1"/>
  <c r="AC329"/>
  <c r="AC328" s="1"/>
  <c r="AD329"/>
  <c r="AD328" s="1"/>
  <c r="AE329"/>
  <c r="AE328" s="1"/>
  <c r="AF329"/>
  <c r="AF328" s="1"/>
  <c r="AG329"/>
  <c r="AG328" s="1"/>
  <c r="H333"/>
  <c r="H332" s="1"/>
  <c r="H331" s="1"/>
  <c r="I333"/>
  <c r="I332" s="1"/>
  <c r="I331" s="1"/>
  <c r="J333"/>
  <c r="J332" s="1"/>
  <c r="J331" s="1"/>
  <c r="K333"/>
  <c r="K332" s="1"/>
  <c r="K331" s="1"/>
  <c r="L333"/>
  <c r="L332" s="1"/>
  <c r="L331" s="1"/>
  <c r="M333"/>
  <c r="M332" s="1"/>
  <c r="M331" s="1"/>
  <c r="N333"/>
  <c r="N332" s="1"/>
  <c r="N331" s="1"/>
  <c r="O333"/>
  <c r="O332" s="1"/>
  <c r="O331" s="1"/>
  <c r="P333"/>
  <c r="P332" s="1"/>
  <c r="P331" s="1"/>
  <c r="Q333"/>
  <c r="Q332" s="1"/>
  <c r="Q331" s="1"/>
  <c r="R333"/>
  <c r="R332" s="1"/>
  <c r="R331" s="1"/>
  <c r="S333"/>
  <c r="S332" s="1"/>
  <c r="S331" s="1"/>
  <c r="T333"/>
  <c r="T332" s="1"/>
  <c r="T331" s="1"/>
  <c r="U333"/>
  <c r="U332" s="1"/>
  <c r="U331" s="1"/>
  <c r="V333"/>
  <c r="V332" s="1"/>
  <c r="V331" s="1"/>
  <c r="W333"/>
  <c r="W332" s="1"/>
  <c r="W331" s="1"/>
  <c r="X333"/>
  <c r="X332" s="1"/>
  <c r="X331" s="1"/>
  <c r="Y333"/>
  <c r="Y332" s="1"/>
  <c r="Y331" s="1"/>
  <c r="Z333"/>
  <c r="Z332" s="1"/>
  <c r="Z331" s="1"/>
  <c r="AA333"/>
  <c r="AA332" s="1"/>
  <c r="AA331" s="1"/>
  <c r="AB333"/>
  <c r="AB332" s="1"/>
  <c r="AB331" s="1"/>
  <c r="AC333"/>
  <c r="AC332" s="1"/>
  <c r="AC331" s="1"/>
  <c r="AD333"/>
  <c r="AD332" s="1"/>
  <c r="AD331" s="1"/>
  <c r="AE333"/>
  <c r="AE332" s="1"/>
  <c r="AE331" s="1"/>
  <c r="AF333"/>
  <c r="AF332" s="1"/>
  <c r="AF331" s="1"/>
  <c r="AG332"/>
  <c r="AG331" s="1"/>
  <c r="H335"/>
  <c r="H334" s="1"/>
  <c r="I335"/>
  <c r="I334" s="1"/>
  <c r="J335"/>
  <c r="J334" s="1"/>
  <c r="K335"/>
  <c r="K334" s="1"/>
  <c r="L335"/>
  <c r="L334" s="1"/>
  <c r="M335"/>
  <c r="M334" s="1"/>
  <c r="N335"/>
  <c r="N334" s="1"/>
  <c r="O335"/>
  <c r="O334" s="1"/>
  <c r="P335"/>
  <c r="P334" s="1"/>
  <c r="Q335"/>
  <c r="Q334" s="1"/>
  <c r="R335"/>
  <c r="R334" s="1"/>
  <c r="S335"/>
  <c r="S334" s="1"/>
  <c r="T335"/>
  <c r="T334" s="1"/>
  <c r="U335"/>
  <c r="U334" s="1"/>
  <c r="V335"/>
  <c r="V334" s="1"/>
  <c r="W335"/>
  <c r="W334" s="1"/>
  <c r="X335"/>
  <c r="X334" s="1"/>
  <c r="Y335"/>
  <c r="Y334" s="1"/>
  <c r="Z335"/>
  <c r="Z334" s="1"/>
  <c r="AA335"/>
  <c r="AA334" s="1"/>
  <c r="AB335"/>
  <c r="AB334" s="1"/>
  <c r="AC335"/>
  <c r="AC334" s="1"/>
  <c r="AD335"/>
  <c r="AD334" s="1"/>
  <c r="AE335"/>
  <c r="AE334" s="1"/>
  <c r="AF335"/>
  <c r="AF334" s="1"/>
  <c r="AG335"/>
  <c r="AG334" s="1"/>
  <c r="H340"/>
  <c r="H339" s="1"/>
  <c r="H338" s="1"/>
  <c r="H337" s="1"/>
  <c r="I340"/>
  <c r="I339" s="1"/>
  <c r="I338" s="1"/>
  <c r="I337" s="1"/>
  <c r="J340"/>
  <c r="J339" s="1"/>
  <c r="J338" s="1"/>
  <c r="J337" s="1"/>
  <c r="K340"/>
  <c r="K339" s="1"/>
  <c r="K338" s="1"/>
  <c r="K337" s="1"/>
  <c r="L340"/>
  <c r="L339" s="1"/>
  <c r="L338" s="1"/>
  <c r="L337" s="1"/>
  <c r="M340"/>
  <c r="M339" s="1"/>
  <c r="M338" s="1"/>
  <c r="M337" s="1"/>
  <c r="N340"/>
  <c r="N339" s="1"/>
  <c r="N338" s="1"/>
  <c r="N337" s="1"/>
  <c r="O340"/>
  <c r="O339" s="1"/>
  <c r="O338" s="1"/>
  <c r="O337" s="1"/>
  <c r="P340"/>
  <c r="P339" s="1"/>
  <c r="P338" s="1"/>
  <c r="P337" s="1"/>
  <c r="Q340"/>
  <c r="Q339" s="1"/>
  <c r="Q338" s="1"/>
  <c r="Q337" s="1"/>
  <c r="R340"/>
  <c r="R339" s="1"/>
  <c r="R338" s="1"/>
  <c r="R337" s="1"/>
  <c r="S340"/>
  <c r="S339" s="1"/>
  <c r="S338" s="1"/>
  <c r="S337" s="1"/>
  <c r="T340"/>
  <c r="T339" s="1"/>
  <c r="T338" s="1"/>
  <c r="T337" s="1"/>
  <c r="U340"/>
  <c r="U339" s="1"/>
  <c r="U338" s="1"/>
  <c r="U337" s="1"/>
  <c r="V340"/>
  <c r="V339" s="1"/>
  <c r="V338" s="1"/>
  <c r="V337" s="1"/>
  <c r="W340"/>
  <c r="W339" s="1"/>
  <c r="W338" s="1"/>
  <c r="W337" s="1"/>
  <c r="X340"/>
  <c r="X339" s="1"/>
  <c r="X338" s="1"/>
  <c r="X337" s="1"/>
  <c r="Y340"/>
  <c r="Y339" s="1"/>
  <c r="Y338" s="1"/>
  <c r="Y337" s="1"/>
  <c r="Z340"/>
  <c r="Z339" s="1"/>
  <c r="Z338" s="1"/>
  <c r="Z337" s="1"/>
  <c r="AA340"/>
  <c r="AA339" s="1"/>
  <c r="AA338" s="1"/>
  <c r="AA337" s="1"/>
  <c r="AB340"/>
  <c r="AB339" s="1"/>
  <c r="AB338" s="1"/>
  <c r="AB337" s="1"/>
  <c r="AC340"/>
  <c r="AC339" s="1"/>
  <c r="AC338" s="1"/>
  <c r="AC337" s="1"/>
  <c r="AD340"/>
  <c r="AD339" s="1"/>
  <c r="AD338" s="1"/>
  <c r="AD337" s="1"/>
  <c r="AE340"/>
  <c r="AE339" s="1"/>
  <c r="AE338" s="1"/>
  <c r="AE337" s="1"/>
  <c r="AF340"/>
  <c r="AF339" s="1"/>
  <c r="AF338" s="1"/>
  <c r="AF337" s="1"/>
  <c r="AG339"/>
  <c r="AG338" s="1"/>
  <c r="AG337" s="1"/>
  <c r="S347"/>
  <c r="S346" s="1"/>
  <c r="S345" s="1"/>
  <c r="T347"/>
  <c r="T346" s="1"/>
  <c r="T345" s="1"/>
  <c r="U347"/>
  <c r="U346" s="1"/>
  <c r="U345" s="1"/>
  <c r="V347"/>
  <c r="V346" s="1"/>
  <c r="V345" s="1"/>
  <c r="W347"/>
  <c r="W346" s="1"/>
  <c r="W345" s="1"/>
  <c r="X347"/>
  <c r="X346" s="1"/>
  <c r="X345" s="1"/>
  <c r="Y347"/>
  <c r="Y346" s="1"/>
  <c r="Y345" s="1"/>
  <c r="Z347"/>
  <c r="Z346" s="1"/>
  <c r="Z345" s="1"/>
  <c r="AA347"/>
  <c r="AA346" s="1"/>
  <c r="AA345" s="1"/>
  <c r="AB347"/>
  <c r="AB346" s="1"/>
  <c r="AB345" s="1"/>
  <c r="AC347"/>
  <c r="AC346" s="1"/>
  <c r="AC345" s="1"/>
  <c r="AD347"/>
  <c r="AD346" s="1"/>
  <c r="AD345" s="1"/>
  <c r="AE347"/>
  <c r="AE346" s="1"/>
  <c r="AE345" s="1"/>
  <c r="AF347"/>
  <c r="AF346" s="1"/>
  <c r="AF345" s="1"/>
  <c r="AG346"/>
  <c r="AG345" s="1"/>
  <c r="AG349"/>
  <c r="AG348" s="1"/>
  <c r="R350"/>
  <c r="R349" s="1"/>
  <c r="R348" s="1"/>
  <c r="S350"/>
  <c r="S349" s="1"/>
  <c r="S348" s="1"/>
  <c r="T350"/>
  <c r="T349" s="1"/>
  <c r="T348" s="1"/>
  <c r="U350"/>
  <c r="U349" s="1"/>
  <c r="U348" s="1"/>
  <c r="V350"/>
  <c r="V349" s="1"/>
  <c r="V348" s="1"/>
  <c r="W350"/>
  <c r="W349" s="1"/>
  <c r="W348" s="1"/>
  <c r="X350"/>
  <c r="X349" s="1"/>
  <c r="X348" s="1"/>
  <c r="Y350"/>
  <c r="Y349" s="1"/>
  <c r="Y348" s="1"/>
  <c r="Z350"/>
  <c r="Z349" s="1"/>
  <c r="Z348" s="1"/>
  <c r="AA350"/>
  <c r="AA349" s="1"/>
  <c r="AA348" s="1"/>
  <c r="AB350"/>
  <c r="AB349" s="1"/>
  <c r="AB348" s="1"/>
  <c r="AC350"/>
  <c r="AC349" s="1"/>
  <c r="AC348" s="1"/>
  <c r="AD350"/>
  <c r="AD349" s="1"/>
  <c r="AD348" s="1"/>
  <c r="AE350"/>
  <c r="AE349" s="1"/>
  <c r="AE348" s="1"/>
  <c r="AF350"/>
  <c r="AF349" s="1"/>
  <c r="AF348" s="1"/>
  <c r="H353"/>
  <c r="H352" s="1"/>
  <c r="H351" s="1"/>
  <c r="I353"/>
  <c r="I352" s="1"/>
  <c r="I351" s="1"/>
  <c r="J353"/>
  <c r="J352" s="1"/>
  <c r="J351" s="1"/>
  <c r="K353"/>
  <c r="K352" s="1"/>
  <c r="K351" s="1"/>
  <c r="L353"/>
  <c r="L352" s="1"/>
  <c r="L351" s="1"/>
  <c r="M353"/>
  <c r="M352" s="1"/>
  <c r="M351" s="1"/>
  <c r="N353"/>
  <c r="N352" s="1"/>
  <c r="N351" s="1"/>
  <c r="O353"/>
  <c r="O352" s="1"/>
  <c r="O351" s="1"/>
  <c r="P353"/>
  <c r="P352" s="1"/>
  <c r="P351" s="1"/>
  <c r="Q353"/>
  <c r="Q352" s="1"/>
  <c r="Q351" s="1"/>
  <c r="R353"/>
  <c r="R352" s="1"/>
  <c r="R351" s="1"/>
  <c r="S353"/>
  <c r="S352" s="1"/>
  <c r="S351" s="1"/>
  <c r="T353"/>
  <c r="T352" s="1"/>
  <c r="T351" s="1"/>
  <c r="U353"/>
  <c r="U352" s="1"/>
  <c r="U351" s="1"/>
  <c r="V353"/>
  <c r="V352" s="1"/>
  <c r="V351" s="1"/>
  <c r="W353"/>
  <c r="W352" s="1"/>
  <c r="W351" s="1"/>
  <c r="X353"/>
  <c r="X352" s="1"/>
  <c r="X351" s="1"/>
  <c r="Y353"/>
  <c r="Y352" s="1"/>
  <c r="Y351" s="1"/>
  <c r="Z353"/>
  <c r="Z352" s="1"/>
  <c r="Z351" s="1"/>
  <c r="AA353"/>
  <c r="AA352" s="1"/>
  <c r="AA351" s="1"/>
  <c r="AB353"/>
  <c r="AB352" s="1"/>
  <c r="AB351" s="1"/>
  <c r="AC353"/>
  <c r="AC352" s="1"/>
  <c r="AC351" s="1"/>
  <c r="AD353"/>
  <c r="AD352" s="1"/>
  <c r="AD351" s="1"/>
  <c r="AE353"/>
  <c r="AE352" s="1"/>
  <c r="AE351" s="1"/>
  <c r="AF353"/>
  <c r="AF352" s="1"/>
  <c r="AF351" s="1"/>
  <c r="AG353"/>
  <c r="AG352" s="1"/>
  <c r="AG351" s="1"/>
  <c r="H356"/>
  <c r="H355" s="1"/>
  <c r="H354" s="1"/>
  <c r="I356"/>
  <c r="I355" s="1"/>
  <c r="I354" s="1"/>
  <c r="J356"/>
  <c r="J355" s="1"/>
  <c r="J354" s="1"/>
  <c r="K356"/>
  <c r="K355" s="1"/>
  <c r="K354" s="1"/>
  <c r="L356"/>
  <c r="L355" s="1"/>
  <c r="L354" s="1"/>
  <c r="M356"/>
  <c r="M355" s="1"/>
  <c r="M354" s="1"/>
  <c r="N356"/>
  <c r="N355" s="1"/>
  <c r="N354" s="1"/>
  <c r="O356"/>
  <c r="O355" s="1"/>
  <c r="O354" s="1"/>
  <c r="P356"/>
  <c r="P355" s="1"/>
  <c r="P354" s="1"/>
  <c r="Q356"/>
  <c r="Q355" s="1"/>
  <c r="Q354" s="1"/>
  <c r="R356"/>
  <c r="R355" s="1"/>
  <c r="R354" s="1"/>
  <c r="S356"/>
  <c r="S355" s="1"/>
  <c r="S354" s="1"/>
  <c r="T356"/>
  <c r="T355" s="1"/>
  <c r="T354" s="1"/>
  <c r="U356"/>
  <c r="U355" s="1"/>
  <c r="U354" s="1"/>
  <c r="V356"/>
  <c r="V355" s="1"/>
  <c r="V354" s="1"/>
  <c r="W356"/>
  <c r="W355" s="1"/>
  <c r="W354" s="1"/>
  <c r="X356"/>
  <c r="X355" s="1"/>
  <c r="X354" s="1"/>
  <c r="Y356"/>
  <c r="Y355" s="1"/>
  <c r="Y354" s="1"/>
  <c r="Z356"/>
  <c r="Z355" s="1"/>
  <c r="Z354" s="1"/>
  <c r="AA356"/>
  <c r="AA355" s="1"/>
  <c r="AA354" s="1"/>
  <c r="AB356"/>
  <c r="AB355" s="1"/>
  <c r="AB354" s="1"/>
  <c r="AC356"/>
  <c r="AC355" s="1"/>
  <c r="AC354" s="1"/>
  <c r="AD356"/>
  <c r="AD355" s="1"/>
  <c r="AD354" s="1"/>
  <c r="AE356"/>
  <c r="AE355" s="1"/>
  <c r="AE354" s="1"/>
  <c r="AF356"/>
  <c r="AF355" s="1"/>
  <c r="AF354" s="1"/>
  <c r="AG356"/>
  <c r="AG355" s="1"/>
  <c r="AG354" s="1"/>
  <c r="S359"/>
  <c r="S358" s="1"/>
  <c r="S357" s="1"/>
  <c r="T359"/>
  <c r="T358" s="1"/>
  <c r="T357" s="1"/>
  <c r="U359"/>
  <c r="U358" s="1"/>
  <c r="U357" s="1"/>
  <c r="V359"/>
  <c r="V358" s="1"/>
  <c r="V357" s="1"/>
  <c r="W359"/>
  <c r="W358" s="1"/>
  <c r="W357" s="1"/>
  <c r="X359"/>
  <c r="X358" s="1"/>
  <c r="X357" s="1"/>
  <c r="Y359"/>
  <c r="Y358" s="1"/>
  <c r="Y357" s="1"/>
  <c r="Z359"/>
  <c r="Z358" s="1"/>
  <c r="Z357" s="1"/>
  <c r="AA359"/>
  <c r="AA358" s="1"/>
  <c r="AA357" s="1"/>
  <c r="AB359"/>
  <c r="AB358" s="1"/>
  <c r="AB357" s="1"/>
  <c r="AC359"/>
  <c r="AC358" s="1"/>
  <c r="AC357" s="1"/>
  <c r="AD359"/>
  <c r="AD358" s="1"/>
  <c r="AD357" s="1"/>
  <c r="AE359"/>
  <c r="AE358" s="1"/>
  <c r="AE357" s="1"/>
  <c r="AF359"/>
  <c r="AF358" s="1"/>
  <c r="AF357" s="1"/>
  <c r="AG359"/>
  <c r="AG358" s="1"/>
  <c r="AG357" s="1"/>
  <c r="AG361"/>
  <c r="S363"/>
  <c r="T363"/>
  <c r="U363"/>
  <c r="U360" s="1"/>
  <c r="V363"/>
  <c r="V360" s="1"/>
  <c r="W363"/>
  <c r="W361" s="1"/>
  <c r="X363"/>
  <c r="X360" s="1"/>
  <c r="Y363"/>
  <c r="Y360" s="1"/>
  <c r="Z363"/>
  <c r="Z360" s="1"/>
  <c r="AA363"/>
  <c r="AA361" s="1"/>
  <c r="AB363"/>
  <c r="AB360" s="1"/>
  <c r="AC363"/>
  <c r="AC360" s="1"/>
  <c r="AD363"/>
  <c r="AD360" s="1"/>
  <c r="AE363"/>
  <c r="AF363"/>
  <c r="AF361" s="1"/>
  <c r="AG360"/>
  <c r="H366"/>
  <c r="H365" s="1"/>
  <c r="I366"/>
  <c r="I365" s="1"/>
  <c r="J366"/>
  <c r="J365" s="1"/>
  <c r="K366"/>
  <c r="K365" s="1"/>
  <c r="L366"/>
  <c r="L365" s="1"/>
  <c r="M366"/>
  <c r="M365" s="1"/>
  <c r="N366"/>
  <c r="N365" s="1"/>
  <c r="O366"/>
  <c r="O365" s="1"/>
  <c r="P366"/>
  <c r="P365" s="1"/>
  <c r="Q366"/>
  <c r="Q365" s="1"/>
  <c r="R366"/>
  <c r="R365" s="1"/>
  <c r="S366"/>
  <c r="S365" s="1"/>
  <c r="T366"/>
  <c r="T365" s="1"/>
  <c r="U366"/>
  <c r="U365" s="1"/>
  <c r="V366"/>
  <c r="V365" s="1"/>
  <c r="W366"/>
  <c r="W365" s="1"/>
  <c r="X366"/>
  <c r="X365" s="1"/>
  <c r="Y366"/>
  <c r="Y365" s="1"/>
  <c r="Z366"/>
  <c r="Z365" s="1"/>
  <c r="AA366"/>
  <c r="AA365" s="1"/>
  <c r="AB366"/>
  <c r="AB365" s="1"/>
  <c r="AC366"/>
  <c r="AC365" s="1"/>
  <c r="AD366"/>
  <c r="AD365" s="1"/>
  <c r="AE366"/>
  <c r="AE365" s="1"/>
  <c r="AF366"/>
  <c r="AF365" s="1"/>
  <c r="AG366"/>
  <c r="AG365" s="1"/>
  <c r="H367"/>
  <c r="I367"/>
  <c r="J367"/>
  <c r="K367"/>
  <c r="L367"/>
  <c r="M367"/>
  <c r="N367"/>
  <c r="O367"/>
  <c r="P367"/>
  <c r="Q367"/>
  <c r="R367"/>
  <c r="S367"/>
  <c r="T367"/>
  <c r="U367"/>
  <c r="V367"/>
  <c r="W367"/>
  <c r="X367"/>
  <c r="Y367"/>
  <c r="Z367"/>
  <c r="AA367"/>
  <c r="AB367"/>
  <c r="AC367"/>
  <c r="AD367"/>
  <c r="AE367"/>
  <c r="AF367"/>
  <c r="AG367"/>
  <c r="AG370"/>
  <c r="S371"/>
  <c r="T371"/>
  <c r="T370" s="1"/>
  <c r="U371"/>
  <c r="U369" s="1"/>
  <c r="V371"/>
  <c r="V370" s="1"/>
  <c r="W371"/>
  <c r="X371"/>
  <c r="X370" s="1"/>
  <c r="Y371"/>
  <c r="Y369" s="1"/>
  <c r="Z371"/>
  <c r="Z369" s="1"/>
  <c r="AA371"/>
  <c r="AA370" s="1"/>
  <c r="AB371"/>
  <c r="AB369" s="1"/>
  <c r="AC371"/>
  <c r="AC369" s="1"/>
  <c r="AD371"/>
  <c r="AE371"/>
  <c r="AE370" s="1"/>
  <c r="AF371"/>
  <c r="AF370" s="1"/>
  <c r="AG369"/>
  <c r="H373"/>
  <c r="H372" s="1"/>
  <c r="I373"/>
  <c r="I372" s="1"/>
  <c r="J373"/>
  <c r="J372" s="1"/>
  <c r="K373"/>
  <c r="K372" s="1"/>
  <c r="L373"/>
  <c r="L372" s="1"/>
  <c r="M373"/>
  <c r="M372" s="1"/>
  <c r="N373"/>
  <c r="N372" s="1"/>
  <c r="O373"/>
  <c r="O372" s="1"/>
  <c r="P373"/>
  <c r="P372" s="1"/>
  <c r="Q373"/>
  <c r="Q372" s="1"/>
  <c r="R373"/>
  <c r="R372" s="1"/>
  <c r="S373"/>
  <c r="S372" s="1"/>
  <c r="T373"/>
  <c r="T372" s="1"/>
  <c r="U373"/>
  <c r="U372" s="1"/>
  <c r="V373"/>
  <c r="V372" s="1"/>
  <c r="W373"/>
  <c r="W372" s="1"/>
  <c r="X373"/>
  <c r="X372" s="1"/>
  <c r="Y373"/>
  <c r="Y372" s="1"/>
  <c r="Z373"/>
  <c r="Z372" s="1"/>
  <c r="AA373"/>
  <c r="AA372" s="1"/>
  <c r="AB373"/>
  <c r="AB372" s="1"/>
  <c r="AC373"/>
  <c r="AC372" s="1"/>
  <c r="AD373"/>
  <c r="AD372" s="1"/>
  <c r="AE373"/>
  <c r="AE372" s="1"/>
  <c r="AF373"/>
  <c r="AF372" s="1"/>
  <c r="AG373"/>
  <c r="AG372" s="1"/>
  <c r="S378"/>
  <c r="S377" s="1"/>
  <c r="T378"/>
  <c r="T377" s="1"/>
  <c r="U378"/>
  <c r="U377" s="1"/>
  <c r="V378"/>
  <c r="V377" s="1"/>
  <c r="W378"/>
  <c r="W377" s="1"/>
  <c r="X378"/>
  <c r="X377" s="1"/>
  <c r="Y378"/>
  <c r="Y377" s="1"/>
  <c r="Z378"/>
  <c r="Z377" s="1"/>
  <c r="AA378"/>
  <c r="AA377" s="1"/>
  <c r="AB378"/>
  <c r="AB377" s="1"/>
  <c r="AC378"/>
  <c r="AC377" s="1"/>
  <c r="AD378"/>
  <c r="AD377" s="1"/>
  <c r="AE378"/>
  <c r="AE377" s="1"/>
  <c r="AF378"/>
  <c r="AF377" s="1"/>
  <c r="AG378"/>
  <c r="AG377" s="1"/>
  <c r="H379"/>
  <c r="I379"/>
  <c r="J379"/>
  <c r="K379"/>
  <c r="L379"/>
  <c r="M379"/>
  <c r="N379"/>
  <c r="O379"/>
  <c r="P379"/>
  <c r="Q379"/>
  <c r="R379"/>
  <c r="S379"/>
  <c r="T379"/>
  <c r="U379"/>
  <c r="V379"/>
  <c r="W379"/>
  <c r="X379"/>
  <c r="Y379"/>
  <c r="Z379"/>
  <c r="AA379"/>
  <c r="AB379"/>
  <c r="AC379"/>
  <c r="AD379"/>
  <c r="AE379"/>
  <c r="AF379"/>
  <c r="AG379"/>
  <c r="H382"/>
  <c r="H381" s="1"/>
  <c r="H376" s="1"/>
  <c r="I382"/>
  <c r="I381" s="1"/>
  <c r="I376" s="1"/>
  <c r="J382"/>
  <c r="J381" s="1"/>
  <c r="J376" s="1"/>
  <c r="K382"/>
  <c r="K381" s="1"/>
  <c r="K376" s="1"/>
  <c r="L382"/>
  <c r="L381" s="1"/>
  <c r="L376" s="1"/>
  <c r="M382"/>
  <c r="M381" s="1"/>
  <c r="M376" s="1"/>
  <c r="N382"/>
  <c r="N381" s="1"/>
  <c r="N376" s="1"/>
  <c r="O382"/>
  <c r="O381" s="1"/>
  <c r="O376" s="1"/>
  <c r="P382"/>
  <c r="P381" s="1"/>
  <c r="P376" s="1"/>
  <c r="Q382"/>
  <c r="Q381" s="1"/>
  <c r="Q376" s="1"/>
  <c r="R382"/>
  <c r="R381" s="1"/>
  <c r="R376" s="1"/>
  <c r="S382"/>
  <c r="S381" s="1"/>
  <c r="S376" s="1"/>
  <c r="T382"/>
  <c r="T381" s="1"/>
  <c r="T376" s="1"/>
  <c r="U382"/>
  <c r="U381" s="1"/>
  <c r="U376" s="1"/>
  <c r="V382"/>
  <c r="V381" s="1"/>
  <c r="V376" s="1"/>
  <c r="W382"/>
  <c r="W381" s="1"/>
  <c r="W376" s="1"/>
  <c r="X382"/>
  <c r="X381" s="1"/>
  <c r="X376" s="1"/>
  <c r="Y382"/>
  <c r="Y381" s="1"/>
  <c r="Y376" s="1"/>
  <c r="Z382"/>
  <c r="Z381" s="1"/>
  <c r="Z376" s="1"/>
  <c r="AA382"/>
  <c r="AA381" s="1"/>
  <c r="AA376" s="1"/>
  <c r="AB382"/>
  <c r="AB381" s="1"/>
  <c r="AB376" s="1"/>
  <c r="AC382"/>
  <c r="AC381" s="1"/>
  <c r="AC376" s="1"/>
  <c r="AD382"/>
  <c r="AD381" s="1"/>
  <c r="AD376" s="1"/>
  <c r="AE382"/>
  <c r="AE381" s="1"/>
  <c r="AE376" s="1"/>
  <c r="AF382"/>
  <c r="AF381" s="1"/>
  <c r="AF376" s="1"/>
  <c r="AG381"/>
  <c r="AG376" s="1"/>
  <c r="AG384"/>
  <c r="AG383" s="1"/>
  <c r="R385"/>
  <c r="R384" s="1"/>
  <c r="R383" s="1"/>
  <c r="S385"/>
  <c r="S384" s="1"/>
  <c r="S383" s="1"/>
  <c r="T385"/>
  <c r="T384" s="1"/>
  <c r="T383" s="1"/>
  <c r="U385"/>
  <c r="U384" s="1"/>
  <c r="U383" s="1"/>
  <c r="V385"/>
  <c r="V384" s="1"/>
  <c r="V383" s="1"/>
  <c r="W385"/>
  <c r="W384" s="1"/>
  <c r="W383" s="1"/>
  <c r="X385"/>
  <c r="X384" s="1"/>
  <c r="X383" s="1"/>
  <c r="Y385"/>
  <c r="Y384" s="1"/>
  <c r="Y383" s="1"/>
  <c r="Z385"/>
  <c r="Z384" s="1"/>
  <c r="Z383" s="1"/>
  <c r="AA385"/>
  <c r="AA384" s="1"/>
  <c r="AA383" s="1"/>
  <c r="AB385"/>
  <c r="AB384" s="1"/>
  <c r="AB383" s="1"/>
  <c r="AC385"/>
  <c r="AC384" s="1"/>
  <c r="AC383" s="1"/>
  <c r="AD385"/>
  <c r="AD384" s="1"/>
  <c r="AD383" s="1"/>
  <c r="AE385"/>
  <c r="AE384" s="1"/>
  <c r="AE383" s="1"/>
  <c r="AF385"/>
  <c r="AF384" s="1"/>
  <c r="AF383" s="1"/>
  <c r="AG388"/>
  <c r="AG387" s="1"/>
  <c r="S389"/>
  <c r="S388" s="1"/>
  <c r="S387" s="1"/>
  <c r="T389"/>
  <c r="T388" s="1"/>
  <c r="T387" s="1"/>
  <c r="U389"/>
  <c r="U388" s="1"/>
  <c r="U387" s="1"/>
  <c r="V389"/>
  <c r="V388" s="1"/>
  <c r="V387" s="1"/>
  <c r="W389"/>
  <c r="W388" s="1"/>
  <c r="W387" s="1"/>
  <c r="X389"/>
  <c r="X388" s="1"/>
  <c r="X387" s="1"/>
  <c r="Y389"/>
  <c r="Y388" s="1"/>
  <c r="Y387" s="1"/>
  <c r="Z389"/>
  <c r="Z388" s="1"/>
  <c r="Z387" s="1"/>
  <c r="AA389"/>
  <c r="AA388" s="1"/>
  <c r="AA387" s="1"/>
  <c r="AB389"/>
  <c r="AB388" s="1"/>
  <c r="AB387" s="1"/>
  <c r="AC389"/>
  <c r="AC388" s="1"/>
  <c r="AC387" s="1"/>
  <c r="AD389"/>
  <c r="AD388" s="1"/>
  <c r="AD387" s="1"/>
  <c r="AE389"/>
  <c r="AE388" s="1"/>
  <c r="AE387" s="1"/>
  <c r="AF389"/>
  <c r="AF388" s="1"/>
  <c r="AF387" s="1"/>
  <c r="S393"/>
  <c r="S392" s="1"/>
  <c r="S391" s="1"/>
  <c r="T393"/>
  <c r="T392" s="1"/>
  <c r="T391" s="1"/>
  <c r="U393"/>
  <c r="U392" s="1"/>
  <c r="U391" s="1"/>
  <c r="V393"/>
  <c r="V392" s="1"/>
  <c r="V391" s="1"/>
  <c r="W393"/>
  <c r="W392" s="1"/>
  <c r="W391" s="1"/>
  <c r="X393"/>
  <c r="X392" s="1"/>
  <c r="X391" s="1"/>
  <c r="Y393"/>
  <c r="Y392" s="1"/>
  <c r="Y391" s="1"/>
  <c r="Z393"/>
  <c r="Z392" s="1"/>
  <c r="Z391" s="1"/>
  <c r="AA393"/>
  <c r="AA392" s="1"/>
  <c r="AA391" s="1"/>
  <c r="AB393"/>
  <c r="AB392" s="1"/>
  <c r="AB391" s="1"/>
  <c r="AC393"/>
  <c r="AC392" s="1"/>
  <c r="AC391" s="1"/>
  <c r="AD393"/>
  <c r="AD392" s="1"/>
  <c r="AD391" s="1"/>
  <c r="AE393"/>
  <c r="AE392" s="1"/>
  <c r="AE391" s="1"/>
  <c r="AF393"/>
  <c r="AF392" s="1"/>
  <c r="AF391" s="1"/>
  <c r="AG393"/>
  <c r="AG392" s="1"/>
  <c r="AG391" s="1"/>
  <c r="H397"/>
  <c r="H396" s="1"/>
  <c r="H395" s="1"/>
  <c r="I397"/>
  <c r="I396" s="1"/>
  <c r="I395" s="1"/>
  <c r="J397"/>
  <c r="J396" s="1"/>
  <c r="J395" s="1"/>
  <c r="K397"/>
  <c r="K396" s="1"/>
  <c r="K395" s="1"/>
  <c r="K390" s="1"/>
  <c r="L397"/>
  <c r="L396" s="1"/>
  <c r="L395" s="1"/>
  <c r="M397"/>
  <c r="M396" s="1"/>
  <c r="M395" s="1"/>
  <c r="N397"/>
  <c r="N396" s="1"/>
  <c r="N395" s="1"/>
  <c r="N390" s="1"/>
  <c r="O397"/>
  <c r="O396" s="1"/>
  <c r="O395" s="1"/>
  <c r="P397"/>
  <c r="Q397"/>
  <c r="Q396" s="1"/>
  <c r="Q395" s="1"/>
  <c r="R397"/>
  <c r="R396" s="1"/>
  <c r="R395" s="1"/>
  <c r="S397"/>
  <c r="S396" s="1"/>
  <c r="S395" s="1"/>
  <c r="S390" s="1"/>
  <c r="T397"/>
  <c r="T396" s="1"/>
  <c r="T395" s="1"/>
  <c r="U397"/>
  <c r="U396" s="1"/>
  <c r="U395" s="1"/>
  <c r="V397"/>
  <c r="V396" s="1"/>
  <c r="V395" s="1"/>
  <c r="V390" s="1"/>
  <c r="W397"/>
  <c r="W396" s="1"/>
  <c r="W395" s="1"/>
  <c r="X397"/>
  <c r="X396" s="1"/>
  <c r="X395" s="1"/>
  <c r="Y397"/>
  <c r="Y396" s="1"/>
  <c r="Y395" s="1"/>
  <c r="Z397"/>
  <c r="Z396" s="1"/>
  <c r="Z395" s="1"/>
  <c r="AA397"/>
  <c r="AA396" s="1"/>
  <c r="AA395" s="1"/>
  <c r="AA390" s="1"/>
  <c r="AB397"/>
  <c r="AB396" s="1"/>
  <c r="AB395" s="1"/>
  <c r="AC397"/>
  <c r="AC396" s="1"/>
  <c r="AC395" s="1"/>
  <c r="AD397"/>
  <c r="AD396" s="1"/>
  <c r="AD395" s="1"/>
  <c r="AE397"/>
  <c r="AE396" s="1"/>
  <c r="AE395" s="1"/>
  <c r="AF397"/>
  <c r="AF396" s="1"/>
  <c r="AF395" s="1"/>
  <c r="AG397"/>
  <c r="AG396" s="1"/>
  <c r="AG395" s="1"/>
  <c r="AG400"/>
  <c r="AG399" s="1"/>
  <c r="H401"/>
  <c r="H400" s="1"/>
  <c r="H399" s="1"/>
  <c r="I401"/>
  <c r="I400" s="1"/>
  <c r="I399" s="1"/>
  <c r="J401"/>
  <c r="J400" s="1"/>
  <c r="J399" s="1"/>
  <c r="K401"/>
  <c r="K400" s="1"/>
  <c r="K399" s="1"/>
  <c r="L401"/>
  <c r="L400" s="1"/>
  <c r="L399" s="1"/>
  <c r="M401"/>
  <c r="M400" s="1"/>
  <c r="M399" s="1"/>
  <c r="N401"/>
  <c r="N400" s="1"/>
  <c r="N399" s="1"/>
  <c r="O401"/>
  <c r="O400" s="1"/>
  <c r="O399" s="1"/>
  <c r="P401"/>
  <c r="P400" s="1"/>
  <c r="P399" s="1"/>
  <c r="Q401"/>
  <c r="Q400" s="1"/>
  <c r="Q399" s="1"/>
  <c r="R401"/>
  <c r="R400" s="1"/>
  <c r="R399" s="1"/>
  <c r="S401"/>
  <c r="S400" s="1"/>
  <c r="S399" s="1"/>
  <c r="T401"/>
  <c r="T400" s="1"/>
  <c r="T399" s="1"/>
  <c r="U401"/>
  <c r="U400" s="1"/>
  <c r="U399" s="1"/>
  <c r="V401"/>
  <c r="V400" s="1"/>
  <c r="V399" s="1"/>
  <c r="W401"/>
  <c r="W400" s="1"/>
  <c r="W399" s="1"/>
  <c r="X401"/>
  <c r="X400" s="1"/>
  <c r="X399" s="1"/>
  <c r="Y401"/>
  <c r="Y400" s="1"/>
  <c r="Y399" s="1"/>
  <c r="Z401"/>
  <c r="Z400" s="1"/>
  <c r="Z399" s="1"/>
  <c r="AA401"/>
  <c r="AA400" s="1"/>
  <c r="AA399" s="1"/>
  <c r="AB401"/>
  <c r="AB400" s="1"/>
  <c r="AB399" s="1"/>
  <c r="AC401"/>
  <c r="AC400" s="1"/>
  <c r="AC399" s="1"/>
  <c r="AD401"/>
  <c r="AD400" s="1"/>
  <c r="AD399" s="1"/>
  <c r="AE401"/>
  <c r="AE400" s="1"/>
  <c r="AE399" s="1"/>
  <c r="AF401"/>
  <c r="AF400" s="1"/>
  <c r="AF399" s="1"/>
  <c r="H403"/>
  <c r="H402" s="1"/>
  <c r="I403"/>
  <c r="I402" s="1"/>
  <c r="J403"/>
  <c r="J402" s="1"/>
  <c r="K403"/>
  <c r="K402" s="1"/>
  <c r="L403"/>
  <c r="L402" s="1"/>
  <c r="M403"/>
  <c r="M402" s="1"/>
  <c r="N403"/>
  <c r="N402" s="1"/>
  <c r="O403"/>
  <c r="O402" s="1"/>
  <c r="P403"/>
  <c r="P402" s="1"/>
  <c r="Q403"/>
  <c r="Q402" s="1"/>
  <c r="R403"/>
  <c r="R402" s="1"/>
  <c r="S403"/>
  <c r="S402" s="1"/>
  <c r="T403"/>
  <c r="T402" s="1"/>
  <c r="U403"/>
  <c r="U402" s="1"/>
  <c r="V403"/>
  <c r="V402" s="1"/>
  <c r="W403"/>
  <c r="W402" s="1"/>
  <c r="X403"/>
  <c r="X402" s="1"/>
  <c r="Y403"/>
  <c r="Y402" s="1"/>
  <c r="Z403"/>
  <c r="Z402" s="1"/>
  <c r="AA403"/>
  <c r="AA402" s="1"/>
  <c r="AB403"/>
  <c r="AB402" s="1"/>
  <c r="AC403"/>
  <c r="AC402" s="1"/>
  <c r="AD403"/>
  <c r="AD402" s="1"/>
  <c r="AE403"/>
  <c r="AE402" s="1"/>
  <c r="AF403"/>
  <c r="AF402" s="1"/>
  <c r="AG403"/>
  <c r="AG402" s="1"/>
  <c r="H408"/>
  <c r="I408"/>
  <c r="I407" s="1"/>
  <c r="I406" s="1"/>
  <c r="J408"/>
  <c r="J407" s="1"/>
  <c r="J406" s="1"/>
  <c r="K408"/>
  <c r="K407" s="1"/>
  <c r="K406" s="1"/>
  <c r="L408"/>
  <c r="M408"/>
  <c r="N408"/>
  <c r="N407" s="1"/>
  <c r="N406" s="1"/>
  <c r="O408"/>
  <c r="O407" s="1"/>
  <c r="O406" s="1"/>
  <c r="P408"/>
  <c r="P407" s="1"/>
  <c r="P406" s="1"/>
  <c r="Q408"/>
  <c r="R408"/>
  <c r="R407" s="1"/>
  <c r="R406" s="1"/>
  <c r="S408"/>
  <c r="S407" s="1"/>
  <c r="S406" s="1"/>
  <c r="T408"/>
  <c r="U408"/>
  <c r="U407" s="1"/>
  <c r="U406" s="1"/>
  <c r="V408"/>
  <c r="V407" s="1"/>
  <c r="V406" s="1"/>
  <c r="W408"/>
  <c r="W407" s="1"/>
  <c r="W406" s="1"/>
  <c r="X408"/>
  <c r="Y408"/>
  <c r="Y407" s="1"/>
  <c r="Y406" s="1"/>
  <c r="Z408"/>
  <c r="Z407" s="1"/>
  <c r="Z406" s="1"/>
  <c r="AA408"/>
  <c r="AA407" s="1"/>
  <c r="AA406" s="1"/>
  <c r="AB408"/>
  <c r="AC408"/>
  <c r="AD408"/>
  <c r="AD407" s="1"/>
  <c r="AD406" s="1"/>
  <c r="AE408"/>
  <c r="AE407" s="1"/>
  <c r="AE406" s="1"/>
  <c r="AF408"/>
  <c r="AG410"/>
  <c r="AG409" s="1"/>
  <c r="S411"/>
  <c r="S410" s="1"/>
  <c r="S409" s="1"/>
  <c r="T411"/>
  <c r="T410" s="1"/>
  <c r="T409" s="1"/>
  <c r="U411"/>
  <c r="U410" s="1"/>
  <c r="U409" s="1"/>
  <c r="V411"/>
  <c r="V410" s="1"/>
  <c r="V409" s="1"/>
  <c r="W411"/>
  <c r="W410" s="1"/>
  <c r="W409" s="1"/>
  <c r="X411"/>
  <c r="X410" s="1"/>
  <c r="X409" s="1"/>
  <c r="Y411"/>
  <c r="Y410" s="1"/>
  <c r="Y409" s="1"/>
  <c r="Z411"/>
  <c r="Z410" s="1"/>
  <c r="Z409" s="1"/>
  <c r="AA411"/>
  <c r="AA410" s="1"/>
  <c r="AA409" s="1"/>
  <c r="AB411"/>
  <c r="AB410" s="1"/>
  <c r="AB409" s="1"/>
  <c r="AC411"/>
  <c r="AC410" s="1"/>
  <c r="AC409" s="1"/>
  <c r="AD411"/>
  <c r="AD410" s="1"/>
  <c r="AD409" s="1"/>
  <c r="AE411"/>
  <c r="AE410" s="1"/>
  <c r="AE409" s="1"/>
  <c r="AF411"/>
  <c r="AF410" s="1"/>
  <c r="AF409" s="1"/>
  <c r="H416"/>
  <c r="H415" s="1"/>
  <c r="H414" s="1"/>
  <c r="I416"/>
  <c r="I415" s="1"/>
  <c r="I414" s="1"/>
  <c r="J416"/>
  <c r="J415" s="1"/>
  <c r="J414" s="1"/>
  <c r="K416"/>
  <c r="K415" s="1"/>
  <c r="K414" s="1"/>
  <c r="L416"/>
  <c r="L415" s="1"/>
  <c r="L414" s="1"/>
  <c r="M416"/>
  <c r="M415" s="1"/>
  <c r="M414" s="1"/>
  <c r="N416"/>
  <c r="N415" s="1"/>
  <c r="N414" s="1"/>
  <c r="O416"/>
  <c r="O415" s="1"/>
  <c r="O414" s="1"/>
  <c r="P416"/>
  <c r="P415" s="1"/>
  <c r="P414" s="1"/>
  <c r="Q416"/>
  <c r="Q415" s="1"/>
  <c r="Q414" s="1"/>
  <c r="R416"/>
  <c r="R415" s="1"/>
  <c r="R414" s="1"/>
  <c r="S416"/>
  <c r="S415" s="1"/>
  <c r="S414" s="1"/>
  <c r="T416"/>
  <c r="T415" s="1"/>
  <c r="T414" s="1"/>
  <c r="U416"/>
  <c r="U415" s="1"/>
  <c r="U414" s="1"/>
  <c r="V416"/>
  <c r="V415" s="1"/>
  <c r="V414" s="1"/>
  <c r="W416"/>
  <c r="W415" s="1"/>
  <c r="W414" s="1"/>
  <c r="X416"/>
  <c r="X415" s="1"/>
  <c r="X414" s="1"/>
  <c r="Y416"/>
  <c r="Y415" s="1"/>
  <c r="Y414" s="1"/>
  <c r="Z416"/>
  <c r="Z415" s="1"/>
  <c r="Z414" s="1"/>
  <c r="AA416"/>
  <c r="AA415" s="1"/>
  <c r="AA414" s="1"/>
  <c r="AB416"/>
  <c r="AB415" s="1"/>
  <c r="AB414" s="1"/>
  <c r="AC416"/>
  <c r="AC415" s="1"/>
  <c r="AC414" s="1"/>
  <c r="AD416"/>
  <c r="AD415" s="1"/>
  <c r="AD414" s="1"/>
  <c r="AE416"/>
  <c r="AE415" s="1"/>
  <c r="AE414" s="1"/>
  <c r="AF416"/>
  <c r="AF415" s="1"/>
  <c r="AF414" s="1"/>
  <c r="AG415"/>
  <c r="AG414" s="1"/>
  <c r="AG418"/>
  <c r="AG417" s="1"/>
  <c r="H419"/>
  <c r="H418" s="1"/>
  <c r="H417" s="1"/>
  <c r="I419"/>
  <c r="I418" s="1"/>
  <c r="I417" s="1"/>
  <c r="J419"/>
  <c r="J418" s="1"/>
  <c r="J417" s="1"/>
  <c r="K419"/>
  <c r="K418" s="1"/>
  <c r="K417" s="1"/>
  <c r="L419"/>
  <c r="L418" s="1"/>
  <c r="L417" s="1"/>
  <c r="M419"/>
  <c r="M418" s="1"/>
  <c r="M417" s="1"/>
  <c r="N419"/>
  <c r="N418" s="1"/>
  <c r="N417" s="1"/>
  <c r="O419"/>
  <c r="O418" s="1"/>
  <c r="O417" s="1"/>
  <c r="P419"/>
  <c r="P418" s="1"/>
  <c r="P417" s="1"/>
  <c r="Q419"/>
  <c r="Q418" s="1"/>
  <c r="Q417" s="1"/>
  <c r="R419"/>
  <c r="R418" s="1"/>
  <c r="R417" s="1"/>
  <c r="S419"/>
  <c r="S418" s="1"/>
  <c r="S417" s="1"/>
  <c r="T419"/>
  <c r="T418" s="1"/>
  <c r="T417" s="1"/>
  <c r="U419"/>
  <c r="U418" s="1"/>
  <c r="U417" s="1"/>
  <c r="V419"/>
  <c r="V418" s="1"/>
  <c r="V417" s="1"/>
  <c r="W419"/>
  <c r="W418" s="1"/>
  <c r="W417" s="1"/>
  <c r="X419"/>
  <c r="X418" s="1"/>
  <c r="X417" s="1"/>
  <c r="Y419"/>
  <c r="Y418" s="1"/>
  <c r="Y417" s="1"/>
  <c r="Z419"/>
  <c r="Z418" s="1"/>
  <c r="Z417" s="1"/>
  <c r="AA419"/>
  <c r="AA418" s="1"/>
  <c r="AA417" s="1"/>
  <c r="AB419"/>
  <c r="AB418" s="1"/>
  <c r="AB417" s="1"/>
  <c r="AC419"/>
  <c r="AC418" s="1"/>
  <c r="AC417" s="1"/>
  <c r="AD419"/>
  <c r="AD418" s="1"/>
  <c r="AD417" s="1"/>
  <c r="AE419"/>
  <c r="AE418" s="1"/>
  <c r="AE417" s="1"/>
  <c r="AF419"/>
  <c r="AF418" s="1"/>
  <c r="AF417" s="1"/>
  <c r="H422"/>
  <c r="H421" s="1"/>
  <c r="H420" s="1"/>
  <c r="I422"/>
  <c r="I421" s="1"/>
  <c r="I420" s="1"/>
  <c r="J422"/>
  <c r="J421" s="1"/>
  <c r="J420" s="1"/>
  <c r="K422"/>
  <c r="K421" s="1"/>
  <c r="K420" s="1"/>
  <c r="L422"/>
  <c r="L421" s="1"/>
  <c r="L420" s="1"/>
  <c r="M422"/>
  <c r="M421" s="1"/>
  <c r="M420" s="1"/>
  <c r="N422"/>
  <c r="N421" s="1"/>
  <c r="N420" s="1"/>
  <c r="O422"/>
  <c r="O421" s="1"/>
  <c r="O420" s="1"/>
  <c r="P422"/>
  <c r="P421" s="1"/>
  <c r="P420" s="1"/>
  <c r="Q422"/>
  <c r="Q421" s="1"/>
  <c r="Q420" s="1"/>
  <c r="R422"/>
  <c r="R421" s="1"/>
  <c r="R420" s="1"/>
  <c r="S422"/>
  <c r="S421" s="1"/>
  <c r="S420" s="1"/>
  <c r="T422"/>
  <c r="T421" s="1"/>
  <c r="T420" s="1"/>
  <c r="U422"/>
  <c r="U421" s="1"/>
  <c r="U420" s="1"/>
  <c r="V422"/>
  <c r="V421" s="1"/>
  <c r="V420" s="1"/>
  <c r="W422"/>
  <c r="W421" s="1"/>
  <c r="W420" s="1"/>
  <c r="X422"/>
  <c r="X421" s="1"/>
  <c r="X420" s="1"/>
  <c r="Y422"/>
  <c r="Y421" s="1"/>
  <c r="Y420" s="1"/>
  <c r="Z422"/>
  <c r="Z421" s="1"/>
  <c r="Z420" s="1"/>
  <c r="AA422"/>
  <c r="AA421" s="1"/>
  <c r="AA420" s="1"/>
  <c r="AB422"/>
  <c r="AB421" s="1"/>
  <c r="AB420" s="1"/>
  <c r="AC422"/>
  <c r="AC421" s="1"/>
  <c r="AC420" s="1"/>
  <c r="AD422"/>
  <c r="AD421" s="1"/>
  <c r="AD420" s="1"/>
  <c r="AE422"/>
  <c r="AE421" s="1"/>
  <c r="AE420" s="1"/>
  <c r="AF422"/>
  <c r="AF421" s="1"/>
  <c r="AF420" s="1"/>
  <c r="AG422"/>
  <c r="AG421" s="1"/>
  <c r="AG420" s="1"/>
  <c r="AG424"/>
  <c r="AG423" s="1"/>
  <c r="H425"/>
  <c r="H424" s="1"/>
  <c r="H423" s="1"/>
  <c r="I425"/>
  <c r="I424" s="1"/>
  <c r="I423" s="1"/>
  <c r="J425"/>
  <c r="J424" s="1"/>
  <c r="J423" s="1"/>
  <c r="K425"/>
  <c r="K424" s="1"/>
  <c r="K423" s="1"/>
  <c r="L425"/>
  <c r="L424" s="1"/>
  <c r="L423" s="1"/>
  <c r="M425"/>
  <c r="M424" s="1"/>
  <c r="M423" s="1"/>
  <c r="N425"/>
  <c r="N424" s="1"/>
  <c r="N423" s="1"/>
  <c r="O425"/>
  <c r="O424" s="1"/>
  <c r="O423" s="1"/>
  <c r="P425"/>
  <c r="P424" s="1"/>
  <c r="P423" s="1"/>
  <c r="Q425"/>
  <c r="Q424" s="1"/>
  <c r="Q423" s="1"/>
  <c r="R425"/>
  <c r="R424" s="1"/>
  <c r="R423" s="1"/>
  <c r="S425"/>
  <c r="S424" s="1"/>
  <c r="S423" s="1"/>
  <c r="T425"/>
  <c r="T424" s="1"/>
  <c r="T423" s="1"/>
  <c r="U425"/>
  <c r="U424" s="1"/>
  <c r="U423" s="1"/>
  <c r="V425"/>
  <c r="V424" s="1"/>
  <c r="V423" s="1"/>
  <c r="W425"/>
  <c r="W424" s="1"/>
  <c r="W423" s="1"/>
  <c r="X425"/>
  <c r="X424" s="1"/>
  <c r="X423" s="1"/>
  <c r="Y425"/>
  <c r="Y424" s="1"/>
  <c r="Y423" s="1"/>
  <c r="Z425"/>
  <c r="Z424" s="1"/>
  <c r="Z423" s="1"/>
  <c r="AA425"/>
  <c r="AA424" s="1"/>
  <c r="AA423" s="1"/>
  <c r="AB425"/>
  <c r="AB424" s="1"/>
  <c r="AB423" s="1"/>
  <c r="AC425"/>
  <c r="AC424" s="1"/>
  <c r="AC423" s="1"/>
  <c r="AD425"/>
  <c r="AD424" s="1"/>
  <c r="AD423" s="1"/>
  <c r="AE425"/>
  <c r="AE424" s="1"/>
  <c r="AE423" s="1"/>
  <c r="AF425"/>
  <c r="AF424" s="1"/>
  <c r="AF423" s="1"/>
  <c r="H428"/>
  <c r="H427" s="1"/>
  <c r="H426" s="1"/>
  <c r="I428"/>
  <c r="I427" s="1"/>
  <c r="I426" s="1"/>
  <c r="J428"/>
  <c r="J427" s="1"/>
  <c r="J426" s="1"/>
  <c r="K428"/>
  <c r="K427" s="1"/>
  <c r="K426" s="1"/>
  <c r="L428"/>
  <c r="L427" s="1"/>
  <c r="L426" s="1"/>
  <c r="M428"/>
  <c r="M427" s="1"/>
  <c r="M426" s="1"/>
  <c r="N428"/>
  <c r="N427" s="1"/>
  <c r="N426" s="1"/>
  <c r="O428"/>
  <c r="O427" s="1"/>
  <c r="O426" s="1"/>
  <c r="P428"/>
  <c r="P427" s="1"/>
  <c r="P426" s="1"/>
  <c r="Q428"/>
  <c r="Q427" s="1"/>
  <c r="Q426" s="1"/>
  <c r="R428"/>
  <c r="R427" s="1"/>
  <c r="R426" s="1"/>
  <c r="S428"/>
  <c r="S427" s="1"/>
  <c r="S426" s="1"/>
  <c r="T428"/>
  <c r="T427" s="1"/>
  <c r="T426" s="1"/>
  <c r="U428"/>
  <c r="U427" s="1"/>
  <c r="U426" s="1"/>
  <c r="V428"/>
  <c r="V427" s="1"/>
  <c r="V426" s="1"/>
  <c r="W428"/>
  <c r="W427" s="1"/>
  <c r="W426" s="1"/>
  <c r="X428"/>
  <c r="X427" s="1"/>
  <c r="X426" s="1"/>
  <c r="Y428"/>
  <c r="Y427" s="1"/>
  <c r="Y426" s="1"/>
  <c r="Z428"/>
  <c r="Z427" s="1"/>
  <c r="Z426" s="1"/>
  <c r="AA428"/>
  <c r="AA427" s="1"/>
  <c r="AA426" s="1"/>
  <c r="AB428"/>
  <c r="AB427" s="1"/>
  <c r="AB426" s="1"/>
  <c r="AC428"/>
  <c r="AC427" s="1"/>
  <c r="AC426" s="1"/>
  <c r="AD428"/>
  <c r="AD427" s="1"/>
  <c r="AD426" s="1"/>
  <c r="AE428"/>
  <c r="AE427" s="1"/>
  <c r="AE426" s="1"/>
  <c r="AF428"/>
  <c r="AF427" s="1"/>
  <c r="AF426" s="1"/>
  <c r="AG427"/>
  <c r="AG426" s="1"/>
  <c r="H430"/>
  <c r="H429" s="1"/>
  <c r="I430"/>
  <c r="I429" s="1"/>
  <c r="J430"/>
  <c r="J429" s="1"/>
  <c r="K430"/>
  <c r="K429" s="1"/>
  <c r="L430"/>
  <c r="L429" s="1"/>
  <c r="M430"/>
  <c r="M429" s="1"/>
  <c r="N430"/>
  <c r="N429" s="1"/>
  <c r="O430"/>
  <c r="O429" s="1"/>
  <c r="P430"/>
  <c r="P429" s="1"/>
  <c r="Q430"/>
  <c r="Q429" s="1"/>
  <c r="R430"/>
  <c r="R429" s="1"/>
  <c r="S430"/>
  <c r="S429" s="1"/>
  <c r="T430"/>
  <c r="T429" s="1"/>
  <c r="U430"/>
  <c r="U429" s="1"/>
  <c r="V430"/>
  <c r="V429" s="1"/>
  <c r="W430"/>
  <c r="W429" s="1"/>
  <c r="X430"/>
  <c r="X429" s="1"/>
  <c r="Y430"/>
  <c r="Y429" s="1"/>
  <c r="Z430"/>
  <c r="Z429" s="1"/>
  <c r="AA430"/>
  <c r="AA429" s="1"/>
  <c r="AB430"/>
  <c r="AB429" s="1"/>
  <c r="AC430"/>
  <c r="AC429" s="1"/>
  <c r="AD430"/>
  <c r="AD429" s="1"/>
  <c r="AE430"/>
  <c r="AE429" s="1"/>
  <c r="AF430"/>
  <c r="AF429" s="1"/>
  <c r="AG430"/>
  <c r="AG429" s="1"/>
  <c r="H435"/>
  <c r="H434" s="1"/>
  <c r="H433" s="1"/>
  <c r="I435"/>
  <c r="I434" s="1"/>
  <c r="I433" s="1"/>
  <c r="J435"/>
  <c r="J434" s="1"/>
  <c r="J433" s="1"/>
  <c r="K435"/>
  <c r="K434" s="1"/>
  <c r="K433" s="1"/>
  <c r="L435"/>
  <c r="L434" s="1"/>
  <c r="L433" s="1"/>
  <c r="M435"/>
  <c r="M434" s="1"/>
  <c r="M433" s="1"/>
  <c r="N435"/>
  <c r="N434" s="1"/>
  <c r="N433" s="1"/>
  <c r="O435"/>
  <c r="O434" s="1"/>
  <c r="O433" s="1"/>
  <c r="P435"/>
  <c r="P434" s="1"/>
  <c r="P433" s="1"/>
  <c r="Q435"/>
  <c r="Q434" s="1"/>
  <c r="Q433" s="1"/>
  <c r="R435"/>
  <c r="R434" s="1"/>
  <c r="R433" s="1"/>
  <c r="S435"/>
  <c r="S434" s="1"/>
  <c r="S433" s="1"/>
  <c r="T435"/>
  <c r="T434" s="1"/>
  <c r="T433" s="1"/>
  <c r="U435"/>
  <c r="U434" s="1"/>
  <c r="U433" s="1"/>
  <c r="V435"/>
  <c r="V434" s="1"/>
  <c r="V433" s="1"/>
  <c r="W435"/>
  <c r="W434" s="1"/>
  <c r="W433" s="1"/>
  <c r="X435"/>
  <c r="X434" s="1"/>
  <c r="X433" s="1"/>
  <c r="Y435"/>
  <c r="Y434" s="1"/>
  <c r="Y433" s="1"/>
  <c r="Z435"/>
  <c r="Z434" s="1"/>
  <c r="Z433" s="1"/>
  <c r="AA435"/>
  <c r="AA434" s="1"/>
  <c r="AA433" s="1"/>
  <c r="AB435"/>
  <c r="AB434" s="1"/>
  <c r="AB433" s="1"/>
  <c r="AC435"/>
  <c r="AC434" s="1"/>
  <c r="AC433" s="1"/>
  <c r="AD435"/>
  <c r="AD434" s="1"/>
  <c r="AD433" s="1"/>
  <c r="AE435"/>
  <c r="AE434" s="1"/>
  <c r="AE433" s="1"/>
  <c r="AF435"/>
  <c r="AF434" s="1"/>
  <c r="AF433" s="1"/>
  <c r="AG435"/>
  <c r="AG434" s="1"/>
  <c r="AG433" s="1"/>
  <c r="H437"/>
  <c r="H436" s="1"/>
  <c r="I437"/>
  <c r="I436" s="1"/>
  <c r="J437"/>
  <c r="J436" s="1"/>
  <c r="K437"/>
  <c r="K436" s="1"/>
  <c r="L437"/>
  <c r="L436" s="1"/>
  <c r="M437"/>
  <c r="M436" s="1"/>
  <c r="N437"/>
  <c r="N436" s="1"/>
  <c r="O437"/>
  <c r="O436" s="1"/>
  <c r="P437"/>
  <c r="P436" s="1"/>
  <c r="Q437"/>
  <c r="Q436" s="1"/>
  <c r="R437"/>
  <c r="R436" s="1"/>
  <c r="S437"/>
  <c r="S436" s="1"/>
  <c r="T437"/>
  <c r="T436" s="1"/>
  <c r="U437"/>
  <c r="U436" s="1"/>
  <c r="V437"/>
  <c r="V436" s="1"/>
  <c r="W437"/>
  <c r="W436" s="1"/>
  <c r="X437"/>
  <c r="X436" s="1"/>
  <c r="Y437"/>
  <c r="Y436" s="1"/>
  <c r="Z437"/>
  <c r="Z436" s="1"/>
  <c r="AA437"/>
  <c r="AA436" s="1"/>
  <c r="AB437"/>
  <c r="AB436" s="1"/>
  <c r="AC437"/>
  <c r="AC436" s="1"/>
  <c r="AD437"/>
  <c r="AD436" s="1"/>
  <c r="AE437"/>
  <c r="AE436" s="1"/>
  <c r="AF437"/>
  <c r="AF436" s="1"/>
  <c r="AG437"/>
  <c r="AG436" s="1"/>
  <c r="H440"/>
  <c r="H439" s="1"/>
  <c r="I440"/>
  <c r="I439" s="1"/>
  <c r="J440"/>
  <c r="J439" s="1"/>
  <c r="K440"/>
  <c r="K439" s="1"/>
  <c r="L440"/>
  <c r="L439" s="1"/>
  <c r="M440"/>
  <c r="M439" s="1"/>
  <c r="N440"/>
  <c r="N439" s="1"/>
  <c r="O440"/>
  <c r="O439" s="1"/>
  <c r="P440"/>
  <c r="P439" s="1"/>
  <c r="Q440"/>
  <c r="Q439" s="1"/>
  <c r="R440"/>
  <c r="R439" s="1"/>
  <c r="S440"/>
  <c r="S439" s="1"/>
  <c r="T440"/>
  <c r="T439" s="1"/>
  <c r="U440"/>
  <c r="U439" s="1"/>
  <c r="V440"/>
  <c r="V439" s="1"/>
  <c r="W440"/>
  <c r="W439" s="1"/>
  <c r="X440"/>
  <c r="X439" s="1"/>
  <c r="Y440"/>
  <c r="Y439" s="1"/>
  <c r="Z440"/>
  <c r="Z439" s="1"/>
  <c r="AA440"/>
  <c r="AA439" s="1"/>
  <c r="AB440"/>
  <c r="AB439" s="1"/>
  <c r="AC440"/>
  <c r="AC439" s="1"/>
  <c r="AD440"/>
  <c r="AD439" s="1"/>
  <c r="AE440"/>
  <c r="AE439" s="1"/>
  <c r="AF440"/>
  <c r="AF439" s="1"/>
  <c r="AG440"/>
  <c r="AG439" s="1"/>
  <c r="H443"/>
  <c r="H442" s="1"/>
  <c r="I443"/>
  <c r="I442" s="1"/>
  <c r="J443"/>
  <c r="J442" s="1"/>
  <c r="K443"/>
  <c r="K442" s="1"/>
  <c r="L443"/>
  <c r="L442" s="1"/>
  <c r="M443"/>
  <c r="M442" s="1"/>
  <c r="N443"/>
  <c r="N442" s="1"/>
  <c r="O443"/>
  <c r="O442" s="1"/>
  <c r="P443"/>
  <c r="P442" s="1"/>
  <c r="Q443"/>
  <c r="Q442" s="1"/>
  <c r="R443"/>
  <c r="R442" s="1"/>
  <c r="S443"/>
  <c r="S442" s="1"/>
  <c r="T443"/>
  <c r="T442" s="1"/>
  <c r="U443"/>
  <c r="U442" s="1"/>
  <c r="V443"/>
  <c r="V442" s="1"/>
  <c r="W443"/>
  <c r="W442" s="1"/>
  <c r="X443"/>
  <c r="X442" s="1"/>
  <c r="Y443"/>
  <c r="Y442" s="1"/>
  <c r="Z443"/>
  <c r="Z442" s="1"/>
  <c r="AA443"/>
  <c r="AA442" s="1"/>
  <c r="AB443"/>
  <c r="AB442" s="1"/>
  <c r="AC443"/>
  <c r="AC442" s="1"/>
  <c r="AD443"/>
  <c r="AD442" s="1"/>
  <c r="AE443"/>
  <c r="AE442" s="1"/>
  <c r="AF443"/>
  <c r="AF442" s="1"/>
  <c r="AG443"/>
  <c r="AG442" s="1"/>
  <c r="H445"/>
  <c r="I445"/>
  <c r="J445"/>
  <c r="K445"/>
  <c r="L445"/>
  <c r="M445"/>
  <c r="N445"/>
  <c r="O445"/>
  <c r="P445"/>
  <c r="Q445"/>
  <c r="R445"/>
  <c r="S445"/>
  <c r="T445"/>
  <c r="U445"/>
  <c r="V445"/>
  <c r="W445"/>
  <c r="X445"/>
  <c r="Y445"/>
  <c r="Z445"/>
  <c r="AA445"/>
  <c r="AB445"/>
  <c r="AC445"/>
  <c r="AD445"/>
  <c r="AE445"/>
  <c r="AF445"/>
  <c r="AG445"/>
  <c r="H447"/>
  <c r="I447"/>
  <c r="J447"/>
  <c r="K447"/>
  <c r="L447"/>
  <c r="M447"/>
  <c r="N447"/>
  <c r="O447"/>
  <c r="P447"/>
  <c r="Q447"/>
  <c r="R447"/>
  <c r="S447"/>
  <c r="T447"/>
  <c r="U447"/>
  <c r="V447"/>
  <c r="W447"/>
  <c r="X447"/>
  <c r="Y447"/>
  <c r="Z447"/>
  <c r="AA447"/>
  <c r="AB447"/>
  <c r="AC447"/>
  <c r="AD447"/>
  <c r="AE447"/>
  <c r="AF447"/>
  <c r="AG447"/>
  <c r="H449"/>
  <c r="I449"/>
  <c r="J449"/>
  <c r="K449"/>
  <c r="L449"/>
  <c r="M449"/>
  <c r="N449"/>
  <c r="O449"/>
  <c r="P449"/>
  <c r="Q449"/>
  <c r="R449"/>
  <c r="S449"/>
  <c r="T449"/>
  <c r="U449"/>
  <c r="V449"/>
  <c r="W449"/>
  <c r="X449"/>
  <c r="Y449"/>
  <c r="Z449"/>
  <c r="AA449"/>
  <c r="AB449"/>
  <c r="AC449"/>
  <c r="AD449"/>
  <c r="AE449"/>
  <c r="AF449"/>
  <c r="AG449"/>
  <c r="S453"/>
  <c r="S452" s="1"/>
  <c r="S451" s="1"/>
  <c r="T453"/>
  <c r="T452" s="1"/>
  <c r="T451" s="1"/>
  <c r="U453"/>
  <c r="U452" s="1"/>
  <c r="U451" s="1"/>
  <c r="V453"/>
  <c r="V452" s="1"/>
  <c r="V451" s="1"/>
  <c r="W453"/>
  <c r="W452" s="1"/>
  <c r="W451" s="1"/>
  <c r="X453"/>
  <c r="X452" s="1"/>
  <c r="X451" s="1"/>
  <c r="Y453"/>
  <c r="Y452" s="1"/>
  <c r="Y451" s="1"/>
  <c r="Z453"/>
  <c r="Z452" s="1"/>
  <c r="Z451" s="1"/>
  <c r="AA453"/>
  <c r="AA452" s="1"/>
  <c r="AA451" s="1"/>
  <c r="AB453"/>
  <c r="AB452" s="1"/>
  <c r="AB451" s="1"/>
  <c r="AC453"/>
  <c r="AC452" s="1"/>
  <c r="AC451" s="1"/>
  <c r="AD453"/>
  <c r="AD452" s="1"/>
  <c r="AD451" s="1"/>
  <c r="AE453"/>
  <c r="AE452" s="1"/>
  <c r="AE451" s="1"/>
  <c r="AF453"/>
  <c r="AF452" s="1"/>
  <c r="AF451" s="1"/>
  <c r="AG452"/>
  <c r="AG451" s="1"/>
  <c r="AG456"/>
  <c r="AG455" s="1"/>
  <c r="H457"/>
  <c r="H456" s="1"/>
  <c r="H455" s="1"/>
  <c r="I457"/>
  <c r="I456" s="1"/>
  <c r="I455" s="1"/>
  <c r="J457"/>
  <c r="J456" s="1"/>
  <c r="J455" s="1"/>
  <c r="K457"/>
  <c r="K456" s="1"/>
  <c r="K455" s="1"/>
  <c r="L457"/>
  <c r="L456" s="1"/>
  <c r="L455" s="1"/>
  <c r="M457"/>
  <c r="M456" s="1"/>
  <c r="M455" s="1"/>
  <c r="N457"/>
  <c r="N456" s="1"/>
  <c r="N455" s="1"/>
  <c r="O457"/>
  <c r="O456" s="1"/>
  <c r="O455" s="1"/>
  <c r="P457"/>
  <c r="P456" s="1"/>
  <c r="P455" s="1"/>
  <c r="Q457"/>
  <c r="Q456" s="1"/>
  <c r="Q455" s="1"/>
  <c r="R457"/>
  <c r="R456" s="1"/>
  <c r="R455" s="1"/>
  <c r="S457"/>
  <c r="S456" s="1"/>
  <c r="S455" s="1"/>
  <c r="T457"/>
  <c r="T456" s="1"/>
  <c r="T455" s="1"/>
  <c r="U457"/>
  <c r="U456" s="1"/>
  <c r="U455" s="1"/>
  <c r="V457"/>
  <c r="V456" s="1"/>
  <c r="V455" s="1"/>
  <c r="W457"/>
  <c r="W456" s="1"/>
  <c r="W455" s="1"/>
  <c r="X457"/>
  <c r="X456" s="1"/>
  <c r="X455" s="1"/>
  <c r="Y457"/>
  <c r="Y456" s="1"/>
  <c r="Y455" s="1"/>
  <c r="Z457"/>
  <c r="Z456" s="1"/>
  <c r="Z455" s="1"/>
  <c r="AA457"/>
  <c r="AA456" s="1"/>
  <c r="AA455" s="1"/>
  <c r="AB457"/>
  <c r="AB456" s="1"/>
  <c r="AB455" s="1"/>
  <c r="AC457"/>
  <c r="AC456" s="1"/>
  <c r="AC455" s="1"/>
  <c r="AD457"/>
  <c r="AD456" s="1"/>
  <c r="AD455" s="1"/>
  <c r="AE457"/>
  <c r="AE456" s="1"/>
  <c r="AE455" s="1"/>
  <c r="AF457"/>
  <c r="AF456" s="1"/>
  <c r="AF455" s="1"/>
  <c r="S460"/>
  <c r="S459" s="1"/>
  <c r="S458" s="1"/>
  <c r="T460"/>
  <c r="T459" s="1"/>
  <c r="T458" s="1"/>
  <c r="U460"/>
  <c r="U459" s="1"/>
  <c r="U458" s="1"/>
  <c r="V460"/>
  <c r="V459" s="1"/>
  <c r="V458" s="1"/>
  <c r="W460"/>
  <c r="W459" s="1"/>
  <c r="W458" s="1"/>
  <c r="X460"/>
  <c r="X459" s="1"/>
  <c r="X458" s="1"/>
  <c r="Y460"/>
  <c r="Y459" s="1"/>
  <c r="Y458" s="1"/>
  <c r="Z460"/>
  <c r="Z459" s="1"/>
  <c r="Z458" s="1"/>
  <c r="AA460"/>
  <c r="AA459" s="1"/>
  <c r="AA458" s="1"/>
  <c r="AB460"/>
  <c r="AB459" s="1"/>
  <c r="AB458" s="1"/>
  <c r="AC460"/>
  <c r="AC459" s="1"/>
  <c r="AC458" s="1"/>
  <c r="AD460"/>
  <c r="AD459" s="1"/>
  <c r="AD458" s="1"/>
  <c r="AE460"/>
  <c r="AE459" s="1"/>
  <c r="AE458" s="1"/>
  <c r="AF460"/>
  <c r="AF459" s="1"/>
  <c r="AF458" s="1"/>
  <c r="AG459"/>
  <c r="AG458" s="1"/>
  <c r="H463"/>
  <c r="H462" s="1"/>
  <c r="H461" s="1"/>
  <c r="I463"/>
  <c r="I462" s="1"/>
  <c r="I461" s="1"/>
  <c r="J463"/>
  <c r="J462" s="1"/>
  <c r="J461" s="1"/>
  <c r="K463"/>
  <c r="K462" s="1"/>
  <c r="K461" s="1"/>
  <c r="L463"/>
  <c r="L462" s="1"/>
  <c r="L461" s="1"/>
  <c r="M463"/>
  <c r="M462" s="1"/>
  <c r="M461" s="1"/>
  <c r="N463"/>
  <c r="N462" s="1"/>
  <c r="N461" s="1"/>
  <c r="O463"/>
  <c r="O462" s="1"/>
  <c r="O461" s="1"/>
  <c r="P463"/>
  <c r="P462" s="1"/>
  <c r="P461" s="1"/>
  <c r="Q463"/>
  <c r="Q462" s="1"/>
  <c r="Q461" s="1"/>
  <c r="R463"/>
  <c r="R462" s="1"/>
  <c r="R461" s="1"/>
  <c r="S463"/>
  <c r="S462" s="1"/>
  <c r="S461" s="1"/>
  <c r="T463"/>
  <c r="T462" s="1"/>
  <c r="T461" s="1"/>
  <c r="U463"/>
  <c r="U462" s="1"/>
  <c r="U461" s="1"/>
  <c r="V463"/>
  <c r="V462" s="1"/>
  <c r="V461" s="1"/>
  <c r="W463"/>
  <c r="W462" s="1"/>
  <c r="W461" s="1"/>
  <c r="X463"/>
  <c r="X462" s="1"/>
  <c r="X461" s="1"/>
  <c r="Y463"/>
  <c r="Y462" s="1"/>
  <c r="Y461" s="1"/>
  <c r="Z463"/>
  <c r="Z462" s="1"/>
  <c r="Z461" s="1"/>
  <c r="AA463"/>
  <c r="AA462" s="1"/>
  <c r="AA461" s="1"/>
  <c r="AB463"/>
  <c r="AB462" s="1"/>
  <c r="AB461" s="1"/>
  <c r="AC463"/>
  <c r="AC462" s="1"/>
  <c r="AC461" s="1"/>
  <c r="AD463"/>
  <c r="AD462" s="1"/>
  <c r="AD461" s="1"/>
  <c r="AE463"/>
  <c r="AE462" s="1"/>
  <c r="AE461" s="1"/>
  <c r="AF463"/>
  <c r="AF462" s="1"/>
  <c r="AF461" s="1"/>
  <c r="AG463"/>
  <c r="AG462" s="1"/>
  <c r="AG461" s="1"/>
  <c r="H466"/>
  <c r="H465" s="1"/>
  <c r="H464" s="1"/>
  <c r="I466"/>
  <c r="I465" s="1"/>
  <c r="I464" s="1"/>
  <c r="J466"/>
  <c r="J465" s="1"/>
  <c r="J464" s="1"/>
  <c r="K466"/>
  <c r="K465" s="1"/>
  <c r="K464" s="1"/>
  <c r="L466"/>
  <c r="L465" s="1"/>
  <c r="L464" s="1"/>
  <c r="M466"/>
  <c r="M465" s="1"/>
  <c r="M464" s="1"/>
  <c r="N466"/>
  <c r="N465" s="1"/>
  <c r="N464" s="1"/>
  <c r="O466"/>
  <c r="O465" s="1"/>
  <c r="O464" s="1"/>
  <c r="P466"/>
  <c r="P465" s="1"/>
  <c r="P464" s="1"/>
  <c r="Q466"/>
  <c r="Q465" s="1"/>
  <c r="Q464" s="1"/>
  <c r="R466"/>
  <c r="R465" s="1"/>
  <c r="R464" s="1"/>
  <c r="S466"/>
  <c r="S465" s="1"/>
  <c r="S464" s="1"/>
  <c r="T466"/>
  <c r="T465" s="1"/>
  <c r="T464" s="1"/>
  <c r="U466"/>
  <c r="U465" s="1"/>
  <c r="U464" s="1"/>
  <c r="V466"/>
  <c r="V465" s="1"/>
  <c r="V464" s="1"/>
  <c r="W466"/>
  <c r="W465" s="1"/>
  <c r="W464" s="1"/>
  <c r="X466"/>
  <c r="X465" s="1"/>
  <c r="X464" s="1"/>
  <c r="Y466"/>
  <c r="Y465" s="1"/>
  <c r="Y464" s="1"/>
  <c r="Z466"/>
  <c r="Z465" s="1"/>
  <c r="Z464" s="1"/>
  <c r="AA466"/>
  <c r="AA465" s="1"/>
  <c r="AA464" s="1"/>
  <c r="AB466"/>
  <c r="AB465" s="1"/>
  <c r="AB464" s="1"/>
  <c r="AC466"/>
  <c r="AC465" s="1"/>
  <c r="AC464" s="1"/>
  <c r="AD466"/>
  <c r="AD465" s="1"/>
  <c r="AD464" s="1"/>
  <c r="AE466"/>
  <c r="AE465" s="1"/>
  <c r="AE464" s="1"/>
  <c r="AF466"/>
  <c r="AF465" s="1"/>
  <c r="AF464" s="1"/>
  <c r="AG466"/>
  <c r="AG465" s="1"/>
  <c r="AG464" s="1"/>
  <c r="H467"/>
  <c r="I467"/>
  <c r="J467"/>
  <c r="K467"/>
  <c r="L467"/>
  <c r="M467"/>
  <c r="N467"/>
  <c r="O467"/>
  <c r="P467"/>
  <c r="Q467"/>
  <c r="R467"/>
  <c r="S467"/>
  <c r="T467"/>
  <c r="U467"/>
  <c r="V467"/>
  <c r="W467"/>
  <c r="X467"/>
  <c r="Y467"/>
  <c r="Z467"/>
  <c r="AA467"/>
  <c r="AB467"/>
  <c r="AC467"/>
  <c r="AD467"/>
  <c r="AE467"/>
  <c r="AF467"/>
  <c r="AG467"/>
  <c r="H471"/>
  <c r="H470" s="1"/>
  <c r="H469" s="1"/>
  <c r="I471"/>
  <c r="I470" s="1"/>
  <c r="I469" s="1"/>
  <c r="J471"/>
  <c r="J470" s="1"/>
  <c r="J469" s="1"/>
  <c r="K471"/>
  <c r="K470" s="1"/>
  <c r="K469" s="1"/>
  <c r="L471"/>
  <c r="L470" s="1"/>
  <c r="L469" s="1"/>
  <c r="M471"/>
  <c r="M470" s="1"/>
  <c r="M469" s="1"/>
  <c r="N471"/>
  <c r="N470" s="1"/>
  <c r="N469" s="1"/>
  <c r="O471"/>
  <c r="O470" s="1"/>
  <c r="O469" s="1"/>
  <c r="P471"/>
  <c r="P470" s="1"/>
  <c r="P469" s="1"/>
  <c r="Q471"/>
  <c r="Q470" s="1"/>
  <c r="Q469" s="1"/>
  <c r="R471"/>
  <c r="R470" s="1"/>
  <c r="R469" s="1"/>
  <c r="S471"/>
  <c r="S470" s="1"/>
  <c r="S469" s="1"/>
  <c r="T471"/>
  <c r="T470" s="1"/>
  <c r="T469" s="1"/>
  <c r="U471"/>
  <c r="U470" s="1"/>
  <c r="U469" s="1"/>
  <c r="V471"/>
  <c r="V470" s="1"/>
  <c r="V469" s="1"/>
  <c r="W471"/>
  <c r="W470" s="1"/>
  <c r="W469" s="1"/>
  <c r="X471"/>
  <c r="X470" s="1"/>
  <c r="X469" s="1"/>
  <c r="Y471"/>
  <c r="Y470" s="1"/>
  <c r="Y469" s="1"/>
  <c r="Z471"/>
  <c r="Z470" s="1"/>
  <c r="Z469" s="1"/>
  <c r="AA471"/>
  <c r="AA470" s="1"/>
  <c r="AA469" s="1"/>
  <c r="AB471"/>
  <c r="AB470" s="1"/>
  <c r="AB469" s="1"/>
  <c r="AC471"/>
  <c r="AC470" s="1"/>
  <c r="AC469" s="1"/>
  <c r="AD471"/>
  <c r="AD470" s="1"/>
  <c r="AD469" s="1"/>
  <c r="AE471"/>
  <c r="AE470" s="1"/>
  <c r="AE469" s="1"/>
  <c r="AF471"/>
  <c r="AF470" s="1"/>
  <c r="AF469" s="1"/>
  <c r="AG470"/>
  <c r="AG469" s="1"/>
  <c r="H473"/>
  <c r="H472" s="1"/>
  <c r="I473"/>
  <c r="I472" s="1"/>
  <c r="J473"/>
  <c r="J472" s="1"/>
  <c r="K473"/>
  <c r="K472" s="1"/>
  <c r="L473"/>
  <c r="L472" s="1"/>
  <c r="M473"/>
  <c r="M472" s="1"/>
  <c r="N473"/>
  <c r="N472" s="1"/>
  <c r="O473"/>
  <c r="O472" s="1"/>
  <c r="P473"/>
  <c r="P472" s="1"/>
  <c r="Q473"/>
  <c r="Q472" s="1"/>
  <c r="R473"/>
  <c r="R472" s="1"/>
  <c r="S473"/>
  <c r="S472" s="1"/>
  <c r="T473"/>
  <c r="T472" s="1"/>
  <c r="U473"/>
  <c r="U472" s="1"/>
  <c r="V473"/>
  <c r="V472" s="1"/>
  <c r="W473"/>
  <c r="W472" s="1"/>
  <c r="X473"/>
  <c r="X472" s="1"/>
  <c r="Y473"/>
  <c r="Y472" s="1"/>
  <c r="Z473"/>
  <c r="Z472" s="1"/>
  <c r="AA473"/>
  <c r="AA472" s="1"/>
  <c r="AB473"/>
  <c r="AB472" s="1"/>
  <c r="AC473"/>
  <c r="AC472" s="1"/>
  <c r="AD473"/>
  <c r="AD472" s="1"/>
  <c r="AE473"/>
  <c r="AE472" s="1"/>
  <c r="AF473"/>
  <c r="AF472" s="1"/>
  <c r="AG472"/>
  <c r="H475"/>
  <c r="H474" s="1"/>
  <c r="I475"/>
  <c r="I474" s="1"/>
  <c r="J475"/>
  <c r="J474" s="1"/>
  <c r="K475"/>
  <c r="K474" s="1"/>
  <c r="L475"/>
  <c r="L474" s="1"/>
  <c r="M475"/>
  <c r="M474" s="1"/>
  <c r="N475"/>
  <c r="N474" s="1"/>
  <c r="O475"/>
  <c r="O474" s="1"/>
  <c r="P475"/>
  <c r="P474" s="1"/>
  <c r="Q475"/>
  <c r="Q474" s="1"/>
  <c r="R475"/>
  <c r="R474" s="1"/>
  <c r="S475"/>
  <c r="S474" s="1"/>
  <c r="T475"/>
  <c r="T474" s="1"/>
  <c r="U475"/>
  <c r="U474" s="1"/>
  <c r="V475"/>
  <c r="V474" s="1"/>
  <c r="W475"/>
  <c r="W474" s="1"/>
  <c r="X475"/>
  <c r="X474" s="1"/>
  <c r="Y475"/>
  <c r="Y474" s="1"/>
  <c r="Z475"/>
  <c r="Z474" s="1"/>
  <c r="AA475"/>
  <c r="AA474" s="1"/>
  <c r="AB475"/>
  <c r="AB474" s="1"/>
  <c r="AC475"/>
  <c r="AC474" s="1"/>
  <c r="AD475"/>
  <c r="AD474" s="1"/>
  <c r="AE475"/>
  <c r="AE474" s="1"/>
  <c r="AF475"/>
  <c r="AF474" s="1"/>
  <c r="AG475"/>
  <c r="AG474" s="1"/>
  <c r="AG478"/>
  <c r="AG477" s="1"/>
  <c r="H479"/>
  <c r="H478" s="1"/>
  <c r="H477" s="1"/>
  <c r="I479"/>
  <c r="I478" s="1"/>
  <c r="I477" s="1"/>
  <c r="J479"/>
  <c r="J478" s="1"/>
  <c r="J477" s="1"/>
  <c r="K479"/>
  <c r="K478" s="1"/>
  <c r="K477" s="1"/>
  <c r="L479"/>
  <c r="L478" s="1"/>
  <c r="L477" s="1"/>
  <c r="M479"/>
  <c r="M478" s="1"/>
  <c r="M477" s="1"/>
  <c r="N479"/>
  <c r="N478" s="1"/>
  <c r="N477" s="1"/>
  <c r="O479"/>
  <c r="O478" s="1"/>
  <c r="O477" s="1"/>
  <c r="P479"/>
  <c r="P478" s="1"/>
  <c r="P477" s="1"/>
  <c r="Q479"/>
  <c r="Q478" s="1"/>
  <c r="Q477" s="1"/>
  <c r="R479"/>
  <c r="R478" s="1"/>
  <c r="R477" s="1"/>
  <c r="S479"/>
  <c r="S478" s="1"/>
  <c r="S477" s="1"/>
  <c r="T479"/>
  <c r="T478" s="1"/>
  <c r="T477" s="1"/>
  <c r="U479"/>
  <c r="U478" s="1"/>
  <c r="U477" s="1"/>
  <c r="V479"/>
  <c r="V478" s="1"/>
  <c r="V477" s="1"/>
  <c r="W479"/>
  <c r="W478" s="1"/>
  <c r="W477" s="1"/>
  <c r="X479"/>
  <c r="X478" s="1"/>
  <c r="X477" s="1"/>
  <c r="Y479"/>
  <c r="Y478" s="1"/>
  <c r="Y477" s="1"/>
  <c r="Z479"/>
  <c r="Z478" s="1"/>
  <c r="Z477" s="1"/>
  <c r="AA479"/>
  <c r="AA478" s="1"/>
  <c r="AA477" s="1"/>
  <c r="AB479"/>
  <c r="AB478" s="1"/>
  <c r="AB477" s="1"/>
  <c r="AC479"/>
  <c r="AC478" s="1"/>
  <c r="AC477" s="1"/>
  <c r="AD479"/>
  <c r="AD478" s="1"/>
  <c r="AD477" s="1"/>
  <c r="AE479"/>
  <c r="AE478" s="1"/>
  <c r="AE477" s="1"/>
  <c r="AF479"/>
  <c r="AF478" s="1"/>
  <c r="AF477" s="1"/>
  <c r="AG480"/>
  <c r="H481"/>
  <c r="H480" s="1"/>
  <c r="I481"/>
  <c r="I480" s="1"/>
  <c r="J481"/>
  <c r="J480" s="1"/>
  <c r="K481"/>
  <c r="K480" s="1"/>
  <c r="L481"/>
  <c r="L480" s="1"/>
  <c r="M481"/>
  <c r="M480" s="1"/>
  <c r="N481"/>
  <c r="N480" s="1"/>
  <c r="O481"/>
  <c r="O480" s="1"/>
  <c r="P481"/>
  <c r="P480" s="1"/>
  <c r="Q481"/>
  <c r="Q480" s="1"/>
  <c r="R481"/>
  <c r="R480" s="1"/>
  <c r="S481"/>
  <c r="S480" s="1"/>
  <c r="T481"/>
  <c r="T480" s="1"/>
  <c r="U481"/>
  <c r="U480" s="1"/>
  <c r="V481"/>
  <c r="V480" s="1"/>
  <c r="W481"/>
  <c r="W480" s="1"/>
  <c r="X481"/>
  <c r="X480" s="1"/>
  <c r="Y481"/>
  <c r="Y480" s="1"/>
  <c r="Z481"/>
  <c r="Z480" s="1"/>
  <c r="AA481"/>
  <c r="AA480" s="1"/>
  <c r="AB481"/>
  <c r="AB480" s="1"/>
  <c r="AC481"/>
  <c r="AC480" s="1"/>
  <c r="AD481"/>
  <c r="AD480" s="1"/>
  <c r="AE481"/>
  <c r="AE480" s="1"/>
  <c r="AF481"/>
  <c r="AF480" s="1"/>
  <c r="H485"/>
  <c r="H484" s="1"/>
  <c r="H483" s="1"/>
  <c r="I485"/>
  <c r="I484" s="1"/>
  <c r="I483" s="1"/>
  <c r="J485"/>
  <c r="J484" s="1"/>
  <c r="J483" s="1"/>
  <c r="K485"/>
  <c r="K484" s="1"/>
  <c r="K483" s="1"/>
  <c r="L485"/>
  <c r="L484" s="1"/>
  <c r="L483" s="1"/>
  <c r="M485"/>
  <c r="M484" s="1"/>
  <c r="M483" s="1"/>
  <c r="N485"/>
  <c r="N484" s="1"/>
  <c r="N483" s="1"/>
  <c r="O485"/>
  <c r="O484" s="1"/>
  <c r="O483" s="1"/>
  <c r="P485"/>
  <c r="P484" s="1"/>
  <c r="P483" s="1"/>
  <c r="Q485"/>
  <c r="Q484" s="1"/>
  <c r="Q483" s="1"/>
  <c r="R485"/>
  <c r="R484" s="1"/>
  <c r="R483" s="1"/>
  <c r="S485"/>
  <c r="S484" s="1"/>
  <c r="S483" s="1"/>
  <c r="T485"/>
  <c r="T484" s="1"/>
  <c r="T483" s="1"/>
  <c r="U485"/>
  <c r="U484" s="1"/>
  <c r="U483" s="1"/>
  <c r="V485"/>
  <c r="V484" s="1"/>
  <c r="V483" s="1"/>
  <c r="W485"/>
  <c r="W484" s="1"/>
  <c r="W483" s="1"/>
  <c r="X485"/>
  <c r="X484" s="1"/>
  <c r="X483" s="1"/>
  <c r="Y485"/>
  <c r="Y484" s="1"/>
  <c r="Y483" s="1"/>
  <c r="Z485"/>
  <c r="Z484" s="1"/>
  <c r="Z483" s="1"/>
  <c r="AA485"/>
  <c r="AA484" s="1"/>
  <c r="AA483" s="1"/>
  <c r="AB485"/>
  <c r="AB484" s="1"/>
  <c r="AB483" s="1"/>
  <c r="AC485"/>
  <c r="AC484" s="1"/>
  <c r="AC483" s="1"/>
  <c r="AD485"/>
  <c r="AD484" s="1"/>
  <c r="AD483" s="1"/>
  <c r="AE485"/>
  <c r="AE484" s="1"/>
  <c r="AE483" s="1"/>
  <c r="AF485"/>
  <c r="AF484" s="1"/>
  <c r="AF483" s="1"/>
  <c r="AG484"/>
  <c r="AG483" s="1"/>
  <c r="H487"/>
  <c r="H486" s="1"/>
  <c r="I487"/>
  <c r="I486" s="1"/>
  <c r="J487"/>
  <c r="J486" s="1"/>
  <c r="K487"/>
  <c r="K486" s="1"/>
  <c r="L487"/>
  <c r="L486" s="1"/>
  <c r="M487"/>
  <c r="M486" s="1"/>
  <c r="N487"/>
  <c r="N486" s="1"/>
  <c r="O487"/>
  <c r="O486" s="1"/>
  <c r="P487"/>
  <c r="P486" s="1"/>
  <c r="Q487"/>
  <c r="Q486" s="1"/>
  <c r="R487"/>
  <c r="R486" s="1"/>
  <c r="S487"/>
  <c r="S486" s="1"/>
  <c r="T487"/>
  <c r="T486" s="1"/>
  <c r="U487"/>
  <c r="U486" s="1"/>
  <c r="V487"/>
  <c r="V486" s="1"/>
  <c r="W487"/>
  <c r="W486" s="1"/>
  <c r="X487"/>
  <c r="X486" s="1"/>
  <c r="Y487"/>
  <c r="Y486" s="1"/>
  <c r="Z487"/>
  <c r="Z486" s="1"/>
  <c r="AA487"/>
  <c r="AA486" s="1"/>
  <c r="AB487"/>
  <c r="AB486" s="1"/>
  <c r="AC487"/>
  <c r="AC486" s="1"/>
  <c r="AD487"/>
  <c r="AD486" s="1"/>
  <c r="AE487"/>
  <c r="AE486" s="1"/>
  <c r="AF487"/>
  <c r="AF486" s="1"/>
  <c r="AG486"/>
  <c r="H490"/>
  <c r="H489" s="1"/>
  <c r="I490"/>
  <c r="I489" s="1"/>
  <c r="J490"/>
  <c r="J489" s="1"/>
  <c r="K490"/>
  <c r="K489" s="1"/>
  <c r="L490"/>
  <c r="L489" s="1"/>
  <c r="M490"/>
  <c r="M489" s="1"/>
  <c r="N490"/>
  <c r="N489" s="1"/>
  <c r="O490"/>
  <c r="O489" s="1"/>
  <c r="P490"/>
  <c r="P489" s="1"/>
  <c r="Q490"/>
  <c r="Q489" s="1"/>
  <c r="R490"/>
  <c r="R489" s="1"/>
  <c r="S490"/>
  <c r="S489" s="1"/>
  <c r="T490"/>
  <c r="T489" s="1"/>
  <c r="U490"/>
  <c r="U489" s="1"/>
  <c r="V490"/>
  <c r="V489" s="1"/>
  <c r="W490"/>
  <c r="W489" s="1"/>
  <c r="X490"/>
  <c r="X489" s="1"/>
  <c r="Y490"/>
  <c r="Y489" s="1"/>
  <c r="Z490"/>
  <c r="Z489" s="1"/>
  <c r="AA490"/>
  <c r="AA489" s="1"/>
  <c r="AB490"/>
  <c r="AB489" s="1"/>
  <c r="AC490"/>
  <c r="AC489" s="1"/>
  <c r="AD490"/>
  <c r="AD489" s="1"/>
  <c r="AE490"/>
  <c r="AE489" s="1"/>
  <c r="AF490"/>
  <c r="AF489" s="1"/>
  <c r="AG490"/>
  <c r="AG489" s="1"/>
  <c r="H491"/>
  <c r="I491"/>
  <c r="J491"/>
  <c r="K491"/>
  <c r="L491"/>
  <c r="M491"/>
  <c r="N491"/>
  <c r="O491"/>
  <c r="P491"/>
  <c r="Q491"/>
  <c r="R491"/>
  <c r="S491"/>
  <c r="T491"/>
  <c r="U491"/>
  <c r="V491"/>
  <c r="W491"/>
  <c r="X491"/>
  <c r="Y491"/>
  <c r="Z491"/>
  <c r="AA491"/>
  <c r="AB491"/>
  <c r="AC491"/>
  <c r="AD491"/>
  <c r="AE491"/>
  <c r="AF491"/>
  <c r="AG491"/>
  <c r="S494"/>
  <c r="S493" s="1"/>
  <c r="T494"/>
  <c r="T493" s="1"/>
  <c r="U494"/>
  <c r="U493" s="1"/>
  <c r="V494"/>
  <c r="V493" s="1"/>
  <c r="W494"/>
  <c r="W493" s="1"/>
  <c r="X494"/>
  <c r="X493" s="1"/>
  <c r="Y494"/>
  <c r="Y493" s="1"/>
  <c r="Z494"/>
  <c r="Z493" s="1"/>
  <c r="AA494"/>
  <c r="AA493" s="1"/>
  <c r="AB494"/>
  <c r="AB493" s="1"/>
  <c r="AC494"/>
  <c r="AC493" s="1"/>
  <c r="AD494"/>
  <c r="AD493" s="1"/>
  <c r="AE494"/>
  <c r="AE493" s="1"/>
  <c r="AF494"/>
  <c r="AF493" s="1"/>
  <c r="AG493"/>
  <c r="H500"/>
  <c r="H499" s="1"/>
  <c r="I500"/>
  <c r="I499" s="1"/>
  <c r="J500"/>
  <c r="J499" s="1"/>
  <c r="K500"/>
  <c r="K499" s="1"/>
  <c r="L500"/>
  <c r="L499" s="1"/>
  <c r="M500"/>
  <c r="M499" s="1"/>
  <c r="N500"/>
  <c r="N499" s="1"/>
  <c r="O500"/>
  <c r="O499" s="1"/>
  <c r="P500"/>
  <c r="P499" s="1"/>
  <c r="Q500"/>
  <c r="Q499" s="1"/>
  <c r="R500"/>
  <c r="R499" s="1"/>
  <c r="S500"/>
  <c r="S499" s="1"/>
  <c r="T500"/>
  <c r="T499" s="1"/>
  <c r="U500"/>
  <c r="U499" s="1"/>
  <c r="V500"/>
  <c r="V499" s="1"/>
  <c r="W500"/>
  <c r="W499" s="1"/>
  <c r="X500"/>
  <c r="X499" s="1"/>
  <c r="Y500"/>
  <c r="Y499" s="1"/>
  <c r="Z500"/>
  <c r="Z499" s="1"/>
  <c r="AA500"/>
  <c r="AA499" s="1"/>
  <c r="AB500"/>
  <c r="AB499" s="1"/>
  <c r="AC500"/>
  <c r="AC499" s="1"/>
  <c r="AD500"/>
  <c r="AD499" s="1"/>
  <c r="AE500"/>
  <c r="AE499" s="1"/>
  <c r="AF500"/>
  <c r="AF499" s="1"/>
  <c r="AG499"/>
  <c r="H501"/>
  <c r="I501"/>
  <c r="J501"/>
  <c r="K501"/>
  <c r="L501"/>
  <c r="M501"/>
  <c r="N501"/>
  <c r="O501"/>
  <c r="P501"/>
  <c r="Q501"/>
  <c r="R501"/>
  <c r="S501"/>
  <c r="T501"/>
  <c r="U501"/>
  <c r="V501"/>
  <c r="W501"/>
  <c r="X501"/>
  <c r="Y501"/>
  <c r="Z501"/>
  <c r="AA501"/>
  <c r="AB501"/>
  <c r="AC501"/>
  <c r="AD501"/>
  <c r="AE501"/>
  <c r="AF501"/>
  <c r="AG501"/>
  <c r="H504"/>
  <c r="H503" s="1"/>
  <c r="I504"/>
  <c r="I503" s="1"/>
  <c r="J504"/>
  <c r="J503" s="1"/>
  <c r="K504"/>
  <c r="K503" s="1"/>
  <c r="L504"/>
  <c r="L503" s="1"/>
  <c r="M504"/>
  <c r="M503" s="1"/>
  <c r="N504"/>
  <c r="N503" s="1"/>
  <c r="O504"/>
  <c r="O503" s="1"/>
  <c r="P504"/>
  <c r="P503" s="1"/>
  <c r="Q504"/>
  <c r="Q503" s="1"/>
  <c r="R504"/>
  <c r="R503" s="1"/>
  <c r="S504"/>
  <c r="S503" s="1"/>
  <c r="T504"/>
  <c r="T503" s="1"/>
  <c r="U504"/>
  <c r="U503" s="1"/>
  <c r="V504"/>
  <c r="V503" s="1"/>
  <c r="W504"/>
  <c r="W503" s="1"/>
  <c r="X504"/>
  <c r="X503" s="1"/>
  <c r="Y504"/>
  <c r="Y503" s="1"/>
  <c r="Z504"/>
  <c r="Z503" s="1"/>
  <c r="AA504"/>
  <c r="AA503" s="1"/>
  <c r="AB504"/>
  <c r="AB503" s="1"/>
  <c r="AC504"/>
  <c r="AC503" s="1"/>
  <c r="AD504"/>
  <c r="AD503" s="1"/>
  <c r="AE504"/>
  <c r="AE503" s="1"/>
  <c r="AF504"/>
  <c r="AF503" s="1"/>
  <c r="AG504"/>
  <c r="AG503" s="1"/>
  <c r="H506"/>
  <c r="H505" s="1"/>
  <c r="I506"/>
  <c r="I505" s="1"/>
  <c r="J506"/>
  <c r="J505" s="1"/>
  <c r="K506"/>
  <c r="K505" s="1"/>
  <c r="L506"/>
  <c r="L505" s="1"/>
  <c r="M506"/>
  <c r="M505" s="1"/>
  <c r="N506"/>
  <c r="N505" s="1"/>
  <c r="O506"/>
  <c r="O505" s="1"/>
  <c r="P506"/>
  <c r="P505" s="1"/>
  <c r="Q506"/>
  <c r="Q505" s="1"/>
  <c r="R506"/>
  <c r="R505" s="1"/>
  <c r="S506"/>
  <c r="S505" s="1"/>
  <c r="T506"/>
  <c r="T505" s="1"/>
  <c r="U506"/>
  <c r="U505" s="1"/>
  <c r="V506"/>
  <c r="V505" s="1"/>
  <c r="W506"/>
  <c r="W505" s="1"/>
  <c r="X506"/>
  <c r="X505" s="1"/>
  <c r="Y506"/>
  <c r="Y505" s="1"/>
  <c r="Z506"/>
  <c r="Z505" s="1"/>
  <c r="AA506"/>
  <c r="AA505" s="1"/>
  <c r="AB506"/>
  <c r="AB505" s="1"/>
  <c r="AC506"/>
  <c r="AC505" s="1"/>
  <c r="AD506"/>
  <c r="AD505" s="1"/>
  <c r="AE506"/>
  <c r="AE505" s="1"/>
  <c r="AF506"/>
  <c r="AF505" s="1"/>
  <c r="AG506"/>
  <c r="AG505" s="1"/>
  <c r="AG507"/>
  <c r="H508"/>
  <c r="H507" s="1"/>
  <c r="I508"/>
  <c r="I507" s="1"/>
  <c r="J508"/>
  <c r="J507" s="1"/>
  <c r="K508"/>
  <c r="K507" s="1"/>
  <c r="L508"/>
  <c r="L507" s="1"/>
  <c r="M508"/>
  <c r="M507" s="1"/>
  <c r="N508"/>
  <c r="N507" s="1"/>
  <c r="O508"/>
  <c r="O507" s="1"/>
  <c r="P508"/>
  <c r="P507" s="1"/>
  <c r="Q508"/>
  <c r="Q507" s="1"/>
  <c r="R508"/>
  <c r="R507" s="1"/>
  <c r="S508"/>
  <c r="S507" s="1"/>
  <c r="T508"/>
  <c r="T507" s="1"/>
  <c r="U508"/>
  <c r="U507" s="1"/>
  <c r="V508"/>
  <c r="V507" s="1"/>
  <c r="W508"/>
  <c r="W507" s="1"/>
  <c r="X508"/>
  <c r="X507" s="1"/>
  <c r="Y508"/>
  <c r="Y507" s="1"/>
  <c r="Z508"/>
  <c r="Z507" s="1"/>
  <c r="AA508"/>
  <c r="AA507" s="1"/>
  <c r="AB508"/>
  <c r="AB507" s="1"/>
  <c r="AC508"/>
  <c r="AC507" s="1"/>
  <c r="AD508"/>
  <c r="AD507" s="1"/>
  <c r="AE508"/>
  <c r="AE507" s="1"/>
  <c r="AF508"/>
  <c r="AF507" s="1"/>
  <c r="AG509"/>
  <c r="H510"/>
  <c r="H509" s="1"/>
  <c r="I510"/>
  <c r="I509" s="1"/>
  <c r="J510"/>
  <c r="J509" s="1"/>
  <c r="K510"/>
  <c r="K509" s="1"/>
  <c r="L510"/>
  <c r="L509" s="1"/>
  <c r="M510"/>
  <c r="M509" s="1"/>
  <c r="N510"/>
  <c r="N509" s="1"/>
  <c r="O510"/>
  <c r="O509" s="1"/>
  <c r="P510"/>
  <c r="P509" s="1"/>
  <c r="Q510"/>
  <c r="Q509" s="1"/>
  <c r="R510"/>
  <c r="R509" s="1"/>
  <c r="S510"/>
  <c r="S509" s="1"/>
  <c r="T510"/>
  <c r="T509" s="1"/>
  <c r="U510"/>
  <c r="U509" s="1"/>
  <c r="V510"/>
  <c r="V509" s="1"/>
  <c r="W510"/>
  <c r="W509" s="1"/>
  <c r="X510"/>
  <c r="X509" s="1"/>
  <c r="Y510"/>
  <c r="Y509" s="1"/>
  <c r="Z510"/>
  <c r="Z509" s="1"/>
  <c r="AA510"/>
  <c r="AA509" s="1"/>
  <c r="AB510"/>
  <c r="AB509" s="1"/>
  <c r="AC510"/>
  <c r="AC509" s="1"/>
  <c r="AD510"/>
  <c r="AD509" s="1"/>
  <c r="AE510"/>
  <c r="AE509" s="1"/>
  <c r="AF510"/>
  <c r="AF509" s="1"/>
  <c r="AG514"/>
  <c r="AG513" s="1"/>
  <c r="AG512" s="1"/>
  <c r="H515"/>
  <c r="H514" s="1"/>
  <c r="H513" s="1"/>
  <c r="H512" s="1"/>
  <c r="I515"/>
  <c r="I514" s="1"/>
  <c r="I513" s="1"/>
  <c r="I512" s="1"/>
  <c r="J515"/>
  <c r="J514" s="1"/>
  <c r="J513" s="1"/>
  <c r="J512" s="1"/>
  <c r="K515"/>
  <c r="K514" s="1"/>
  <c r="K513" s="1"/>
  <c r="K512" s="1"/>
  <c r="L515"/>
  <c r="L514" s="1"/>
  <c r="L513" s="1"/>
  <c r="L512" s="1"/>
  <c r="M515"/>
  <c r="M514" s="1"/>
  <c r="M513" s="1"/>
  <c r="M512" s="1"/>
  <c r="N515"/>
  <c r="N514" s="1"/>
  <c r="N513" s="1"/>
  <c r="N512" s="1"/>
  <c r="O515"/>
  <c r="O514" s="1"/>
  <c r="O513" s="1"/>
  <c r="O512" s="1"/>
  <c r="P515"/>
  <c r="P514" s="1"/>
  <c r="P513" s="1"/>
  <c r="P512" s="1"/>
  <c r="Q515"/>
  <c r="Q514" s="1"/>
  <c r="Q513" s="1"/>
  <c r="Q512" s="1"/>
  <c r="R515"/>
  <c r="R514" s="1"/>
  <c r="R513" s="1"/>
  <c r="R512" s="1"/>
  <c r="S515"/>
  <c r="S514" s="1"/>
  <c r="S513" s="1"/>
  <c r="S512" s="1"/>
  <c r="T515"/>
  <c r="T514" s="1"/>
  <c r="T513" s="1"/>
  <c r="T512" s="1"/>
  <c r="U515"/>
  <c r="U514" s="1"/>
  <c r="U513" s="1"/>
  <c r="U512" s="1"/>
  <c r="V515"/>
  <c r="V514" s="1"/>
  <c r="V513" s="1"/>
  <c r="V512" s="1"/>
  <c r="W515"/>
  <c r="W514" s="1"/>
  <c r="W513" s="1"/>
  <c r="W512" s="1"/>
  <c r="X515"/>
  <c r="X514" s="1"/>
  <c r="X513" s="1"/>
  <c r="X512" s="1"/>
  <c r="Y515"/>
  <c r="Y514" s="1"/>
  <c r="Y513" s="1"/>
  <c r="Y512" s="1"/>
  <c r="Z515"/>
  <c r="Z514" s="1"/>
  <c r="Z513" s="1"/>
  <c r="Z512" s="1"/>
  <c r="AA515"/>
  <c r="AA514" s="1"/>
  <c r="AA513" s="1"/>
  <c r="AA512" s="1"/>
  <c r="AB515"/>
  <c r="AB514" s="1"/>
  <c r="AB513" s="1"/>
  <c r="AB512" s="1"/>
  <c r="AC515"/>
  <c r="AC514" s="1"/>
  <c r="AC513" s="1"/>
  <c r="AC512" s="1"/>
  <c r="AD515"/>
  <c r="AD514" s="1"/>
  <c r="AD513" s="1"/>
  <c r="AD512" s="1"/>
  <c r="AE515"/>
  <c r="AE514" s="1"/>
  <c r="AE513" s="1"/>
  <c r="AE512" s="1"/>
  <c r="AF515"/>
  <c r="AF514" s="1"/>
  <c r="AF513" s="1"/>
  <c r="AF512" s="1"/>
  <c r="AG518"/>
  <c r="S519"/>
  <c r="S518" s="1"/>
  <c r="T519"/>
  <c r="T518" s="1"/>
  <c r="U519"/>
  <c r="U518" s="1"/>
  <c r="V519"/>
  <c r="V518" s="1"/>
  <c r="W519"/>
  <c r="W518" s="1"/>
  <c r="X519"/>
  <c r="X518" s="1"/>
  <c r="Y519"/>
  <c r="Y518" s="1"/>
  <c r="Z519"/>
  <c r="Z518" s="1"/>
  <c r="AA519"/>
  <c r="AA518" s="1"/>
  <c r="AB519"/>
  <c r="AB518" s="1"/>
  <c r="AC519"/>
  <c r="AC518" s="1"/>
  <c r="AD519"/>
  <c r="AD518" s="1"/>
  <c r="AE519"/>
  <c r="AE518" s="1"/>
  <c r="AF519"/>
  <c r="AF518" s="1"/>
  <c r="AG520"/>
  <c r="S521"/>
  <c r="S520" s="1"/>
  <c r="T521"/>
  <c r="T520" s="1"/>
  <c r="U521"/>
  <c r="U520" s="1"/>
  <c r="V521"/>
  <c r="V520" s="1"/>
  <c r="W521"/>
  <c r="W520" s="1"/>
  <c r="X521"/>
  <c r="X520" s="1"/>
  <c r="Y521"/>
  <c r="Y520" s="1"/>
  <c r="Z521"/>
  <c r="Z520" s="1"/>
  <c r="AA521"/>
  <c r="AA520" s="1"/>
  <c r="AB521"/>
  <c r="AB520" s="1"/>
  <c r="AC521"/>
  <c r="AC520" s="1"/>
  <c r="AD521"/>
  <c r="AD520" s="1"/>
  <c r="AE521"/>
  <c r="AE520" s="1"/>
  <c r="AF521"/>
  <c r="AF520" s="1"/>
  <c r="AG522"/>
  <c r="H524"/>
  <c r="H522" s="1"/>
  <c r="I524"/>
  <c r="I522" s="1"/>
  <c r="J524"/>
  <c r="J522" s="1"/>
  <c r="K524"/>
  <c r="K522" s="1"/>
  <c r="L524"/>
  <c r="L522" s="1"/>
  <c r="M524"/>
  <c r="M522" s="1"/>
  <c r="N524"/>
  <c r="N522" s="1"/>
  <c r="O524"/>
  <c r="O522" s="1"/>
  <c r="P524"/>
  <c r="P522" s="1"/>
  <c r="Q524"/>
  <c r="Q522" s="1"/>
  <c r="R524"/>
  <c r="R522" s="1"/>
  <c r="S524"/>
  <c r="S522" s="1"/>
  <c r="T524"/>
  <c r="T522" s="1"/>
  <c r="U524"/>
  <c r="U522" s="1"/>
  <c r="V524"/>
  <c r="V522" s="1"/>
  <c r="W524"/>
  <c r="W522" s="1"/>
  <c r="X524"/>
  <c r="X522" s="1"/>
  <c r="Y524"/>
  <c r="Y522" s="1"/>
  <c r="Z524"/>
  <c r="Z522" s="1"/>
  <c r="AA524"/>
  <c r="AA522" s="1"/>
  <c r="AB524"/>
  <c r="AB522" s="1"/>
  <c r="AC524"/>
  <c r="AC522" s="1"/>
  <c r="AD524"/>
  <c r="AD522" s="1"/>
  <c r="AE524"/>
  <c r="AE522" s="1"/>
  <c r="AF524"/>
  <c r="AF522" s="1"/>
  <c r="H527"/>
  <c r="H526" s="1"/>
  <c r="H525" s="1"/>
  <c r="I527"/>
  <c r="I526" s="1"/>
  <c r="I525" s="1"/>
  <c r="J527"/>
  <c r="J526" s="1"/>
  <c r="J525" s="1"/>
  <c r="K527"/>
  <c r="K526" s="1"/>
  <c r="K525" s="1"/>
  <c r="L527"/>
  <c r="L526" s="1"/>
  <c r="L525" s="1"/>
  <c r="M527"/>
  <c r="M526" s="1"/>
  <c r="M525" s="1"/>
  <c r="N527"/>
  <c r="N526" s="1"/>
  <c r="N525" s="1"/>
  <c r="O527"/>
  <c r="O526" s="1"/>
  <c r="O525" s="1"/>
  <c r="P527"/>
  <c r="P526" s="1"/>
  <c r="P525" s="1"/>
  <c r="Q527"/>
  <c r="Q526" s="1"/>
  <c r="Q525" s="1"/>
  <c r="R527"/>
  <c r="R526" s="1"/>
  <c r="R525" s="1"/>
  <c r="S527"/>
  <c r="S526" s="1"/>
  <c r="S525" s="1"/>
  <c r="T527"/>
  <c r="T526" s="1"/>
  <c r="T525" s="1"/>
  <c r="U527"/>
  <c r="U526" s="1"/>
  <c r="U525" s="1"/>
  <c r="V527"/>
  <c r="V526" s="1"/>
  <c r="V525" s="1"/>
  <c r="W527"/>
  <c r="W526" s="1"/>
  <c r="W525" s="1"/>
  <c r="X527"/>
  <c r="X526" s="1"/>
  <c r="X525" s="1"/>
  <c r="Y527"/>
  <c r="Y526" s="1"/>
  <c r="Y525" s="1"/>
  <c r="Z527"/>
  <c r="Z526" s="1"/>
  <c r="Z525" s="1"/>
  <c r="AA527"/>
  <c r="AA526" s="1"/>
  <c r="AA525" s="1"/>
  <c r="AB527"/>
  <c r="AB526" s="1"/>
  <c r="AB525" s="1"/>
  <c r="AC527"/>
  <c r="AC526" s="1"/>
  <c r="AC525" s="1"/>
  <c r="AD527"/>
  <c r="AD526" s="1"/>
  <c r="AD525" s="1"/>
  <c r="AE527"/>
  <c r="AE526" s="1"/>
  <c r="AE525" s="1"/>
  <c r="AF527"/>
  <c r="AF526" s="1"/>
  <c r="AF525" s="1"/>
  <c r="AG527"/>
  <c r="AG526" s="1"/>
  <c r="AG525" s="1"/>
  <c r="H530"/>
  <c r="H529" s="1"/>
  <c r="H528" s="1"/>
  <c r="I530"/>
  <c r="I529" s="1"/>
  <c r="I528" s="1"/>
  <c r="J530"/>
  <c r="J529" s="1"/>
  <c r="J528" s="1"/>
  <c r="K530"/>
  <c r="K529" s="1"/>
  <c r="K528" s="1"/>
  <c r="L530"/>
  <c r="L529" s="1"/>
  <c r="L528" s="1"/>
  <c r="M530"/>
  <c r="M529" s="1"/>
  <c r="M528" s="1"/>
  <c r="N530"/>
  <c r="N529" s="1"/>
  <c r="N528" s="1"/>
  <c r="O530"/>
  <c r="O529" s="1"/>
  <c r="O528" s="1"/>
  <c r="P530"/>
  <c r="P529" s="1"/>
  <c r="P528" s="1"/>
  <c r="Q530"/>
  <c r="Q529" s="1"/>
  <c r="Q528" s="1"/>
  <c r="R530"/>
  <c r="R529" s="1"/>
  <c r="R528" s="1"/>
  <c r="S530"/>
  <c r="S529" s="1"/>
  <c r="S528" s="1"/>
  <c r="T530"/>
  <c r="T529" s="1"/>
  <c r="T528" s="1"/>
  <c r="U530"/>
  <c r="U529" s="1"/>
  <c r="U528" s="1"/>
  <c r="V530"/>
  <c r="V529" s="1"/>
  <c r="V528" s="1"/>
  <c r="W530"/>
  <c r="W529" s="1"/>
  <c r="W528" s="1"/>
  <c r="X530"/>
  <c r="X529" s="1"/>
  <c r="X528" s="1"/>
  <c r="Y530"/>
  <c r="Y529" s="1"/>
  <c r="Y528" s="1"/>
  <c r="Z530"/>
  <c r="Z529" s="1"/>
  <c r="Z528" s="1"/>
  <c r="AA530"/>
  <c r="AA529" s="1"/>
  <c r="AA528" s="1"/>
  <c r="AB530"/>
  <c r="AB529" s="1"/>
  <c r="AB528" s="1"/>
  <c r="AC530"/>
  <c r="AC529" s="1"/>
  <c r="AC528" s="1"/>
  <c r="AD530"/>
  <c r="AD529" s="1"/>
  <c r="AD528" s="1"/>
  <c r="AE530"/>
  <c r="AE529" s="1"/>
  <c r="AE528" s="1"/>
  <c r="AF530"/>
  <c r="AF529" s="1"/>
  <c r="AF528" s="1"/>
  <c r="AG530"/>
  <c r="AG529" s="1"/>
  <c r="AG528" s="1"/>
  <c r="H533"/>
  <c r="H532" s="1"/>
  <c r="I533"/>
  <c r="I532" s="1"/>
  <c r="J533"/>
  <c r="J532" s="1"/>
  <c r="K533"/>
  <c r="K532" s="1"/>
  <c r="L533"/>
  <c r="L532" s="1"/>
  <c r="M533"/>
  <c r="M532" s="1"/>
  <c r="N533"/>
  <c r="N532" s="1"/>
  <c r="O533"/>
  <c r="O532" s="1"/>
  <c r="P533"/>
  <c r="P532" s="1"/>
  <c r="Q533"/>
  <c r="Q532" s="1"/>
  <c r="R533"/>
  <c r="R532" s="1"/>
  <c r="S533"/>
  <c r="S532" s="1"/>
  <c r="T533"/>
  <c r="T532" s="1"/>
  <c r="U533"/>
  <c r="U532" s="1"/>
  <c r="V533"/>
  <c r="V532" s="1"/>
  <c r="W533"/>
  <c r="W532" s="1"/>
  <c r="X533"/>
  <c r="X532" s="1"/>
  <c r="Y533"/>
  <c r="Y532" s="1"/>
  <c r="Z533"/>
  <c r="Z532" s="1"/>
  <c r="AA533"/>
  <c r="AA532" s="1"/>
  <c r="AB533"/>
  <c r="AB532" s="1"/>
  <c r="AC533"/>
  <c r="AC532" s="1"/>
  <c r="AD533"/>
  <c r="AD532" s="1"/>
  <c r="AE533"/>
  <c r="AE532" s="1"/>
  <c r="AF533"/>
  <c r="AF532" s="1"/>
  <c r="AG533"/>
  <c r="AG532" s="1"/>
  <c r="H536"/>
  <c r="H535" s="1"/>
  <c r="I536"/>
  <c r="I535" s="1"/>
  <c r="J536"/>
  <c r="J535" s="1"/>
  <c r="K536"/>
  <c r="K535" s="1"/>
  <c r="L536"/>
  <c r="L535" s="1"/>
  <c r="M536"/>
  <c r="M535" s="1"/>
  <c r="N536"/>
  <c r="N535" s="1"/>
  <c r="O536"/>
  <c r="O535" s="1"/>
  <c r="P536"/>
  <c r="P535" s="1"/>
  <c r="Q536"/>
  <c r="Q535" s="1"/>
  <c r="R536"/>
  <c r="R535" s="1"/>
  <c r="S536"/>
  <c r="S535" s="1"/>
  <c r="T536"/>
  <c r="T535" s="1"/>
  <c r="U536"/>
  <c r="U535" s="1"/>
  <c r="V536"/>
  <c r="V535" s="1"/>
  <c r="W536"/>
  <c r="W535" s="1"/>
  <c r="X536"/>
  <c r="X535" s="1"/>
  <c r="Y536"/>
  <c r="Y535" s="1"/>
  <c r="Z536"/>
  <c r="Z535" s="1"/>
  <c r="AA536"/>
  <c r="AA535" s="1"/>
  <c r="AB536"/>
  <c r="AB535" s="1"/>
  <c r="AC536"/>
  <c r="AC535" s="1"/>
  <c r="AD536"/>
  <c r="AD535" s="1"/>
  <c r="AE536"/>
  <c r="AE535" s="1"/>
  <c r="AF536"/>
  <c r="AF535" s="1"/>
  <c r="AG536"/>
  <c r="AG535" s="1"/>
  <c r="S540"/>
  <c r="S539" s="1"/>
  <c r="S538" s="1"/>
  <c r="T540"/>
  <c r="T539" s="1"/>
  <c r="T538" s="1"/>
  <c r="U540"/>
  <c r="U539" s="1"/>
  <c r="U538" s="1"/>
  <c r="V540"/>
  <c r="V539" s="1"/>
  <c r="V538" s="1"/>
  <c r="W540"/>
  <c r="W539" s="1"/>
  <c r="W538" s="1"/>
  <c r="X540"/>
  <c r="X539" s="1"/>
  <c r="X538" s="1"/>
  <c r="Y540"/>
  <c r="Y539" s="1"/>
  <c r="Y538" s="1"/>
  <c r="Z540"/>
  <c r="Z539" s="1"/>
  <c r="Z538" s="1"/>
  <c r="AA540"/>
  <c r="AA539" s="1"/>
  <c r="AA538" s="1"/>
  <c r="AB540"/>
  <c r="AB539" s="1"/>
  <c r="AB538" s="1"/>
  <c r="AC540"/>
  <c r="AC539" s="1"/>
  <c r="AC538" s="1"/>
  <c r="AD540"/>
  <c r="AD539" s="1"/>
  <c r="AD538" s="1"/>
  <c r="AE540"/>
  <c r="AE539" s="1"/>
  <c r="AE538" s="1"/>
  <c r="AF540"/>
  <c r="AF539" s="1"/>
  <c r="AF538" s="1"/>
  <c r="AG540"/>
  <c r="AG539" s="1"/>
  <c r="AG538" s="1"/>
  <c r="S543"/>
  <c r="S542" s="1"/>
  <c r="S541" s="1"/>
  <c r="T543"/>
  <c r="T542" s="1"/>
  <c r="T541" s="1"/>
  <c r="U543"/>
  <c r="U542" s="1"/>
  <c r="U541" s="1"/>
  <c r="V543"/>
  <c r="V542" s="1"/>
  <c r="V541" s="1"/>
  <c r="W543"/>
  <c r="W542" s="1"/>
  <c r="W541" s="1"/>
  <c r="X543"/>
  <c r="X542" s="1"/>
  <c r="X541" s="1"/>
  <c r="Y543"/>
  <c r="Y542" s="1"/>
  <c r="Y541" s="1"/>
  <c r="Z543"/>
  <c r="Z542" s="1"/>
  <c r="Z541" s="1"/>
  <c r="AA543"/>
  <c r="AA542" s="1"/>
  <c r="AA541" s="1"/>
  <c r="AB543"/>
  <c r="AB542" s="1"/>
  <c r="AB541" s="1"/>
  <c r="AC543"/>
  <c r="AC542" s="1"/>
  <c r="AC541" s="1"/>
  <c r="AD543"/>
  <c r="AD542" s="1"/>
  <c r="AD541" s="1"/>
  <c r="AE543"/>
  <c r="AE542" s="1"/>
  <c r="AE541" s="1"/>
  <c r="AF543"/>
  <c r="AF542" s="1"/>
  <c r="AF541" s="1"/>
  <c r="AG542"/>
  <c r="AG541" s="1"/>
  <c r="H545"/>
  <c r="H544" s="1"/>
  <c r="I545"/>
  <c r="I544" s="1"/>
  <c r="J545"/>
  <c r="J544" s="1"/>
  <c r="K545"/>
  <c r="K544" s="1"/>
  <c r="L545"/>
  <c r="L544" s="1"/>
  <c r="M545"/>
  <c r="M544" s="1"/>
  <c r="N545"/>
  <c r="N544" s="1"/>
  <c r="O545"/>
  <c r="O544" s="1"/>
  <c r="P545"/>
  <c r="P544" s="1"/>
  <c r="Q545"/>
  <c r="Q544" s="1"/>
  <c r="R545"/>
  <c r="R544" s="1"/>
  <c r="S545"/>
  <c r="S544" s="1"/>
  <c r="T545"/>
  <c r="T544" s="1"/>
  <c r="U545"/>
  <c r="U544" s="1"/>
  <c r="V545"/>
  <c r="V544" s="1"/>
  <c r="W545"/>
  <c r="W544" s="1"/>
  <c r="X545"/>
  <c r="X544" s="1"/>
  <c r="Y545"/>
  <c r="Y544" s="1"/>
  <c r="Z545"/>
  <c r="Z544" s="1"/>
  <c r="AA545"/>
  <c r="AA544" s="1"/>
  <c r="AB545"/>
  <c r="AB544" s="1"/>
  <c r="AC545"/>
  <c r="AC544" s="1"/>
  <c r="AD545"/>
  <c r="AD544" s="1"/>
  <c r="AE545"/>
  <c r="AE544" s="1"/>
  <c r="AF545"/>
  <c r="AF544" s="1"/>
  <c r="AG545"/>
  <c r="AG544" s="1"/>
  <c r="H550"/>
  <c r="H549" s="1"/>
  <c r="H548" s="1"/>
  <c r="I550"/>
  <c r="I549" s="1"/>
  <c r="I548" s="1"/>
  <c r="J550"/>
  <c r="J549" s="1"/>
  <c r="J548" s="1"/>
  <c r="K550"/>
  <c r="K549" s="1"/>
  <c r="K548" s="1"/>
  <c r="L550"/>
  <c r="L549" s="1"/>
  <c r="L548" s="1"/>
  <c r="M550"/>
  <c r="M549" s="1"/>
  <c r="M548" s="1"/>
  <c r="N550"/>
  <c r="N549" s="1"/>
  <c r="N548" s="1"/>
  <c r="O550"/>
  <c r="O549" s="1"/>
  <c r="O548" s="1"/>
  <c r="P550"/>
  <c r="P549" s="1"/>
  <c r="P548" s="1"/>
  <c r="Q550"/>
  <c r="Q549" s="1"/>
  <c r="Q548" s="1"/>
  <c r="R550"/>
  <c r="R549" s="1"/>
  <c r="R548" s="1"/>
  <c r="S550"/>
  <c r="S549" s="1"/>
  <c r="S548" s="1"/>
  <c r="T550"/>
  <c r="T549" s="1"/>
  <c r="T548" s="1"/>
  <c r="U550"/>
  <c r="U549" s="1"/>
  <c r="U548" s="1"/>
  <c r="V550"/>
  <c r="V549" s="1"/>
  <c r="V548" s="1"/>
  <c r="W550"/>
  <c r="W549" s="1"/>
  <c r="W548" s="1"/>
  <c r="X550"/>
  <c r="X549" s="1"/>
  <c r="X548" s="1"/>
  <c r="Y550"/>
  <c r="Y549" s="1"/>
  <c r="Y548" s="1"/>
  <c r="Z550"/>
  <c r="Z549" s="1"/>
  <c r="Z548" s="1"/>
  <c r="AA550"/>
  <c r="AA549" s="1"/>
  <c r="AA548" s="1"/>
  <c r="AB550"/>
  <c r="AB549" s="1"/>
  <c r="AB548" s="1"/>
  <c r="AC550"/>
  <c r="AC549" s="1"/>
  <c r="AC548" s="1"/>
  <c r="AD550"/>
  <c r="AD549" s="1"/>
  <c r="AD548" s="1"/>
  <c r="AE550"/>
  <c r="AE549" s="1"/>
  <c r="AE548" s="1"/>
  <c r="AF550"/>
  <c r="AF549" s="1"/>
  <c r="AF548" s="1"/>
  <c r="AG550"/>
  <c r="AG549" s="1"/>
  <c r="AG548" s="1"/>
  <c r="H552"/>
  <c r="H551" s="1"/>
  <c r="I552"/>
  <c r="I551" s="1"/>
  <c r="J552"/>
  <c r="J551" s="1"/>
  <c r="K552"/>
  <c r="K551" s="1"/>
  <c r="L552"/>
  <c r="L551" s="1"/>
  <c r="M552"/>
  <c r="M551" s="1"/>
  <c r="N552"/>
  <c r="N551" s="1"/>
  <c r="O552"/>
  <c r="O551" s="1"/>
  <c r="P552"/>
  <c r="P551" s="1"/>
  <c r="Q552"/>
  <c r="Q551" s="1"/>
  <c r="R552"/>
  <c r="R551" s="1"/>
  <c r="S552"/>
  <c r="S551" s="1"/>
  <c r="T552"/>
  <c r="T551" s="1"/>
  <c r="U552"/>
  <c r="U551" s="1"/>
  <c r="V552"/>
  <c r="V551" s="1"/>
  <c r="W552"/>
  <c r="W551" s="1"/>
  <c r="X552"/>
  <c r="X551" s="1"/>
  <c r="Y552"/>
  <c r="Y551" s="1"/>
  <c r="Z552"/>
  <c r="Z551" s="1"/>
  <c r="AA552"/>
  <c r="AA551" s="1"/>
  <c r="AB552"/>
  <c r="AB551" s="1"/>
  <c r="AC552"/>
  <c r="AC551" s="1"/>
  <c r="AD552"/>
  <c r="AD551" s="1"/>
  <c r="AE552"/>
  <c r="AE551" s="1"/>
  <c r="AF552"/>
  <c r="AF551" s="1"/>
  <c r="AG552"/>
  <c r="AG551" s="1"/>
  <c r="AG555"/>
  <c r="AG554" s="1"/>
  <c r="H556"/>
  <c r="H555" s="1"/>
  <c r="H554" s="1"/>
  <c r="I556"/>
  <c r="I555" s="1"/>
  <c r="I554" s="1"/>
  <c r="J556"/>
  <c r="J555" s="1"/>
  <c r="J554" s="1"/>
  <c r="K556"/>
  <c r="K555" s="1"/>
  <c r="K554" s="1"/>
  <c r="L556"/>
  <c r="L555" s="1"/>
  <c r="L554" s="1"/>
  <c r="M556"/>
  <c r="M555" s="1"/>
  <c r="M554" s="1"/>
  <c r="N556"/>
  <c r="N555" s="1"/>
  <c r="N554" s="1"/>
  <c r="O556"/>
  <c r="O555" s="1"/>
  <c r="O554" s="1"/>
  <c r="P556"/>
  <c r="P555" s="1"/>
  <c r="P554" s="1"/>
  <c r="Q556"/>
  <c r="Q555" s="1"/>
  <c r="Q554" s="1"/>
  <c r="R556"/>
  <c r="R555" s="1"/>
  <c r="R554" s="1"/>
  <c r="S556"/>
  <c r="S555" s="1"/>
  <c r="S554" s="1"/>
  <c r="T556"/>
  <c r="T555" s="1"/>
  <c r="T554" s="1"/>
  <c r="U556"/>
  <c r="U555" s="1"/>
  <c r="U554" s="1"/>
  <c r="V556"/>
  <c r="V555" s="1"/>
  <c r="V554" s="1"/>
  <c r="W556"/>
  <c r="W555" s="1"/>
  <c r="W554" s="1"/>
  <c r="X556"/>
  <c r="X555" s="1"/>
  <c r="X554" s="1"/>
  <c r="Y556"/>
  <c r="Y555" s="1"/>
  <c r="Y554" s="1"/>
  <c r="Z556"/>
  <c r="Z555" s="1"/>
  <c r="Z554" s="1"/>
  <c r="AA556"/>
  <c r="AA555" s="1"/>
  <c r="AA554" s="1"/>
  <c r="AB556"/>
  <c r="AB555" s="1"/>
  <c r="AB554" s="1"/>
  <c r="AC556"/>
  <c r="AC555" s="1"/>
  <c r="AC554" s="1"/>
  <c r="AD556"/>
  <c r="AD555" s="1"/>
  <c r="AD554" s="1"/>
  <c r="AE556"/>
  <c r="AE555" s="1"/>
  <c r="AE554" s="1"/>
  <c r="AF556"/>
  <c r="AF555" s="1"/>
  <c r="AF554" s="1"/>
  <c r="H560"/>
  <c r="H559" s="1"/>
  <c r="H558" s="1"/>
  <c r="I560"/>
  <c r="I559" s="1"/>
  <c r="I558" s="1"/>
  <c r="J560"/>
  <c r="J559" s="1"/>
  <c r="J558" s="1"/>
  <c r="K560"/>
  <c r="K559" s="1"/>
  <c r="K558" s="1"/>
  <c r="L560"/>
  <c r="L559" s="1"/>
  <c r="L558" s="1"/>
  <c r="M560"/>
  <c r="M559" s="1"/>
  <c r="M558" s="1"/>
  <c r="N560"/>
  <c r="N559" s="1"/>
  <c r="N558" s="1"/>
  <c r="O560"/>
  <c r="O559" s="1"/>
  <c r="O558" s="1"/>
  <c r="P560"/>
  <c r="P559" s="1"/>
  <c r="P558" s="1"/>
  <c r="Q560"/>
  <c r="Q559" s="1"/>
  <c r="Q558" s="1"/>
  <c r="R560"/>
  <c r="R559" s="1"/>
  <c r="R558" s="1"/>
  <c r="S560"/>
  <c r="S559" s="1"/>
  <c r="S558" s="1"/>
  <c r="T560"/>
  <c r="T559" s="1"/>
  <c r="T558" s="1"/>
  <c r="U560"/>
  <c r="U559" s="1"/>
  <c r="U558" s="1"/>
  <c r="V560"/>
  <c r="V559" s="1"/>
  <c r="V558" s="1"/>
  <c r="W560"/>
  <c r="W559" s="1"/>
  <c r="W558" s="1"/>
  <c r="X560"/>
  <c r="X559" s="1"/>
  <c r="X558" s="1"/>
  <c r="Y560"/>
  <c r="Y559" s="1"/>
  <c r="Y558" s="1"/>
  <c r="Z560"/>
  <c r="Z559" s="1"/>
  <c r="Z558" s="1"/>
  <c r="AA560"/>
  <c r="AA559" s="1"/>
  <c r="AA558" s="1"/>
  <c r="AB560"/>
  <c r="AB559" s="1"/>
  <c r="AB558" s="1"/>
  <c r="AC560"/>
  <c r="AC559" s="1"/>
  <c r="AC558" s="1"/>
  <c r="AD560"/>
  <c r="AD559" s="1"/>
  <c r="AD558" s="1"/>
  <c r="AE560"/>
  <c r="AE559" s="1"/>
  <c r="AE558" s="1"/>
  <c r="AF560"/>
  <c r="AF559" s="1"/>
  <c r="AF558" s="1"/>
  <c r="AG559"/>
  <c r="AG558" s="1"/>
  <c r="H563"/>
  <c r="H562" s="1"/>
  <c r="H561" s="1"/>
  <c r="H557" s="1"/>
  <c r="I563"/>
  <c r="I562" s="1"/>
  <c r="I561" s="1"/>
  <c r="I557" s="1"/>
  <c r="J563"/>
  <c r="J562" s="1"/>
  <c r="J561" s="1"/>
  <c r="J557" s="1"/>
  <c r="K563"/>
  <c r="K562" s="1"/>
  <c r="K561" s="1"/>
  <c r="K557" s="1"/>
  <c r="L563"/>
  <c r="L562" s="1"/>
  <c r="L561" s="1"/>
  <c r="L557" s="1"/>
  <c r="M563"/>
  <c r="M562" s="1"/>
  <c r="M561" s="1"/>
  <c r="M557" s="1"/>
  <c r="N563"/>
  <c r="N562" s="1"/>
  <c r="N561" s="1"/>
  <c r="N557" s="1"/>
  <c r="O563"/>
  <c r="O562" s="1"/>
  <c r="O561" s="1"/>
  <c r="O557" s="1"/>
  <c r="P563"/>
  <c r="P562" s="1"/>
  <c r="P561" s="1"/>
  <c r="P557" s="1"/>
  <c r="Q563"/>
  <c r="Q562" s="1"/>
  <c r="Q561" s="1"/>
  <c r="Q557" s="1"/>
  <c r="R563"/>
  <c r="R562" s="1"/>
  <c r="R561" s="1"/>
  <c r="R557" s="1"/>
  <c r="S563"/>
  <c r="S562" s="1"/>
  <c r="S561" s="1"/>
  <c r="T563"/>
  <c r="T562" s="1"/>
  <c r="T561" s="1"/>
  <c r="T557" s="1"/>
  <c r="U563"/>
  <c r="U562" s="1"/>
  <c r="U561" s="1"/>
  <c r="U557" s="1"/>
  <c r="V563"/>
  <c r="V562" s="1"/>
  <c r="V561" s="1"/>
  <c r="V557" s="1"/>
  <c r="W563"/>
  <c r="W562" s="1"/>
  <c r="W561" s="1"/>
  <c r="W557" s="1"/>
  <c r="X563"/>
  <c r="X562" s="1"/>
  <c r="X561" s="1"/>
  <c r="X557" s="1"/>
  <c r="Y563"/>
  <c r="Y562" s="1"/>
  <c r="Y561" s="1"/>
  <c r="Y557" s="1"/>
  <c r="Z563"/>
  <c r="Z562" s="1"/>
  <c r="Z561" s="1"/>
  <c r="Z557" s="1"/>
  <c r="AA563"/>
  <c r="AA562" s="1"/>
  <c r="AA561" s="1"/>
  <c r="AA557" s="1"/>
  <c r="AB563"/>
  <c r="AB562" s="1"/>
  <c r="AB561" s="1"/>
  <c r="AB557" s="1"/>
  <c r="AC563"/>
  <c r="AC562" s="1"/>
  <c r="AC561" s="1"/>
  <c r="AC557" s="1"/>
  <c r="AD563"/>
  <c r="AD562" s="1"/>
  <c r="AD561" s="1"/>
  <c r="AD557" s="1"/>
  <c r="AE563"/>
  <c r="AE562" s="1"/>
  <c r="AE561" s="1"/>
  <c r="AE557" s="1"/>
  <c r="AF563"/>
  <c r="AF562" s="1"/>
  <c r="AF561" s="1"/>
  <c r="AF557" s="1"/>
  <c r="AG563"/>
  <c r="AG562" s="1"/>
  <c r="AG561" s="1"/>
  <c r="AG557" s="1"/>
  <c r="H567"/>
  <c r="I567"/>
  <c r="I565" s="1"/>
  <c r="J567"/>
  <c r="J565" s="1"/>
  <c r="K567"/>
  <c r="K565" s="1"/>
  <c r="L567"/>
  <c r="M567"/>
  <c r="M565" s="1"/>
  <c r="N567"/>
  <c r="N565" s="1"/>
  <c r="O567"/>
  <c r="O565" s="1"/>
  <c r="P567"/>
  <c r="Q567"/>
  <c r="Q566" s="1"/>
  <c r="R567"/>
  <c r="R565" s="1"/>
  <c r="S567"/>
  <c r="S565" s="1"/>
  <c r="T567"/>
  <c r="U567"/>
  <c r="V567"/>
  <c r="V565" s="1"/>
  <c r="W567"/>
  <c r="W565" s="1"/>
  <c r="X567"/>
  <c r="Y567"/>
  <c r="Y565" s="1"/>
  <c r="Z567"/>
  <c r="Z565" s="1"/>
  <c r="AA567"/>
  <c r="AA565" s="1"/>
  <c r="AB567"/>
  <c r="AC567"/>
  <c r="AC566" s="1"/>
  <c r="AD567"/>
  <c r="AD565" s="1"/>
  <c r="AE567"/>
  <c r="AE565" s="1"/>
  <c r="AF567"/>
  <c r="AG567"/>
  <c r="AG566" s="1"/>
  <c r="R571"/>
  <c r="R570" s="1"/>
  <c r="R568" s="1"/>
  <c r="S571"/>
  <c r="S570" s="1"/>
  <c r="S568" s="1"/>
  <c r="T571"/>
  <c r="T570" s="1"/>
  <c r="T568" s="1"/>
  <c r="U571"/>
  <c r="U570" s="1"/>
  <c r="U568" s="1"/>
  <c r="V571"/>
  <c r="V570" s="1"/>
  <c r="V568" s="1"/>
  <c r="W571"/>
  <c r="W570" s="1"/>
  <c r="W568" s="1"/>
  <c r="X571"/>
  <c r="X570" s="1"/>
  <c r="X568" s="1"/>
  <c r="Y571"/>
  <c r="Y570" s="1"/>
  <c r="Y568" s="1"/>
  <c r="Z571"/>
  <c r="Z570" s="1"/>
  <c r="Z568" s="1"/>
  <c r="AA571"/>
  <c r="AA570" s="1"/>
  <c r="AA568" s="1"/>
  <c r="AB571"/>
  <c r="AB570" s="1"/>
  <c r="AB568" s="1"/>
  <c r="AC571"/>
  <c r="AC570" s="1"/>
  <c r="AC568" s="1"/>
  <c r="AD571"/>
  <c r="AD570" s="1"/>
  <c r="AD568" s="1"/>
  <c r="AE571"/>
  <c r="AE570" s="1"/>
  <c r="AE568" s="1"/>
  <c r="AF571"/>
  <c r="AF570" s="1"/>
  <c r="AF568" s="1"/>
  <c r="AG571"/>
  <c r="AG570" s="1"/>
  <c r="AG568" s="1"/>
  <c r="H574"/>
  <c r="H572" s="1"/>
  <c r="I574"/>
  <c r="I572" s="1"/>
  <c r="J574"/>
  <c r="J572" s="1"/>
  <c r="K574"/>
  <c r="K572" s="1"/>
  <c r="L574"/>
  <c r="L572" s="1"/>
  <c r="M574"/>
  <c r="M572" s="1"/>
  <c r="N574"/>
  <c r="N572" s="1"/>
  <c r="O574"/>
  <c r="O572" s="1"/>
  <c r="P574"/>
  <c r="P572" s="1"/>
  <c r="Q574"/>
  <c r="Q572" s="1"/>
  <c r="R574"/>
  <c r="R572" s="1"/>
  <c r="S574"/>
  <c r="S572" s="1"/>
  <c r="T574"/>
  <c r="T572" s="1"/>
  <c r="U574"/>
  <c r="U572" s="1"/>
  <c r="V574"/>
  <c r="V572" s="1"/>
  <c r="W574"/>
  <c r="W572" s="1"/>
  <c r="X574"/>
  <c r="X572" s="1"/>
  <c r="Y574"/>
  <c r="Y572" s="1"/>
  <c r="Z574"/>
  <c r="Z572" s="1"/>
  <c r="AA574"/>
  <c r="AA572" s="1"/>
  <c r="AB574"/>
  <c r="AB572" s="1"/>
  <c r="AC574"/>
  <c r="AC572" s="1"/>
  <c r="AD574"/>
  <c r="AD572" s="1"/>
  <c r="AE574"/>
  <c r="AE572" s="1"/>
  <c r="AF574"/>
  <c r="AF572" s="1"/>
  <c r="AG574"/>
  <c r="AG572" s="1"/>
  <c r="R579"/>
  <c r="R578" s="1"/>
  <c r="R576" s="1"/>
  <c r="S579"/>
  <c r="S578" s="1"/>
  <c r="S576" s="1"/>
  <c r="T579"/>
  <c r="T578" s="1"/>
  <c r="T576" s="1"/>
  <c r="U579"/>
  <c r="U578" s="1"/>
  <c r="U576" s="1"/>
  <c r="V579"/>
  <c r="V578" s="1"/>
  <c r="V576" s="1"/>
  <c r="W579"/>
  <c r="W578" s="1"/>
  <c r="W576" s="1"/>
  <c r="X579"/>
  <c r="X578" s="1"/>
  <c r="X576" s="1"/>
  <c r="Y579"/>
  <c r="Y578" s="1"/>
  <c r="Y576" s="1"/>
  <c r="Z579"/>
  <c r="Z578" s="1"/>
  <c r="Z576" s="1"/>
  <c r="AA579"/>
  <c r="AA578" s="1"/>
  <c r="AA576" s="1"/>
  <c r="AB579"/>
  <c r="AB578" s="1"/>
  <c r="AB576" s="1"/>
  <c r="AC579"/>
  <c r="AC578" s="1"/>
  <c r="AC576" s="1"/>
  <c r="AD579"/>
  <c r="AD578" s="1"/>
  <c r="AD576" s="1"/>
  <c r="AE579"/>
  <c r="AE578" s="1"/>
  <c r="AE576" s="1"/>
  <c r="AF579"/>
  <c r="AF578" s="1"/>
  <c r="AF576" s="1"/>
  <c r="AG578"/>
  <c r="AG576" s="1"/>
  <c r="H583"/>
  <c r="H582" s="1"/>
  <c r="H580" s="1"/>
  <c r="I583"/>
  <c r="I582" s="1"/>
  <c r="I580" s="1"/>
  <c r="J583"/>
  <c r="J582" s="1"/>
  <c r="J580" s="1"/>
  <c r="K583"/>
  <c r="K582" s="1"/>
  <c r="K580" s="1"/>
  <c r="L583"/>
  <c r="L582" s="1"/>
  <c r="L580" s="1"/>
  <c r="M583"/>
  <c r="M582" s="1"/>
  <c r="M580" s="1"/>
  <c r="N583"/>
  <c r="N582" s="1"/>
  <c r="N580" s="1"/>
  <c r="O583"/>
  <c r="O582" s="1"/>
  <c r="O580" s="1"/>
  <c r="P583"/>
  <c r="P582" s="1"/>
  <c r="P580" s="1"/>
  <c r="Q583"/>
  <c r="Q582" s="1"/>
  <c r="Q580" s="1"/>
  <c r="R583"/>
  <c r="R582" s="1"/>
  <c r="R580" s="1"/>
  <c r="S583"/>
  <c r="S582" s="1"/>
  <c r="S580" s="1"/>
  <c r="T583"/>
  <c r="T582" s="1"/>
  <c r="T580" s="1"/>
  <c r="U583"/>
  <c r="U582" s="1"/>
  <c r="U580" s="1"/>
  <c r="V583"/>
  <c r="V582" s="1"/>
  <c r="V580" s="1"/>
  <c r="W583"/>
  <c r="W582" s="1"/>
  <c r="W580" s="1"/>
  <c r="X583"/>
  <c r="X582" s="1"/>
  <c r="X580" s="1"/>
  <c r="Y583"/>
  <c r="Y582" s="1"/>
  <c r="Y580" s="1"/>
  <c r="Z583"/>
  <c r="Z582" s="1"/>
  <c r="Z580" s="1"/>
  <c r="AA583"/>
  <c r="AA582" s="1"/>
  <c r="AA580" s="1"/>
  <c r="AB583"/>
  <c r="AB582" s="1"/>
  <c r="AB580" s="1"/>
  <c r="AC583"/>
  <c r="AC582" s="1"/>
  <c r="AC580" s="1"/>
  <c r="AD583"/>
  <c r="AD582" s="1"/>
  <c r="AD580" s="1"/>
  <c r="AE583"/>
  <c r="AE582" s="1"/>
  <c r="AE580" s="1"/>
  <c r="AF583"/>
  <c r="AF582" s="1"/>
  <c r="AF580" s="1"/>
  <c r="AG583"/>
  <c r="AG582" s="1"/>
  <c r="AG580" s="1"/>
  <c r="AG585"/>
  <c r="H586"/>
  <c r="H585" s="1"/>
  <c r="I586"/>
  <c r="I585" s="1"/>
  <c r="J586"/>
  <c r="J585" s="1"/>
  <c r="K586"/>
  <c r="K585" s="1"/>
  <c r="L586"/>
  <c r="L585" s="1"/>
  <c r="M586"/>
  <c r="M585" s="1"/>
  <c r="N586"/>
  <c r="N585" s="1"/>
  <c r="O586"/>
  <c r="O585" s="1"/>
  <c r="P586"/>
  <c r="P585" s="1"/>
  <c r="Q586"/>
  <c r="Q585" s="1"/>
  <c r="R586"/>
  <c r="R585" s="1"/>
  <c r="S586"/>
  <c r="S585" s="1"/>
  <c r="T586"/>
  <c r="T585" s="1"/>
  <c r="U586"/>
  <c r="U585" s="1"/>
  <c r="V586"/>
  <c r="V585" s="1"/>
  <c r="W586"/>
  <c r="W585" s="1"/>
  <c r="X586"/>
  <c r="X585" s="1"/>
  <c r="Y586"/>
  <c r="Y585" s="1"/>
  <c r="Z586"/>
  <c r="Z585" s="1"/>
  <c r="AA586"/>
  <c r="AA585" s="1"/>
  <c r="AB586"/>
  <c r="AB585" s="1"/>
  <c r="AC586"/>
  <c r="AC585" s="1"/>
  <c r="AD586"/>
  <c r="AD585" s="1"/>
  <c r="AE586"/>
  <c r="AE585" s="1"/>
  <c r="AF586"/>
  <c r="AF585" s="1"/>
  <c r="H588"/>
  <c r="H587" s="1"/>
  <c r="I588"/>
  <c r="I584" s="1"/>
  <c r="J588"/>
  <c r="J587" s="1"/>
  <c r="K588"/>
  <c r="K587" s="1"/>
  <c r="L588"/>
  <c r="L587" s="1"/>
  <c r="M588"/>
  <c r="M587" s="1"/>
  <c r="N588"/>
  <c r="N587" s="1"/>
  <c r="O588"/>
  <c r="O587" s="1"/>
  <c r="P588"/>
  <c r="P587" s="1"/>
  <c r="Q588"/>
  <c r="Q587" s="1"/>
  <c r="R588"/>
  <c r="R587" s="1"/>
  <c r="S588"/>
  <c r="S587" s="1"/>
  <c r="T588"/>
  <c r="T587" s="1"/>
  <c r="U588"/>
  <c r="U587" s="1"/>
  <c r="V588"/>
  <c r="V587" s="1"/>
  <c r="W588"/>
  <c r="W587" s="1"/>
  <c r="X588"/>
  <c r="X587" s="1"/>
  <c r="Y588"/>
  <c r="Y587" s="1"/>
  <c r="Z588"/>
  <c r="Z587" s="1"/>
  <c r="AA588"/>
  <c r="AA587" s="1"/>
  <c r="AB588"/>
  <c r="AB587" s="1"/>
  <c r="AC588"/>
  <c r="AC587" s="1"/>
  <c r="AD588"/>
  <c r="AD587" s="1"/>
  <c r="AE588"/>
  <c r="AE587" s="1"/>
  <c r="AF588"/>
  <c r="AF587" s="1"/>
  <c r="AG588"/>
  <c r="AG587" s="1"/>
  <c r="S592"/>
  <c r="S591" s="1"/>
  <c r="S589" s="1"/>
  <c r="T592"/>
  <c r="T591" s="1"/>
  <c r="T589" s="1"/>
  <c r="U592"/>
  <c r="U591" s="1"/>
  <c r="U589" s="1"/>
  <c r="V592"/>
  <c r="V591" s="1"/>
  <c r="V589" s="1"/>
  <c r="W592"/>
  <c r="W591" s="1"/>
  <c r="W589" s="1"/>
  <c r="X592"/>
  <c r="X591" s="1"/>
  <c r="X589" s="1"/>
  <c r="Y592"/>
  <c r="Y591" s="1"/>
  <c r="Y589" s="1"/>
  <c r="Z592"/>
  <c r="Z591" s="1"/>
  <c r="Z589" s="1"/>
  <c r="AA592"/>
  <c r="AA591" s="1"/>
  <c r="AA589" s="1"/>
  <c r="AB592"/>
  <c r="AB591" s="1"/>
  <c r="AB589" s="1"/>
  <c r="AC592"/>
  <c r="AC591" s="1"/>
  <c r="AC589" s="1"/>
  <c r="AD592"/>
  <c r="AD591" s="1"/>
  <c r="AD589" s="1"/>
  <c r="AE592"/>
  <c r="AE591" s="1"/>
  <c r="AE589" s="1"/>
  <c r="AF592"/>
  <c r="AF591" s="1"/>
  <c r="AF589" s="1"/>
  <c r="AG591"/>
  <c r="AG589" s="1"/>
  <c r="H595"/>
  <c r="H594" s="1"/>
  <c r="H593" s="1"/>
  <c r="I595"/>
  <c r="I594" s="1"/>
  <c r="I593" s="1"/>
  <c r="J595"/>
  <c r="J594" s="1"/>
  <c r="J593" s="1"/>
  <c r="K595"/>
  <c r="K594" s="1"/>
  <c r="K593" s="1"/>
  <c r="L595"/>
  <c r="L594" s="1"/>
  <c r="L593" s="1"/>
  <c r="M595"/>
  <c r="M594" s="1"/>
  <c r="M593" s="1"/>
  <c r="N595"/>
  <c r="N594" s="1"/>
  <c r="N593" s="1"/>
  <c r="O595"/>
  <c r="O594" s="1"/>
  <c r="O593" s="1"/>
  <c r="P595"/>
  <c r="P594" s="1"/>
  <c r="P593" s="1"/>
  <c r="Q595"/>
  <c r="Q594" s="1"/>
  <c r="Q593" s="1"/>
  <c r="R595"/>
  <c r="R594" s="1"/>
  <c r="R593" s="1"/>
  <c r="S595"/>
  <c r="S594" s="1"/>
  <c r="S593" s="1"/>
  <c r="T595"/>
  <c r="T594" s="1"/>
  <c r="T593" s="1"/>
  <c r="U595"/>
  <c r="U594" s="1"/>
  <c r="U593" s="1"/>
  <c r="V595"/>
  <c r="V594" s="1"/>
  <c r="V593" s="1"/>
  <c r="W595"/>
  <c r="W594" s="1"/>
  <c r="W593" s="1"/>
  <c r="X595"/>
  <c r="X594" s="1"/>
  <c r="X593" s="1"/>
  <c r="Y595"/>
  <c r="Y594" s="1"/>
  <c r="Y593" s="1"/>
  <c r="Z595"/>
  <c r="Z594" s="1"/>
  <c r="Z593" s="1"/>
  <c r="AA595"/>
  <c r="AA594" s="1"/>
  <c r="AA593" s="1"/>
  <c r="AB595"/>
  <c r="AB594" s="1"/>
  <c r="AB593" s="1"/>
  <c r="AC595"/>
  <c r="AC594" s="1"/>
  <c r="AC593" s="1"/>
  <c r="AD595"/>
  <c r="AD594" s="1"/>
  <c r="AD593" s="1"/>
  <c r="AE595"/>
  <c r="AE594" s="1"/>
  <c r="AE593" s="1"/>
  <c r="AF595"/>
  <c r="AF594" s="1"/>
  <c r="AF593" s="1"/>
  <c r="AG595"/>
  <c r="AG594" s="1"/>
  <c r="AG593" s="1"/>
  <c r="H597"/>
  <c r="H596" s="1"/>
  <c r="I597"/>
  <c r="I596" s="1"/>
  <c r="J597"/>
  <c r="J596" s="1"/>
  <c r="K597"/>
  <c r="K596" s="1"/>
  <c r="L597"/>
  <c r="L596" s="1"/>
  <c r="M597"/>
  <c r="M596" s="1"/>
  <c r="N597"/>
  <c r="N596" s="1"/>
  <c r="O597"/>
  <c r="O596" s="1"/>
  <c r="P597"/>
  <c r="P596" s="1"/>
  <c r="Q597"/>
  <c r="Q596" s="1"/>
  <c r="R597"/>
  <c r="R596" s="1"/>
  <c r="S597"/>
  <c r="S596" s="1"/>
  <c r="T597"/>
  <c r="T596" s="1"/>
  <c r="U597"/>
  <c r="U596" s="1"/>
  <c r="V597"/>
  <c r="V596" s="1"/>
  <c r="W597"/>
  <c r="W596" s="1"/>
  <c r="X597"/>
  <c r="X596" s="1"/>
  <c r="Y597"/>
  <c r="Y596" s="1"/>
  <c r="Z597"/>
  <c r="Z596" s="1"/>
  <c r="AA597"/>
  <c r="AA596" s="1"/>
  <c r="AB597"/>
  <c r="AB596" s="1"/>
  <c r="AC597"/>
  <c r="AC596" s="1"/>
  <c r="AD597"/>
  <c r="AD596" s="1"/>
  <c r="AE597"/>
  <c r="AE596" s="1"/>
  <c r="AF597"/>
  <c r="AF596" s="1"/>
  <c r="AG597"/>
  <c r="AG596" s="1"/>
  <c r="H601"/>
  <c r="H600" s="1"/>
  <c r="I601"/>
  <c r="I600" s="1"/>
  <c r="J601"/>
  <c r="J600" s="1"/>
  <c r="K601"/>
  <c r="K600" s="1"/>
  <c r="L601"/>
  <c r="L600" s="1"/>
  <c r="M601"/>
  <c r="M600" s="1"/>
  <c r="N601"/>
  <c r="N600" s="1"/>
  <c r="O601"/>
  <c r="O600" s="1"/>
  <c r="P601"/>
  <c r="P600" s="1"/>
  <c r="Q601"/>
  <c r="Q600" s="1"/>
  <c r="R601"/>
  <c r="R600" s="1"/>
  <c r="S601"/>
  <c r="S600" s="1"/>
  <c r="T601"/>
  <c r="T600" s="1"/>
  <c r="U601"/>
  <c r="U600" s="1"/>
  <c r="V601"/>
  <c r="V600" s="1"/>
  <c r="W601"/>
  <c r="W600" s="1"/>
  <c r="X601"/>
  <c r="X600" s="1"/>
  <c r="Y601"/>
  <c r="Y600" s="1"/>
  <c r="Z601"/>
  <c r="Z600" s="1"/>
  <c r="AA601"/>
  <c r="AA600" s="1"/>
  <c r="AB601"/>
  <c r="AB600" s="1"/>
  <c r="AC601"/>
  <c r="AC600" s="1"/>
  <c r="AD601"/>
  <c r="AD600" s="1"/>
  <c r="AE601"/>
  <c r="AE600" s="1"/>
  <c r="AF601"/>
  <c r="AF600" s="1"/>
  <c r="AG601"/>
  <c r="AG600" s="1"/>
  <c r="H604"/>
  <c r="H603" s="1"/>
  <c r="I604"/>
  <c r="I603" s="1"/>
  <c r="J604"/>
  <c r="J603" s="1"/>
  <c r="K604"/>
  <c r="K603" s="1"/>
  <c r="L604"/>
  <c r="L603" s="1"/>
  <c r="M604"/>
  <c r="M603" s="1"/>
  <c r="N604"/>
  <c r="N603" s="1"/>
  <c r="O604"/>
  <c r="O603" s="1"/>
  <c r="P604"/>
  <c r="P603" s="1"/>
  <c r="Q604"/>
  <c r="Q603" s="1"/>
  <c r="R604"/>
  <c r="R603" s="1"/>
  <c r="S604"/>
  <c r="S603" s="1"/>
  <c r="T604"/>
  <c r="T603" s="1"/>
  <c r="U604"/>
  <c r="U603" s="1"/>
  <c r="V604"/>
  <c r="V603" s="1"/>
  <c r="W604"/>
  <c r="W603" s="1"/>
  <c r="X604"/>
  <c r="X603" s="1"/>
  <c r="Y604"/>
  <c r="Y603" s="1"/>
  <c r="Z604"/>
  <c r="Z603" s="1"/>
  <c r="AA604"/>
  <c r="AA603" s="1"/>
  <c r="AB604"/>
  <c r="AB603" s="1"/>
  <c r="AC604"/>
  <c r="AC603" s="1"/>
  <c r="AD604"/>
  <c r="AD603" s="1"/>
  <c r="AE604"/>
  <c r="AE603" s="1"/>
  <c r="AF604"/>
  <c r="AF603" s="1"/>
  <c r="AG604"/>
  <c r="AG603" s="1"/>
  <c r="H607"/>
  <c r="H606" s="1"/>
  <c r="I607"/>
  <c r="I606" s="1"/>
  <c r="J607"/>
  <c r="J606" s="1"/>
  <c r="K607"/>
  <c r="K606" s="1"/>
  <c r="L607"/>
  <c r="L606" s="1"/>
  <c r="M607"/>
  <c r="M606" s="1"/>
  <c r="N607"/>
  <c r="N606" s="1"/>
  <c r="O607"/>
  <c r="O606" s="1"/>
  <c r="P607"/>
  <c r="P606" s="1"/>
  <c r="Q607"/>
  <c r="Q606" s="1"/>
  <c r="R607"/>
  <c r="R606" s="1"/>
  <c r="S607"/>
  <c r="S606" s="1"/>
  <c r="T607"/>
  <c r="T606" s="1"/>
  <c r="U607"/>
  <c r="U606" s="1"/>
  <c r="V607"/>
  <c r="V606" s="1"/>
  <c r="W607"/>
  <c r="W606" s="1"/>
  <c r="X607"/>
  <c r="X606" s="1"/>
  <c r="Y607"/>
  <c r="Y606" s="1"/>
  <c r="Z607"/>
  <c r="Z606" s="1"/>
  <c r="AA607"/>
  <c r="AA606" s="1"/>
  <c r="AB607"/>
  <c r="AB606" s="1"/>
  <c r="AC607"/>
  <c r="AC606" s="1"/>
  <c r="AD607"/>
  <c r="AD606" s="1"/>
  <c r="AE607"/>
  <c r="AE606" s="1"/>
  <c r="AF607"/>
  <c r="AF606" s="1"/>
  <c r="AG607"/>
  <c r="AG606" s="1"/>
  <c r="H611"/>
  <c r="H610" s="1"/>
  <c r="H609" s="1"/>
  <c r="I611"/>
  <c r="I610" s="1"/>
  <c r="I609" s="1"/>
  <c r="J611"/>
  <c r="J610" s="1"/>
  <c r="J609" s="1"/>
  <c r="K611"/>
  <c r="K610" s="1"/>
  <c r="K609" s="1"/>
  <c r="L611"/>
  <c r="L610" s="1"/>
  <c r="L609" s="1"/>
  <c r="M611"/>
  <c r="M610" s="1"/>
  <c r="M609" s="1"/>
  <c r="N611"/>
  <c r="N610" s="1"/>
  <c r="N609" s="1"/>
  <c r="O611"/>
  <c r="O610" s="1"/>
  <c r="O609" s="1"/>
  <c r="P611"/>
  <c r="P610" s="1"/>
  <c r="P609" s="1"/>
  <c r="Q611"/>
  <c r="Q610" s="1"/>
  <c r="Q609" s="1"/>
  <c r="R611"/>
  <c r="R610" s="1"/>
  <c r="R609" s="1"/>
  <c r="S611"/>
  <c r="S610" s="1"/>
  <c r="S609" s="1"/>
  <c r="T611"/>
  <c r="T610" s="1"/>
  <c r="T609" s="1"/>
  <c r="U611"/>
  <c r="U610" s="1"/>
  <c r="U609" s="1"/>
  <c r="V611"/>
  <c r="V610" s="1"/>
  <c r="V609" s="1"/>
  <c r="W611"/>
  <c r="W610" s="1"/>
  <c r="W609" s="1"/>
  <c r="X611"/>
  <c r="X610" s="1"/>
  <c r="X609" s="1"/>
  <c r="Y611"/>
  <c r="Y610" s="1"/>
  <c r="Y609" s="1"/>
  <c r="Z611"/>
  <c r="Z610" s="1"/>
  <c r="Z609" s="1"/>
  <c r="AA611"/>
  <c r="AA610" s="1"/>
  <c r="AA609" s="1"/>
  <c r="AB611"/>
  <c r="AB610" s="1"/>
  <c r="AB609" s="1"/>
  <c r="AC611"/>
  <c r="AC610" s="1"/>
  <c r="AC609" s="1"/>
  <c r="AD611"/>
  <c r="AD610" s="1"/>
  <c r="AD609" s="1"/>
  <c r="AE611"/>
  <c r="AE610" s="1"/>
  <c r="AE609" s="1"/>
  <c r="AF611"/>
  <c r="AF610" s="1"/>
  <c r="AF609" s="1"/>
  <c r="AG611"/>
  <c r="AG610" s="1"/>
  <c r="AG609" s="1"/>
  <c r="H614"/>
  <c r="H613" s="1"/>
  <c r="H612" s="1"/>
  <c r="I614"/>
  <c r="I613" s="1"/>
  <c r="I612" s="1"/>
  <c r="J614"/>
  <c r="J613" s="1"/>
  <c r="J612" s="1"/>
  <c r="K614"/>
  <c r="K613" s="1"/>
  <c r="K612" s="1"/>
  <c r="L614"/>
  <c r="L613" s="1"/>
  <c r="L612" s="1"/>
  <c r="M614"/>
  <c r="M613" s="1"/>
  <c r="M612" s="1"/>
  <c r="N614"/>
  <c r="N613" s="1"/>
  <c r="N612" s="1"/>
  <c r="O614"/>
  <c r="O613" s="1"/>
  <c r="O612" s="1"/>
  <c r="P614"/>
  <c r="P613" s="1"/>
  <c r="P612" s="1"/>
  <c r="Q614"/>
  <c r="Q613" s="1"/>
  <c r="Q612" s="1"/>
  <c r="R614"/>
  <c r="R613" s="1"/>
  <c r="R612" s="1"/>
  <c r="S614"/>
  <c r="S613" s="1"/>
  <c r="S612" s="1"/>
  <c r="T614"/>
  <c r="T613" s="1"/>
  <c r="T612" s="1"/>
  <c r="U614"/>
  <c r="U613" s="1"/>
  <c r="U612" s="1"/>
  <c r="V614"/>
  <c r="V613" s="1"/>
  <c r="V612" s="1"/>
  <c r="W614"/>
  <c r="W613" s="1"/>
  <c r="W612" s="1"/>
  <c r="X614"/>
  <c r="X613" s="1"/>
  <c r="X612" s="1"/>
  <c r="Y614"/>
  <c r="Y613" s="1"/>
  <c r="Y612" s="1"/>
  <c r="Z614"/>
  <c r="Z613" s="1"/>
  <c r="Z612" s="1"/>
  <c r="AA614"/>
  <c r="AA613" s="1"/>
  <c r="AA612" s="1"/>
  <c r="AB614"/>
  <c r="AB613" s="1"/>
  <c r="AB612" s="1"/>
  <c r="AC614"/>
  <c r="AC613" s="1"/>
  <c r="AC612" s="1"/>
  <c r="AD614"/>
  <c r="AD613" s="1"/>
  <c r="AD612" s="1"/>
  <c r="AE614"/>
  <c r="AE613" s="1"/>
  <c r="AE612" s="1"/>
  <c r="AF614"/>
  <c r="AF613" s="1"/>
  <c r="AF612" s="1"/>
  <c r="AG614"/>
  <c r="AG613" s="1"/>
  <c r="AG612" s="1"/>
  <c r="H617"/>
  <c r="H616" s="1"/>
  <c r="H615" s="1"/>
  <c r="I617"/>
  <c r="I616" s="1"/>
  <c r="I615" s="1"/>
  <c r="J617"/>
  <c r="J616" s="1"/>
  <c r="J615" s="1"/>
  <c r="K617"/>
  <c r="K616" s="1"/>
  <c r="K615" s="1"/>
  <c r="L617"/>
  <c r="L616" s="1"/>
  <c r="L615" s="1"/>
  <c r="M617"/>
  <c r="M616" s="1"/>
  <c r="M615" s="1"/>
  <c r="N617"/>
  <c r="N616" s="1"/>
  <c r="N615" s="1"/>
  <c r="O617"/>
  <c r="O616" s="1"/>
  <c r="O615" s="1"/>
  <c r="P617"/>
  <c r="P616" s="1"/>
  <c r="P615" s="1"/>
  <c r="Q617"/>
  <c r="Q616" s="1"/>
  <c r="Q615" s="1"/>
  <c r="R617"/>
  <c r="R616" s="1"/>
  <c r="R615" s="1"/>
  <c r="S617"/>
  <c r="S616" s="1"/>
  <c r="S615" s="1"/>
  <c r="T617"/>
  <c r="T616" s="1"/>
  <c r="T615" s="1"/>
  <c r="U617"/>
  <c r="U616" s="1"/>
  <c r="U615" s="1"/>
  <c r="V617"/>
  <c r="V616" s="1"/>
  <c r="V615" s="1"/>
  <c r="W617"/>
  <c r="W616" s="1"/>
  <c r="W615" s="1"/>
  <c r="X617"/>
  <c r="X616" s="1"/>
  <c r="X615" s="1"/>
  <c r="Y617"/>
  <c r="Y616" s="1"/>
  <c r="Y615" s="1"/>
  <c r="Z617"/>
  <c r="Z616" s="1"/>
  <c r="Z615" s="1"/>
  <c r="AA617"/>
  <c r="AA616" s="1"/>
  <c r="AA615" s="1"/>
  <c r="AB617"/>
  <c r="AB616" s="1"/>
  <c r="AB615" s="1"/>
  <c r="AC617"/>
  <c r="AC616" s="1"/>
  <c r="AC615" s="1"/>
  <c r="AD617"/>
  <c r="AD616" s="1"/>
  <c r="AD615" s="1"/>
  <c r="AE617"/>
  <c r="AE616" s="1"/>
  <c r="AE615" s="1"/>
  <c r="AF617"/>
  <c r="AF616" s="1"/>
  <c r="AF615" s="1"/>
  <c r="AG617"/>
  <c r="AG616" s="1"/>
  <c r="AG615" s="1"/>
  <c r="AG618"/>
  <c r="H619"/>
  <c r="H618" s="1"/>
  <c r="I619"/>
  <c r="I618" s="1"/>
  <c r="J619"/>
  <c r="J618" s="1"/>
  <c r="K619"/>
  <c r="K618" s="1"/>
  <c r="L619"/>
  <c r="L618" s="1"/>
  <c r="M619"/>
  <c r="M618" s="1"/>
  <c r="N619"/>
  <c r="N618" s="1"/>
  <c r="O619"/>
  <c r="O618" s="1"/>
  <c r="P619"/>
  <c r="P618" s="1"/>
  <c r="Q619"/>
  <c r="Q618" s="1"/>
  <c r="R619"/>
  <c r="R618" s="1"/>
  <c r="S619"/>
  <c r="S618" s="1"/>
  <c r="T619"/>
  <c r="T618" s="1"/>
  <c r="U619"/>
  <c r="U618" s="1"/>
  <c r="V619"/>
  <c r="V618" s="1"/>
  <c r="W619"/>
  <c r="W618" s="1"/>
  <c r="X619"/>
  <c r="X618" s="1"/>
  <c r="Y619"/>
  <c r="Y618" s="1"/>
  <c r="Z619"/>
  <c r="Z618" s="1"/>
  <c r="AA619"/>
  <c r="AA618" s="1"/>
  <c r="AB619"/>
  <c r="AB618" s="1"/>
  <c r="AC619"/>
  <c r="AC618" s="1"/>
  <c r="AD619"/>
  <c r="AD618" s="1"/>
  <c r="AE619"/>
  <c r="AE618" s="1"/>
  <c r="AF619"/>
  <c r="AF618" s="1"/>
  <c r="AG620"/>
  <c r="H621"/>
  <c r="H620" s="1"/>
  <c r="I621"/>
  <c r="I620" s="1"/>
  <c r="J621"/>
  <c r="J620" s="1"/>
  <c r="K621"/>
  <c r="K620" s="1"/>
  <c r="L621"/>
  <c r="L620" s="1"/>
  <c r="M621"/>
  <c r="M620" s="1"/>
  <c r="N621"/>
  <c r="N620" s="1"/>
  <c r="O621"/>
  <c r="O620" s="1"/>
  <c r="P621"/>
  <c r="P620" s="1"/>
  <c r="Q621"/>
  <c r="Q620" s="1"/>
  <c r="R621"/>
  <c r="R620" s="1"/>
  <c r="S621"/>
  <c r="S620" s="1"/>
  <c r="T621"/>
  <c r="T620" s="1"/>
  <c r="U621"/>
  <c r="U620" s="1"/>
  <c r="V621"/>
  <c r="V620" s="1"/>
  <c r="W621"/>
  <c r="W620" s="1"/>
  <c r="X621"/>
  <c r="X620" s="1"/>
  <c r="Y621"/>
  <c r="Y620" s="1"/>
  <c r="Z621"/>
  <c r="Z620" s="1"/>
  <c r="AA621"/>
  <c r="AA620" s="1"/>
  <c r="AB621"/>
  <c r="AB620" s="1"/>
  <c r="AC621"/>
  <c r="AC620" s="1"/>
  <c r="AD621"/>
  <c r="AD620" s="1"/>
  <c r="AE621"/>
  <c r="AE620" s="1"/>
  <c r="AF621"/>
  <c r="AF620" s="1"/>
  <c r="H623"/>
  <c r="H622" s="1"/>
  <c r="I623"/>
  <c r="I622" s="1"/>
  <c r="J623"/>
  <c r="J622" s="1"/>
  <c r="K623"/>
  <c r="K622" s="1"/>
  <c r="L623"/>
  <c r="L622" s="1"/>
  <c r="M623"/>
  <c r="M622" s="1"/>
  <c r="N623"/>
  <c r="N622" s="1"/>
  <c r="O623"/>
  <c r="O622" s="1"/>
  <c r="P623"/>
  <c r="P622" s="1"/>
  <c r="Q623"/>
  <c r="Q622" s="1"/>
  <c r="R623"/>
  <c r="R622" s="1"/>
  <c r="S623"/>
  <c r="S622" s="1"/>
  <c r="T623"/>
  <c r="T622" s="1"/>
  <c r="U623"/>
  <c r="U622" s="1"/>
  <c r="V623"/>
  <c r="V622" s="1"/>
  <c r="W623"/>
  <c r="W622" s="1"/>
  <c r="X623"/>
  <c r="X622" s="1"/>
  <c r="Y623"/>
  <c r="Y622" s="1"/>
  <c r="Z623"/>
  <c r="Z622" s="1"/>
  <c r="AA623"/>
  <c r="AA622" s="1"/>
  <c r="AB623"/>
  <c r="AB622" s="1"/>
  <c r="AC623"/>
  <c r="AC622" s="1"/>
  <c r="AD623"/>
  <c r="AD622" s="1"/>
  <c r="AE623"/>
  <c r="AE622" s="1"/>
  <c r="AF623"/>
  <c r="AF622" s="1"/>
  <c r="AG623"/>
  <c r="AG622" s="1"/>
  <c r="AG624"/>
  <c r="H625"/>
  <c r="H624" s="1"/>
  <c r="I625"/>
  <c r="I624" s="1"/>
  <c r="J625"/>
  <c r="J624" s="1"/>
  <c r="K625"/>
  <c r="K624" s="1"/>
  <c r="L625"/>
  <c r="L624" s="1"/>
  <c r="M625"/>
  <c r="M624" s="1"/>
  <c r="N625"/>
  <c r="N624" s="1"/>
  <c r="O625"/>
  <c r="O624" s="1"/>
  <c r="P625"/>
  <c r="P624" s="1"/>
  <c r="Q625"/>
  <c r="Q624" s="1"/>
  <c r="R625"/>
  <c r="R624" s="1"/>
  <c r="S625"/>
  <c r="S624" s="1"/>
  <c r="T625"/>
  <c r="T624" s="1"/>
  <c r="U625"/>
  <c r="U624" s="1"/>
  <c r="V625"/>
  <c r="V624" s="1"/>
  <c r="W625"/>
  <c r="W624" s="1"/>
  <c r="X625"/>
  <c r="X624" s="1"/>
  <c r="Y625"/>
  <c r="Y624" s="1"/>
  <c r="Z625"/>
  <c r="Z624" s="1"/>
  <c r="AA625"/>
  <c r="AA624" s="1"/>
  <c r="AB625"/>
  <c r="AB624" s="1"/>
  <c r="AC625"/>
  <c r="AC624" s="1"/>
  <c r="AD625"/>
  <c r="AD624" s="1"/>
  <c r="AE625"/>
  <c r="AE624" s="1"/>
  <c r="AF625"/>
  <c r="AF624" s="1"/>
  <c r="H628"/>
  <c r="H627" s="1"/>
  <c r="H626" s="1"/>
  <c r="I628"/>
  <c r="I627" s="1"/>
  <c r="I626" s="1"/>
  <c r="J628"/>
  <c r="J627" s="1"/>
  <c r="J626" s="1"/>
  <c r="K628"/>
  <c r="K627" s="1"/>
  <c r="K626" s="1"/>
  <c r="L628"/>
  <c r="L627" s="1"/>
  <c r="L626" s="1"/>
  <c r="M628"/>
  <c r="M627" s="1"/>
  <c r="M626" s="1"/>
  <c r="N628"/>
  <c r="N627" s="1"/>
  <c r="N626" s="1"/>
  <c r="O628"/>
  <c r="O627" s="1"/>
  <c r="O626" s="1"/>
  <c r="P628"/>
  <c r="P627" s="1"/>
  <c r="P626" s="1"/>
  <c r="Q628"/>
  <c r="Q627" s="1"/>
  <c r="Q626" s="1"/>
  <c r="R628"/>
  <c r="R627" s="1"/>
  <c r="R626" s="1"/>
  <c r="S628"/>
  <c r="S627" s="1"/>
  <c r="S626" s="1"/>
  <c r="T628"/>
  <c r="T627" s="1"/>
  <c r="T626" s="1"/>
  <c r="U628"/>
  <c r="U627" s="1"/>
  <c r="U626" s="1"/>
  <c r="V628"/>
  <c r="V627" s="1"/>
  <c r="V626" s="1"/>
  <c r="W628"/>
  <c r="W627" s="1"/>
  <c r="W626" s="1"/>
  <c r="X628"/>
  <c r="X627" s="1"/>
  <c r="X626" s="1"/>
  <c r="Y628"/>
  <c r="Y627" s="1"/>
  <c r="Y626" s="1"/>
  <c r="Z628"/>
  <c r="Z627" s="1"/>
  <c r="Z626" s="1"/>
  <c r="AA628"/>
  <c r="AA627" s="1"/>
  <c r="AA626" s="1"/>
  <c r="AB628"/>
  <c r="AB627" s="1"/>
  <c r="AB626" s="1"/>
  <c r="AC628"/>
  <c r="AC627" s="1"/>
  <c r="AC626" s="1"/>
  <c r="AD628"/>
  <c r="AD627" s="1"/>
  <c r="AD626" s="1"/>
  <c r="AE628"/>
  <c r="AE627" s="1"/>
  <c r="AE626" s="1"/>
  <c r="AF628"/>
  <c r="AF627" s="1"/>
  <c r="AF626" s="1"/>
  <c r="AG627"/>
  <c r="AG626" s="1"/>
  <c r="H630"/>
  <c r="H629" s="1"/>
  <c r="I630"/>
  <c r="I629" s="1"/>
  <c r="J630"/>
  <c r="J629" s="1"/>
  <c r="K630"/>
  <c r="K629" s="1"/>
  <c r="L630"/>
  <c r="L629" s="1"/>
  <c r="M630"/>
  <c r="M629" s="1"/>
  <c r="N630"/>
  <c r="N629" s="1"/>
  <c r="O630"/>
  <c r="O629" s="1"/>
  <c r="P630"/>
  <c r="P629" s="1"/>
  <c r="Q630"/>
  <c r="Q629" s="1"/>
  <c r="R630"/>
  <c r="R629" s="1"/>
  <c r="S630"/>
  <c r="S629" s="1"/>
  <c r="T630"/>
  <c r="T629" s="1"/>
  <c r="U630"/>
  <c r="U629" s="1"/>
  <c r="V630"/>
  <c r="V629" s="1"/>
  <c r="W630"/>
  <c r="W629" s="1"/>
  <c r="X630"/>
  <c r="X629" s="1"/>
  <c r="Y630"/>
  <c r="Y629" s="1"/>
  <c r="Z630"/>
  <c r="Z629" s="1"/>
  <c r="AA630"/>
  <c r="AA629" s="1"/>
  <c r="AB630"/>
  <c r="AB629" s="1"/>
  <c r="AC630"/>
  <c r="AC629" s="1"/>
  <c r="AD630"/>
  <c r="AD629" s="1"/>
  <c r="AE630"/>
  <c r="AE629" s="1"/>
  <c r="AF630"/>
  <c r="AF629" s="1"/>
  <c r="AG630"/>
  <c r="AG629" s="1"/>
  <c r="AG633"/>
  <c r="AG632" s="1"/>
  <c r="H634"/>
  <c r="H633" s="1"/>
  <c r="H632" s="1"/>
  <c r="I634"/>
  <c r="I633" s="1"/>
  <c r="I632" s="1"/>
  <c r="J634"/>
  <c r="J633" s="1"/>
  <c r="J632" s="1"/>
  <c r="K634"/>
  <c r="K633" s="1"/>
  <c r="K632" s="1"/>
  <c r="L634"/>
  <c r="L633" s="1"/>
  <c r="L632" s="1"/>
  <c r="M634"/>
  <c r="M633" s="1"/>
  <c r="M632" s="1"/>
  <c r="N634"/>
  <c r="N633" s="1"/>
  <c r="N632" s="1"/>
  <c r="O634"/>
  <c r="O633" s="1"/>
  <c r="O632" s="1"/>
  <c r="P634"/>
  <c r="P633" s="1"/>
  <c r="P632" s="1"/>
  <c r="Q634"/>
  <c r="Q633" s="1"/>
  <c r="Q632" s="1"/>
  <c r="R634"/>
  <c r="R633" s="1"/>
  <c r="R632" s="1"/>
  <c r="S634"/>
  <c r="S633" s="1"/>
  <c r="S632" s="1"/>
  <c r="T634"/>
  <c r="T633" s="1"/>
  <c r="T632" s="1"/>
  <c r="U634"/>
  <c r="U633" s="1"/>
  <c r="U632" s="1"/>
  <c r="V634"/>
  <c r="V633" s="1"/>
  <c r="V632" s="1"/>
  <c r="W634"/>
  <c r="W633" s="1"/>
  <c r="W632" s="1"/>
  <c r="X634"/>
  <c r="X633" s="1"/>
  <c r="X632" s="1"/>
  <c r="Y634"/>
  <c r="Y633" s="1"/>
  <c r="Y632" s="1"/>
  <c r="Z634"/>
  <c r="Z633" s="1"/>
  <c r="Z632" s="1"/>
  <c r="AA634"/>
  <c r="AA633" s="1"/>
  <c r="AA632" s="1"/>
  <c r="AB634"/>
  <c r="AB633" s="1"/>
  <c r="AB632" s="1"/>
  <c r="AC634"/>
  <c r="AC633" s="1"/>
  <c r="AC632" s="1"/>
  <c r="AD634"/>
  <c r="AD633" s="1"/>
  <c r="AD632" s="1"/>
  <c r="AE634"/>
  <c r="AE633" s="1"/>
  <c r="AE632" s="1"/>
  <c r="AF634"/>
  <c r="AF633" s="1"/>
  <c r="AF632" s="1"/>
  <c r="H636"/>
  <c r="H635" s="1"/>
  <c r="I636"/>
  <c r="I635" s="1"/>
  <c r="J636"/>
  <c r="J635" s="1"/>
  <c r="K636"/>
  <c r="K635" s="1"/>
  <c r="L636"/>
  <c r="L635" s="1"/>
  <c r="M636"/>
  <c r="M635" s="1"/>
  <c r="N636"/>
  <c r="N635" s="1"/>
  <c r="O636"/>
  <c r="O635" s="1"/>
  <c r="P636"/>
  <c r="P635" s="1"/>
  <c r="Q636"/>
  <c r="Q635" s="1"/>
  <c r="R636"/>
  <c r="R635" s="1"/>
  <c r="S636"/>
  <c r="S635" s="1"/>
  <c r="T636"/>
  <c r="T635" s="1"/>
  <c r="U636"/>
  <c r="U635" s="1"/>
  <c r="V636"/>
  <c r="V635" s="1"/>
  <c r="W636"/>
  <c r="W635" s="1"/>
  <c r="X636"/>
  <c r="X635" s="1"/>
  <c r="Y636"/>
  <c r="Y635" s="1"/>
  <c r="Z636"/>
  <c r="Z635" s="1"/>
  <c r="AA636"/>
  <c r="AA635" s="1"/>
  <c r="AB636"/>
  <c r="AB635" s="1"/>
  <c r="AC636"/>
  <c r="AC635" s="1"/>
  <c r="AD636"/>
  <c r="AD635" s="1"/>
  <c r="AE636"/>
  <c r="AE635" s="1"/>
  <c r="AF636"/>
  <c r="AF635" s="1"/>
  <c r="AG636"/>
  <c r="AG635" s="1"/>
  <c r="H640"/>
  <c r="H639" s="1"/>
  <c r="H638" s="1"/>
  <c r="I640"/>
  <c r="I639" s="1"/>
  <c r="I638" s="1"/>
  <c r="J640"/>
  <c r="J639" s="1"/>
  <c r="J638" s="1"/>
  <c r="K640"/>
  <c r="K639" s="1"/>
  <c r="K638" s="1"/>
  <c r="L640"/>
  <c r="L639" s="1"/>
  <c r="L638" s="1"/>
  <c r="M640"/>
  <c r="M639" s="1"/>
  <c r="M638" s="1"/>
  <c r="N640"/>
  <c r="N639" s="1"/>
  <c r="N638" s="1"/>
  <c r="O640"/>
  <c r="O639" s="1"/>
  <c r="O638" s="1"/>
  <c r="P640"/>
  <c r="P639" s="1"/>
  <c r="P638" s="1"/>
  <c r="Q640"/>
  <c r="Q639" s="1"/>
  <c r="Q638" s="1"/>
  <c r="R640"/>
  <c r="R639" s="1"/>
  <c r="R638" s="1"/>
  <c r="S640"/>
  <c r="S639" s="1"/>
  <c r="S638" s="1"/>
  <c r="T640"/>
  <c r="T639" s="1"/>
  <c r="T638" s="1"/>
  <c r="U640"/>
  <c r="U639" s="1"/>
  <c r="U638" s="1"/>
  <c r="V640"/>
  <c r="V639" s="1"/>
  <c r="V638" s="1"/>
  <c r="W640"/>
  <c r="W639" s="1"/>
  <c r="W638" s="1"/>
  <c r="X640"/>
  <c r="X639" s="1"/>
  <c r="X638" s="1"/>
  <c r="Y640"/>
  <c r="Y639" s="1"/>
  <c r="Y638" s="1"/>
  <c r="Z640"/>
  <c r="Z639" s="1"/>
  <c r="Z638" s="1"/>
  <c r="AA640"/>
  <c r="AA639" s="1"/>
  <c r="AA638" s="1"/>
  <c r="AB640"/>
  <c r="AB639" s="1"/>
  <c r="AB638" s="1"/>
  <c r="AC640"/>
  <c r="AC639" s="1"/>
  <c r="AC638" s="1"/>
  <c r="AD640"/>
  <c r="AD639" s="1"/>
  <c r="AD638" s="1"/>
  <c r="AE640"/>
  <c r="AE639" s="1"/>
  <c r="AE638" s="1"/>
  <c r="AF640"/>
  <c r="AF639" s="1"/>
  <c r="AF638" s="1"/>
  <c r="AG640"/>
  <c r="AG639" s="1"/>
  <c r="AG638" s="1"/>
  <c r="S643"/>
  <c r="S642" s="1"/>
  <c r="S641" s="1"/>
  <c r="T643"/>
  <c r="T642" s="1"/>
  <c r="T641" s="1"/>
  <c r="U643"/>
  <c r="U642" s="1"/>
  <c r="U641" s="1"/>
  <c r="V643"/>
  <c r="V642" s="1"/>
  <c r="V641" s="1"/>
  <c r="W643"/>
  <c r="W642" s="1"/>
  <c r="W641" s="1"/>
  <c r="X643"/>
  <c r="X642" s="1"/>
  <c r="X641" s="1"/>
  <c r="Y643"/>
  <c r="Y642" s="1"/>
  <c r="Y641" s="1"/>
  <c r="Z643"/>
  <c r="Z642" s="1"/>
  <c r="Z641" s="1"/>
  <c r="AA643"/>
  <c r="AA642" s="1"/>
  <c r="AA641" s="1"/>
  <c r="AB643"/>
  <c r="AB642" s="1"/>
  <c r="AB641" s="1"/>
  <c r="AC643"/>
  <c r="AC642" s="1"/>
  <c r="AC641" s="1"/>
  <c r="AD643"/>
  <c r="AD642" s="1"/>
  <c r="AD641" s="1"/>
  <c r="AE643"/>
  <c r="AE642" s="1"/>
  <c r="AE641" s="1"/>
  <c r="AF643"/>
  <c r="AF642" s="1"/>
  <c r="AF641" s="1"/>
  <c r="AG643"/>
  <c r="AG642" s="1"/>
  <c r="AG641" s="1"/>
  <c r="H645"/>
  <c r="H644" s="1"/>
  <c r="I645"/>
  <c r="I644" s="1"/>
  <c r="J645"/>
  <c r="J644" s="1"/>
  <c r="K645"/>
  <c r="K644" s="1"/>
  <c r="L645"/>
  <c r="L644" s="1"/>
  <c r="M645"/>
  <c r="M644" s="1"/>
  <c r="N645"/>
  <c r="N644" s="1"/>
  <c r="O645"/>
  <c r="O644" s="1"/>
  <c r="P645"/>
  <c r="P644" s="1"/>
  <c r="Q645"/>
  <c r="Q644" s="1"/>
  <c r="R645"/>
  <c r="R644" s="1"/>
  <c r="S645"/>
  <c r="S644" s="1"/>
  <c r="T645"/>
  <c r="T644" s="1"/>
  <c r="U645"/>
  <c r="U644" s="1"/>
  <c r="V645"/>
  <c r="V644" s="1"/>
  <c r="W645"/>
  <c r="W644" s="1"/>
  <c r="X645"/>
  <c r="X644" s="1"/>
  <c r="Y645"/>
  <c r="Y644" s="1"/>
  <c r="Z645"/>
  <c r="Z644" s="1"/>
  <c r="AA645"/>
  <c r="AA644" s="1"/>
  <c r="AB645"/>
  <c r="AB644" s="1"/>
  <c r="AC645"/>
  <c r="AC644" s="1"/>
  <c r="AD645"/>
  <c r="AD644" s="1"/>
  <c r="AE645"/>
  <c r="AE644" s="1"/>
  <c r="AF645"/>
  <c r="AF644" s="1"/>
  <c r="AG645"/>
  <c r="AG644" s="1"/>
  <c r="H649"/>
  <c r="H648" s="1"/>
  <c r="H647" s="1"/>
  <c r="I649"/>
  <c r="I648" s="1"/>
  <c r="I647" s="1"/>
  <c r="J649"/>
  <c r="J648" s="1"/>
  <c r="J647" s="1"/>
  <c r="K649"/>
  <c r="K648" s="1"/>
  <c r="K647" s="1"/>
  <c r="L649"/>
  <c r="L648" s="1"/>
  <c r="L647" s="1"/>
  <c r="M649"/>
  <c r="M648" s="1"/>
  <c r="M647" s="1"/>
  <c r="N649"/>
  <c r="N648" s="1"/>
  <c r="N647" s="1"/>
  <c r="O649"/>
  <c r="O648" s="1"/>
  <c r="O647" s="1"/>
  <c r="P649"/>
  <c r="P648" s="1"/>
  <c r="P647" s="1"/>
  <c r="Q649"/>
  <c r="Q648" s="1"/>
  <c r="Q647" s="1"/>
  <c r="R649"/>
  <c r="R648" s="1"/>
  <c r="R647" s="1"/>
  <c r="S649"/>
  <c r="S648" s="1"/>
  <c r="S647" s="1"/>
  <c r="T649"/>
  <c r="T648" s="1"/>
  <c r="T647" s="1"/>
  <c r="U649"/>
  <c r="U648" s="1"/>
  <c r="U647" s="1"/>
  <c r="V649"/>
  <c r="V648" s="1"/>
  <c r="V647" s="1"/>
  <c r="W649"/>
  <c r="W648" s="1"/>
  <c r="W647" s="1"/>
  <c r="X649"/>
  <c r="X648" s="1"/>
  <c r="X647" s="1"/>
  <c r="Y649"/>
  <c r="Y648" s="1"/>
  <c r="Y647" s="1"/>
  <c r="Z649"/>
  <c r="Z648" s="1"/>
  <c r="Z647" s="1"/>
  <c r="AA649"/>
  <c r="AA648" s="1"/>
  <c r="AA647" s="1"/>
  <c r="AB649"/>
  <c r="AB648" s="1"/>
  <c r="AB647" s="1"/>
  <c r="AC649"/>
  <c r="AC648" s="1"/>
  <c r="AC647" s="1"/>
  <c r="AD649"/>
  <c r="AD648" s="1"/>
  <c r="AD647" s="1"/>
  <c r="AE649"/>
  <c r="AE648" s="1"/>
  <c r="AE647" s="1"/>
  <c r="AF649"/>
  <c r="AF648" s="1"/>
  <c r="AF647" s="1"/>
  <c r="AG649"/>
  <c r="AG648" s="1"/>
  <c r="AG647" s="1"/>
  <c r="H652"/>
  <c r="H651" s="1"/>
  <c r="I652"/>
  <c r="I651" s="1"/>
  <c r="J652"/>
  <c r="J651" s="1"/>
  <c r="K652"/>
  <c r="K651" s="1"/>
  <c r="L652"/>
  <c r="L651" s="1"/>
  <c r="M652"/>
  <c r="M651" s="1"/>
  <c r="N652"/>
  <c r="N651" s="1"/>
  <c r="O652"/>
  <c r="O651" s="1"/>
  <c r="P652"/>
  <c r="P651" s="1"/>
  <c r="Q652"/>
  <c r="Q651" s="1"/>
  <c r="R652"/>
  <c r="R651" s="1"/>
  <c r="S652"/>
  <c r="S651" s="1"/>
  <c r="T652"/>
  <c r="T651" s="1"/>
  <c r="U652"/>
  <c r="U651" s="1"/>
  <c r="V652"/>
  <c r="V651" s="1"/>
  <c r="W652"/>
  <c r="W651" s="1"/>
  <c r="X652"/>
  <c r="X651" s="1"/>
  <c r="Y652"/>
  <c r="Y651" s="1"/>
  <c r="Z652"/>
  <c r="Z651" s="1"/>
  <c r="AA652"/>
  <c r="AA651" s="1"/>
  <c r="AB652"/>
  <c r="AB651" s="1"/>
  <c r="AC652"/>
  <c r="AC651" s="1"/>
  <c r="AD652"/>
  <c r="AD651" s="1"/>
  <c r="AE652"/>
  <c r="AE651" s="1"/>
  <c r="AF652"/>
  <c r="AF651" s="1"/>
  <c r="AG652"/>
  <c r="AG651" s="1"/>
  <c r="H654"/>
  <c r="H653" s="1"/>
  <c r="I654"/>
  <c r="I653" s="1"/>
  <c r="J654"/>
  <c r="J653" s="1"/>
  <c r="K654"/>
  <c r="K653" s="1"/>
  <c r="L654"/>
  <c r="L653" s="1"/>
  <c r="M654"/>
  <c r="M653" s="1"/>
  <c r="M650" s="1"/>
  <c r="N654"/>
  <c r="N653" s="1"/>
  <c r="O654"/>
  <c r="O653" s="1"/>
  <c r="P654"/>
  <c r="P653" s="1"/>
  <c r="Q654"/>
  <c r="Q653" s="1"/>
  <c r="R654"/>
  <c r="R653" s="1"/>
  <c r="S654"/>
  <c r="S653" s="1"/>
  <c r="T654"/>
  <c r="T653" s="1"/>
  <c r="U654"/>
  <c r="U653" s="1"/>
  <c r="V654"/>
  <c r="V653" s="1"/>
  <c r="W654"/>
  <c r="W653" s="1"/>
  <c r="X654"/>
  <c r="X653" s="1"/>
  <c r="X650" s="1"/>
  <c r="Y654"/>
  <c r="Y653" s="1"/>
  <c r="Z654"/>
  <c r="Z653" s="1"/>
  <c r="AA654"/>
  <c r="AA653" s="1"/>
  <c r="AB654"/>
  <c r="AB653" s="1"/>
  <c r="AC654"/>
  <c r="AC653" s="1"/>
  <c r="AC650" s="1"/>
  <c r="AD654"/>
  <c r="AD653" s="1"/>
  <c r="AE654"/>
  <c r="AE653" s="1"/>
  <c r="AF654"/>
  <c r="AF653" s="1"/>
  <c r="AG654"/>
  <c r="AG653" s="1"/>
  <c r="H658"/>
  <c r="H657" s="1"/>
  <c r="H656" s="1"/>
  <c r="H655" s="1"/>
  <c r="I658"/>
  <c r="I657" s="1"/>
  <c r="I656" s="1"/>
  <c r="I655" s="1"/>
  <c r="J658"/>
  <c r="J657" s="1"/>
  <c r="J656" s="1"/>
  <c r="J655" s="1"/>
  <c r="K658"/>
  <c r="K657" s="1"/>
  <c r="K656" s="1"/>
  <c r="K655" s="1"/>
  <c r="L658"/>
  <c r="L657" s="1"/>
  <c r="L656" s="1"/>
  <c r="L655" s="1"/>
  <c r="M658"/>
  <c r="M657" s="1"/>
  <c r="M656" s="1"/>
  <c r="M655" s="1"/>
  <c r="N658"/>
  <c r="N657" s="1"/>
  <c r="N656" s="1"/>
  <c r="N655" s="1"/>
  <c r="O658"/>
  <c r="O657" s="1"/>
  <c r="O656" s="1"/>
  <c r="O655" s="1"/>
  <c r="P658"/>
  <c r="P657" s="1"/>
  <c r="P656" s="1"/>
  <c r="P655" s="1"/>
  <c r="Q658"/>
  <c r="Q657" s="1"/>
  <c r="Q656" s="1"/>
  <c r="Q655" s="1"/>
  <c r="R658"/>
  <c r="R657" s="1"/>
  <c r="R656" s="1"/>
  <c r="R655" s="1"/>
  <c r="S658"/>
  <c r="S657" s="1"/>
  <c r="S656" s="1"/>
  <c r="S655" s="1"/>
  <c r="T658"/>
  <c r="T657" s="1"/>
  <c r="T656" s="1"/>
  <c r="T655" s="1"/>
  <c r="U658"/>
  <c r="U657" s="1"/>
  <c r="U656" s="1"/>
  <c r="U655" s="1"/>
  <c r="V658"/>
  <c r="V657" s="1"/>
  <c r="V656" s="1"/>
  <c r="V655" s="1"/>
  <c r="W658"/>
  <c r="W657" s="1"/>
  <c r="W656" s="1"/>
  <c r="W655" s="1"/>
  <c r="X658"/>
  <c r="X657" s="1"/>
  <c r="X656" s="1"/>
  <c r="X655" s="1"/>
  <c r="Y658"/>
  <c r="Y657" s="1"/>
  <c r="Y656" s="1"/>
  <c r="Y655" s="1"/>
  <c r="Z658"/>
  <c r="Z657" s="1"/>
  <c r="Z656" s="1"/>
  <c r="Z655" s="1"/>
  <c r="AA658"/>
  <c r="AA657" s="1"/>
  <c r="AA656" s="1"/>
  <c r="AA655" s="1"/>
  <c r="AB658"/>
  <c r="AB657" s="1"/>
  <c r="AB656" s="1"/>
  <c r="AB655" s="1"/>
  <c r="AC658"/>
  <c r="AC657" s="1"/>
  <c r="AC656" s="1"/>
  <c r="AC655" s="1"/>
  <c r="AD658"/>
  <c r="AD657" s="1"/>
  <c r="AD656" s="1"/>
  <c r="AD655" s="1"/>
  <c r="AE658"/>
  <c r="AE657" s="1"/>
  <c r="AE656" s="1"/>
  <c r="AE655" s="1"/>
  <c r="AF658"/>
  <c r="AF657" s="1"/>
  <c r="AF656" s="1"/>
  <c r="AF655" s="1"/>
  <c r="AG658"/>
  <c r="AG657" s="1"/>
  <c r="AG656" s="1"/>
  <c r="AG655" s="1"/>
  <c r="S661"/>
  <c r="S660" s="1"/>
  <c r="T661"/>
  <c r="T660" s="1"/>
  <c r="U661"/>
  <c r="U660" s="1"/>
  <c r="V661"/>
  <c r="V660" s="1"/>
  <c r="W661"/>
  <c r="W660" s="1"/>
  <c r="X661"/>
  <c r="X660" s="1"/>
  <c r="Y661"/>
  <c r="Y660" s="1"/>
  <c r="Z661"/>
  <c r="Z660" s="1"/>
  <c r="AA661"/>
  <c r="AA660" s="1"/>
  <c r="AB661"/>
  <c r="AB660" s="1"/>
  <c r="AC661"/>
  <c r="AC660" s="1"/>
  <c r="AD661"/>
  <c r="AD660" s="1"/>
  <c r="AE661"/>
  <c r="AE660" s="1"/>
  <c r="AF661"/>
  <c r="AF660" s="1"/>
  <c r="AG660"/>
  <c r="H664"/>
  <c r="H663" s="1"/>
  <c r="H662" s="1"/>
  <c r="I664"/>
  <c r="I663" s="1"/>
  <c r="I662" s="1"/>
  <c r="J664"/>
  <c r="J663" s="1"/>
  <c r="J662" s="1"/>
  <c r="K664"/>
  <c r="K663" s="1"/>
  <c r="K662" s="1"/>
  <c r="L664"/>
  <c r="L663" s="1"/>
  <c r="L662" s="1"/>
  <c r="M664"/>
  <c r="M663" s="1"/>
  <c r="M662" s="1"/>
  <c r="N664"/>
  <c r="N663" s="1"/>
  <c r="N662" s="1"/>
  <c r="O664"/>
  <c r="O663" s="1"/>
  <c r="O662" s="1"/>
  <c r="P664"/>
  <c r="P663" s="1"/>
  <c r="P662" s="1"/>
  <c r="Q664"/>
  <c r="Q663" s="1"/>
  <c r="Q662" s="1"/>
  <c r="R664"/>
  <c r="R663" s="1"/>
  <c r="R662" s="1"/>
  <c r="S664"/>
  <c r="S663" s="1"/>
  <c r="S662" s="1"/>
  <c r="T664"/>
  <c r="T663" s="1"/>
  <c r="T662" s="1"/>
  <c r="U664"/>
  <c r="U663" s="1"/>
  <c r="U662" s="1"/>
  <c r="V664"/>
  <c r="V663" s="1"/>
  <c r="V662" s="1"/>
  <c r="W664"/>
  <c r="W663" s="1"/>
  <c r="W662" s="1"/>
  <c r="X664"/>
  <c r="X663" s="1"/>
  <c r="X662" s="1"/>
  <c r="Y664"/>
  <c r="Y663" s="1"/>
  <c r="Y662" s="1"/>
  <c r="Z664"/>
  <c r="Z663" s="1"/>
  <c r="Z662" s="1"/>
  <c r="AA664"/>
  <c r="AA663" s="1"/>
  <c r="AA662" s="1"/>
  <c r="AB664"/>
  <c r="AB663" s="1"/>
  <c r="AB662" s="1"/>
  <c r="AC664"/>
  <c r="AC663" s="1"/>
  <c r="AC662" s="1"/>
  <c r="AD664"/>
  <c r="AD663" s="1"/>
  <c r="AD662" s="1"/>
  <c r="AE664"/>
  <c r="AE663" s="1"/>
  <c r="AE662" s="1"/>
  <c r="AF664"/>
  <c r="AF663" s="1"/>
  <c r="AF662" s="1"/>
  <c r="AG664"/>
  <c r="AG663" s="1"/>
  <c r="AG662" s="1"/>
  <c r="H668"/>
  <c r="H667" s="1"/>
  <c r="H666" s="1"/>
  <c r="I668"/>
  <c r="I667" s="1"/>
  <c r="I666" s="1"/>
  <c r="J668"/>
  <c r="J667" s="1"/>
  <c r="J666" s="1"/>
  <c r="K668"/>
  <c r="K667" s="1"/>
  <c r="K666" s="1"/>
  <c r="L668"/>
  <c r="L667" s="1"/>
  <c r="L666" s="1"/>
  <c r="M668"/>
  <c r="M667" s="1"/>
  <c r="M666" s="1"/>
  <c r="N668"/>
  <c r="N667" s="1"/>
  <c r="N666" s="1"/>
  <c r="O668"/>
  <c r="O667" s="1"/>
  <c r="O666" s="1"/>
  <c r="P668"/>
  <c r="P667" s="1"/>
  <c r="P666" s="1"/>
  <c r="Q668"/>
  <c r="Q667" s="1"/>
  <c r="Q666" s="1"/>
  <c r="R668"/>
  <c r="R667" s="1"/>
  <c r="R666" s="1"/>
  <c r="S668"/>
  <c r="S667" s="1"/>
  <c r="S666" s="1"/>
  <c r="T668"/>
  <c r="T667" s="1"/>
  <c r="T666" s="1"/>
  <c r="U668"/>
  <c r="U667" s="1"/>
  <c r="U666" s="1"/>
  <c r="V668"/>
  <c r="V667" s="1"/>
  <c r="V666" s="1"/>
  <c r="W668"/>
  <c r="W667" s="1"/>
  <c r="W666" s="1"/>
  <c r="X668"/>
  <c r="X667" s="1"/>
  <c r="X666" s="1"/>
  <c r="Y668"/>
  <c r="Y667" s="1"/>
  <c r="Y666" s="1"/>
  <c r="Z668"/>
  <c r="Z667" s="1"/>
  <c r="Z666" s="1"/>
  <c r="AA668"/>
  <c r="AA667" s="1"/>
  <c r="AA666" s="1"/>
  <c r="AB668"/>
  <c r="AB667" s="1"/>
  <c r="AB666" s="1"/>
  <c r="AC668"/>
  <c r="AC667" s="1"/>
  <c r="AC666" s="1"/>
  <c r="AD668"/>
  <c r="AD667" s="1"/>
  <c r="AD666" s="1"/>
  <c r="AE668"/>
  <c r="AE667" s="1"/>
  <c r="AE666" s="1"/>
  <c r="AF668"/>
  <c r="AF667" s="1"/>
  <c r="AF666" s="1"/>
  <c r="AG668"/>
  <c r="AG667" s="1"/>
  <c r="AG666" s="1"/>
  <c r="H670"/>
  <c r="I670"/>
  <c r="J670"/>
  <c r="K670"/>
  <c r="L670"/>
  <c r="M670"/>
  <c r="N670"/>
  <c r="O670"/>
  <c r="P670"/>
  <c r="Q670"/>
  <c r="R670"/>
  <c r="S670"/>
  <c r="T670"/>
  <c r="U670"/>
  <c r="V670"/>
  <c r="W670"/>
  <c r="X670"/>
  <c r="Y670"/>
  <c r="Z670"/>
  <c r="AA670"/>
  <c r="AB670"/>
  <c r="AC670"/>
  <c r="AD670"/>
  <c r="AE670"/>
  <c r="AF670"/>
  <c r="AG670"/>
  <c r="H672"/>
  <c r="H671" s="1"/>
  <c r="I672"/>
  <c r="I671" s="1"/>
  <c r="J672"/>
  <c r="J671" s="1"/>
  <c r="K672"/>
  <c r="K671" s="1"/>
  <c r="L672"/>
  <c r="L671" s="1"/>
  <c r="M672"/>
  <c r="M671" s="1"/>
  <c r="N672"/>
  <c r="N671" s="1"/>
  <c r="O672"/>
  <c r="O671" s="1"/>
  <c r="P672"/>
  <c r="P671" s="1"/>
  <c r="Q672"/>
  <c r="Q671" s="1"/>
  <c r="R672"/>
  <c r="R671" s="1"/>
  <c r="S672"/>
  <c r="S671" s="1"/>
  <c r="T672"/>
  <c r="T671" s="1"/>
  <c r="U672"/>
  <c r="U671" s="1"/>
  <c r="V672"/>
  <c r="V671" s="1"/>
  <c r="W672"/>
  <c r="W671" s="1"/>
  <c r="X672"/>
  <c r="X671" s="1"/>
  <c r="Y672"/>
  <c r="Y671" s="1"/>
  <c r="Z672"/>
  <c r="Z671" s="1"/>
  <c r="AA672"/>
  <c r="AA671" s="1"/>
  <c r="AB672"/>
  <c r="AB671" s="1"/>
  <c r="AC672"/>
  <c r="AC671" s="1"/>
  <c r="AD672"/>
  <c r="AD671" s="1"/>
  <c r="AE672"/>
  <c r="AE671" s="1"/>
  <c r="AF672"/>
  <c r="AF671" s="1"/>
  <c r="AG672"/>
  <c r="AG671" s="1"/>
  <c r="H674"/>
  <c r="I674"/>
  <c r="J674"/>
  <c r="K674"/>
  <c r="L674"/>
  <c r="M674"/>
  <c r="N674"/>
  <c r="O674"/>
  <c r="P674"/>
  <c r="Q674"/>
  <c r="R674"/>
  <c r="S674"/>
  <c r="T674"/>
  <c r="U674"/>
  <c r="V674"/>
  <c r="W674"/>
  <c r="X674"/>
  <c r="Y674"/>
  <c r="Y659" s="1"/>
  <c r="Z674"/>
  <c r="AA674"/>
  <c r="AB674"/>
  <c r="AC674"/>
  <c r="AC659" s="1"/>
  <c r="AD674"/>
  <c r="AE674"/>
  <c r="AF674"/>
  <c r="AG674"/>
  <c r="AG659" s="1"/>
  <c r="AG677"/>
  <c r="H678"/>
  <c r="H677" s="1"/>
  <c r="I678"/>
  <c r="I677" s="1"/>
  <c r="J678"/>
  <c r="J677" s="1"/>
  <c r="K678"/>
  <c r="K677" s="1"/>
  <c r="L678"/>
  <c r="L677" s="1"/>
  <c r="M678"/>
  <c r="M677" s="1"/>
  <c r="N678"/>
  <c r="N677" s="1"/>
  <c r="O678"/>
  <c r="O677" s="1"/>
  <c r="P678"/>
  <c r="P677" s="1"/>
  <c r="Q678"/>
  <c r="Q677" s="1"/>
  <c r="R678"/>
  <c r="R677" s="1"/>
  <c r="S678"/>
  <c r="S677" s="1"/>
  <c r="T678"/>
  <c r="T677" s="1"/>
  <c r="U678"/>
  <c r="U677" s="1"/>
  <c r="V678"/>
  <c r="V677" s="1"/>
  <c r="W678"/>
  <c r="W677" s="1"/>
  <c r="X678"/>
  <c r="X677" s="1"/>
  <c r="Y678"/>
  <c r="Y677" s="1"/>
  <c r="Z678"/>
  <c r="Z677" s="1"/>
  <c r="AA678"/>
  <c r="AA677" s="1"/>
  <c r="AB678"/>
  <c r="AB677" s="1"/>
  <c r="AC678"/>
  <c r="AC677" s="1"/>
  <c r="AD678"/>
  <c r="AD677" s="1"/>
  <c r="AE678"/>
  <c r="AE677" s="1"/>
  <c r="AF678"/>
  <c r="AF677" s="1"/>
  <c r="S682"/>
  <c r="S681" s="1"/>
  <c r="T682"/>
  <c r="T681" s="1"/>
  <c r="U682"/>
  <c r="U681" s="1"/>
  <c r="V682"/>
  <c r="V681" s="1"/>
  <c r="W682"/>
  <c r="W681" s="1"/>
  <c r="X682"/>
  <c r="X681" s="1"/>
  <c r="Y682"/>
  <c r="Y681" s="1"/>
  <c r="Z682"/>
  <c r="Z681" s="1"/>
  <c r="AA682"/>
  <c r="AA681" s="1"/>
  <c r="AB682"/>
  <c r="AB681" s="1"/>
  <c r="AC682"/>
  <c r="AC681" s="1"/>
  <c r="AD682"/>
  <c r="AD681" s="1"/>
  <c r="AE682"/>
  <c r="AE681" s="1"/>
  <c r="AF682"/>
  <c r="AF681" s="1"/>
  <c r="AG682"/>
  <c r="AG681" s="1"/>
  <c r="H686"/>
  <c r="H685" s="1"/>
  <c r="H684" s="1"/>
  <c r="H683" s="1"/>
  <c r="I686"/>
  <c r="I685" s="1"/>
  <c r="I684" s="1"/>
  <c r="I683" s="1"/>
  <c r="J686"/>
  <c r="J685" s="1"/>
  <c r="J684" s="1"/>
  <c r="J683" s="1"/>
  <c r="K686"/>
  <c r="K685" s="1"/>
  <c r="K684" s="1"/>
  <c r="K683" s="1"/>
  <c r="L686"/>
  <c r="L685" s="1"/>
  <c r="L684" s="1"/>
  <c r="L683" s="1"/>
  <c r="M686"/>
  <c r="M685" s="1"/>
  <c r="M684" s="1"/>
  <c r="M683" s="1"/>
  <c r="N686"/>
  <c r="N685" s="1"/>
  <c r="N684" s="1"/>
  <c r="N683" s="1"/>
  <c r="O686"/>
  <c r="O685" s="1"/>
  <c r="O684" s="1"/>
  <c r="O683" s="1"/>
  <c r="P686"/>
  <c r="P685" s="1"/>
  <c r="P684" s="1"/>
  <c r="P683" s="1"/>
  <c r="Q686"/>
  <c r="Q685" s="1"/>
  <c r="Q684" s="1"/>
  <c r="Q683" s="1"/>
  <c r="R686"/>
  <c r="R685" s="1"/>
  <c r="R684" s="1"/>
  <c r="R683" s="1"/>
  <c r="S686"/>
  <c r="S685" s="1"/>
  <c r="S684" s="1"/>
  <c r="S683" s="1"/>
  <c r="T686"/>
  <c r="T685" s="1"/>
  <c r="T684" s="1"/>
  <c r="T683" s="1"/>
  <c r="U686"/>
  <c r="U685" s="1"/>
  <c r="U684" s="1"/>
  <c r="U683" s="1"/>
  <c r="V686"/>
  <c r="V685" s="1"/>
  <c r="V684" s="1"/>
  <c r="V683" s="1"/>
  <c r="W686"/>
  <c r="W685" s="1"/>
  <c r="W684" s="1"/>
  <c r="W683" s="1"/>
  <c r="X686"/>
  <c r="X685" s="1"/>
  <c r="X684" s="1"/>
  <c r="X683" s="1"/>
  <c r="Y686"/>
  <c r="Y685" s="1"/>
  <c r="Y684" s="1"/>
  <c r="Y683" s="1"/>
  <c r="Z686"/>
  <c r="Z685" s="1"/>
  <c r="Z684" s="1"/>
  <c r="Z683" s="1"/>
  <c r="AA686"/>
  <c r="AA685" s="1"/>
  <c r="AA684" s="1"/>
  <c r="AA683" s="1"/>
  <c r="AB686"/>
  <c r="AB685" s="1"/>
  <c r="AB684" s="1"/>
  <c r="AB683" s="1"/>
  <c r="AC686"/>
  <c r="AC685" s="1"/>
  <c r="AC684" s="1"/>
  <c r="AC683" s="1"/>
  <c r="AD686"/>
  <c r="AD685" s="1"/>
  <c r="AD684" s="1"/>
  <c r="AD683" s="1"/>
  <c r="AE686"/>
  <c r="AE685" s="1"/>
  <c r="AE684" s="1"/>
  <c r="AE683" s="1"/>
  <c r="AF686"/>
  <c r="AF685" s="1"/>
  <c r="AF684" s="1"/>
  <c r="AF683" s="1"/>
  <c r="AG686"/>
  <c r="AG685" s="1"/>
  <c r="AG684" s="1"/>
  <c r="AG683" s="1"/>
  <c r="S689"/>
  <c r="S688" s="1"/>
  <c r="S687" s="1"/>
  <c r="T689"/>
  <c r="T688" s="1"/>
  <c r="T687" s="1"/>
  <c r="U689"/>
  <c r="U688" s="1"/>
  <c r="U687" s="1"/>
  <c r="V689"/>
  <c r="V688" s="1"/>
  <c r="V687" s="1"/>
  <c r="W689"/>
  <c r="W688" s="1"/>
  <c r="W687" s="1"/>
  <c r="X689"/>
  <c r="X688" s="1"/>
  <c r="X687" s="1"/>
  <c r="Y689"/>
  <c r="Y688" s="1"/>
  <c r="Y687" s="1"/>
  <c r="Z689"/>
  <c r="Z688" s="1"/>
  <c r="Z687" s="1"/>
  <c r="AA689"/>
  <c r="AA688" s="1"/>
  <c r="AA687" s="1"/>
  <c r="AB689"/>
  <c r="AB688" s="1"/>
  <c r="AB687" s="1"/>
  <c r="AC689"/>
  <c r="AC688" s="1"/>
  <c r="AC687" s="1"/>
  <c r="AD689"/>
  <c r="AD688" s="1"/>
  <c r="AD687" s="1"/>
  <c r="AE689"/>
  <c r="AE688" s="1"/>
  <c r="AE687" s="1"/>
  <c r="AF689"/>
  <c r="AF688" s="1"/>
  <c r="AF687" s="1"/>
  <c r="AG688"/>
  <c r="AG687" s="1"/>
  <c r="H695"/>
  <c r="H694" s="1"/>
  <c r="I695"/>
  <c r="I694" s="1"/>
  <c r="I692" s="1"/>
  <c r="J695"/>
  <c r="J694" s="1"/>
  <c r="J692" s="1"/>
  <c r="K695"/>
  <c r="K694" s="1"/>
  <c r="L695"/>
  <c r="L694" s="1"/>
  <c r="M695"/>
  <c r="M694" s="1"/>
  <c r="M692" s="1"/>
  <c r="N695"/>
  <c r="N694" s="1"/>
  <c r="N692" s="1"/>
  <c r="O695"/>
  <c r="O694" s="1"/>
  <c r="P695"/>
  <c r="P694" s="1"/>
  <c r="Q695"/>
  <c r="Q694" s="1"/>
  <c r="Q692" s="1"/>
  <c r="R695"/>
  <c r="R694" s="1"/>
  <c r="R692" s="1"/>
  <c r="S695"/>
  <c r="S694" s="1"/>
  <c r="T695"/>
  <c r="T694" s="1"/>
  <c r="U695"/>
  <c r="U694" s="1"/>
  <c r="U692" s="1"/>
  <c r="V695"/>
  <c r="V694" s="1"/>
  <c r="V692" s="1"/>
  <c r="W695"/>
  <c r="W694" s="1"/>
  <c r="X695"/>
  <c r="X694" s="1"/>
  <c r="Y695"/>
  <c r="Y694" s="1"/>
  <c r="Y692" s="1"/>
  <c r="Z695"/>
  <c r="Z694" s="1"/>
  <c r="Z692" s="1"/>
  <c r="AA695"/>
  <c r="AA694" s="1"/>
  <c r="AB695"/>
  <c r="AB694" s="1"/>
  <c r="AC695"/>
  <c r="AC694" s="1"/>
  <c r="AC692" s="1"/>
  <c r="AD695"/>
  <c r="AD694" s="1"/>
  <c r="AD692" s="1"/>
  <c r="AE695"/>
  <c r="AE694" s="1"/>
  <c r="AF695"/>
  <c r="AF694" s="1"/>
  <c r="AG695"/>
  <c r="AG694" s="1"/>
  <c r="AG692" s="1"/>
  <c r="AG698"/>
  <c r="AG696" s="1"/>
  <c r="S699"/>
  <c r="S698" s="1"/>
  <c r="S696" s="1"/>
  <c r="T699"/>
  <c r="T698" s="1"/>
  <c r="T696" s="1"/>
  <c r="U699"/>
  <c r="U698" s="1"/>
  <c r="U696" s="1"/>
  <c r="V699"/>
  <c r="V698" s="1"/>
  <c r="V696" s="1"/>
  <c r="W699"/>
  <c r="W698" s="1"/>
  <c r="W696" s="1"/>
  <c r="X699"/>
  <c r="X698" s="1"/>
  <c r="X696" s="1"/>
  <c r="Y699"/>
  <c r="Y698" s="1"/>
  <c r="Y696" s="1"/>
  <c r="Z699"/>
  <c r="Z698" s="1"/>
  <c r="Z696" s="1"/>
  <c r="AA699"/>
  <c r="AA698" s="1"/>
  <c r="AA696" s="1"/>
  <c r="AB699"/>
  <c r="AB698" s="1"/>
  <c r="AB696" s="1"/>
  <c r="AC699"/>
  <c r="AC698" s="1"/>
  <c r="AC696" s="1"/>
  <c r="AD699"/>
  <c r="AD698" s="1"/>
  <c r="AD696" s="1"/>
  <c r="AE699"/>
  <c r="AE698" s="1"/>
  <c r="AE696" s="1"/>
  <c r="AF699"/>
  <c r="AF698" s="1"/>
  <c r="AF696" s="1"/>
  <c r="H703"/>
  <c r="H702" s="1"/>
  <c r="H700" s="1"/>
  <c r="I703"/>
  <c r="I702" s="1"/>
  <c r="J703"/>
  <c r="J702" s="1"/>
  <c r="K703"/>
  <c r="K702" s="1"/>
  <c r="K700" s="1"/>
  <c r="L703"/>
  <c r="L702" s="1"/>
  <c r="L700" s="1"/>
  <c r="M703"/>
  <c r="M702" s="1"/>
  <c r="N703"/>
  <c r="N702" s="1"/>
  <c r="O703"/>
  <c r="O702" s="1"/>
  <c r="P703"/>
  <c r="P702" s="1"/>
  <c r="P700" s="1"/>
  <c r="Q703"/>
  <c r="Q702" s="1"/>
  <c r="R703"/>
  <c r="R702" s="1"/>
  <c r="S703"/>
  <c r="S702" s="1"/>
  <c r="S700" s="1"/>
  <c r="T703"/>
  <c r="T702" s="1"/>
  <c r="T700" s="1"/>
  <c r="U703"/>
  <c r="U702" s="1"/>
  <c r="V703"/>
  <c r="V702" s="1"/>
  <c r="W703"/>
  <c r="W702" s="1"/>
  <c r="X703"/>
  <c r="X702" s="1"/>
  <c r="X700" s="1"/>
  <c r="Y703"/>
  <c r="Y702" s="1"/>
  <c r="Z703"/>
  <c r="Z702" s="1"/>
  <c r="AA703"/>
  <c r="AA702" s="1"/>
  <c r="AA700" s="1"/>
  <c r="AB703"/>
  <c r="AB702" s="1"/>
  <c r="AB700" s="1"/>
  <c r="AC703"/>
  <c r="AC702" s="1"/>
  <c r="AD703"/>
  <c r="AD702" s="1"/>
  <c r="AE703"/>
  <c r="AE702" s="1"/>
  <c r="AF703"/>
  <c r="AF702" s="1"/>
  <c r="AF700" s="1"/>
  <c r="AG703"/>
  <c r="AG702" s="1"/>
  <c r="H706"/>
  <c r="H704" s="1"/>
  <c r="I706"/>
  <c r="I705" s="1"/>
  <c r="J706"/>
  <c r="J705" s="1"/>
  <c r="K706"/>
  <c r="K704" s="1"/>
  <c r="L706"/>
  <c r="L704" s="1"/>
  <c r="M706"/>
  <c r="M705" s="1"/>
  <c r="N706"/>
  <c r="O706"/>
  <c r="O704" s="1"/>
  <c r="P706"/>
  <c r="P704" s="1"/>
  <c r="Q706"/>
  <c r="Q705" s="1"/>
  <c r="R706"/>
  <c r="R705" s="1"/>
  <c r="S706"/>
  <c r="S704" s="1"/>
  <c r="T706"/>
  <c r="T704" s="1"/>
  <c r="U706"/>
  <c r="U705" s="1"/>
  <c r="V706"/>
  <c r="W706"/>
  <c r="W704" s="1"/>
  <c r="X706"/>
  <c r="X704" s="1"/>
  <c r="Y706"/>
  <c r="Y705" s="1"/>
  <c r="Z706"/>
  <c r="Z705" s="1"/>
  <c r="AA706"/>
  <c r="AA704" s="1"/>
  <c r="AB706"/>
  <c r="AB704" s="1"/>
  <c r="AC706"/>
  <c r="AC705" s="1"/>
  <c r="AD706"/>
  <c r="AE706"/>
  <c r="AE704" s="1"/>
  <c r="AF706"/>
  <c r="AF704" s="1"/>
  <c r="AG706"/>
  <c r="AG705" s="1"/>
  <c r="H709"/>
  <c r="H708" s="1"/>
  <c r="I709"/>
  <c r="I707" s="1"/>
  <c r="J709"/>
  <c r="J707" s="1"/>
  <c r="K709"/>
  <c r="K708" s="1"/>
  <c r="L709"/>
  <c r="L708" s="1"/>
  <c r="M709"/>
  <c r="M707" s="1"/>
  <c r="N709"/>
  <c r="N707" s="1"/>
  <c r="O709"/>
  <c r="P709"/>
  <c r="P708" s="1"/>
  <c r="Q709"/>
  <c r="Q707" s="1"/>
  <c r="R709"/>
  <c r="R707" s="1"/>
  <c r="S709"/>
  <c r="S708" s="1"/>
  <c r="T709"/>
  <c r="T708" s="1"/>
  <c r="U709"/>
  <c r="U707" s="1"/>
  <c r="V709"/>
  <c r="V707" s="1"/>
  <c r="W709"/>
  <c r="X709"/>
  <c r="X708" s="1"/>
  <c r="Y709"/>
  <c r="Y707" s="1"/>
  <c r="Z709"/>
  <c r="Z707" s="1"/>
  <c r="AA709"/>
  <c r="AA708" s="1"/>
  <c r="AB709"/>
  <c r="AB708" s="1"/>
  <c r="AC709"/>
  <c r="AC707" s="1"/>
  <c r="AD709"/>
  <c r="AD707" s="1"/>
  <c r="AE709"/>
  <c r="AF709"/>
  <c r="AF708" s="1"/>
  <c r="AG709"/>
  <c r="AG707" s="1"/>
  <c r="H712"/>
  <c r="H711" s="1"/>
  <c r="H710" s="1"/>
  <c r="I712"/>
  <c r="I711" s="1"/>
  <c r="I710" s="1"/>
  <c r="J712"/>
  <c r="J711" s="1"/>
  <c r="J710" s="1"/>
  <c r="K712"/>
  <c r="K711" s="1"/>
  <c r="K710" s="1"/>
  <c r="L712"/>
  <c r="L711" s="1"/>
  <c r="L710" s="1"/>
  <c r="M712"/>
  <c r="M711" s="1"/>
  <c r="M710" s="1"/>
  <c r="N712"/>
  <c r="N711" s="1"/>
  <c r="N710" s="1"/>
  <c r="O712"/>
  <c r="O711" s="1"/>
  <c r="O710" s="1"/>
  <c r="P712"/>
  <c r="P711" s="1"/>
  <c r="P710" s="1"/>
  <c r="Q712"/>
  <c r="Q711" s="1"/>
  <c r="Q710" s="1"/>
  <c r="R712"/>
  <c r="R711" s="1"/>
  <c r="R710" s="1"/>
  <c r="S712"/>
  <c r="S711" s="1"/>
  <c r="S710" s="1"/>
  <c r="T712"/>
  <c r="T711" s="1"/>
  <c r="T710" s="1"/>
  <c r="U712"/>
  <c r="U711" s="1"/>
  <c r="U710" s="1"/>
  <c r="V712"/>
  <c r="V711" s="1"/>
  <c r="V710" s="1"/>
  <c r="W712"/>
  <c r="W711" s="1"/>
  <c r="W710" s="1"/>
  <c r="X712"/>
  <c r="X711" s="1"/>
  <c r="X710" s="1"/>
  <c r="Y712"/>
  <c r="Y711" s="1"/>
  <c r="Y710" s="1"/>
  <c r="Z712"/>
  <c r="Z711" s="1"/>
  <c r="Z710" s="1"/>
  <c r="AA712"/>
  <c r="AA711" s="1"/>
  <c r="AA710" s="1"/>
  <c r="AB712"/>
  <c r="AB711" s="1"/>
  <c r="AB710" s="1"/>
  <c r="AC712"/>
  <c r="AC711" s="1"/>
  <c r="AC710" s="1"/>
  <c r="AD712"/>
  <c r="AD711" s="1"/>
  <c r="AD710" s="1"/>
  <c r="AE712"/>
  <c r="AE711" s="1"/>
  <c r="AE710" s="1"/>
  <c r="AF712"/>
  <c r="AF711" s="1"/>
  <c r="AF710" s="1"/>
  <c r="AG712"/>
  <c r="AG711" s="1"/>
  <c r="AG710" s="1"/>
  <c r="H715"/>
  <c r="H714" s="1"/>
  <c r="H713" s="1"/>
  <c r="I715"/>
  <c r="I714" s="1"/>
  <c r="I713" s="1"/>
  <c r="J715"/>
  <c r="J714" s="1"/>
  <c r="J713" s="1"/>
  <c r="K715"/>
  <c r="K714" s="1"/>
  <c r="K713" s="1"/>
  <c r="L715"/>
  <c r="L714" s="1"/>
  <c r="L713" s="1"/>
  <c r="M715"/>
  <c r="M714" s="1"/>
  <c r="M713" s="1"/>
  <c r="N715"/>
  <c r="N714" s="1"/>
  <c r="N713" s="1"/>
  <c r="O715"/>
  <c r="O714" s="1"/>
  <c r="O713" s="1"/>
  <c r="P715"/>
  <c r="P714" s="1"/>
  <c r="P713" s="1"/>
  <c r="Q715"/>
  <c r="Q714" s="1"/>
  <c r="Q713" s="1"/>
  <c r="R715"/>
  <c r="R714" s="1"/>
  <c r="R713" s="1"/>
  <c r="S715"/>
  <c r="S714" s="1"/>
  <c r="S713" s="1"/>
  <c r="T715"/>
  <c r="T714" s="1"/>
  <c r="T713" s="1"/>
  <c r="U715"/>
  <c r="U714" s="1"/>
  <c r="U713" s="1"/>
  <c r="V715"/>
  <c r="V714" s="1"/>
  <c r="V713" s="1"/>
  <c r="W715"/>
  <c r="W714" s="1"/>
  <c r="W713" s="1"/>
  <c r="X715"/>
  <c r="X714" s="1"/>
  <c r="X713" s="1"/>
  <c r="Y715"/>
  <c r="Y714" s="1"/>
  <c r="Y713" s="1"/>
  <c r="Z715"/>
  <c r="Z714" s="1"/>
  <c r="Z713" s="1"/>
  <c r="AA715"/>
  <c r="AA714" s="1"/>
  <c r="AA713" s="1"/>
  <c r="AB715"/>
  <c r="AB714" s="1"/>
  <c r="AB713" s="1"/>
  <c r="AC715"/>
  <c r="AC714" s="1"/>
  <c r="AC713" s="1"/>
  <c r="AD715"/>
  <c r="AD714" s="1"/>
  <c r="AD713" s="1"/>
  <c r="AE715"/>
  <c r="AE714" s="1"/>
  <c r="AE713" s="1"/>
  <c r="AF715"/>
  <c r="AF714" s="1"/>
  <c r="AF713" s="1"/>
  <c r="AG715"/>
  <c r="AG714" s="1"/>
  <c r="AG713" s="1"/>
  <c r="H717"/>
  <c r="H716" s="1"/>
  <c r="I717"/>
  <c r="I716" s="1"/>
  <c r="J717"/>
  <c r="J716" s="1"/>
  <c r="K717"/>
  <c r="K716" s="1"/>
  <c r="L717"/>
  <c r="L716" s="1"/>
  <c r="M717"/>
  <c r="M716" s="1"/>
  <c r="N717"/>
  <c r="N716" s="1"/>
  <c r="O717"/>
  <c r="O716" s="1"/>
  <c r="P717"/>
  <c r="P716" s="1"/>
  <c r="Q717"/>
  <c r="Q716" s="1"/>
  <c r="R717"/>
  <c r="R716" s="1"/>
  <c r="S717"/>
  <c r="S716" s="1"/>
  <c r="T717"/>
  <c r="T716" s="1"/>
  <c r="U717"/>
  <c r="U716" s="1"/>
  <c r="V717"/>
  <c r="V716" s="1"/>
  <c r="W717"/>
  <c r="W716" s="1"/>
  <c r="X717"/>
  <c r="X716" s="1"/>
  <c r="Y717"/>
  <c r="Y716" s="1"/>
  <c r="Z717"/>
  <c r="Z716" s="1"/>
  <c r="AA717"/>
  <c r="AA716" s="1"/>
  <c r="AB717"/>
  <c r="AB716" s="1"/>
  <c r="AC717"/>
  <c r="AC716" s="1"/>
  <c r="AD717"/>
  <c r="AD716" s="1"/>
  <c r="AE717"/>
  <c r="AE716" s="1"/>
  <c r="AF717"/>
  <c r="AF716" s="1"/>
  <c r="AG717"/>
  <c r="AG716" s="1"/>
  <c r="H721"/>
  <c r="H720" s="1"/>
  <c r="H719" s="1"/>
  <c r="I721"/>
  <c r="I720" s="1"/>
  <c r="I719" s="1"/>
  <c r="J721"/>
  <c r="J720" s="1"/>
  <c r="J719" s="1"/>
  <c r="K721"/>
  <c r="K720" s="1"/>
  <c r="K719" s="1"/>
  <c r="L721"/>
  <c r="L720" s="1"/>
  <c r="L719" s="1"/>
  <c r="M721"/>
  <c r="M720" s="1"/>
  <c r="M719" s="1"/>
  <c r="N721"/>
  <c r="N720" s="1"/>
  <c r="N719" s="1"/>
  <c r="O721"/>
  <c r="O720" s="1"/>
  <c r="O719" s="1"/>
  <c r="P721"/>
  <c r="P720" s="1"/>
  <c r="P719" s="1"/>
  <c r="Q721"/>
  <c r="Q720" s="1"/>
  <c r="Q719" s="1"/>
  <c r="R721"/>
  <c r="R720" s="1"/>
  <c r="R719" s="1"/>
  <c r="S721"/>
  <c r="S720" s="1"/>
  <c r="S719" s="1"/>
  <c r="T721"/>
  <c r="T720" s="1"/>
  <c r="T719" s="1"/>
  <c r="U721"/>
  <c r="U720" s="1"/>
  <c r="U719" s="1"/>
  <c r="V721"/>
  <c r="V720" s="1"/>
  <c r="V719" s="1"/>
  <c r="W721"/>
  <c r="W720" s="1"/>
  <c r="W719" s="1"/>
  <c r="X721"/>
  <c r="X720" s="1"/>
  <c r="X719" s="1"/>
  <c r="Y721"/>
  <c r="Y720" s="1"/>
  <c r="Y719" s="1"/>
  <c r="Z721"/>
  <c r="Z720" s="1"/>
  <c r="Z719" s="1"/>
  <c r="AA721"/>
  <c r="AA720" s="1"/>
  <c r="AA719" s="1"/>
  <c r="AB721"/>
  <c r="AB720" s="1"/>
  <c r="AB719" s="1"/>
  <c r="AC721"/>
  <c r="AC720" s="1"/>
  <c r="AC719" s="1"/>
  <c r="AD721"/>
  <c r="AD720" s="1"/>
  <c r="AD719" s="1"/>
  <c r="AE721"/>
  <c r="AE720" s="1"/>
  <c r="AE719" s="1"/>
  <c r="AF721"/>
  <c r="AF720" s="1"/>
  <c r="AF719" s="1"/>
  <c r="AG721"/>
  <c r="AG720" s="1"/>
  <c r="AG719" s="1"/>
  <c r="H723"/>
  <c r="H722" s="1"/>
  <c r="I723"/>
  <c r="I722" s="1"/>
  <c r="J723"/>
  <c r="J722" s="1"/>
  <c r="K723"/>
  <c r="K722" s="1"/>
  <c r="L723"/>
  <c r="L722" s="1"/>
  <c r="M723"/>
  <c r="M722" s="1"/>
  <c r="N723"/>
  <c r="N722" s="1"/>
  <c r="O723"/>
  <c r="O722" s="1"/>
  <c r="P723"/>
  <c r="P722" s="1"/>
  <c r="Q723"/>
  <c r="Q722" s="1"/>
  <c r="R723"/>
  <c r="R722" s="1"/>
  <c r="S723"/>
  <c r="S722" s="1"/>
  <c r="T723"/>
  <c r="T722" s="1"/>
  <c r="U723"/>
  <c r="U722" s="1"/>
  <c r="V723"/>
  <c r="V722" s="1"/>
  <c r="W723"/>
  <c r="W722" s="1"/>
  <c r="X723"/>
  <c r="X722" s="1"/>
  <c r="Y723"/>
  <c r="Y722" s="1"/>
  <c r="Z723"/>
  <c r="Z722" s="1"/>
  <c r="AA723"/>
  <c r="AA722" s="1"/>
  <c r="AB723"/>
  <c r="AB722" s="1"/>
  <c r="AC723"/>
  <c r="AC722" s="1"/>
  <c r="AD723"/>
  <c r="AD722" s="1"/>
  <c r="AE723"/>
  <c r="AE722" s="1"/>
  <c r="AF723"/>
  <c r="AF722" s="1"/>
  <c r="AG723"/>
  <c r="AG722" s="1"/>
  <c r="H725"/>
  <c r="I725"/>
  <c r="J725"/>
  <c r="K725"/>
  <c r="L725"/>
  <c r="M725"/>
  <c r="N725"/>
  <c r="O725"/>
  <c r="P725"/>
  <c r="Q725"/>
  <c r="R725"/>
  <c r="S725"/>
  <c r="T725"/>
  <c r="U725"/>
  <c r="V725"/>
  <c r="W725"/>
  <c r="X725"/>
  <c r="Y725"/>
  <c r="Z725"/>
  <c r="AA725"/>
  <c r="AB725"/>
  <c r="AC725"/>
  <c r="AD725"/>
  <c r="AE725"/>
  <c r="AF725"/>
  <c r="AG725"/>
  <c r="R729"/>
  <c r="R728" s="1"/>
  <c r="S729"/>
  <c r="S728" s="1"/>
  <c r="T729"/>
  <c r="T728" s="1"/>
  <c r="U729"/>
  <c r="U728" s="1"/>
  <c r="V729"/>
  <c r="V728" s="1"/>
  <c r="W729"/>
  <c r="W728" s="1"/>
  <c r="X729"/>
  <c r="X728" s="1"/>
  <c r="Y729"/>
  <c r="Y728" s="1"/>
  <c r="Z729"/>
  <c r="Z728" s="1"/>
  <c r="AA729"/>
  <c r="AA728" s="1"/>
  <c r="AB729"/>
  <c r="AB728" s="1"/>
  <c r="AC729"/>
  <c r="AC728" s="1"/>
  <c r="AD729"/>
  <c r="AD728" s="1"/>
  <c r="AE729"/>
  <c r="AE728" s="1"/>
  <c r="AF729"/>
  <c r="AF728" s="1"/>
  <c r="H733"/>
  <c r="H732" s="1"/>
  <c r="I733"/>
  <c r="I732" s="1"/>
  <c r="J733"/>
  <c r="J732" s="1"/>
  <c r="K733"/>
  <c r="K732" s="1"/>
  <c r="L733"/>
  <c r="L732" s="1"/>
  <c r="M733"/>
  <c r="M732" s="1"/>
  <c r="N733"/>
  <c r="N732" s="1"/>
  <c r="O733"/>
  <c r="O732" s="1"/>
  <c r="P733"/>
  <c r="P732" s="1"/>
  <c r="Q733"/>
  <c r="Q732" s="1"/>
  <c r="R733"/>
  <c r="R732" s="1"/>
  <c r="S733"/>
  <c r="S732" s="1"/>
  <c r="T733"/>
  <c r="T732" s="1"/>
  <c r="U733"/>
  <c r="U732" s="1"/>
  <c r="V733"/>
  <c r="V732" s="1"/>
  <c r="W733"/>
  <c r="W732" s="1"/>
  <c r="X733"/>
  <c r="X732" s="1"/>
  <c r="Y733"/>
  <c r="Y732" s="1"/>
  <c r="Z733"/>
  <c r="Z732" s="1"/>
  <c r="AA733"/>
  <c r="AA732" s="1"/>
  <c r="AB733"/>
  <c r="AB732" s="1"/>
  <c r="AC733"/>
  <c r="AC732" s="1"/>
  <c r="AD733"/>
  <c r="AD732" s="1"/>
  <c r="AE733"/>
  <c r="AE732" s="1"/>
  <c r="AF733"/>
  <c r="AF732" s="1"/>
  <c r="AG732"/>
  <c r="H736"/>
  <c r="I736"/>
  <c r="J736"/>
  <c r="K736"/>
  <c r="L736"/>
  <c r="M736"/>
  <c r="N736"/>
  <c r="O736"/>
  <c r="P736"/>
  <c r="Q736"/>
  <c r="R736"/>
  <c r="S736"/>
  <c r="T736"/>
  <c r="U736"/>
  <c r="V736"/>
  <c r="W736"/>
  <c r="X736"/>
  <c r="Y736"/>
  <c r="Z736"/>
  <c r="AA736"/>
  <c r="AB736"/>
  <c r="AC736"/>
  <c r="AD736"/>
  <c r="AE736"/>
  <c r="AF736"/>
  <c r="AG736"/>
  <c r="H737"/>
  <c r="H735" s="1"/>
  <c r="I737"/>
  <c r="J737"/>
  <c r="J735" s="1"/>
  <c r="K737"/>
  <c r="K735" s="1"/>
  <c r="L737"/>
  <c r="L735" s="1"/>
  <c r="M737"/>
  <c r="N737"/>
  <c r="N735" s="1"/>
  <c r="O737"/>
  <c r="O735" s="1"/>
  <c r="P737"/>
  <c r="P735" s="1"/>
  <c r="Q737"/>
  <c r="R737"/>
  <c r="R735" s="1"/>
  <c r="S737"/>
  <c r="S735" s="1"/>
  <c r="T737"/>
  <c r="T735" s="1"/>
  <c r="U737"/>
  <c r="V737"/>
  <c r="V735" s="1"/>
  <c r="W737"/>
  <c r="W735" s="1"/>
  <c r="X737"/>
  <c r="X735" s="1"/>
  <c r="Y737"/>
  <c r="Z737"/>
  <c r="Z735" s="1"/>
  <c r="AA737"/>
  <c r="AA735" s="1"/>
  <c r="AB737"/>
  <c r="AB735" s="1"/>
  <c r="AC737"/>
  <c r="AD737"/>
  <c r="AD735" s="1"/>
  <c r="AE737"/>
  <c r="AE735" s="1"/>
  <c r="AF737"/>
  <c r="AF735" s="1"/>
  <c r="H741"/>
  <c r="H740" s="1"/>
  <c r="H738" s="1"/>
  <c r="I741"/>
  <c r="I740" s="1"/>
  <c r="I738" s="1"/>
  <c r="J741"/>
  <c r="J740" s="1"/>
  <c r="J738" s="1"/>
  <c r="K741"/>
  <c r="K740" s="1"/>
  <c r="K738" s="1"/>
  <c r="L741"/>
  <c r="L740" s="1"/>
  <c r="L738" s="1"/>
  <c r="M741"/>
  <c r="M740" s="1"/>
  <c r="M738" s="1"/>
  <c r="N741"/>
  <c r="N740" s="1"/>
  <c r="N738" s="1"/>
  <c r="O741"/>
  <c r="O740" s="1"/>
  <c r="O738" s="1"/>
  <c r="P741"/>
  <c r="P740" s="1"/>
  <c r="P738" s="1"/>
  <c r="Q741"/>
  <c r="Q740" s="1"/>
  <c r="Q738" s="1"/>
  <c r="R741"/>
  <c r="R740" s="1"/>
  <c r="R738" s="1"/>
  <c r="S741"/>
  <c r="S740" s="1"/>
  <c r="S738" s="1"/>
  <c r="T741"/>
  <c r="T740" s="1"/>
  <c r="T738" s="1"/>
  <c r="U741"/>
  <c r="U740" s="1"/>
  <c r="U738" s="1"/>
  <c r="V741"/>
  <c r="V740" s="1"/>
  <c r="V738" s="1"/>
  <c r="W741"/>
  <c r="W740" s="1"/>
  <c r="W738" s="1"/>
  <c r="X741"/>
  <c r="X740" s="1"/>
  <c r="X738" s="1"/>
  <c r="Y741"/>
  <c r="Y740" s="1"/>
  <c r="Y738" s="1"/>
  <c r="Z741"/>
  <c r="Z740" s="1"/>
  <c r="Z738" s="1"/>
  <c r="AA741"/>
  <c r="AA740" s="1"/>
  <c r="AA738" s="1"/>
  <c r="AB741"/>
  <c r="AB740" s="1"/>
  <c r="AB738" s="1"/>
  <c r="AC741"/>
  <c r="AC740" s="1"/>
  <c r="AC738" s="1"/>
  <c r="AD741"/>
  <c r="AD740" s="1"/>
  <c r="AD738" s="1"/>
  <c r="AE741"/>
  <c r="AE740" s="1"/>
  <c r="AE738" s="1"/>
  <c r="AF741"/>
  <c r="AF740" s="1"/>
  <c r="AF738" s="1"/>
  <c r="AG741"/>
  <c r="AG740" s="1"/>
  <c r="AG738" s="1"/>
  <c r="H745"/>
  <c r="H744" s="1"/>
  <c r="H742" s="1"/>
  <c r="I745"/>
  <c r="I744" s="1"/>
  <c r="I742" s="1"/>
  <c r="J745"/>
  <c r="J744" s="1"/>
  <c r="J742" s="1"/>
  <c r="K745"/>
  <c r="K744" s="1"/>
  <c r="K742" s="1"/>
  <c r="L745"/>
  <c r="L744" s="1"/>
  <c r="L742" s="1"/>
  <c r="M745"/>
  <c r="M744" s="1"/>
  <c r="M742" s="1"/>
  <c r="N745"/>
  <c r="N744" s="1"/>
  <c r="N742" s="1"/>
  <c r="O745"/>
  <c r="O744" s="1"/>
  <c r="O742" s="1"/>
  <c r="P745"/>
  <c r="P744" s="1"/>
  <c r="P742" s="1"/>
  <c r="Q745"/>
  <c r="Q744" s="1"/>
  <c r="Q742" s="1"/>
  <c r="R745"/>
  <c r="R744" s="1"/>
  <c r="R742" s="1"/>
  <c r="S745"/>
  <c r="S744" s="1"/>
  <c r="S742" s="1"/>
  <c r="T745"/>
  <c r="T744" s="1"/>
  <c r="T742" s="1"/>
  <c r="U745"/>
  <c r="U744" s="1"/>
  <c r="U742" s="1"/>
  <c r="V745"/>
  <c r="V744" s="1"/>
  <c r="V742" s="1"/>
  <c r="W745"/>
  <c r="W744" s="1"/>
  <c r="W742" s="1"/>
  <c r="X745"/>
  <c r="X744" s="1"/>
  <c r="X742" s="1"/>
  <c r="Y745"/>
  <c r="Y744" s="1"/>
  <c r="Y742" s="1"/>
  <c r="Z745"/>
  <c r="Z744" s="1"/>
  <c r="Z742" s="1"/>
  <c r="AA745"/>
  <c r="AA744" s="1"/>
  <c r="AA742" s="1"/>
  <c r="AB745"/>
  <c r="AB744" s="1"/>
  <c r="AB742" s="1"/>
  <c r="AC745"/>
  <c r="AC744" s="1"/>
  <c r="AC742" s="1"/>
  <c r="AD745"/>
  <c r="AD744" s="1"/>
  <c r="AD742" s="1"/>
  <c r="AE745"/>
  <c r="AE744" s="1"/>
  <c r="AE742" s="1"/>
  <c r="AF745"/>
  <c r="AF744" s="1"/>
  <c r="AF742" s="1"/>
  <c r="AG745"/>
  <c r="AG744" s="1"/>
  <c r="AG742" s="1"/>
  <c r="H748"/>
  <c r="H746" s="1"/>
  <c r="I748"/>
  <c r="I746" s="1"/>
  <c r="J748"/>
  <c r="J746" s="1"/>
  <c r="K748"/>
  <c r="K746" s="1"/>
  <c r="L748"/>
  <c r="L746" s="1"/>
  <c r="M748"/>
  <c r="M746" s="1"/>
  <c r="N748"/>
  <c r="N746" s="1"/>
  <c r="O748"/>
  <c r="O746" s="1"/>
  <c r="P748"/>
  <c r="P746" s="1"/>
  <c r="Q748"/>
  <c r="Q746" s="1"/>
  <c r="R748"/>
  <c r="R746" s="1"/>
  <c r="S748"/>
  <c r="S746" s="1"/>
  <c r="T748"/>
  <c r="T746" s="1"/>
  <c r="U748"/>
  <c r="U746" s="1"/>
  <c r="V748"/>
  <c r="V746" s="1"/>
  <c r="W748"/>
  <c r="W746" s="1"/>
  <c r="X748"/>
  <c r="X746" s="1"/>
  <c r="Y748"/>
  <c r="Y746" s="1"/>
  <c r="Z748"/>
  <c r="Z746" s="1"/>
  <c r="AA748"/>
  <c r="AA746" s="1"/>
  <c r="AB748"/>
  <c r="AB746" s="1"/>
  <c r="AC748"/>
  <c r="AC746" s="1"/>
  <c r="AD748"/>
  <c r="AD746" s="1"/>
  <c r="AE748"/>
  <c r="AE746" s="1"/>
  <c r="AF748"/>
  <c r="AF746" s="1"/>
  <c r="AG748"/>
  <c r="AG746" s="1"/>
  <c r="H753"/>
  <c r="H752" s="1"/>
  <c r="H751" s="1"/>
  <c r="I753"/>
  <c r="I752" s="1"/>
  <c r="I751" s="1"/>
  <c r="J753"/>
  <c r="J752" s="1"/>
  <c r="J751" s="1"/>
  <c r="K753"/>
  <c r="K752" s="1"/>
  <c r="K751" s="1"/>
  <c r="L753"/>
  <c r="L752" s="1"/>
  <c r="L751" s="1"/>
  <c r="M753"/>
  <c r="M752" s="1"/>
  <c r="M751" s="1"/>
  <c r="N753"/>
  <c r="N752" s="1"/>
  <c r="N751" s="1"/>
  <c r="O753"/>
  <c r="O752" s="1"/>
  <c r="O751" s="1"/>
  <c r="P753"/>
  <c r="P752" s="1"/>
  <c r="P751" s="1"/>
  <c r="Q753"/>
  <c r="Q752" s="1"/>
  <c r="Q751" s="1"/>
  <c r="R753"/>
  <c r="R752" s="1"/>
  <c r="R751" s="1"/>
  <c r="S753"/>
  <c r="S752" s="1"/>
  <c r="S751" s="1"/>
  <c r="T753"/>
  <c r="T752" s="1"/>
  <c r="T751" s="1"/>
  <c r="U753"/>
  <c r="U752" s="1"/>
  <c r="U751" s="1"/>
  <c r="V753"/>
  <c r="V752" s="1"/>
  <c r="V751" s="1"/>
  <c r="W753"/>
  <c r="W752" s="1"/>
  <c r="W751" s="1"/>
  <c r="X753"/>
  <c r="X752" s="1"/>
  <c r="X751" s="1"/>
  <c r="Y753"/>
  <c r="Y752" s="1"/>
  <c r="Y751" s="1"/>
  <c r="Z753"/>
  <c r="Z752" s="1"/>
  <c r="Z751" s="1"/>
  <c r="AA753"/>
  <c r="AA752" s="1"/>
  <c r="AA751" s="1"/>
  <c r="AB753"/>
  <c r="AB752" s="1"/>
  <c r="AB751" s="1"/>
  <c r="AC753"/>
  <c r="AC752" s="1"/>
  <c r="AC751" s="1"/>
  <c r="AD753"/>
  <c r="AD752" s="1"/>
  <c r="AD751" s="1"/>
  <c r="AE753"/>
  <c r="AE752" s="1"/>
  <c r="AE751" s="1"/>
  <c r="AF753"/>
  <c r="AF752" s="1"/>
  <c r="AF751" s="1"/>
  <c r="AG753"/>
  <c r="AG752" s="1"/>
  <c r="AG751" s="1"/>
  <c r="H756"/>
  <c r="H755" s="1"/>
  <c r="H754" s="1"/>
  <c r="I756"/>
  <c r="I755" s="1"/>
  <c r="I754" s="1"/>
  <c r="J756"/>
  <c r="J755" s="1"/>
  <c r="J754" s="1"/>
  <c r="K756"/>
  <c r="K755" s="1"/>
  <c r="K754" s="1"/>
  <c r="L756"/>
  <c r="L755" s="1"/>
  <c r="L754" s="1"/>
  <c r="M756"/>
  <c r="M755" s="1"/>
  <c r="M754" s="1"/>
  <c r="N756"/>
  <c r="N755" s="1"/>
  <c r="N754" s="1"/>
  <c r="O756"/>
  <c r="O755" s="1"/>
  <c r="O754" s="1"/>
  <c r="P756"/>
  <c r="P755" s="1"/>
  <c r="P754" s="1"/>
  <c r="Q756"/>
  <c r="Q755" s="1"/>
  <c r="Q754" s="1"/>
  <c r="R756"/>
  <c r="R755" s="1"/>
  <c r="R754" s="1"/>
  <c r="S756"/>
  <c r="S755" s="1"/>
  <c r="S754" s="1"/>
  <c r="T756"/>
  <c r="T755" s="1"/>
  <c r="T754" s="1"/>
  <c r="U756"/>
  <c r="U755" s="1"/>
  <c r="U754" s="1"/>
  <c r="V756"/>
  <c r="V755" s="1"/>
  <c r="V754" s="1"/>
  <c r="W756"/>
  <c r="W755" s="1"/>
  <c r="W754" s="1"/>
  <c r="X756"/>
  <c r="X755" s="1"/>
  <c r="X754" s="1"/>
  <c r="Y756"/>
  <c r="Y755" s="1"/>
  <c r="Y754" s="1"/>
  <c r="Z756"/>
  <c r="Z755" s="1"/>
  <c r="Z754" s="1"/>
  <c r="AA756"/>
  <c r="AA755" s="1"/>
  <c r="AA754" s="1"/>
  <c r="AB756"/>
  <c r="AB755" s="1"/>
  <c r="AB754" s="1"/>
  <c r="AC756"/>
  <c r="AC755" s="1"/>
  <c r="AC754" s="1"/>
  <c r="AD756"/>
  <c r="AD755" s="1"/>
  <c r="AD754" s="1"/>
  <c r="AE756"/>
  <c r="AE755" s="1"/>
  <c r="AE754" s="1"/>
  <c r="AF756"/>
  <c r="AF755" s="1"/>
  <c r="AF754" s="1"/>
  <c r="AG756"/>
  <c r="AG755" s="1"/>
  <c r="AG754" s="1"/>
  <c r="H761"/>
  <c r="H760" s="1"/>
  <c r="H758" s="1"/>
  <c r="I761"/>
  <c r="I760" s="1"/>
  <c r="I758" s="1"/>
  <c r="J761"/>
  <c r="J760" s="1"/>
  <c r="J758" s="1"/>
  <c r="K761"/>
  <c r="K760" s="1"/>
  <c r="K758" s="1"/>
  <c r="L761"/>
  <c r="L760" s="1"/>
  <c r="L758" s="1"/>
  <c r="M761"/>
  <c r="M760" s="1"/>
  <c r="M758" s="1"/>
  <c r="N761"/>
  <c r="N760" s="1"/>
  <c r="N758" s="1"/>
  <c r="O761"/>
  <c r="O760" s="1"/>
  <c r="O758" s="1"/>
  <c r="P761"/>
  <c r="P760" s="1"/>
  <c r="P758" s="1"/>
  <c r="Q761"/>
  <c r="Q760" s="1"/>
  <c r="Q758" s="1"/>
  <c r="R761"/>
  <c r="R760" s="1"/>
  <c r="R758" s="1"/>
  <c r="S761"/>
  <c r="S760" s="1"/>
  <c r="S758" s="1"/>
  <c r="T761"/>
  <c r="T760" s="1"/>
  <c r="T758" s="1"/>
  <c r="U761"/>
  <c r="U760" s="1"/>
  <c r="U758" s="1"/>
  <c r="V761"/>
  <c r="V760" s="1"/>
  <c r="V758" s="1"/>
  <c r="W761"/>
  <c r="W760" s="1"/>
  <c r="W758" s="1"/>
  <c r="X761"/>
  <c r="X760" s="1"/>
  <c r="X758" s="1"/>
  <c r="Y761"/>
  <c r="Y760" s="1"/>
  <c r="Y758" s="1"/>
  <c r="Z761"/>
  <c r="Z760" s="1"/>
  <c r="Z758" s="1"/>
  <c r="AA761"/>
  <c r="AA760" s="1"/>
  <c r="AA758" s="1"/>
  <c r="AB761"/>
  <c r="AB760" s="1"/>
  <c r="AB758" s="1"/>
  <c r="AC761"/>
  <c r="AC760" s="1"/>
  <c r="AC758" s="1"/>
  <c r="AD761"/>
  <c r="AD760" s="1"/>
  <c r="AD758" s="1"/>
  <c r="AE761"/>
  <c r="AE760" s="1"/>
  <c r="AE758" s="1"/>
  <c r="AF761"/>
  <c r="AF760" s="1"/>
  <c r="AF758" s="1"/>
  <c r="AG761"/>
  <c r="AG760" s="1"/>
  <c r="AG758" s="1"/>
  <c r="H765"/>
  <c r="H764" s="1"/>
  <c r="H762" s="1"/>
  <c r="I765"/>
  <c r="I764" s="1"/>
  <c r="I762" s="1"/>
  <c r="J765"/>
  <c r="J764" s="1"/>
  <c r="J762" s="1"/>
  <c r="K765"/>
  <c r="K764" s="1"/>
  <c r="K762" s="1"/>
  <c r="L765"/>
  <c r="L764" s="1"/>
  <c r="L762" s="1"/>
  <c r="M765"/>
  <c r="M764" s="1"/>
  <c r="M762" s="1"/>
  <c r="N765"/>
  <c r="N764" s="1"/>
  <c r="N762" s="1"/>
  <c r="O765"/>
  <c r="O764" s="1"/>
  <c r="O762" s="1"/>
  <c r="P765"/>
  <c r="P764" s="1"/>
  <c r="P762" s="1"/>
  <c r="P757" s="1"/>
  <c r="Q765"/>
  <c r="Q764" s="1"/>
  <c r="Q762" s="1"/>
  <c r="R765"/>
  <c r="R764" s="1"/>
  <c r="R762" s="1"/>
  <c r="S765"/>
  <c r="S764" s="1"/>
  <c r="S762" s="1"/>
  <c r="T765"/>
  <c r="T764" s="1"/>
  <c r="T762" s="1"/>
  <c r="U765"/>
  <c r="U764" s="1"/>
  <c r="U762" s="1"/>
  <c r="V765"/>
  <c r="V764" s="1"/>
  <c r="V762" s="1"/>
  <c r="W765"/>
  <c r="W764" s="1"/>
  <c r="W762" s="1"/>
  <c r="X765"/>
  <c r="X764" s="1"/>
  <c r="X762" s="1"/>
  <c r="Y765"/>
  <c r="Y764" s="1"/>
  <c r="Y762" s="1"/>
  <c r="Z765"/>
  <c r="Z764" s="1"/>
  <c r="Z762" s="1"/>
  <c r="AA765"/>
  <c r="AA764" s="1"/>
  <c r="AA762" s="1"/>
  <c r="AB765"/>
  <c r="AB764" s="1"/>
  <c r="AB762" s="1"/>
  <c r="AC765"/>
  <c r="AC764" s="1"/>
  <c r="AC762" s="1"/>
  <c r="AD765"/>
  <c r="AD764" s="1"/>
  <c r="AD762" s="1"/>
  <c r="AE765"/>
  <c r="AE764" s="1"/>
  <c r="AE762" s="1"/>
  <c r="AF765"/>
  <c r="AF764" s="1"/>
  <c r="AF762" s="1"/>
  <c r="AF757" s="1"/>
  <c r="AG765"/>
  <c r="AG764" s="1"/>
  <c r="AG762" s="1"/>
  <c r="H768"/>
  <c r="H767" s="1"/>
  <c r="I768"/>
  <c r="I767" s="1"/>
  <c r="J768"/>
  <c r="J767" s="1"/>
  <c r="K768"/>
  <c r="K767" s="1"/>
  <c r="L768"/>
  <c r="L767" s="1"/>
  <c r="M768"/>
  <c r="M767" s="1"/>
  <c r="N768"/>
  <c r="N767" s="1"/>
  <c r="O768"/>
  <c r="O767" s="1"/>
  <c r="P768"/>
  <c r="P767" s="1"/>
  <c r="Q768"/>
  <c r="Q767" s="1"/>
  <c r="R768"/>
  <c r="R767" s="1"/>
  <c r="S768"/>
  <c r="S767" s="1"/>
  <c r="T768"/>
  <c r="T767" s="1"/>
  <c r="U768"/>
  <c r="U767" s="1"/>
  <c r="V768"/>
  <c r="V767" s="1"/>
  <c r="W768"/>
  <c r="W767" s="1"/>
  <c r="X768"/>
  <c r="X767" s="1"/>
  <c r="Y768"/>
  <c r="Y767" s="1"/>
  <c r="Z768"/>
  <c r="Z767" s="1"/>
  <c r="AA768"/>
  <c r="AA767" s="1"/>
  <c r="AB768"/>
  <c r="AB767" s="1"/>
  <c r="AC768"/>
  <c r="AC767" s="1"/>
  <c r="AD768"/>
  <c r="AD767" s="1"/>
  <c r="AE768"/>
  <c r="AE767" s="1"/>
  <c r="AF768"/>
  <c r="AF767" s="1"/>
  <c r="AG768"/>
  <c r="AG767" s="1"/>
  <c r="H770"/>
  <c r="H769" s="1"/>
  <c r="H766" s="1"/>
  <c r="I770"/>
  <c r="I769" s="1"/>
  <c r="J770"/>
  <c r="J769" s="1"/>
  <c r="J766" s="1"/>
  <c r="K770"/>
  <c r="K769" s="1"/>
  <c r="L770"/>
  <c r="L769" s="1"/>
  <c r="M770"/>
  <c r="M769" s="1"/>
  <c r="N770"/>
  <c r="N769" s="1"/>
  <c r="N766" s="1"/>
  <c r="O770"/>
  <c r="O769" s="1"/>
  <c r="O766" s="1"/>
  <c r="P770"/>
  <c r="P769" s="1"/>
  <c r="P766" s="1"/>
  <c r="Q770"/>
  <c r="Q769" s="1"/>
  <c r="R770"/>
  <c r="R769" s="1"/>
  <c r="R766" s="1"/>
  <c r="S770"/>
  <c r="S769" s="1"/>
  <c r="T770"/>
  <c r="T769" s="1"/>
  <c r="U770"/>
  <c r="U769" s="1"/>
  <c r="V770"/>
  <c r="V769" s="1"/>
  <c r="V766" s="1"/>
  <c r="W770"/>
  <c r="W769" s="1"/>
  <c r="W766" s="1"/>
  <c r="X770"/>
  <c r="X769" s="1"/>
  <c r="X766" s="1"/>
  <c r="Y770"/>
  <c r="Y769" s="1"/>
  <c r="Z770"/>
  <c r="Z769" s="1"/>
  <c r="Z766" s="1"/>
  <c r="AA770"/>
  <c r="AA769" s="1"/>
  <c r="AB770"/>
  <c r="AB769" s="1"/>
  <c r="AC770"/>
  <c r="AC769" s="1"/>
  <c r="AD770"/>
  <c r="AD769" s="1"/>
  <c r="AD766" s="1"/>
  <c r="AE770"/>
  <c r="AE769" s="1"/>
  <c r="AE766" s="1"/>
  <c r="AF770"/>
  <c r="AF769" s="1"/>
  <c r="AF766" s="1"/>
  <c r="AG770"/>
  <c r="AG769" s="1"/>
  <c r="H773"/>
  <c r="H772" s="1"/>
  <c r="H771" s="1"/>
  <c r="I773"/>
  <c r="I772" s="1"/>
  <c r="I771" s="1"/>
  <c r="J773"/>
  <c r="J772" s="1"/>
  <c r="J771" s="1"/>
  <c r="K773"/>
  <c r="K772" s="1"/>
  <c r="K771" s="1"/>
  <c r="L773"/>
  <c r="L772" s="1"/>
  <c r="L771" s="1"/>
  <c r="M773"/>
  <c r="M772" s="1"/>
  <c r="M771" s="1"/>
  <c r="N773"/>
  <c r="N772" s="1"/>
  <c r="N771" s="1"/>
  <c r="O773"/>
  <c r="O772" s="1"/>
  <c r="O771" s="1"/>
  <c r="P773"/>
  <c r="P772" s="1"/>
  <c r="P771" s="1"/>
  <c r="Q773"/>
  <c r="Q772" s="1"/>
  <c r="Q771" s="1"/>
  <c r="R773"/>
  <c r="R772" s="1"/>
  <c r="R771" s="1"/>
  <c r="S773"/>
  <c r="S772" s="1"/>
  <c r="S771" s="1"/>
  <c r="T773"/>
  <c r="T772" s="1"/>
  <c r="T771" s="1"/>
  <c r="U773"/>
  <c r="U772" s="1"/>
  <c r="U771" s="1"/>
  <c r="V773"/>
  <c r="V772" s="1"/>
  <c r="V771" s="1"/>
  <c r="W773"/>
  <c r="W772" s="1"/>
  <c r="W771" s="1"/>
  <c r="X773"/>
  <c r="X772" s="1"/>
  <c r="X771" s="1"/>
  <c r="Y773"/>
  <c r="Y772" s="1"/>
  <c r="Y771" s="1"/>
  <c r="Z773"/>
  <c r="Z772" s="1"/>
  <c r="Z771" s="1"/>
  <c r="AA773"/>
  <c r="AA772" s="1"/>
  <c r="AA771" s="1"/>
  <c r="AB773"/>
  <c r="AB772" s="1"/>
  <c r="AB771" s="1"/>
  <c r="AC773"/>
  <c r="AC772" s="1"/>
  <c r="AC771" s="1"/>
  <c r="AD773"/>
  <c r="AD772" s="1"/>
  <c r="AD771" s="1"/>
  <c r="AE773"/>
  <c r="AE772" s="1"/>
  <c r="AE771" s="1"/>
  <c r="AF773"/>
  <c r="AF772" s="1"/>
  <c r="AF771" s="1"/>
  <c r="AG773"/>
  <c r="AG772" s="1"/>
  <c r="AG771" s="1"/>
  <c r="H776"/>
  <c r="H775" s="1"/>
  <c r="H774" s="1"/>
  <c r="I776"/>
  <c r="I775" s="1"/>
  <c r="I774" s="1"/>
  <c r="J776"/>
  <c r="J775" s="1"/>
  <c r="J774" s="1"/>
  <c r="K776"/>
  <c r="K775" s="1"/>
  <c r="K774" s="1"/>
  <c r="L776"/>
  <c r="L775" s="1"/>
  <c r="L774" s="1"/>
  <c r="M776"/>
  <c r="M775" s="1"/>
  <c r="M774" s="1"/>
  <c r="N776"/>
  <c r="N775" s="1"/>
  <c r="N774" s="1"/>
  <c r="O776"/>
  <c r="O775" s="1"/>
  <c r="O774" s="1"/>
  <c r="P776"/>
  <c r="P775" s="1"/>
  <c r="P774" s="1"/>
  <c r="Q776"/>
  <c r="Q775" s="1"/>
  <c r="Q774" s="1"/>
  <c r="R776"/>
  <c r="R775" s="1"/>
  <c r="R774" s="1"/>
  <c r="S776"/>
  <c r="S775" s="1"/>
  <c r="S774" s="1"/>
  <c r="T776"/>
  <c r="T775" s="1"/>
  <c r="T774" s="1"/>
  <c r="U776"/>
  <c r="U775" s="1"/>
  <c r="U774" s="1"/>
  <c r="V776"/>
  <c r="V775" s="1"/>
  <c r="V774" s="1"/>
  <c r="W776"/>
  <c r="W775" s="1"/>
  <c r="W774" s="1"/>
  <c r="X776"/>
  <c r="X775" s="1"/>
  <c r="X774" s="1"/>
  <c r="Y776"/>
  <c r="Y775" s="1"/>
  <c r="Y774" s="1"/>
  <c r="Z776"/>
  <c r="Z775" s="1"/>
  <c r="Z774" s="1"/>
  <c r="AA776"/>
  <c r="AA775" s="1"/>
  <c r="AA774" s="1"/>
  <c r="AB776"/>
  <c r="AB775" s="1"/>
  <c r="AB774" s="1"/>
  <c r="AC776"/>
  <c r="AC775" s="1"/>
  <c r="AC774" s="1"/>
  <c r="AD776"/>
  <c r="AD775" s="1"/>
  <c r="AD774" s="1"/>
  <c r="AE776"/>
  <c r="AE775" s="1"/>
  <c r="AE774" s="1"/>
  <c r="AF776"/>
  <c r="AF775" s="1"/>
  <c r="AF774" s="1"/>
  <c r="AG776"/>
  <c r="AG775" s="1"/>
  <c r="AG774" s="1"/>
  <c r="H778"/>
  <c r="H777" s="1"/>
  <c r="I778"/>
  <c r="I777" s="1"/>
  <c r="J778"/>
  <c r="J777" s="1"/>
  <c r="K778"/>
  <c r="K777" s="1"/>
  <c r="L778"/>
  <c r="L777" s="1"/>
  <c r="M778"/>
  <c r="M777" s="1"/>
  <c r="N778"/>
  <c r="N777" s="1"/>
  <c r="O778"/>
  <c r="O777" s="1"/>
  <c r="P778"/>
  <c r="P777" s="1"/>
  <c r="Q778"/>
  <c r="Q777" s="1"/>
  <c r="R778"/>
  <c r="R777" s="1"/>
  <c r="S778"/>
  <c r="S777" s="1"/>
  <c r="T778"/>
  <c r="T777" s="1"/>
  <c r="U778"/>
  <c r="U777" s="1"/>
  <c r="V778"/>
  <c r="V777" s="1"/>
  <c r="W778"/>
  <c r="W777" s="1"/>
  <c r="X778"/>
  <c r="X777" s="1"/>
  <c r="Y778"/>
  <c r="Y777" s="1"/>
  <c r="Z778"/>
  <c r="Z777" s="1"/>
  <c r="AA778"/>
  <c r="AA777" s="1"/>
  <c r="AB778"/>
  <c r="AB777" s="1"/>
  <c r="AC778"/>
  <c r="AC777" s="1"/>
  <c r="AD778"/>
  <c r="AD777" s="1"/>
  <c r="AE778"/>
  <c r="AE777" s="1"/>
  <c r="AF778"/>
  <c r="AF777" s="1"/>
  <c r="AG777"/>
  <c r="H780"/>
  <c r="H779" s="1"/>
  <c r="I780"/>
  <c r="I779" s="1"/>
  <c r="J780"/>
  <c r="J779" s="1"/>
  <c r="K780"/>
  <c r="K779" s="1"/>
  <c r="L780"/>
  <c r="L779" s="1"/>
  <c r="M780"/>
  <c r="M779" s="1"/>
  <c r="N780"/>
  <c r="N779" s="1"/>
  <c r="O780"/>
  <c r="O779" s="1"/>
  <c r="P780"/>
  <c r="P779" s="1"/>
  <c r="Q780"/>
  <c r="Q779" s="1"/>
  <c r="R780"/>
  <c r="R779" s="1"/>
  <c r="S780"/>
  <c r="S779" s="1"/>
  <c r="T780"/>
  <c r="T779" s="1"/>
  <c r="U780"/>
  <c r="U779" s="1"/>
  <c r="V780"/>
  <c r="V779" s="1"/>
  <c r="W780"/>
  <c r="W779" s="1"/>
  <c r="X780"/>
  <c r="X779" s="1"/>
  <c r="Y780"/>
  <c r="Y779" s="1"/>
  <c r="Z780"/>
  <c r="Z779" s="1"/>
  <c r="AA780"/>
  <c r="AA779" s="1"/>
  <c r="AB780"/>
  <c r="AB779" s="1"/>
  <c r="AC780"/>
  <c r="AC779" s="1"/>
  <c r="AD780"/>
  <c r="AD779" s="1"/>
  <c r="AE780"/>
  <c r="AE779" s="1"/>
  <c r="AF780"/>
  <c r="AF779" s="1"/>
  <c r="AG780"/>
  <c r="AG779" s="1"/>
  <c r="H785"/>
  <c r="H784" s="1"/>
  <c r="H783" s="1"/>
  <c r="I785"/>
  <c r="I784" s="1"/>
  <c r="I783" s="1"/>
  <c r="J785"/>
  <c r="J784" s="1"/>
  <c r="J783" s="1"/>
  <c r="K785"/>
  <c r="K784" s="1"/>
  <c r="K783" s="1"/>
  <c r="L785"/>
  <c r="L784" s="1"/>
  <c r="L783" s="1"/>
  <c r="M785"/>
  <c r="M784" s="1"/>
  <c r="M783" s="1"/>
  <c r="N785"/>
  <c r="N784" s="1"/>
  <c r="N783" s="1"/>
  <c r="O785"/>
  <c r="O784" s="1"/>
  <c r="O783" s="1"/>
  <c r="P785"/>
  <c r="P784" s="1"/>
  <c r="P783" s="1"/>
  <c r="Q785"/>
  <c r="Q784" s="1"/>
  <c r="Q783" s="1"/>
  <c r="R785"/>
  <c r="R784" s="1"/>
  <c r="R783" s="1"/>
  <c r="S785"/>
  <c r="S784" s="1"/>
  <c r="S783" s="1"/>
  <c r="T785"/>
  <c r="T784" s="1"/>
  <c r="T783" s="1"/>
  <c r="U785"/>
  <c r="U784" s="1"/>
  <c r="U783" s="1"/>
  <c r="V785"/>
  <c r="V784" s="1"/>
  <c r="V783" s="1"/>
  <c r="W785"/>
  <c r="W784" s="1"/>
  <c r="W783" s="1"/>
  <c r="X785"/>
  <c r="X784" s="1"/>
  <c r="X783" s="1"/>
  <c r="Y785"/>
  <c r="Y784" s="1"/>
  <c r="Y783" s="1"/>
  <c r="Z785"/>
  <c r="Z784" s="1"/>
  <c r="Z783" s="1"/>
  <c r="AA785"/>
  <c r="AA784" s="1"/>
  <c r="AA783" s="1"/>
  <c r="AB785"/>
  <c r="AB784" s="1"/>
  <c r="AB783" s="1"/>
  <c r="AC785"/>
  <c r="AC784" s="1"/>
  <c r="AC783" s="1"/>
  <c r="AD785"/>
  <c r="AD784" s="1"/>
  <c r="AD783" s="1"/>
  <c r="AE785"/>
  <c r="AE784" s="1"/>
  <c r="AE783" s="1"/>
  <c r="AF785"/>
  <c r="AF784" s="1"/>
  <c r="AF783" s="1"/>
  <c r="AG785"/>
  <c r="AG784" s="1"/>
  <c r="AG783" s="1"/>
  <c r="H788"/>
  <c r="H787" s="1"/>
  <c r="I788"/>
  <c r="I787" s="1"/>
  <c r="J788"/>
  <c r="J787" s="1"/>
  <c r="K788"/>
  <c r="K787" s="1"/>
  <c r="L788"/>
  <c r="L787" s="1"/>
  <c r="M788"/>
  <c r="M787" s="1"/>
  <c r="N788"/>
  <c r="N787" s="1"/>
  <c r="O788"/>
  <c r="O787" s="1"/>
  <c r="P788"/>
  <c r="P787" s="1"/>
  <c r="Q788"/>
  <c r="Q787" s="1"/>
  <c r="R788"/>
  <c r="R787" s="1"/>
  <c r="S788"/>
  <c r="S787" s="1"/>
  <c r="T788"/>
  <c r="T787" s="1"/>
  <c r="U788"/>
  <c r="U787" s="1"/>
  <c r="V788"/>
  <c r="V787" s="1"/>
  <c r="W788"/>
  <c r="W787" s="1"/>
  <c r="X788"/>
  <c r="X787" s="1"/>
  <c r="Y788"/>
  <c r="Y787" s="1"/>
  <c r="Z788"/>
  <c r="Z787" s="1"/>
  <c r="AA788"/>
  <c r="AA787" s="1"/>
  <c r="AB788"/>
  <c r="AB787" s="1"/>
  <c r="AC788"/>
  <c r="AC787" s="1"/>
  <c r="AD788"/>
  <c r="AD787" s="1"/>
  <c r="AE788"/>
  <c r="AE787" s="1"/>
  <c r="AF788"/>
  <c r="AF787" s="1"/>
  <c r="AG788"/>
  <c r="AG787" s="1"/>
  <c r="H789"/>
  <c r="I789"/>
  <c r="J789"/>
  <c r="K789"/>
  <c r="L789"/>
  <c r="M789"/>
  <c r="N789"/>
  <c r="O789"/>
  <c r="P789"/>
  <c r="Q789"/>
  <c r="R789"/>
  <c r="S789"/>
  <c r="T789"/>
  <c r="U789"/>
  <c r="V789"/>
  <c r="W789"/>
  <c r="X789"/>
  <c r="Y789"/>
  <c r="Z789"/>
  <c r="AA789"/>
  <c r="AB789"/>
  <c r="AC789"/>
  <c r="AD789"/>
  <c r="AE789"/>
  <c r="AF789"/>
  <c r="AG789"/>
  <c r="H791"/>
  <c r="H786" s="1"/>
  <c r="I791"/>
  <c r="J791"/>
  <c r="K791"/>
  <c r="L791"/>
  <c r="L786" s="1"/>
  <c r="M791"/>
  <c r="N791"/>
  <c r="O791"/>
  <c r="O786" s="1"/>
  <c r="P791"/>
  <c r="P786" s="1"/>
  <c r="Q791"/>
  <c r="R791"/>
  <c r="S791"/>
  <c r="S786" s="1"/>
  <c r="T791"/>
  <c r="T786" s="1"/>
  <c r="U791"/>
  <c r="V791"/>
  <c r="W791"/>
  <c r="W786" s="1"/>
  <c r="X791"/>
  <c r="X786" s="1"/>
  <c r="Y791"/>
  <c r="Z791"/>
  <c r="AA791"/>
  <c r="AB791"/>
  <c r="AB786" s="1"/>
  <c r="AC791"/>
  <c r="AD791"/>
  <c r="AE791"/>
  <c r="AE786" s="1"/>
  <c r="AF791"/>
  <c r="AF786" s="1"/>
  <c r="AG791"/>
  <c r="H796"/>
  <c r="H795" s="1"/>
  <c r="H794" s="1"/>
  <c r="I796"/>
  <c r="I795" s="1"/>
  <c r="I794" s="1"/>
  <c r="J796"/>
  <c r="J795" s="1"/>
  <c r="J794" s="1"/>
  <c r="K796"/>
  <c r="K795" s="1"/>
  <c r="K794" s="1"/>
  <c r="L796"/>
  <c r="L795" s="1"/>
  <c r="L794" s="1"/>
  <c r="M796"/>
  <c r="M795" s="1"/>
  <c r="M794" s="1"/>
  <c r="N796"/>
  <c r="N795" s="1"/>
  <c r="N794" s="1"/>
  <c r="O796"/>
  <c r="O795" s="1"/>
  <c r="O794" s="1"/>
  <c r="P796"/>
  <c r="P795" s="1"/>
  <c r="P794" s="1"/>
  <c r="Q796"/>
  <c r="Q795" s="1"/>
  <c r="Q794" s="1"/>
  <c r="R796"/>
  <c r="R795" s="1"/>
  <c r="R794" s="1"/>
  <c r="S796"/>
  <c r="S795" s="1"/>
  <c r="S794" s="1"/>
  <c r="T796"/>
  <c r="T795" s="1"/>
  <c r="T794" s="1"/>
  <c r="U796"/>
  <c r="U795" s="1"/>
  <c r="U794" s="1"/>
  <c r="V796"/>
  <c r="V795" s="1"/>
  <c r="V794" s="1"/>
  <c r="W796"/>
  <c r="W795" s="1"/>
  <c r="W794" s="1"/>
  <c r="X796"/>
  <c r="X795" s="1"/>
  <c r="X794" s="1"/>
  <c r="Y796"/>
  <c r="Y795" s="1"/>
  <c r="Y794" s="1"/>
  <c r="Z796"/>
  <c r="Z795" s="1"/>
  <c r="Z794" s="1"/>
  <c r="AA796"/>
  <c r="AA795" s="1"/>
  <c r="AA794" s="1"/>
  <c r="AB796"/>
  <c r="AB795" s="1"/>
  <c r="AB794" s="1"/>
  <c r="AC796"/>
  <c r="AC795" s="1"/>
  <c r="AC794" s="1"/>
  <c r="AD796"/>
  <c r="AD795" s="1"/>
  <c r="AD794" s="1"/>
  <c r="AE796"/>
  <c r="AE795" s="1"/>
  <c r="AE794" s="1"/>
  <c r="AF796"/>
  <c r="AF795" s="1"/>
  <c r="AF794" s="1"/>
  <c r="AG796"/>
  <c r="AG795" s="1"/>
  <c r="AG794" s="1"/>
  <c r="H799"/>
  <c r="H798" s="1"/>
  <c r="H797" s="1"/>
  <c r="I799"/>
  <c r="I798" s="1"/>
  <c r="I797" s="1"/>
  <c r="J799"/>
  <c r="J798" s="1"/>
  <c r="J797" s="1"/>
  <c r="K799"/>
  <c r="K798" s="1"/>
  <c r="K797" s="1"/>
  <c r="L799"/>
  <c r="L798" s="1"/>
  <c r="L797" s="1"/>
  <c r="M799"/>
  <c r="M798" s="1"/>
  <c r="M797" s="1"/>
  <c r="N799"/>
  <c r="N798" s="1"/>
  <c r="N797" s="1"/>
  <c r="O799"/>
  <c r="O798" s="1"/>
  <c r="O797" s="1"/>
  <c r="P799"/>
  <c r="P798" s="1"/>
  <c r="P797" s="1"/>
  <c r="Q799"/>
  <c r="Q798" s="1"/>
  <c r="Q797" s="1"/>
  <c r="R799"/>
  <c r="R798" s="1"/>
  <c r="R797" s="1"/>
  <c r="S799"/>
  <c r="S798" s="1"/>
  <c r="S797" s="1"/>
  <c r="T799"/>
  <c r="T798" s="1"/>
  <c r="T797" s="1"/>
  <c r="U799"/>
  <c r="U798" s="1"/>
  <c r="U797" s="1"/>
  <c r="V799"/>
  <c r="V798" s="1"/>
  <c r="V797" s="1"/>
  <c r="W799"/>
  <c r="W798" s="1"/>
  <c r="W797" s="1"/>
  <c r="X799"/>
  <c r="X798" s="1"/>
  <c r="X797" s="1"/>
  <c r="Y799"/>
  <c r="Y798" s="1"/>
  <c r="Y797" s="1"/>
  <c r="Z799"/>
  <c r="Z798" s="1"/>
  <c r="Z797" s="1"/>
  <c r="AA799"/>
  <c r="AA798" s="1"/>
  <c r="AA797" s="1"/>
  <c r="AB799"/>
  <c r="AB798" s="1"/>
  <c r="AB797" s="1"/>
  <c r="AC799"/>
  <c r="AC798" s="1"/>
  <c r="AC797" s="1"/>
  <c r="AD799"/>
  <c r="AD798" s="1"/>
  <c r="AD797" s="1"/>
  <c r="AE799"/>
  <c r="AE798" s="1"/>
  <c r="AE797" s="1"/>
  <c r="AF799"/>
  <c r="AF798" s="1"/>
  <c r="AF797" s="1"/>
  <c r="AG799"/>
  <c r="AG798" s="1"/>
  <c r="AG797" s="1"/>
  <c r="H802"/>
  <c r="H801" s="1"/>
  <c r="H800" s="1"/>
  <c r="I802"/>
  <c r="I801" s="1"/>
  <c r="I800" s="1"/>
  <c r="J802"/>
  <c r="J801" s="1"/>
  <c r="J800" s="1"/>
  <c r="K802"/>
  <c r="K801" s="1"/>
  <c r="K800" s="1"/>
  <c r="L802"/>
  <c r="L801" s="1"/>
  <c r="L800" s="1"/>
  <c r="M802"/>
  <c r="M801" s="1"/>
  <c r="M800" s="1"/>
  <c r="N802"/>
  <c r="N801" s="1"/>
  <c r="N800" s="1"/>
  <c r="O802"/>
  <c r="O801" s="1"/>
  <c r="O800" s="1"/>
  <c r="P802"/>
  <c r="P801" s="1"/>
  <c r="P800" s="1"/>
  <c r="Q802"/>
  <c r="Q801" s="1"/>
  <c r="Q800" s="1"/>
  <c r="R802"/>
  <c r="R801" s="1"/>
  <c r="R800" s="1"/>
  <c r="S802"/>
  <c r="S801" s="1"/>
  <c r="S800" s="1"/>
  <c r="T802"/>
  <c r="T801" s="1"/>
  <c r="T800" s="1"/>
  <c r="U802"/>
  <c r="U801" s="1"/>
  <c r="U800" s="1"/>
  <c r="V802"/>
  <c r="V801" s="1"/>
  <c r="V800" s="1"/>
  <c r="W802"/>
  <c r="W801" s="1"/>
  <c r="W800" s="1"/>
  <c r="X802"/>
  <c r="X801" s="1"/>
  <c r="X800" s="1"/>
  <c r="Y802"/>
  <c r="Y801" s="1"/>
  <c r="Y800" s="1"/>
  <c r="Z802"/>
  <c r="Z801" s="1"/>
  <c r="Z800" s="1"/>
  <c r="AA802"/>
  <c r="AA801" s="1"/>
  <c r="AA800" s="1"/>
  <c r="AB802"/>
  <c r="AB801" s="1"/>
  <c r="AB800" s="1"/>
  <c r="AC802"/>
  <c r="AC801" s="1"/>
  <c r="AC800" s="1"/>
  <c r="AD802"/>
  <c r="AD801" s="1"/>
  <c r="AD800" s="1"/>
  <c r="AE802"/>
  <c r="AE801" s="1"/>
  <c r="AE800" s="1"/>
  <c r="AF802"/>
  <c r="AF801" s="1"/>
  <c r="AF800" s="1"/>
  <c r="AG801"/>
  <c r="AG800" s="1"/>
  <c r="AG804"/>
  <c r="AG803" s="1"/>
  <c r="H805"/>
  <c r="H804" s="1"/>
  <c r="H803" s="1"/>
  <c r="I805"/>
  <c r="I804" s="1"/>
  <c r="I803" s="1"/>
  <c r="J805"/>
  <c r="J804" s="1"/>
  <c r="J803" s="1"/>
  <c r="K805"/>
  <c r="K804" s="1"/>
  <c r="K803" s="1"/>
  <c r="L805"/>
  <c r="L804" s="1"/>
  <c r="L803" s="1"/>
  <c r="M805"/>
  <c r="M804" s="1"/>
  <c r="M803" s="1"/>
  <c r="N805"/>
  <c r="N804" s="1"/>
  <c r="N803" s="1"/>
  <c r="O805"/>
  <c r="O804" s="1"/>
  <c r="O803" s="1"/>
  <c r="P805"/>
  <c r="P804" s="1"/>
  <c r="P803" s="1"/>
  <c r="Q805"/>
  <c r="Q804" s="1"/>
  <c r="Q803" s="1"/>
  <c r="R805"/>
  <c r="R804" s="1"/>
  <c r="R803" s="1"/>
  <c r="S805"/>
  <c r="S804" s="1"/>
  <c r="S803" s="1"/>
  <c r="T805"/>
  <c r="T804" s="1"/>
  <c r="T803" s="1"/>
  <c r="U805"/>
  <c r="U804" s="1"/>
  <c r="U803" s="1"/>
  <c r="V805"/>
  <c r="V804" s="1"/>
  <c r="V803" s="1"/>
  <c r="W805"/>
  <c r="W804" s="1"/>
  <c r="W803" s="1"/>
  <c r="X805"/>
  <c r="X804" s="1"/>
  <c r="X803" s="1"/>
  <c r="Y805"/>
  <c r="Y804" s="1"/>
  <c r="Y803" s="1"/>
  <c r="Z805"/>
  <c r="Z804" s="1"/>
  <c r="Z803" s="1"/>
  <c r="AA805"/>
  <c r="AA804" s="1"/>
  <c r="AA803" s="1"/>
  <c r="AB805"/>
  <c r="AB804" s="1"/>
  <c r="AB803" s="1"/>
  <c r="AC805"/>
  <c r="AC804" s="1"/>
  <c r="AC803" s="1"/>
  <c r="AD805"/>
  <c r="AD804" s="1"/>
  <c r="AD803" s="1"/>
  <c r="AE805"/>
  <c r="AE804" s="1"/>
  <c r="AE803" s="1"/>
  <c r="AF805"/>
  <c r="AF804" s="1"/>
  <c r="AF803" s="1"/>
  <c r="H807"/>
  <c r="I807"/>
  <c r="J807"/>
  <c r="K807"/>
  <c r="L807"/>
  <c r="M807"/>
  <c r="N807"/>
  <c r="O807"/>
  <c r="P807"/>
  <c r="Q807"/>
  <c r="R807"/>
  <c r="S807"/>
  <c r="T807"/>
  <c r="U807"/>
  <c r="V807"/>
  <c r="W807"/>
  <c r="X807"/>
  <c r="Y807"/>
  <c r="Z807"/>
  <c r="AA807"/>
  <c r="AB807"/>
  <c r="AC807"/>
  <c r="AD807"/>
  <c r="AE807"/>
  <c r="AF807"/>
  <c r="AG807"/>
  <c r="H810"/>
  <c r="H809" s="1"/>
  <c r="I810"/>
  <c r="I809" s="1"/>
  <c r="J810"/>
  <c r="J809" s="1"/>
  <c r="K810"/>
  <c r="K809" s="1"/>
  <c r="L810"/>
  <c r="L809" s="1"/>
  <c r="M810"/>
  <c r="M809" s="1"/>
  <c r="N810"/>
  <c r="N809" s="1"/>
  <c r="O810"/>
  <c r="O809" s="1"/>
  <c r="P810"/>
  <c r="P809" s="1"/>
  <c r="Q810"/>
  <c r="Q809" s="1"/>
  <c r="R810"/>
  <c r="R809" s="1"/>
  <c r="S810"/>
  <c r="S809" s="1"/>
  <c r="T810"/>
  <c r="T809" s="1"/>
  <c r="U810"/>
  <c r="U809" s="1"/>
  <c r="V810"/>
  <c r="V809" s="1"/>
  <c r="W810"/>
  <c r="W809" s="1"/>
  <c r="X810"/>
  <c r="X809" s="1"/>
  <c r="Y810"/>
  <c r="Y809" s="1"/>
  <c r="Z810"/>
  <c r="Z809" s="1"/>
  <c r="AA810"/>
  <c r="AA809" s="1"/>
  <c r="AB810"/>
  <c r="AB809" s="1"/>
  <c r="AC810"/>
  <c r="AC809" s="1"/>
  <c r="AD810"/>
  <c r="AD809" s="1"/>
  <c r="AE810"/>
  <c r="AE809" s="1"/>
  <c r="AF810"/>
  <c r="AF809" s="1"/>
  <c r="AG810"/>
  <c r="AG809" s="1"/>
  <c r="AG811"/>
  <c r="H812"/>
  <c r="H811" s="1"/>
  <c r="I812"/>
  <c r="I811" s="1"/>
  <c r="J812"/>
  <c r="J811" s="1"/>
  <c r="K812"/>
  <c r="K811" s="1"/>
  <c r="L812"/>
  <c r="L811" s="1"/>
  <c r="M812"/>
  <c r="M811" s="1"/>
  <c r="N812"/>
  <c r="N811" s="1"/>
  <c r="O812"/>
  <c r="O811" s="1"/>
  <c r="P812"/>
  <c r="P811" s="1"/>
  <c r="Q812"/>
  <c r="Q811" s="1"/>
  <c r="R812"/>
  <c r="R811" s="1"/>
  <c r="S812"/>
  <c r="S811" s="1"/>
  <c r="T812"/>
  <c r="T811" s="1"/>
  <c r="U812"/>
  <c r="U811" s="1"/>
  <c r="V812"/>
  <c r="V811" s="1"/>
  <c r="W812"/>
  <c r="W811" s="1"/>
  <c r="X812"/>
  <c r="X811" s="1"/>
  <c r="Y812"/>
  <c r="Y811" s="1"/>
  <c r="Z812"/>
  <c r="Z811" s="1"/>
  <c r="AA812"/>
  <c r="AA811" s="1"/>
  <c r="AB812"/>
  <c r="AB811" s="1"/>
  <c r="AC812"/>
  <c r="AC811" s="1"/>
  <c r="AD812"/>
  <c r="AD811" s="1"/>
  <c r="AE812"/>
  <c r="AE811" s="1"/>
  <c r="AF812"/>
  <c r="AF811" s="1"/>
  <c r="H814"/>
  <c r="H813" s="1"/>
  <c r="I814"/>
  <c r="I813" s="1"/>
  <c r="J814"/>
  <c r="J813" s="1"/>
  <c r="K814"/>
  <c r="K813" s="1"/>
  <c r="L814"/>
  <c r="L813" s="1"/>
  <c r="M814"/>
  <c r="M813" s="1"/>
  <c r="N814"/>
  <c r="N813" s="1"/>
  <c r="O814"/>
  <c r="O813" s="1"/>
  <c r="P814"/>
  <c r="P813" s="1"/>
  <c r="Q814"/>
  <c r="Q813" s="1"/>
  <c r="R814"/>
  <c r="R813" s="1"/>
  <c r="S814"/>
  <c r="S813" s="1"/>
  <c r="T814"/>
  <c r="T813" s="1"/>
  <c r="U814"/>
  <c r="U813" s="1"/>
  <c r="V814"/>
  <c r="V813" s="1"/>
  <c r="W814"/>
  <c r="W813" s="1"/>
  <c r="X814"/>
  <c r="X813" s="1"/>
  <c r="Y814"/>
  <c r="Y813" s="1"/>
  <c r="Z814"/>
  <c r="Z813" s="1"/>
  <c r="AA814"/>
  <c r="AA813" s="1"/>
  <c r="AB814"/>
  <c r="AB813" s="1"/>
  <c r="AC814"/>
  <c r="AC813" s="1"/>
  <c r="AD814"/>
  <c r="AD813" s="1"/>
  <c r="AE814"/>
  <c r="AE813" s="1"/>
  <c r="AF814"/>
  <c r="AF813" s="1"/>
  <c r="AG814"/>
  <c r="AG813" s="1"/>
  <c r="H818"/>
  <c r="H817" s="1"/>
  <c r="H815" s="1"/>
  <c r="I818"/>
  <c r="I817" s="1"/>
  <c r="J818"/>
  <c r="J817" s="1"/>
  <c r="K818"/>
  <c r="K817" s="1"/>
  <c r="K815" s="1"/>
  <c r="L818"/>
  <c r="L817" s="1"/>
  <c r="L815" s="1"/>
  <c r="M818"/>
  <c r="M817" s="1"/>
  <c r="N818"/>
  <c r="N817" s="1"/>
  <c r="O818"/>
  <c r="O817" s="1"/>
  <c r="P818"/>
  <c r="P817" s="1"/>
  <c r="P815" s="1"/>
  <c r="Q818"/>
  <c r="Q817" s="1"/>
  <c r="R818"/>
  <c r="R817" s="1"/>
  <c r="S818"/>
  <c r="S817" s="1"/>
  <c r="S815" s="1"/>
  <c r="T818"/>
  <c r="T817" s="1"/>
  <c r="T815" s="1"/>
  <c r="U818"/>
  <c r="U817" s="1"/>
  <c r="V818"/>
  <c r="V817" s="1"/>
  <c r="W818"/>
  <c r="W817" s="1"/>
  <c r="X818"/>
  <c r="X817" s="1"/>
  <c r="X815" s="1"/>
  <c r="Y818"/>
  <c r="Y817" s="1"/>
  <c r="Z818"/>
  <c r="Z817" s="1"/>
  <c r="AA818"/>
  <c r="AA817" s="1"/>
  <c r="AA815" s="1"/>
  <c r="AB818"/>
  <c r="AB817" s="1"/>
  <c r="AB815" s="1"/>
  <c r="AC818"/>
  <c r="AC817" s="1"/>
  <c r="AD818"/>
  <c r="AD817" s="1"/>
  <c r="AE818"/>
  <c r="AE817" s="1"/>
  <c r="AF818"/>
  <c r="AF817" s="1"/>
  <c r="AF815" s="1"/>
  <c r="AG818"/>
  <c r="AG817" s="1"/>
  <c r="H821"/>
  <c r="H820" s="1"/>
  <c r="I821"/>
  <c r="I820" s="1"/>
  <c r="J821"/>
  <c r="J820" s="1"/>
  <c r="K821"/>
  <c r="K820" s="1"/>
  <c r="L821"/>
  <c r="L820" s="1"/>
  <c r="M821"/>
  <c r="M820" s="1"/>
  <c r="N821"/>
  <c r="N820" s="1"/>
  <c r="O821"/>
  <c r="O820" s="1"/>
  <c r="P821"/>
  <c r="P820" s="1"/>
  <c r="Q821"/>
  <c r="Q820" s="1"/>
  <c r="R821"/>
  <c r="R820" s="1"/>
  <c r="S821"/>
  <c r="S820" s="1"/>
  <c r="T821"/>
  <c r="T820" s="1"/>
  <c r="U821"/>
  <c r="U820" s="1"/>
  <c r="V821"/>
  <c r="V820" s="1"/>
  <c r="W821"/>
  <c r="W820" s="1"/>
  <c r="X821"/>
  <c r="X820" s="1"/>
  <c r="Y821"/>
  <c r="Y820" s="1"/>
  <c r="Z821"/>
  <c r="Z820" s="1"/>
  <c r="AA821"/>
  <c r="AA820" s="1"/>
  <c r="AB821"/>
  <c r="AB820" s="1"/>
  <c r="AC821"/>
  <c r="AC820" s="1"/>
  <c r="AD821"/>
  <c r="AD820" s="1"/>
  <c r="AE821"/>
  <c r="AE820" s="1"/>
  <c r="AF821"/>
  <c r="AF820" s="1"/>
  <c r="AG820"/>
  <c r="H824"/>
  <c r="H823" s="1"/>
  <c r="H822" s="1"/>
  <c r="I824"/>
  <c r="I823" s="1"/>
  <c r="I822" s="1"/>
  <c r="J824"/>
  <c r="J823" s="1"/>
  <c r="J822" s="1"/>
  <c r="K824"/>
  <c r="K823" s="1"/>
  <c r="K822" s="1"/>
  <c r="L824"/>
  <c r="L823" s="1"/>
  <c r="L822" s="1"/>
  <c r="M824"/>
  <c r="M823" s="1"/>
  <c r="M822" s="1"/>
  <c r="N824"/>
  <c r="N823" s="1"/>
  <c r="N822" s="1"/>
  <c r="O824"/>
  <c r="O823" s="1"/>
  <c r="O822" s="1"/>
  <c r="P824"/>
  <c r="P823" s="1"/>
  <c r="P822" s="1"/>
  <c r="Q824"/>
  <c r="Q823" s="1"/>
  <c r="Q822" s="1"/>
  <c r="R824"/>
  <c r="R823" s="1"/>
  <c r="R822" s="1"/>
  <c r="S824"/>
  <c r="S823" s="1"/>
  <c r="S822" s="1"/>
  <c r="T824"/>
  <c r="T823" s="1"/>
  <c r="T822" s="1"/>
  <c r="U824"/>
  <c r="U823" s="1"/>
  <c r="U822" s="1"/>
  <c r="V824"/>
  <c r="V823" s="1"/>
  <c r="V822" s="1"/>
  <c r="W824"/>
  <c r="W823" s="1"/>
  <c r="W822" s="1"/>
  <c r="X824"/>
  <c r="X823" s="1"/>
  <c r="X822" s="1"/>
  <c r="Y824"/>
  <c r="Y823" s="1"/>
  <c r="Y822" s="1"/>
  <c r="Z824"/>
  <c r="Z823" s="1"/>
  <c r="Z822" s="1"/>
  <c r="AA824"/>
  <c r="AA823" s="1"/>
  <c r="AA822" s="1"/>
  <c r="AB824"/>
  <c r="AB823" s="1"/>
  <c r="AB822" s="1"/>
  <c r="AC824"/>
  <c r="AC823" s="1"/>
  <c r="AC822" s="1"/>
  <c r="AD824"/>
  <c r="AD823" s="1"/>
  <c r="AD822" s="1"/>
  <c r="AE824"/>
  <c r="AE823" s="1"/>
  <c r="AE822" s="1"/>
  <c r="AF824"/>
  <c r="AF823" s="1"/>
  <c r="AF822" s="1"/>
  <c r="AG824"/>
  <c r="AG823" s="1"/>
  <c r="AG822" s="1"/>
  <c r="H826"/>
  <c r="H825" s="1"/>
  <c r="I826"/>
  <c r="I825" s="1"/>
  <c r="J826"/>
  <c r="J825" s="1"/>
  <c r="K826"/>
  <c r="K825" s="1"/>
  <c r="L826"/>
  <c r="L825" s="1"/>
  <c r="M826"/>
  <c r="M825" s="1"/>
  <c r="N826"/>
  <c r="N825" s="1"/>
  <c r="O826"/>
  <c r="O825" s="1"/>
  <c r="P826"/>
  <c r="P825" s="1"/>
  <c r="Q826"/>
  <c r="Q825" s="1"/>
  <c r="R826"/>
  <c r="R825" s="1"/>
  <c r="S826"/>
  <c r="S825" s="1"/>
  <c r="T826"/>
  <c r="T825" s="1"/>
  <c r="U826"/>
  <c r="U825" s="1"/>
  <c r="V826"/>
  <c r="V825" s="1"/>
  <c r="W826"/>
  <c r="W825" s="1"/>
  <c r="X826"/>
  <c r="X825" s="1"/>
  <c r="Y826"/>
  <c r="Y825" s="1"/>
  <c r="Z826"/>
  <c r="Z825" s="1"/>
  <c r="AA826"/>
  <c r="AA825" s="1"/>
  <c r="AB826"/>
  <c r="AB825" s="1"/>
  <c r="AC826"/>
  <c r="AC825" s="1"/>
  <c r="AD826"/>
  <c r="AD825" s="1"/>
  <c r="AE826"/>
  <c r="AE825" s="1"/>
  <c r="AF826"/>
  <c r="AF825" s="1"/>
  <c r="AG826"/>
  <c r="AG825" s="1"/>
  <c r="S829"/>
  <c r="S828" s="1"/>
  <c r="T829"/>
  <c r="T828" s="1"/>
  <c r="U829"/>
  <c r="U828" s="1"/>
  <c r="V829"/>
  <c r="V828" s="1"/>
  <c r="W829"/>
  <c r="W828" s="1"/>
  <c r="X829"/>
  <c r="X828" s="1"/>
  <c r="Y829"/>
  <c r="Y828" s="1"/>
  <c r="Z829"/>
  <c r="Z828" s="1"/>
  <c r="AA829"/>
  <c r="AA828" s="1"/>
  <c r="AB829"/>
  <c r="AB828" s="1"/>
  <c r="AC829"/>
  <c r="AC828" s="1"/>
  <c r="AD829"/>
  <c r="AD828" s="1"/>
  <c r="AE829"/>
  <c r="AE828" s="1"/>
  <c r="AF829"/>
  <c r="AF828" s="1"/>
  <c r="AG829"/>
  <c r="AG828" s="1"/>
  <c r="H834"/>
  <c r="H833" s="1"/>
  <c r="H832" s="1"/>
  <c r="H831" s="1"/>
  <c r="H830" s="1"/>
  <c r="I834"/>
  <c r="I833" s="1"/>
  <c r="I832" s="1"/>
  <c r="I831" s="1"/>
  <c r="I830" s="1"/>
  <c r="J834"/>
  <c r="J833" s="1"/>
  <c r="J832" s="1"/>
  <c r="J831" s="1"/>
  <c r="J830" s="1"/>
  <c r="K834"/>
  <c r="K833" s="1"/>
  <c r="K832" s="1"/>
  <c r="K831" s="1"/>
  <c r="K830" s="1"/>
  <c r="L834"/>
  <c r="L833" s="1"/>
  <c r="L832" s="1"/>
  <c r="L831" s="1"/>
  <c r="L830" s="1"/>
  <c r="M834"/>
  <c r="M833" s="1"/>
  <c r="M832" s="1"/>
  <c r="M831" s="1"/>
  <c r="M830" s="1"/>
  <c r="N834"/>
  <c r="N833" s="1"/>
  <c r="N832" s="1"/>
  <c r="N831" s="1"/>
  <c r="N830" s="1"/>
  <c r="O834"/>
  <c r="O833" s="1"/>
  <c r="O832" s="1"/>
  <c r="O831" s="1"/>
  <c r="O830" s="1"/>
  <c r="P834"/>
  <c r="P833" s="1"/>
  <c r="P832" s="1"/>
  <c r="P831" s="1"/>
  <c r="P830" s="1"/>
  <c r="Q834"/>
  <c r="Q833" s="1"/>
  <c r="Q832" s="1"/>
  <c r="Q831" s="1"/>
  <c r="Q830" s="1"/>
  <c r="R834"/>
  <c r="R833" s="1"/>
  <c r="R832" s="1"/>
  <c r="R831" s="1"/>
  <c r="R830" s="1"/>
  <c r="S834"/>
  <c r="S833" s="1"/>
  <c r="S832" s="1"/>
  <c r="S831" s="1"/>
  <c r="S830" s="1"/>
  <c r="T834"/>
  <c r="T833" s="1"/>
  <c r="T832" s="1"/>
  <c r="T831" s="1"/>
  <c r="T830" s="1"/>
  <c r="U834"/>
  <c r="U833" s="1"/>
  <c r="U832" s="1"/>
  <c r="U831" s="1"/>
  <c r="U830" s="1"/>
  <c r="V834"/>
  <c r="V833" s="1"/>
  <c r="V832" s="1"/>
  <c r="V831" s="1"/>
  <c r="V830" s="1"/>
  <c r="W834"/>
  <c r="W833" s="1"/>
  <c r="W832" s="1"/>
  <c r="W831" s="1"/>
  <c r="W830" s="1"/>
  <c r="X834"/>
  <c r="X833" s="1"/>
  <c r="X832" s="1"/>
  <c r="X831" s="1"/>
  <c r="X830" s="1"/>
  <c r="Y834"/>
  <c r="Y833" s="1"/>
  <c r="Y832" s="1"/>
  <c r="Y831" s="1"/>
  <c r="Y830" s="1"/>
  <c r="Z834"/>
  <c r="Z833" s="1"/>
  <c r="Z832" s="1"/>
  <c r="Z831" s="1"/>
  <c r="Z830" s="1"/>
  <c r="AA834"/>
  <c r="AA833" s="1"/>
  <c r="AA832" s="1"/>
  <c r="AA831" s="1"/>
  <c r="AA830" s="1"/>
  <c r="AB834"/>
  <c r="AB833" s="1"/>
  <c r="AB832" s="1"/>
  <c r="AB831" s="1"/>
  <c r="AB830" s="1"/>
  <c r="AC834"/>
  <c r="AC833" s="1"/>
  <c r="AC832" s="1"/>
  <c r="AC831" s="1"/>
  <c r="AC830" s="1"/>
  <c r="AD834"/>
  <c r="AD833" s="1"/>
  <c r="AD832" s="1"/>
  <c r="AD831" s="1"/>
  <c r="AD830" s="1"/>
  <c r="AE834"/>
  <c r="AE833" s="1"/>
  <c r="AE832" s="1"/>
  <c r="AE831" s="1"/>
  <c r="AE830" s="1"/>
  <c r="AF834"/>
  <c r="AF833" s="1"/>
  <c r="AF832" s="1"/>
  <c r="AF831" s="1"/>
  <c r="AF830" s="1"/>
  <c r="AG833"/>
  <c r="AG832" s="1"/>
  <c r="AG831" s="1"/>
  <c r="AG830" s="1"/>
  <c r="H838"/>
  <c r="H837" s="1"/>
  <c r="I838"/>
  <c r="I837" s="1"/>
  <c r="J838"/>
  <c r="J837" s="1"/>
  <c r="K838"/>
  <c r="K837" s="1"/>
  <c r="L838"/>
  <c r="L837" s="1"/>
  <c r="M838"/>
  <c r="M837" s="1"/>
  <c r="N838"/>
  <c r="N837" s="1"/>
  <c r="O838"/>
  <c r="O837" s="1"/>
  <c r="P838"/>
  <c r="P837" s="1"/>
  <c r="Q838"/>
  <c r="Q837" s="1"/>
  <c r="R838"/>
  <c r="R837" s="1"/>
  <c r="S838"/>
  <c r="S837" s="1"/>
  <c r="T838"/>
  <c r="T837" s="1"/>
  <c r="U838"/>
  <c r="U837" s="1"/>
  <c r="V838"/>
  <c r="V837" s="1"/>
  <c r="W838"/>
  <c r="W837" s="1"/>
  <c r="X838"/>
  <c r="X837" s="1"/>
  <c r="Y838"/>
  <c r="Y837" s="1"/>
  <c r="Z838"/>
  <c r="Z837" s="1"/>
  <c r="AA838"/>
  <c r="AA837" s="1"/>
  <c r="AB838"/>
  <c r="AB837" s="1"/>
  <c r="AC838"/>
  <c r="AC837" s="1"/>
  <c r="AD838"/>
  <c r="AD837" s="1"/>
  <c r="AE838"/>
  <c r="AE837" s="1"/>
  <c r="AF838"/>
  <c r="AF837" s="1"/>
  <c r="AG838"/>
  <c r="AG837" s="1"/>
  <c r="H840"/>
  <c r="H839" s="1"/>
  <c r="I840"/>
  <c r="I839" s="1"/>
  <c r="J840"/>
  <c r="J839" s="1"/>
  <c r="K840"/>
  <c r="K839" s="1"/>
  <c r="L840"/>
  <c r="L839" s="1"/>
  <c r="M840"/>
  <c r="M839" s="1"/>
  <c r="N840"/>
  <c r="N839" s="1"/>
  <c r="O840"/>
  <c r="O839" s="1"/>
  <c r="P840"/>
  <c r="P839" s="1"/>
  <c r="Q840"/>
  <c r="Q839" s="1"/>
  <c r="R840"/>
  <c r="R839" s="1"/>
  <c r="S840"/>
  <c r="S839" s="1"/>
  <c r="T840"/>
  <c r="T839" s="1"/>
  <c r="U840"/>
  <c r="U839" s="1"/>
  <c r="V840"/>
  <c r="V839" s="1"/>
  <c r="W840"/>
  <c r="W839" s="1"/>
  <c r="X840"/>
  <c r="X839" s="1"/>
  <c r="Y840"/>
  <c r="Y839" s="1"/>
  <c r="Z840"/>
  <c r="Z839" s="1"/>
  <c r="AA840"/>
  <c r="AA839" s="1"/>
  <c r="AB840"/>
  <c r="AB839" s="1"/>
  <c r="AC840"/>
  <c r="AC839" s="1"/>
  <c r="AD840"/>
  <c r="AD839" s="1"/>
  <c r="AE840"/>
  <c r="AE839" s="1"/>
  <c r="AF840"/>
  <c r="AF839" s="1"/>
  <c r="AG840"/>
  <c r="AG839" s="1"/>
  <c r="H842"/>
  <c r="H841" s="1"/>
  <c r="I842"/>
  <c r="I841" s="1"/>
  <c r="J842"/>
  <c r="J841" s="1"/>
  <c r="K842"/>
  <c r="K841" s="1"/>
  <c r="L842"/>
  <c r="L841" s="1"/>
  <c r="M842"/>
  <c r="M841" s="1"/>
  <c r="N842"/>
  <c r="N841" s="1"/>
  <c r="O842"/>
  <c r="O841" s="1"/>
  <c r="P842"/>
  <c r="P841" s="1"/>
  <c r="Q842"/>
  <c r="Q841" s="1"/>
  <c r="R842"/>
  <c r="R841" s="1"/>
  <c r="S842"/>
  <c r="S841" s="1"/>
  <c r="T842"/>
  <c r="T841" s="1"/>
  <c r="U842"/>
  <c r="U841" s="1"/>
  <c r="V842"/>
  <c r="V841" s="1"/>
  <c r="W842"/>
  <c r="W841" s="1"/>
  <c r="X842"/>
  <c r="X841" s="1"/>
  <c r="Y842"/>
  <c r="Y841" s="1"/>
  <c r="Z842"/>
  <c r="Z841" s="1"/>
  <c r="AA842"/>
  <c r="AA841" s="1"/>
  <c r="AB842"/>
  <c r="AB841" s="1"/>
  <c r="AC842"/>
  <c r="AC841" s="1"/>
  <c r="AD842"/>
  <c r="AD841" s="1"/>
  <c r="AE842"/>
  <c r="AE841" s="1"/>
  <c r="AF842"/>
  <c r="AF841" s="1"/>
  <c r="AG842"/>
  <c r="AG841" s="1"/>
  <c r="H845"/>
  <c r="H844" s="1"/>
  <c r="H843" s="1"/>
  <c r="I845"/>
  <c r="I844" s="1"/>
  <c r="I843" s="1"/>
  <c r="J845"/>
  <c r="J844" s="1"/>
  <c r="J843" s="1"/>
  <c r="K845"/>
  <c r="K844" s="1"/>
  <c r="K843" s="1"/>
  <c r="L845"/>
  <c r="L844" s="1"/>
  <c r="L843" s="1"/>
  <c r="M845"/>
  <c r="M844" s="1"/>
  <c r="M843" s="1"/>
  <c r="N845"/>
  <c r="N844" s="1"/>
  <c r="N843" s="1"/>
  <c r="O845"/>
  <c r="O844" s="1"/>
  <c r="O843" s="1"/>
  <c r="P845"/>
  <c r="P844" s="1"/>
  <c r="P843" s="1"/>
  <c r="Q845"/>
  <c r="Q844" s="1"/>
  <c r="Q843" s="1"/>
  <c r="R845"/>
  <c r="R844" s="1"/>
  <c r="R843" s="1"/>
  <c r="S845"/>
  <c r="S844" s="1"/>
  <c r="S843" s="1"/>
  <c r="T845"/>
  <c r="T844" s="1"/>
  <c r="T843" s="1"/>
  <c r="U845"/>
  <c r="U844" s="1"/>
  <c r="U843" s="1"/>
  <c r="V845"/>
  <c r="V844" s="1"/>
  <c r="V843" s="1"/>
  <c r="W845"/>
  <c r="W844" s="1"/>
  <c r="W843" s="1"/>
  <c r="X845"/>
  <c r="X844" s="1"/>
  <c r="X843" s="1"/>
  <c r="Y845"/>
  <c r="Y844" s="1"/>
  <c r="Y843" s="1"/>
  <c r="Z845"/>
  <c r="Z844" s="1"/>
  <c r="Z843" s="1"/>
  <c r="AA845"/>
  <c r="AA844" s="1"/>
  <c r="AA843" s="1"/>
  <c r="AB845"/>
  <c r="AB844" s="1"/>
  <c r="AB843" s="1"/>
  <c r="AC845"/>
  <c r="AC844" s="1"/>
  <c r="AC843" s="1"/>
  <c r="AD845"/>
  <c r="AD844" s="1"/>
  <c r="AD843" s="1"/>
  <c r="AE845"/>
  <c r="AE844" s="1"/>
  <c r="AE843" s="1"/>
  <c r="AF845"/>
  <c r="AF844" s="1"/>
  <c r="AF843" s="1"/>
  <c r="AG845"/>
  <c r="AG844" s="1"/>
  <c r="AG843" s="1"/>
  <c r="H848"/>
  <c r="H847" s="1"/>
  <c r="I848"/>
  <c r="I847" s="1"/>
  <c r="J848"/>
  <c r="J847" s="1"/>
  <c r="K848"/>
  <c r="K847" s="1"/>
  <c r="L848"/>
  <c r="L847" s="1"/>
  <c r="M848"/>
  <c r="M847" s="1"/>
  <c r="N848"/>
  <c r="N847" s="1"/>
  <c r="O848"/>
  <c r="O847" s="1"/>
  <c r="P848"/>
  <c r="P847" s="1"/>
  <c r="Q848"/>
  <c r="Q847" s="1"/>
  <c r="R848"/>
  <c r="R847" s="1"/>
  <c r="S848"/>
  <c r="S847" s="1"/>
  <c r="T848"/>
  <c r="T847" s="1"/>
  <c r="U848"/>
  <c r="U847" s="1"/>
  <c r="V848"/>
  <c r="V847" s="1"/>
  <c r="W848"/>
  <c r="W847" s="1"/>
  <c r="X848"/>
  <c r="X847" s="1"/>
  <c r="Y848"/>
  <c r="Y847" s="1"/>
  <c r="Z848"/>
  <c r="Z847" s="1"/>
  <c r="AA848"/>
  <c r="AA847" s="1"/>
  <c r="AB848"/>
  <c r="AB847" s="1"/>
  <c r="AC848"/>
  <c r="AC847" s="1"/>
  <c r="AD848"/>
  <c r="AD847" s="1"/>
  <c r="AE848"/>
  <c r="AE847" s="1"/>
  <c r="AF848"/>
  <c r="AF847" s="1"/>
  <c r="AG847"/>
  <c r="H851"/>
  <c r="H850" s="1"/>
  <c r="H849" s="1"/>
  <c r="I851"/>
  <c r="I850" s="1"/>
  <c r="I849" s="1"/>
  <c r="J851"/>
  <c r="J850" s="1"/>
  <c r="J849" s="1"/>
  <c r="K851"/>
  <c r="K850" s="1"/>
  <c r="K849" s="1"/>
  <c r="L851"/>
  <c r="L850" s="1"/>
  <c r="L849" s="1"/>
  <c r="M851"/>
  <c r="M850" s="1"/>
  <c r="M849" s="1"/>
  <c r="N851"/>
  <c r="N850" s="1"/>
  <c r="N849" s="1"/>
  <c r="O851"/>
  <c r="O850" s="1"/>
  <c r="O849" s="1"/>
  <c r="P851"/>
  <c r="P850" s="1"/>
  <c r="P849" s="1"/>
  <c r="Q851"/>
  <c r="Q850" s="1"/>
  <c r="Q849" s="1"/>
  <c r="R851"/>
  <c r="R850" s="1"/>
  <c r="R849" s="1"/>
  <c r="S851"/>
  <c r="S850" s="1"/>
  <c r="S849" s="1"/>
  <c r="T851"/>
  <c r="T850" s="1"/>
  <c r="T849" s="1"/>
  <c r="U851"/>
  <c r="U850" s="1"/>
  <c r="U849" s="1"/>
  <c r="V851"/>
  <c r="V850" s="1"/>
  <c r="V849" s="1"/>
  <c r="W851"/>
  <c r="W850" s="1"/>
  <c r="W849" s="1"/>
  <c r="X851"/>
  <c r="X850" s="1"/>
  <c r="X849" s="1"/>
  <c r="Y851"/>
  <c r="Y850" s="1"/>
  <c r="Y849" s="1"/>
  <c r="Z851"/>
  <c r="Z850" s="1"/>
  <c r="Z849" s="1"/>
  <c r="AA851"/>
  <c r="AA850" s="1"/>
  <c r="AA849" s="1"/>
  <c r="AB851"/>
  <c r="AB850" s="1"/>
  <c r="AB849" s="1"/>
  <c r="AC851"/>
  <c r="AC850" s="1"/>
  <c r="AC849" s="1"/>
  <c r="AD851"/>
  <c r="AD850" s="1"/>
  <c r="AD849" s="1"/>
  <c r="AE851"/>
  <c r="AE850" s="1"/>
  <c r="AE849" s="1"/>
  <c r="AF851"/>
  <c r="AF850" s="1"/>
  <c r="AF849" s="1"/>
  <c r="AG851"/>
  <c r="AG850" s="1"/>
  <c r="AG849" s="1"/>
  <c r="H855"/>
  <c r="H854" s="1"/>
  <c r="I855"/>
  <c r="I854" s="1"/>
  <c r="J855"/>
  <c r="J854" s="1"/>
  <c r="K855"/>
  <c r="K854" s="1"/>
  <c r="L855"/>
  <c r="L854" s="1"/>
  <c r="M855"/>
  <c r="M854" s="1"/>
  <c r="N855"/>
  <c r="N854" s="1"/>
  <c r="O855"/>
  <c r="O854" s="1"/>
  <c r="P855"/>
  <c r="P854" s="1"/>
  <c r="Q855"/>
  <c r="Q854" s="1"/>
  <c r="R855"/>
  <c r="R854" s="1"/>
  <c r="S855"/>
  <c r="S854" s="1"/>
  <c r="T855"/>
  <c r="T854" s="1"/>
  <c r="U855"/>
  <c r="U854" s="1"/>
  <c r="V855"/>
  <c r="V854" s="1"/>
  <c r="W855"/>
  <c r="W854" s="1"/>
  <c r="X855"/>
  <c r="X854" s="1"/>
  <c r="Y855"/>
  <c r="Y854" s="1"/>
  <c r="Z855"/>
  <c r="Z854" s="1"/>
  <c r="AA855"/>
  <c r="AA854" s="1"/>
  <c r="AB855"/>
  <c r="AB854" s="1"/>
  <c r="AC855"/>
  <c r="AC854" s="1"/>
  <c r="AD855"/>
  <c r="AD854" s="1"/>
  <c r="AE855"/>
  <c r="AE854" s="1"/>
  <c r="AF855"/>
  <c r="AF854" s="1"/>
  <c r="AG855"/>
  <c r="AG854" s="1"/>
  <c r="H860"/>
  <c r="I860"/>
  <c r="J860"/>
  <c r="K860"/>
  <c r="L860"/>
  <c r="M860"/>
  <c r="N860"/>
  <c r="O860"/>
  <c r="P860"/>
  <c r="Q860"/>
  <c r="R860"/>
  <c r="S860"/>
  <c r="T860"/>
  <c r="U860"/>
  <c r="V860"/>
  <c r="W860"/>
  <c r="X860"/>
  <c r="Y860"/>
  <c r="Z860"/>
  <c r="AA860"/>
  <c r="AB860"/>
  <c r="AC860"/>
  <c r="AD860"/>
  <c r="AE860"/>
  <c r="AF860"/>
  <c r="AG860"/>
  <c r="H862"/>
  <c r="H861" s="1"/>
  <c r="I862"/>
  <c r="I861" s="1"/>
  <c r="J862"/>
  <c r="J861" s="1"/>
  <c r="K862"/>
  <c r="K861" s="1"/>
  <c r="L862"/>
  <c r="L861" s="1"/>
  <c r="M862"/>
  <c r="M861" s="1"/>
  <c r="N862"/>
  <c r="N861" s="1"/>
  <c r="O862"/>
  <c r="O861" s="1"/>
  <c r="P862"/>
  <c r="P861" s="1"/>
  <c r="Q862"/>
  <c r="Q861" s="1"/>
  <c r="R862"/>
  <c r="R861" s="1"/>
  <c r="S862"/>
  <c r="S861" s="1"/>
  <c r="T862"/>
  <c r="T861" s="1"/>
  <c r="U862"/>
  <c r="U861" s="1"/>
  <c r="V862"/>
  <c r="V861" s="1"/>
  <c r="W862"/>
  <c r="W861" s="1"/>
  <c r="X862"/>
  <c r="X861" s="1"/>
  <c r="Y862"/>
  <c r="Y861" s="1"/>
  <c r="Z862"/>
  <c r="Z861" s="1"/>
  <c r="AA862"/>
  <c r="AA861" s="1"/>
  <c r="AB862"/>
  <c r="AB861" s="1"/>
  <c r="AC862"/>
  <c r="AC861" s="1"/>
  <c r="AD862"/>
  <c r="AD861" s="1"/>
  <c r="AE862"/>
  <c r="AE861" s="1"/>
  <c r="AF862"/>
  <c r="AF861" s="1"/>
  <c r="AG862"/>
  <c r="AG861" s="1"/>
  <c r="H866"/>
  <c r="I866"/>
  <c r="J866"/>
  <c r="K866"/>
  <c r="L866"/>
  <c r="M866"/>
  <c r="N866"/>
  <c r="O866"/>
  <c r="P866"/>
  <c r="Q866"/>
  <c r="R866"/>
  <c r="S866"/>
  <c r="T866"/>
  <c r="U866"/>
  <c r="V866"/>
  <c r="W866"/>
  <c r="X866"/>
  <c r="Y866"/>
  <c r="Z866"/>
  <c r="AA866"/>
  <c r="AB866"/>
  <c r="AC866"/>
  <c r="AD866"/>
  <c r="AE866"/>
  <c r="AF866"/>
  <c r="AG866"/>
  <c r="H869"/>
  <c r="I869"/>
  <c r="J869"/>
  <c r="K869"/>
  <c r="L869"/>
  <c r="M869"/>
  <c r="N869"/>
  <c r="O869"/>
  <c r="P869"/>
  <c r="Q869"/>
  <c r="R869"/>
  <c r="S869"/>
  <c r="T869"/>
  <c r="U869"/>
  <c r="V869"/>
  <c r="W869"/>
  <c r="X869"/>
  <c r="Y869"/>
  <c r="Z869"/>
  <c r="AA869"/>
  <c r="AB869"/>
  <c r="AC869"/>
  <c r="AD869"/>
  <c r="AE869"/>
  <c r="AF869"/>
  <c r="AG869"/>
  <c r="H874"/>
  <c r="I874"/>
  <c r="J874"/>
  <c r="K874"/>
  <c r="L874"/>
  <c r="M874"/>
  <c r="N874"/>
  <c r="O874"/>
  <c r="P874"/>
  <c r="Q874"/>
  <c r="R874"/>
  <c r="S874"/>
  <c r="T874"/>
  <c r="U874"/>
  <c r="V874"/>
  <c r="W874"/>
  <c r="X874"/>
  <c r="Y874"/>
  <c r="Z874"/>
  <c r="AA874"/>
  <c r="AB874"/>
  <c r="AC874"/>
  <c r="AD874"/>
  <c r="AE874"/>
  <c r="AF874"/>
  <c r="AG874"/>
  <c r="H876"/>
  <c r="H873" s="1"/>
  <c r="H872" s="1"/>
  <c r="I876"/>
  <c r="J876"/>
  <c r="K876"/>
  <c r="K873" s="1"/>
  <c r="K872" s="1"/>
  <c r="L876"/>
  <c r="L873" s="1"/>
  <c r="L872" s="1"/>
  <c r="M876"/>
  <c r="N876"/>
  <c r="O876"/>
  <c r="P876"/>
  <c r="Q876"/>
  <c r="R876"/>
  <c r="S876"/>
  <c r="S873" s="1"/>
  <c r="S872" s="1"/>
  <c r="T876"/>
  <c r="T873" s="1"/>
  <c r="T872" s="1"/>
  <c r="U876"/>
  <c r="V876"/>
  <c r="W876"/>
  <c r="X876"/>
  <c r="X873" s="1"/>
  <c r="X872" s="1"/>
  <c r="Y876"/>
  <c r="Z876"/>
  <c r="AA876"/>
  <c r="AA873" s="1"/>
  <c r="AA872" s="1"/>
  <c r="AB876"/>
  <c r="AB873" s="1"/>
  <c r="AB872" s="1"/>
  <c r="AC876"/>
  <c r="AD876"/>
  <c r="AE876"/>
  <c r="AF876"/>
  <c r="AG876"/>
  <c r="H880"/>
  <c r="H879" s="1"/>
  <c r="I880"/>
  <c r="I879" s="1"/>
  <c r="J880"/>
  <c r="J879" s="1"/>
  <c r="K880"/>
  <c r="K879" s="1"/>
  <c r="L880"/>
  <c r="L879" s="1"/>
  <c r="M880"/>
  <c r="M879" s="1"/>
  <c r="N880"/>
  <c r="N879" s="1"/>
  <c r="O880"/>
  <c r="O879" s="1"/>
  <c r="P880"/>
  <c r="P879" s="1"/>
  <c r="Q880"/>
  <c r="Q879" s="1"/>
  <c r="R880"/>
  <c r="R879" s="1"/>
  <c r="S880"/>
  <c r="S879" s="1"/>
  <c r="T880"/>
  <c r="T879" s="1"/>
  <c r="U880"/>
  <c r="U879" s="1"/>
  <c r="V880"/>
  <c r="V879" s="1"/>
  <c r="W880"/>
  <c r="W879" s="1"/>
  <c r="X880"/>
  <c r="X879" s="1"/>
  <c r="Y880"/>
  <c r="Y879" s="1"/>
  <c r="Z880"/>
  <c r="Z879" s="1"/>
  <c r="AA880"/>
  <c r="AA879" s="1"/>
  <c r="AB880"/>
  <c r="AB879" s="1"/>
  <c r="AC880"/>
  <c r="AC879" s="1"/>
  <c r="AD880"/>
  <c r="AD879" s="1"/>
  <c r="AE880"/>
  <c r="AE879" s="1"/>
  <c r="AF880"/>
  <c r="AF879" s="1"/>
  <c r="AG880"/>
  <c r="AG879" s="1"/>
  <c r="H881"/>
  <c r="I881"/>
  <c r="J881"/>
  <c r="K881"/>
  <c r="L881"/>
  <c r="M881"/>
  <c r="N881"/>
  <c r="O881"/>
  <c r="P881"/>
  <c r="Q881"/>
  <c r="R881"/>
  <c r="S881"/>
  <c r="T881"/>
  <c r="U881"/>
  <c r="V881"/>
  <c r="W881"/>
  <c r="X881"/>
  <c r="Y881"/>
  <c r="Z881"/>
  <c r="AA881"/>
  <c r="AB881"/>
  <c r="AC881"/>
  <c r="AD881"/>
  <c r="AE881"/>
  <c r="AF881"/>
  <c r="AG881"/>
  <c r="AG886"/>
  <c r="AG885" s="1"/>
  <c r="H887"/>
  <c r="I887"/>
  <c r="I886" s="1"/>
  <c r="I885" s="1"/>
  <c r="J887"/>
  <c r="J886" s="1"/>
  <c r="J885" s="1"/>
  <c r="K887"/>
  <c r="L887"/>
  <c r="M887"/>
  <c r="M886" s="1"/>
  <c r="M885" s="1"/>
  <c r="N887"/>
  <c r="N886" s="1"/>
  <c r="N885" s="1"/>
  <c r="O887"/>
  <c r="P887"/>
  <c r="Q887"/>
  <c r="Q886" s="1"/>
  <c r="Q885" s="1"/>
  <c r="R887"/>
  <c r="S887"/>
  <c r="T887"/>
  <c r="U887"/>
  <c r="U886" s="1"/>
  <c r="U885" s="1"/>
  <c r="V887"/>
  <c r="V886" s="1"/>
  <c r="V885" s="1"/>
  <c r="W887"/>
  <c r="X887"/>
  <c r="Y887"/>
  <c r="Y886" s="1"/>
  <c r="Y885" s="1"/>
  <c r="Z887"/>
  <c r="AA887"/>
  <c r="AB887"/>
  <c r="AC887"/>
  <c r="AC886" s="1"/>
  <c r="AC885" s="1"/>
  <c r="AD887"/>
  <c r="AD886" s="1"/>
  <c r="AD885" s="1"/>
  <c r="AE887"/>
  <c r="AF887"/>
  <c r="H889"/>
  <c r="H888" s="1"/>
  <c r="I889"/>
  <c r="I888" s="1"/>
  <c r="I883" s="1"/>
  <c r="J889"/>
  <c r="J888" s="1"/>
  <c r="K889"/>
  <c r="K888" s="1"/>
  <c r="L889"/>
  <c r="L888" s="1"/>
  <c r="M889"/>
  <c r="M888" s="1"/>
  <c r="M883" s="1"/>
  <c r="N889"/>
  <c r="N888" s="1"/>
  <c r="O889"/>
  <c r="O888" s="1"/>
  <c r="P889"/>
  <c r="P888" s="1"/>
  <c r="Q889"/>
  <c r="Q888" s="1"/>
  <c r="Q883" s="1"/>
  <c r="R889"/>
  <c r="R888" s="1"/>
  <c r="S889"/>
  <c r="S888" s="1"/>
  <c r="T889"/>
  <c r="T888" s="1"/>
  <c r="U889"/>
  <c r="U888" s="1"/>
  <c r="U883" s="1"/>
  <c r="V889"/>
  <c r="V888" s="1"/>
  <c r="W889"/>
  <c r="W888" s="1"/>
  <c r="X889"/>
  <c r="X888" s="1"/>
  <c r="Y889"/>
  <c r="Y888" s="1"/>
  <c r="Y883" s="1"/>
  <c r="Z889"/>
  <c r="Z888" s="1"/>
  <c r="AA889"/>
  <c r="AA888" s="1"/>
  <c r="AB889"/>
  <c r="AB888" s="1"/>
  <c r="AC889"/>
  <c r="AC888" s="1"/>
  <c r="AC883" s="1"/>
  <c r="AD889"/>
  <c r="AD888" s="1"/>
  <c r="AE889"/>
  <c r="AE888" s="1"/>
  <c r="AF889"/>
  <c r="AF888" s="1"/>
  <c r="AG889"/>
  <c r="AG888" s="1"/>
  <c r="AG883" s="1"/>
  <c r="AG893"/>
  <c r="R894"/>
  <c r="R893" s="1"/>
  <c r="S894"/>
  <c r="S893" s="1"/>
  <c r="T894"/>
  <c r="T893" s="1"/>
  <c r="U894"/>
  <c r="U893" s="1"/>
  <c r="V894"/>
  <c r="V893" s="1"/>
  <c r="W894"/>
  <c r="W893" s="1"/>
  <c r="X894"/>
  <c r="X893" s="1"/>
  <c r="Y894"/>
  <c r="Y893" s="1"/>
  <c r="Z894"/>
  <c r="Z893" s="1"/>
  <c r="AA894"/>
  <c r="AA893" s="1"/>
  <c r="AB894"/>
  <c r="AB893" s="1"/>
  <c r="AC894"/>
  <c r="AC893" s="1"/>
  <c r="AD894"/>
  <c r="AD893" s="1"/>
  <c r="AE894"/>
  <c r="AE893" s="1"/>
  <c r="AF894"/>
  <c r="AF893" s="1"/>
  <c r="AG895"/>
  <c r="H896"/>
  <c r="H895" s="1"/>
  <c r="I896"/>
  <c r="I895" s="1"/>
  <c r="J896"/>
  <c r="J895" s="1"/>
  <c r="K896"/>
  <c r="K895" s="1"/>
  <c r="L896"/>
  <c r="L895" s="1"/>
  <c r="M896"/>
  <c r="M895" s="1"/>
  <c r="N896"/>
  <c r="N895" s="1"/>
  <c r="O896"/>
  <c r="O895" s="1"/>
  <c r="P896"/>
  <c r="P895" s="1"/>
  <c r="Q896"/>
  <c r="Q895" s="1"/>
  <c r="R896"/>
  <c r="R895" s="1"/>
  <c r="S896"/>
  <c r="S895" s="1"/>
  <c r="T896"/>
  <c r="T895" s="1"/>
  <c r="U896"/>
  <c r="U895" s="1"/>
  <c r="V896"/>
  <c r="V895" s="1"/>
  <c r="W896"/>
  <c r="W895" s="1"/>
  <c r="W892" s="1"/>
  <c r="W891" s="1"/>
  <c r="X896"/>
  <c r="X895" s="1"/>
  <c r="X892" s="1"/>
  <c r="X891" s="1"/>
  <c r="Y896"/>
  <c r="Y895" s="1"/>
  <c r="Z896"/>
  <c r="Z895" s="1"/>
  <c r="AA896"/>
  <c r="AA895" s="1"/>
  <c r="AB896"/>
  <c r="AB895" s="1"/>
  <c r="AC896"/>
  <c r="AC895" s="1"/>
  <c r="AD896"/>
  <c r="AD895" s="1"/>
  <c r="AE896"/>
  <c r="AE895" s="1"/>
  <c r="AE892" s="1"/>
  <c r="AE891" s="1"/>
  <c r="AF896"/>
  <c r="AF895" s="1"/>
  <c r="AF892" s="1"/>
  <c r="AF891" s="1"/>
  <c r="S901"/>
  <c r="S900" s="1"/>
  <c r="T901"/>
  <c r="T900" s="1"/>
  <c r="U901"/>
  <c r="U900" s="1"/>
  <c r="V901"/>
  <c r="V900" s="1"/>
  <c r="W901"/>
  <c r="W900" s="1"/>
  <c r="X901"/>
  <c r="X900" s="1"/>
  <c r="Y901"/>
  <c r="Y900" s="1"/>
  <c r="Z901"/>
  <c r="Z900" s="1"/>
  <c r="AA901"/>
  <c r="AA900" s="1"/>
  <c r="AB901"/>
  <c r="AB900" s="1"/>
  <c r="AC901"/>
  <c r="AC900" s="1"/>
  <c r="AD901"/>
  <c r="AD900" s="1"/>
  <c r="AE901"/>
  <c r="AE900" s="1"/>
  <c r="AF901"/>
  <c r="AF900" s="1"/>
  <c r="AG900"/>
  <c r="H903"/>
  <c r="H902" s="1"/>
  <c r="I903"/>
  <c r="I902" s="1"/>
  <c r="J903"/>
  <c r="J902" s="1"/>
  <c r="K903"/>
  <c r="K902" s="1"/>
  <c r="L903"/>
  <c r="L902" s="1"/>
  <c r="M903"/>
  <c r="M902" s="1"/>
  <c r="N903"/>
  <c r="N902" s="1"/>
  <c r="O903"/>
  <c r="O902" s="1"/>
  <c r="P903"/>
  <c r="P902" s="1"/>
  <c r="Q903"/>
  <c r="Q902" s="1"/>
  <c r="R903"/>
  <c r="R902" s="1"/>
  <c r="S903"/>
  <c r="S902" s="1"/>
  <c r="T903"/>
  <c r="T902" s="1"/>
  <c r="U903"/>
  <c r="U902" s="1"/>
  <c r="V903"/>
  <c r="V902" s="1"/>
  <c r="W903"/>
  <c r="W902" s="1"/>
  <c r="X903"/>
  <c r="X902" s="1"/>
  <c r="Y903"/>
  <c r="Y902" s="1"/>
  <c r="Z903"/>
  <c r="Z902" s="1"/>
  <c r="Z899" s="1"/>
  <c r="AA903"/>
  <c r="AA902" s="1"/>
  <c r="AB903"/>
  <c r="AB902" s="1"/>
  <c r="AC903"/>
  <c r="AC902" s="1"/>
  <c r="AD903"/>
  <c r="AD902" s="1"/>
  <c r="AD899" s="1"/>
  <c r="AE903"/>
  <c r="AE902" s="1"/>
  <c r="AF903"/>
  <c r="AF902" s="1"/>
  <c r="AG902"/>
  <c r="R908"/>
  <c r="R907" s="1"/>
  <c r="S908"/>
  <c r="S907" s="1"/>
  <c r="T908"/>
  <c r="T907" s="1"/>
  <c r="U908"/>
  <c r="U907" s="1"/>
  <c r="V908"/>
  <c r="V907" s="1"/>
  <c r="W908"/>
  <c r="W907" s="1"/>
  <c r="X908"/>
  <c r="X907" s="1"/>
  <c r="Y908"/>
  <c r="Y907" s="1"/>
  <c r="Z908"/>
  <c r="Z907" s="1"/>
  <c r="AA908"/>
  <c r="AA907" s="1"/>
  <c r="AB908"/>
  <c r="AB907" s="1"/>
  <c r="AC908"/>
  <c r="AC907" s="1"/>
  <c r="AD908"/>
  <c r="AD907" s="1"/>
  <c r="AE908"/>
  <c r="AE907" s="1"/>
  <c r="AF908"/>
  <c r="AF907" s="1"/>
  <c r="AG907"/>
  <c r="R910"/>
  <c r="R909" s="1"/>
  <c r="S910"/>
  <c r="S909" s="1"/>
  <c r="T910"/>
  <c r="T909" s="1"/>
  <c r="U910"/>
  <c r="U909" s="1"/>
  <c r="V910"/>
  <c r="V909" s="1"/>
  <c r="W910"/>
  <c r="W909" s="1"/>
  <c r="X910"/>
  <c r="X909" s="1"/>
  <c r="Y910"/>
  <c r="Y909" s="1"/>
  <c r="Z910"/>
  <c r="Z909" s="1"/>
  <c r="AA910"/>
  <c r="AA909" s="1"/>
  <c r="AB910"/>
  <c r="AB909" s="1"/>
  <c r="AC910"/>
  <c r="AC909" s="1"/>
  <c r="AD910"/>
  <c r="AD909" s="1"/>
  <c r="AE910"/>
  <c r="AE909" s="1"/>
  <c r="AF910"/>
  <c r="AF909" s="1"/>
  <c r="AG909"/>
  <c r="H914"/>
  <c r="H913" s="1"/>
  <c r="I914"/>
  <c r="I913" s="1"/>
  <c r="J914"/>
  <c r="J913" s="1"/>
  <c r="K914"/>
  <c r="K913" s="1"/>
  <c r="L914"/>
  <c r="L913" s="1"/>
  <c r="M914"/>
  <c r="M913" s="1"/>
  <c r="N914"/>
  <c r="N913" s="1"/>
  <c r="O914"/>
  <c r="O913" s="1"/>
  <c r="P914"/>
  <c r="P913" s="1"/>
  <c r="Q914"/>
  <c r="Q913" s="1"/>
  <c r="R914"/>
  <c r="R913" s="1"/>
  <c r="S914"/>
  <c r="S913" s="1"/>
  <c r="T914"/>
  <c r="T913" s="1"/>
  <c r="U914"/>
  <c r="U913" s="1"/>
  <c r="V914"/>
  <c r="V913" s="1"/>
  <c r="W914"/>
  <c r="W913" s="1"/>
  <c r="X914"/>
  <c r="X913" s="1"/>
  <c r="Y914"/>
  <c r="Y913" s="1"/>
  <c r="Z914"/>
  <c r="Z913" s="1"/>
  <c r="AA914"/>
  <c r="AA913" s="1"/>
  <c r="AB914"/>
  <c r="AB913" s="1"/>
  <c r="AC914"/>
  <c r="AC913" s="1"/>
  <c r="AD914"/>
  <c r="AD913" s="1"/>
  <c r="AE914"/>
  <c r="AE913" s="1"/>
  <c r="AF914"/>
  <c r="AF913" s="1"/>
  <c r="AG914"/>
  <c r="AG913" s="1"/>
  <c r="H916"/>
  <c r="H915" s="1"/>
  <c r="I916"/>
  <c r="I915" s="1"/>
  <c r="J916"/>
  <c r="J915" s="1"/>
  <c r="K916"/>
  <c r="K915" s="1"/>
  <c r="L916"/>
  <c r="L915" s="1"/>
  <c r="M916"/>
  <c r="M915" s="1"/>
  <c r="N916"/>
  <c r="N915" s="1"/>
  <c r="O916"/>
  <c r="O915" s="1"/>
  <c r="P916"/>
  <c r="P915" s="1"/>
  <c r="Q916"/>
  <c r="Q915" s="1"/>
  <c r="R916"/>
  <c r="R915" s="1"/>
  <c r="S916"/>
  <c r="S915" s="1"/>
  <c r="T916"/>
  <c r="T915" s="1"/>
  <c r="U916"/>
  <c r="U915" s="1"/>
  <c r="V916"/>
  <c r="V915" s="1"/>
  <c r="W916"/>
  <c r="W915" s="1"/>
  <c r="X916"/>
  <c r="X915" s="1"/>
  <c r="Y916"/>
  <c r="Y915" s="1"/>
  <c r="Z916"/>
  <c r="Z915" s="1"/>
  <c r="AA916"/>
  <c r="AA915" s="1"/>
  <c r="AB916"/>
  <c r="AB915" s="1"/>
  <c r="AC916"/>
  <c r="AC915" s="1"/>
  <c r="AD916"/>
  <c r="AD915" s="1"/>
  <c r="AE916"/>
  <c r="AE915" s="1"/>
  <c r="AF916"/>
  <c r="AF915" s="1"/>
  <c r="AG915"/>
  <c r="S920"/>
  <c r="S919" s="1"/>
  <c r="S918" s="1"/>
  <c r="S917" s="1"/>
  <c r="T920"/>
  <c r="T919" s="1"/>
  <c r="T918" s="1"/>
  <c r="T917" s="1"/>
  <c r="U920"/>
  <c r="U919" s="1"/>
  <c r="U918" s="1"/>
  <c r="U917" s="1"/>
  <c r="V920"/>
  <c r="V919" s="1"/>
  <c r="V918" s="1"/>
  <c r="V917" s="1"/>
  <c r="W920"/>
  <c r="W919" s="1"/>
  <c r="W918" s="1"/>
  <c r="W917" s="1"/>
  <c r="X920"/>
  <c r="X919" s="1"/>
  <c r="X918" s="1"/>
  <c r="X917" s="1"/>
  <c r="Y920"/>
  <c r="Y919" s="1"/>
  <c r="Y918" s="1"/>
  <c r="Y917" s="1"/>
  <c r="Z920"/>
  <c r="Z919" s="1"/>
  <c r="Z918" s="1"/>
  <c r="Z917" s="1"/>
  <c r="AA920"/>
  <c r="AA919" s="1"/>
  <c r="AA918" s="1"/>
  <c r="AA917" s="1"/>
  <c r="AB920"/>
  <c r="AB919" s="1"/>
  <c r="AB918" s="1"/>
  <c r="AB917" s="1"/>
  <c r="AC920"/>
  <c r="AC919" s="1"/>
  <c r="AC918" s="1"/>
  <c r="AC917" s="1"/>
  <c r="AD920"/>
  <c r="AD919" s="1"/>
  <c r="AD918" s="1"/>
  <c r="AD917" s="1"/>
  <c r="AE920"/>
  <c r="AE919" s="1"/>
  <c r="AE918" s="1"/>
  <c r="AE917" s="1"/>
  <c r="AF920"/>
  <c r="AF919" s="1"/>
  <c r="AF918" s="1"/>
  <c r="AF917" s="1"/>
  <c r="AG919"/>
  <c r="AG918" s="1"/>
  <c r="AG917" s="1"/>
  <c r="H923"/>
  <c r="H922" s="1"/>
  <c r="I923"/>
  <c r="I922" s="1"/>
  <c r="J923"/>
  <c r="J922" s="1"/>
  <c r="K923"/>
  <c r="K922" s="1"/>
  <c r="L923"/>
  <c r="L922" s="1"/>
  <c r="M923"/>
  <c r="M922" s="1"/>
  <c r="N923"/>
  <c r="N922" s="1"/>
  <c r="O923"/>
  <c r="O922" s="1"/>
  <c r="P923"/>
  <c r="P922" s="1"/>
  <c r="Q923"/>
  <c r="Q922" s="1"/>
  <c r="R923"/>
  <c r="R922" s="1"/>
  <c r="S923"/>
  <c r="S922" s="1"/>
  <c r="T923"/>
  <c r="T922" s="1"/>
  <c r="U923"/>
  <c r="U922" s="1"/>
  <c r="V923"/>
  <c r="V922" s="1"/>
  <c r="W923"/>
  <c r="W922" s="1"/>
  <c r="X923"/>
  <c r="X922" s="1"/>
  <c r="Y923"/>
  <c r="Y922" s="1"/>
  <c r="Z923"/>
  <c r="Z922" s="1"/>
  <c r="AA923"/>
  <c r="AA922" s="1"/>
  <c r="AB923"/>
  <c r="AB922" s="1"/>
  <c r="AC923"/>
  <c r="AC922" s="1"/>
  <c r="AD923"/>
  <c r="AD922" s="1"/>
  <c r="AE923"/>
  <c r="AE922" s="1"/>
  <c r="AF923"/>
  <c r="AF922" s="1"/>
  <c r="AG923"/>
  <c r="AG922" s="1"/>
  <c r="H927"/>
  <c r="H926" s="1"/>
  <c r="H925" s="1"/>
  <c r="I927"/>
  <c r="J927"/>
  <c r="K927"/>
  <c r="K926" s="1"/>
  <c r="K925" s="1"/>
  <c r="L927"/>
  <c r="L926" s="1"/>
  <c r="L925" s="1"/>
  <c r="M927"/>
  <c r="N927"/>
  <c r="O927"/>
  <c r="O926" s="1"/>
  <c r="O925" s="1"/>
  <c r="P927"/>
  <c r="Q927"/>
  <c r="R927"/>
  <c r="S927"/>
  <c r="S926" s="1"/>
  <c r="S925" s="1"/>
  <c r="T927"/>
  <c r="T926" s="1"/>
  <c r="T925" s="1"/>
  <c r="U927"/>
  <c r="V927"/>
  <c r="W927"/>
  <c r="W926" s="1"/>
  <c r="W925" s="1"/>
  <c r="X927"/>
  <c r="X926" s="1"/>
  <c r="X925" s="1"/>
  <c r="Y927"/>
  <c r="Z927"/>
  <c r="AA927"/>
  <c r="AA926" s="1"/>
  <c r="AA925" s="1"/>
  <c r="AB927"/>
  <c r="AB926" s="1"/>
  <c r="AB925" s="1"/>
  <c r="AC927"/>
  <c r="AD927"/>
  <c r="AE927"/>
  <c r="AE926" s="1"/>
  <c r="AE925" s="1"/>
  <c r="AF927"/>
  <c r="AG930"/>
  <c r="AG929" s="1"/>
  <c r="H931"/>
  <c r="H930" s="1"/>
  <c r="H929" s="1"/>
  <c r="I931"/>
  <c r="I930" s="1"/>
  <c r="I929" s="1"/>
  <c r="J931"/>
  <c r="J930" s="1"/>
  <c r="J929" s="1"/>
  <c r="K931"/>
  <c r="K930" s="1"/>
  <c r="K929" s="1"/>
  <c r="L931"/>
  <c r="L930" s="1"/>
  <c r="L929" s="1"/>
  <c r="M931"/>
  <c r="M930" s="1"/>
  <c r="M929" s="1"/>
  <c r="N931"/>
  <c r="N930" s="1"/>
  <c r="N929" s="1"/>
  <c r="O931"/>
  <c r="O930" s="1"/>
  <c r="O929" s="1"/>
  <c r="P931"/>
  <c r="P930" s="1"/>
  <c r="P929" s="1"/>
  <c r="Q931"/>
  <c r="Q930" s="1"/>
  <c r="Q929" s="1"/>
  <c r="R931"/>
  <c r="R930" s="1"/>
  <c r="R929" s="1"/>
  <c r="S931"/>
  <c r="S930" s="1"/>
  <c r="S929" s="1"/>
  <c r="T931"/>
  <c r="T930" s="1"/>
  <c r="T929" s="1"/>
  <c r="U931"/>
  <c r="U930" s="1"/>
  <c r="U929" s="1"/>
  <c r="V931"/>
  <c r="V930" s="1"/>
  <c r="V929" s="1"/>
  <c r="W931"/>
  <c r="W930" s="1"/>
  <c r="W929" s="1"/>
  <c r="X931"/>
  <c r="X930" s="1"/>
  <c r="X929" s="1"/>
  <c r="Y931"/>
  <c r="Y930" s="1"/>
  <c r="Y929" s="1"/>
  <c r="Z931"/>
  <c r="Z930" s="1"/>
  <c r="Z929" s="1"/>
  <c r="AA931"/>
  <c r="AA930" s="1"/>
  <c r="AA929" s="1"/>
  <c r="AB931"/>
  <c r="AB930" s="1"/>
  <c r="AB929" s="1"/>
  <c r="AC931"/>
  <c r="AC930" s="1"/>
  <c r="AC929" s="1"/>
  <c r="AD931"/>
  <c r="AD930" s="1"/>
  <c r="AD929" s="1"/>
  <c r="AE931"/>
  <c r="AE930" s="1"/>
  <c r="AE929" s="1"/>
  <c r="AF931"/>
  <c r="AF930" s="1"/>
  <c r="AF929" s="1"/>
  <c r="S934"/>
  <c r="S933" s="1"/>
  <c r="S932" s="1"/>
  <c r="T934"/>
  <c r="T933" s="1"/>
  <c r="T932" s="1"/>
  <c r="U934"/>
  <c r="U933" s="1"/>
  <c r="U932" s="1"/>
  <c r="V934"/>
  <c r="V933" s="1"/>
  <c r="V932" s="1"/>
  <c r="W934"/>
  <c r="W933" s="1"/>
  <c r="W932" s="1"/>
  <c r="X934"/>
  <c r="X933" s="1"/>
  <c r="X932" s="1"/>
  <c r="Y934"/>
  <c r="Y933" s="1"/>
  <c r="Y932" s="1"/>
  <c r="Z934"/>
  <c r="Z933" s="1"/>
  <c r="Z932" s="1"/>
  <c r="AA934"/>
  <c r="AA933" s="1"/>
  <c r="AA932" s="1"/>
  <c r="AB934"/>
  <c r="AB933" s="1"/>
  <c r="AB932" s="1"/>
  <c r="AC934"/>
  <c r="AC933" s="1"/>
  <c r="AC932" s="1"/>
  <c r="AD934"/>
  <c r="AD933" s="1"/>
  <c r="AD932" s="1"/>
  <c r="AE934"/>
  <c r="AE933" s="1"/>
  <c r="AE932" s="1"/>
  <c r="AF934"/>
  <c r="AF933" s="1"/>
  <c r="AF932" s="1"/>
  <c r="AG933"/>
  <c r="AG932" s="1"/>
  <c r="H935"/>
  <c r="I935"/>
  <c r="J935"/>
  <c r="K935"/>
  <c r="L935"/>
  <c r="M935"/>
  <c r="N935"/>
  <c r="O935"/>
  <c r="P935"/>
  <c r="Q935"/>
  <c r="R935"/>
  <c r="S935"/>
  <c r="T935"/>
  <c r="U935"/>
  <c r="V935"/>
  <c r="W935"/>
  <c r="X935"/>
  <c r="Y935"/>
  <c r="Z935"/>
  <c r="AA935"/>
  <c r="AB935"/>
  <c r="AC935"/>
  <c r="AD935"/>
  <c r="AE935"/>
  <c r="AF935"/>
  <c r="AG935"/>
  <c r="H940"/>
  <c r="H939" s="1"/>
  <c r="I940"/>
  <c r="I939" s="1"/>
  <c r="J940"/>
  <c r="J939" s="1"/>
  <c r="K940"/>
  <c r="K939" s="1"/>
  <c r="L940"/>
  <c r="L939" s="1"/>
  <c r="M940"/>
  <c r="M939" s="1"/>
  <c r="N940"/>
  <c r="N939" s="1"/>
  <c r="O940"/>
  <c r="O939" s="1"/>
  <c r="P940"/>
  <c r="P939" s="1"/>
  <c r="Q940"/>
  <c r="Q939" s="1"/>
  <c r="R940"/>
  <c r="R939" s="1"/>
  <c r="S940"/>
  <c r="S939" s="1"/>
  <c r="T940"/>
  <c r="T939" s="1"/>
  <c r="U940"/>
  <c r="U939" s="1"/>
  <c r="V940"/>
  <c r="V939" s="1"/>
  <c r="W940"/>
  <c r="W939" s="1"/>
  <c r="X940"/>
  <c r="X939" s="1"/>
  <c r="Y940"/>
  <c r="Y939" s="1"/>
  <c r="Z940"/>
  <c r="Z939" s="1"/>
  <c r="AA940"/>
  <c r="AA939" s="1"/>
  <c r="AB940"/>
  <c r="AB939" s="1"/>
  <c r="AC940"/>
  <c r="AC939" s="1"/>
  <c r="AD940"/>
  <c r="AD939" s="1"/>
  <c r="AE940"/>
  <c r="AE939" s="1"/>
  <c r="AF940"/>
  <c r="AF939" s="1"/>
  <c r="AG940"/>
  <c r="AG939" s="1"/>
  <c r="H944"/>
  <c r="H943" s="1"/>
  <c r="H942" s="1"/>
  <c r="I944"/>
  <c r="I943" s="1"/>
  <c r="I942" s="1"/>
  <c r="J944"/>
  <c r="J943" s="1"/>
  <c r="J942" s="1"/>
  <c r="K944"/>
  <c r="K943" s="1"/>
  <c r="K942" s="1"/>
  <c r="L944"/>
  <c r="L943" s="1"/>
  <c r="L942" s="1"/>
  <c r="M944"/>
  <c r="M943" s="1"/>
  <c r="M942" s="1"/>
  <c r="N944"/>
  <c r="N943" s="1"/>
  <c r="N942" s="1"/>
  <c r="O944"/>
  <c r="O943" s="1"/>
  <c r="O942" s="1"/>
  <c r="P944"/>
  <c r="P943" s="1"/>
  <c r="P942" s="1"/>
  <c r="Q944"/>
  <c r="Q943" s="1"/>
  <c r="Q942" s="1"/>
  <c r="R944"/>
  <c r="R943" s="1"/>
  <c r="R942" s="1"/>
  <c r="S944"/>
  <c r="S943" s="1"/>
  <c r="S942" s="1"/>
  <c r="T944"/>
  <c r="T943" s="1"/>
  <c r="T942" s="1"/>
  <c r="U944"/>
  <c r="U943" s="1"/>
  <c r="U942" s="1"/>
  <c r="V944"/>
  <c r="V943" s="1"/>
  <c r="V942" s="1"/>
  <c r="W944"/>
  <c r="W943" s="1"/>
  <c r="W942" s="1"/>
  <c r="X944"/>
  <c r="X943" s="1"/>
  <c r="X942" s="1"/>
  <c r="Y944"/>
  <c r="Y943" s="1"/>
  <c r="Y942" s="1"/>
  <c r="Z944"/>
  <c r="Z943" s="1"/>
  <c r="Z942" s="1"/>
  <c r="AA944"/>
  <c r="AA943" s="1"/>
  <c r="AA942" s="1"/>
  <c r="AB944"/>
  <c r="AB943" s="1"/>
  <c r="AB942" s="1"/>
  <c r="AC944"/>
  <c r="AC943" s="1"/>
  <c r="AC942" s="1"/>
  <c r="AD944"/>
  <c r="AD943" s="1"/>
  <c r="AD942" s="1"/>
  <c r="AE944"/>
  <c r="AE943" s="1"/>
  <c r="AE942" s="1"/>
  <c r="AF944"/>
  <c r="AF943" s="1"/>
  <c r="AF942" s="1"/>
  <c r="AG944"/>
  <c r="AG943" s="1"/>
  <c r="AG942" s="1"/>
  <c r="H947"/>
  <c r="H946" s="1"/>
  <c r="I947"/>
  <c r="I946" s="1"/>
  <c r="J947"/>
  <c r="J946" s="1"/>
  <c r="J938" s="1"/>
  <c r="K947"/>
  <c r="K946" s="1"/>
  <c r="L947"/>
  <c r="L946" s="1"/>
  <c r="M947"/>
  <c r="M946" s="1"/>
  <c r="M938" s="1"/>
  <c r="N947"/>
  <c r="N946" s="1"/>
  <c r="N938" s="1"/>
  <c r="O947"/>
  <c r="O946" s="1"/>
  <c r="P947"/>
  <c r="P946" s="1"/>
  <c r="Q947"/>
  <c r="Q946" s="1"/>
  <c r="R947"/>
  <c r="R946" s="1"/>
  <c r="R938" s="1"/>
  <c r="S947"/>
  <c r="S946" s="1"/>
  <c r="T947"/>
  <c r="T946" s="1"/>
  <c r="U947"/>
  <c r="U946" s="1"/>
  <c r="U938" s="1"/>
  <c r="V947"/>
  <c r="V946" s="1"/>
  <c r="V938" s="1"/>
  <c r="W947"/>
  <c r="W946" s="1"/>
  <c r="X947"/>
  <c r="X946" s="1"/>
  <c r="Y947"/>
  <c r="Y946" s="1"/>
  <c r="Z947"/>
  <c r="Z946" s="1"/>
  <c r="Z938" s="1"/>
  <c r="AA947"/>
  <c r="AA946" s="1"/>
  <c r="AB947"/>
  <c r="AB946" s="1"/>
  <c r="AC947"/>
  <c r="AC946" s="1"/>
  <c r="AC938" s="1"/>
  <c r="AD947"/>
  <c r="AD946" s="1"/>
  <c r="AD938" s="1"/>
  <c r="AE947"/>
  <c r="AE946" s="1"/>
  <c r="AF947"/>
  <c r="AF946" s="1"/>
  <c r="AG947"/>
  <c r="AG946" s="1"/>
  <c r="H957"/>
  <c r="H956" s="1"/>
  <c r="I957"/>
  <c r="I956" s="1"/>
  <c r="J957"/>
  <c r="J956" s="1"/>
  <c r="K957"/>
  <c r="K956" s="1"/>
  <c r="L957"/>
  <c r="L956" s="1"/>
  <c r="M957"/>
  <c r="M956" s="1"/>
  <c r="N957"/>
  <c r="N956" s="1"/>
  <c r="O957"/>
  <c r="O956" s="1"/>
  <c r="P957"/>
  <c r="P956" s="1"/>
  <c r="Q957"/>
  <c r="Q956" s="1"/>
  <c r="R957"/>
  <c r="R956" s="1"/>
  <c r="S957"/>
  <c r="S956" s="1"/>
  <c r="T957"/>
  <c r="T956" s="1"/>
  <c r="U957"/>
  <c r="U956" s="1"/>
  <c r="V957"/>
  <c r="V956" s="1"/>
  <c r="W957"/>
  <c r="W956" s="1"/>
  <c r="X957"/>
  <c r="X956" s="1"/>
  <c r="Y957"/>
  <c r="Y956" s="1"/>
  <c r="Z957"/>
  <c r="Z956" s="1"/>
  <c r="AA957"/>
  <c r="AA956" s="1"/>
  <c r="AB957"/>
  <c r="AB956" s="1"/>
  <c r="AC957"/>
  <c r="AC956" s="1"/>
  <c r="AD957"/>
  <c r="AD956" s="1"/>
  <c r="AE957"/>
  <c r="AE956" s="1"/>
  <c r="AF957"/>
  <c r="AF956" s="1"/>
  <c r="AG957"/>
  <c r="AG956" s="1"/>
  <c r="H961"/>
  <c r="H960" s="1"/>
  <c r="H959" s="1"/>
  <c r="H954" s="1"/>
  <c r="I961"/>
  <c r="I960" s="1"/>
  <c r="I959" s="1"/>
  <c r="I954" s="1"/>
  <c r="J961"/>
  <c r="J960" s="1"/>
  <c r="J959" s="1"/>
  <c r="J954" s="1"/>
  <c r="K961"/>
  <c r="K960" s="1"/>
  <c r="K959" s="1"/>
  <c r="K954" s="1"/>
  <c r="L961"/>
  <c r="L960" s="1"/>
  <c r="L959" s="1"/>
  <c r="L954" s="1"/>
  <c r="M961"/>
  <c r="M960" s="1"/>
  <c r="M959" s="1"/>
  <c r="M954" s="1"/>
  <c r="N961"/>
  <c r="N960" s="1"/>
  <c r="N959" s="1"/>
  <c r="N954" s="1"/>
  <c r="O961"/>
  <c r="O960" s="1"/>
  <c r="O959" s="1"/>
  <c r="O954" s="1"/>
  <c r="P961"/>
  <c r="P960" s="1"/>
  <c r="P959" s="1"/>
  <c r="P954" s="1"/>
  <c r="Q961"/>
  <c r="Q960" s="1"/>
  <c r="Q959" s="1"/>
  <c r="Q954" s="1"/>
  <c r="R961"/>
  <c r="R960" s="1"/>
  <c r="R959" s="1"/>
  <c r="R954" s="1"/>
  <c r="S961"/>
  <c r="S960" s="1"/>
  <c r="S959" s="1"/>
  <c r="S954" s="1"/>
  <c r="T961"/>
  <c r="T960" s="1"/>
  <c r="T959" s="1"/>
  <c r="T954" s="1"/>
  <c r="U961"/>
  <c r="U960" s="1"/>
  <c r="U959" s="1"/>
  <c r="U954" s="1"/>
  <c r="V961"/>
  <c r="V960" s="1"/>
  <c r="V959" s="1"/>
  <c r="V954" s="1"/>
  <c r="W961"/>
  <c r="W960" s="1"/>
  <c r="W959" s="1"/>
  <c r="W954" s="1"/>
  <c r="X961"/>
  <c r="X960" s="1"/>
  <c r="X959" s="1"/>
  <c r="X954" s="1"/>
  <c r="Y961"/>
  <c r="Y960" s="1"/>
  <c r="Y959" s="1"/>
  <c r="Y954" s="1"/>
  <c r="Z961"/>
  <c r="Z960" s="1"/>
  <c r="Z959" s="1"/>
  <c r="Z954" s="1"/>
  <c r="AA961"/>
  <c r="AA960" s="1"/>
  <c r="AA959" s="1"/>
  <c r="AA954" s="1"/>
  <c r="AB961"/>
  <c r="AB960" s="1"/>
  <c r="AB959" s="1"/>
  <c r="AB954" s="1"/>
  <c r="AC961"/>
  <c r="AC960" s="1"/>
  <c r="AC959" s="1"/>
  <c r="AC954" s="1"/>
  <c r="AD961"/>
  <c r="AD960" s="1"/>
  <c r="AD959" s="1"/>
  <c r="AD954" s="1"/>
  <c r="AE961"/>
  <c r="AE960" s="1"/>
  <c r="AE959" s="1"/>
  <c r="AE954" s="1"/>
  <c r="AF961"/>
  <c r="AF960" s="1"/>
  <c r="AF959" s="1"/>
  <c r="AF954" s="1"/>
  <c r="AG961"/>
  <c r="AG960" s="1"/>
  <c r="AG959" s="1"/>
  <c r="AG954" s="1"/>
  <c r="H965"/>
  <c r="H964" s="1"/>
  <c r="H963" s="1"/>
  <c r="I965"/>
  <c r="I964" s="1"/>
  <c r="I963" s="1"/>
  <c r="J965"/>
  <c r="J964" s="1"/>
  <c r="J963" s="1"/>
  <c r="K965"/>
  <c r="K964" s="1"/>
  <c r="K963" s="1"/>
  <c r="L965"/>
  <c r="L964" s="1"/>
  <c r="L963" s="1"/>
  <c r="M965"/>
  <c r="M964" s="1"/>
  <c r="M963" s="1"/>
  <c r="N965"/>
  <c r="N964" s="1"/>
  <c r="N963" s="1"/>
  <c r="O965"/>
  <c r="O964" s="1"/>
  <c r="O963" s="1"/>
  <c r="P965"/>
  <c r="P964" s="1"/>
  <c r="P963" s="1"/>
  <c r="Q965"/>
  <c r="Q964" s="1"/>
  <c r="Q963" s="1"/>
  <c r="R965"/>
  <c r="R964" s="1"/>
  <c r="R963" s="1"/>
  <c r="S965"/>
  <c r="S964" s="1"/>
  <c r="S963" s="1"/>
  <c r="T965"/>
  <c r="T964" s="1"/>
  <c r="T963" s="1"/>
  <c r="U965"/>
  <c r="U964" s="1"/>
  <c r="U963" s="1"/>
  <c r="V965"/>
  <c r="V964" s="1"/>
  <c r="V963" s="1"/>
  <c r="W965"/>
  <c r="W964" s="1"/>
  <c r="W963" s="1"/>
  <c r="X965"/>
  <c r="X964" s="1"/>
  <c r="X963" s="1"/>
  <c r="Y965"/>
  <c r="Y964" s="1"/>
  <c r="Y963" s="1"/>
  <c r="Z965"/>
  <c r="Z964" s="1"/>
  <c r="Z963" s="1"/>
  <c r="AA965"/>
  <c r="AA964" s="1"/>
  <c r="AA963" s="1"/>
  <c r="AB965"/>
  <c r="AB964" s="1"/>
  <c r="AB963" s="1"/>
  <c r="AC965"/>
  <c r="AC964" s="1"/>
  <c r="AC963" s="1"/>
  <c r="AD965"/>
  <c r="AD964" s="1"/>
  <c r="AD963" s="1"/>
  <c r="AE965"/>
  <c r="AE964" s="1"/>
  <c r="AE963" s="1"/>
  <c r="AF965"/>
  <c r="AF964" s="1"/>
  <c r="AF963" s="1"/>
  <c r="AG965"/>
  <c r="AG964" s="1"/>
  <c r="AG963" s="1"/>
  <c r="H969"/>
  <c r="H968" s="1"/>
  <c r="H967" s="1"/>
  <c r="I969"/>
  <c r="I968" s="1"/>
  <c r="I967" s="1"/>
  <c r="J969"/>
  <c r="J968" s="1"/>
  <c r="J967" s="1"/>
  <c r="K969"/>
  <c r="K968" s="1"/>
  <c r="K967" s="1"/>
  <c r="L969"/>
  <c r="L968" s="1"/>
  <c r="L967" s="1"/>
  <c r="M969"/>
  <c r="M968" s="1"/>
  <c r="M967" s="1"/>
  <c r="N969"/>
  <c r="N968" s="1"/>
  <c r="N967" s="1"/>
  <c r="O969"/>
  <c r="O968" s="1"/>
  <c r="O967" s="1"/>
  <c r="P969"/>
  <c r="P968" s="1"/>
  <c r="P967" s="1"/>
  <c r="Q969"/>
  <c r="Q968" s="1"/>
  <c r="Q967" s="1"/>
  <c r="R969"/>
  <c r="R968" s="1"/>
  <c r="R967" s="1"/>
  <c r="S969"/>
  <c r="S968" s="1"/>
  <c r="S967" s="1"/>
  <c r="T969"/>
  <c r="T968" s="1"/>
  <c r="T967" s="1"/>
  <c r="U969"/>
  <c r="U968" s="1"/>
  <c r="U967" s="1"/>
  <c r="V969"/>
  <c r="V968" s="1"/>
  <c r="V967" s="1"/>
  <c r="W969"/>
  <c r="W968" s="1"/>
  <c r="W967" s="1"/>
  <c r="X969"/>
  <c r="X968" s="1"/>
  <c r="X967" s="1"/>
  <c r="Y969"/>
  <c r="Y968" s="1"/>
  <c r="Y967" s="1"/>
  <c r="Z969"/>
  <c r="Z968" s="1"/>
  <c r="Z967" s="1"/>
  <c r="AA969"/>
  <c r="AA968" s="1"/>
  <c r="AA967" s="1"/>
  <c r="AB969"/>
  <c r="AB968" s="1"/>
  <c r="AB967" s="1"/>
  <c r="AC969"/>
  <c r="AC968" s="1"/>
  <c r="AC967" s="1"/>
  <c r="AD969"/>
  <c r="AD968" s="1"/>
  <c r="AD967" s="1"/>
  <c r="AE969"/>
  <c r="AE968" s="1"/>
  <c r="AE967" s="1"/>
  <c r="AF969"/>
  <c r="AF968" s="1"/>
  <c r="AF967" s="1"/>
  <c r="AG969"/>
  <c r="AG968" s="1"/>
  <c r="AG967" s="1"/>
  <c r="H973"/>
  <c r="H972" s="1"/>
  <c r="H971" s="1"/>
  <c r="I973"/>
  <c r="I972" s="1"/>
  <c r="I971" s="1"/>
  <c r="J973"/>
  <c r="J972" s="1"/>
  <c r="J971" s="1"/>
  <c r="K973"/>
  <c r="K972" s="1"/>
  <c r="K971" s="1"/>
  <c r="L973"/>
  <c r="L972" s="1"/>
  <c r="L971" s="1"/>
  <c r="M973"/>
  <c r="M972" s="1"/>
  <c r="M971" s="1"/>
  <c r="N973"/>
  <c r="N972" s="1"/>
  <c r="N971" s="1"/>
  <c r="O973"/>
  <c r="O972" s="1"/>
  <c r="O971" s="1"/>
  <c r="P973"/>
  <c r="P972" s="1"/>
  <c r="P971" s="1"/>
  <c r="Q973"/>
  <c r="Q972" s="1"/>
  <c r="Q971" s="1"/>
  <c r="R973"/>
  <c r="R972" s="1"/>
  <c r="R971" s="1"/>
  <c r="S973"/>
  <c r="S972" s="1"/>
  <c r="S971" s="1"/>
  <c r="T973"/>
  <c r="T972" s="1"/>
  <c r="T971" s="1"/>
  <c r="U973"/>
  <c r="U972" s="1"/>
  <c r="U971" s="1"/>
  <c r="V973"/>
  <c r="V972" s="1"/>
  <c r="V971" s="1"/>
  <c r="W973"/>
  <c r="W972" s="1"/>
  <c r="W971" s="1"/>
  <c r="X973"/>
  <c r="X972" s="1"/>
  <c r="X971" s="1"/>
  <c r="Y973"/>
  <c r="Y972" s="1"/>
  <c r="Y971" s="1"/>
  <c r="Z973"/>
  <c r="Z972" s="1"/>
  <c r="Z971" s="1"/>
  <c r="AA973"/>
  <c r="AA972" s="1"/>
  <c r="AA971" s="1"/>
  <c r="AB973"/>
  <c r="AB972" s="1"/>
  <c r="AB971" s="1"/>
  <c r="AC973"/>
  <c r="AC972" s="1"/>
  <c r="AC971" s="1"/>
  <c r="AD973"/>
  <c r="AD972" s="1"/>
  <c r="AD971" s="1"/>
  <c r="AE973"/>
  <c r="AE972" s="1"/>
  <c r="AE971" s="1"/>
  <c r="AF973"/>
  <c r="AF972" s="1"/>
  <c r="AF971" s="1"/>
  <c r="AG972"/>
  <c r="AG971" s="1"/>
  <c r="AG975"/>
  <c r="AG974" s="1"/>
  <c r="H976"/>
  <c r="H975" s="1"/>
  <c r="H974" s="1"/>
  <c r="I976"/>
  <c r="I975" s="1"/>
  <c r="I974" s="1"/>
  <c r="J976"/>
  <c r="J975" s="1"/>
  <c r="J974" s="1"/>
  <c r="K976"/>
  <c r="K975" s="1"/>
  <c r="K974" s="1"/>
  <c r="L976"/>
  <c r="L975" s="1"/>
  <c r="L974" s="1"/>
  <c r="M976"/>
  <c r="M975" s="1"/>
  <c r="M974" s="1"/>
  <c r="N976"/>
  <c r="N975" s="1"/>
  <c r="N974" s="1"/>
  <c r="O976"/>
  <c r="O975" s="1"/>
  <c r="O974" s="1"/>
  <c r="P976"/>
  <c r="P975" s="1"/>
  <c r="P974" s="1"/>
  <c r="Q976"/>
  <c r="Q975" s="1"/>
  <c r="Q974" s="1"/>
  <c r="R976"/>
  <c r="R975" s="1"/>
  <c r="R974" s="1"/>
  <c r="S976"/>
  <c r="S975" s="1"/>
  <c r="S974" s="1"/>
  <c r="T976"/>
  <c r="T975" s="1"/>
  <c r="T974" s="1"/>
  <c r="U976"/>
  <c r="U975" s="1"/>
  <c r="U974" s="1"/>
  <c r="V976"/>
  <c r="V975" s="1"/>
  <c r="V974" s="1"/>
  <c r="W976"/>
  <c r="W975" s="1"/>
  <c r="W974" s="1"/>
  <c r="X976"/>
  <c r="X975" s="1"/>
  <c r="X974" s="1"/>
  <c r="Y976"/>
  <c r="Y975" s="1"/>
  <c r="Y974" s="1"/>
  <c r="Z976"/>
  <c r="Z975" s="1"/>
  <c r="Z974" s="1"/>
  <c r="AA976"/>
  <c r="AA975" s="1"/>
  <c r="AA974" s="1"/>
  <c r="AB976"/>
  <c r="AB975" s="1"/>
  <c r="AB974" s="1"/>
  <c r="AC976"/>
  <c r="AC975" s="1"/>
  <c r="AC974" s="1"/>
  <c r="AD976"/>
  <c r="AD975" s="1"/>
  <c r="AD974" s="1"/>
  <c r="AE976"/>
  <c r="AE975" s="1"/>
  <c r="AE974" s="1"/>
  <c r="AF976"/>
  <c r="AF975" s="1"/>
  <c r="AF974" s="1"/>
  <c r="AG979"/>
  <c r="AG978" s="1"/>
  <c r="H980"/>
  <c r="H979" s="1"/>
  <c r="H978" s="1"/>
  <c r="I980"/>
  <c r="I979" s="1"/>
  <c r="I978" s="1"/>
  <c r="J980"/>
  <c r="J979" s="1"/>
  <c r="J978" s="1"/>
  <c r="K980"/>
  <c r="K979" s="1"/>
  <c r="K978" s="1"/>
  <c r="L980"/>
  <c r="L979" s="1"/>
  <c r="L978" s="1"/>
  <c r="M980"/>
  <c r="M979" s="1"/>
  <c r="M978" s="1"/>
  <c r="N980"/>
  <c r="N979" s="1"/>
  <c r="N978" s="1"/>
  <c r="O980"/>
  <c r="O979" s="1"/>
  <c r="O978" s="1"/>
  <c r="P980"/>
  <c r="P979" s="1"/>
  <c r="P978" s="1"/>
  <c r="Q980"/>
  <c r="Q979" s="1"/>
  <c r="Q978" s="1"/>
  <c r="R980"/>
  <c r="R979" s="1"/>
  <c r="R978" s="1"/>
  <c r="S980"/>
  <c r="S979" s="1"/>
  <c r="S978" s="1"/>
  <c r="T980"/>
  <c r="T979" s="1"/>
  <c r="T978" s="1"/>
  <c r="U980"/>
  <c r="U979" s="1"/>
  <c r="U978" s="1"/>
  <c r="V980"/>
  <c r="V979" s="1"/>
  <c r="V978" s="1"/>
  <c r="W980"/>
  <c r="W979" s="1"/>
  <c r="W978" s="1"/>
  <c r="X980"/>
  <c r="X979" s="1"/>
  <c r="X978" s="1"/>
  <c r="Y980"/>
  <c r="Y979" s="1"/>
  <c r="Y978" s="1"/>
  <c r="Z980"/>
  <c r="Z979" s="1"/>
  <c r="Z978" s="1"/>
  <c r="AA980"/>
  <c r="AA979" s="1"/>
  <c r="AA978" s="1"/>
  <c r="AB980"/>
  <c r="AB979" s="1"/>
  <c r="AB978" s="1"/>
  <c r="AC980"/>
  <c r="AC979" s="1"/>
  <c r="AC978" s="1"/>
  <c r="AD980"/>
  <c r="AD979" s="1"/>
  <c r="AD978" s="1"/>
  <c r="AE980"/>
  <c r="AE979" s="1"/>
  <c r="AE978" s="1"/>
  <c r="AF980"/>
  <c r="AF979" s="1"/>
  <c r="AF978" s="1"/>
  <c r="H983"/>
  <c r="H982" s="1"/>
  <c r="I983"/>
  <c r="I982" s="1"/>
  <c r="J983"/>
  <c r="J982" s="1"/>
  <c r="K983"/>
  <c r="K982" s="1"/>
  <c r="L983"/>
  <c r="L982" s="1"/>
  <c r="M983"/>
  <c r="M982" s="1"/>
  <c r="N983"/>
  <c r="N982" s="1"/>
  <c r="O983"/>
  <c r="O982" s="1"/>
  <c r="P983"/>
  <c r="P982" s="1"/>
  <c r="Q983"/>
  <c r="Q982" s="1"/>
  <c r="R983"/>
  <c r="R982" s="1"/>
  <c r="S983"/>
  <c r="S982" s="1"/>
  <c r="T983"/>
  <c r="T982" s="1"/>
  <c r="U983"/>
  <c r="U982" s="1"/>
  <c r="V983"/>
  <c r="V982" s="1"/>
  <c r="W983"/>
  <c r="W982" s="1"/>
  <c r="X983"/>
  <c r="X982" s="1"/>
  <c r="Y983"/>
  <c r="Y982" s="1"/>
  <c r="Z983"/>
  <c r="Z982" s="1"/>
  <c r="AA983"/>
  <c r="AA982" s="1"/>
  <c r="AB983"/>
  <c r="AB982" s="1"/>
  <c r="AC983"/>
  <c r="AC982" s="1"/>
  <c r="AD983"/>
  <c r="AD982" s="1"/>
  <c r="AE983"/>
  <c r="AE982" s="1"/>
  <c r="AF983"/>
  <c r="AF982" s="1"/>
  <c r="AG982"/>
  <c r="H985"/>
  <c r="H984" s="1"/>
  <c r="I985"/>
  <c r="I984" s="1"/>
  <c r="J985"/>
  <c r="J984" s="1"/>
  <c r="J981" s="1"/>
  <c r="K985"/>
  <c r="K984" s="1"/>
  <c r="L985"/>
  <c r="L984" s="1"/>
  <c r="M985"/>
  <c r="M984" s="1"/>
  <c r="M981" s="1"/>
  <c r="N985"/>
  <c r="N984" s="1"/>
  <c r="N981" s="1"/>
  <c r="O985"/>
  <c r="O984" s="1"/>
  <c r="P985"/>
  <c r="P984" s="1"/>
  <c r="Q985"/>
  <c r="Q984" s="1"/>
  <c r="R985"/>
  <c r="R984" s="1"/>
  <c r="R981" s="1"/>
  <c r="S985"/>
  <c r="S984" s="1"/>
  <c r="T985"/>
  <c r="T984" s="1"/>
  <c r="U985"/>
  <c r="U984" s="1"/>
  <c r="U981" s="1"/>
  <c r="V985"/>
  <c r="V984" s="1"/>
  <c r="V981" s="1"/>
  <c r="W985"/>
  <c r="W984" s="1"/>
  <c r="X985"/>
  <c r="X984" s="1"/>
  <c r="Y985"/>
  <c r="Y984" s="1"/>
  <c r="Z985"/>
  <c r="Z984" s="1"/>
  <c r="Z981" s="1"/>
  <c r="AA985"/>
  <c r="AA984" s="1"/>
  <c r="AB985"/>
  <c r="AB984" s="1"/>
  <c r="AC985"/>
  <c r="AC984" s="1"/>
  <c r="AC981" s="1"/>
  <c r="AD985"/>
  <c r="AD984" s="1"/>
  <c r="AD981" s="1"/>
  <c r="AE985"/>
  <c r="AE984" s="1"/>
  <c r="AF985"/>
  <c r="AF984" s="1"/>
  <c r="AG985"/>
  <c r="AG984" s="1"/>
  <c r="AG987"/>
  <c r="AG986" s="1"/>
  <c r="H988"/>
  <c r="H987" s="1"/>
  <c r="H986" s="1"/>
  <c r="I988"/>
  <c r="I987" s="1"/>
  <c r="I986" s="1"/>
  <c r="J988"/>
  <c r="J987" s="1"/>
  <c r="J986" s="1"/>
  <c r="K988"/>
  <c r="K987" s="1"/>
  <c r="K986" s="1"/>
  <c r="L988"/>
  <c r="L987" s="1"/>
  <c r="L986" s="1"/>
  <c r="M988"/>
  <c r="M987" s="1"/>
  <c r="M986" s="1"/>
  <c r="N988"/>
  <c r="N987" s="1"/>
  <c r="N986" s="1"/>
  <c r="O988"/>
  <c r="O987" s="1"/>
  <c r="O986" s="1"/>
  <c r="P988"/>
  <c r="P987" s="1"/>
  <c r="P986" s="1"/>
  <c r="Q988"/>
  <c r="Q987" s="1"/>
  <c r="Q986" s="1"/>
  <c r="R988"/>
  <c r="R987" s="1"/>
  <c r="R986" s="1"/>
  <c r="S988"/>
  <c r="S987" s="1"/>
  <c r="S986" s="1"/>
  <c r="T988"/>
  <c r="T987" s="1"/>
  <c r="T986" s="1"/>
  <c r="U988"/>
  <c r="U987" s="1"/>
  <c r="U986" s="1"/>
  <c r="V988"/>
  <c r="V987" s="1"/>
  <c r="V986" s="1"/>
  <c r="W988"/>
  <c r="W987" s="1"/>
  <c r="W986" s="1"/>
  <c r="X988"/>
  <c r="X987" s="1"/>
  <c r="X986" s="1"/>
  <c r="Y988"/>
  <c r="Y987" s="1"/>
  <c r="Y986" s="1"/>
  <c r="Z988"/>
  <c r="Z987" s="1"/>
  <c r="Z986" s="1"/>
  <c r="AA988"/>
  <c r="AA987" s="1"/>
  <c r="AA986" s="1"/>
  <c r="AB988"/>
  <c r="AB987" s="1"/>
  <c r="AB986" s="1"/>
  <c r="AC988"/>
  <c r="AC987" s="1"/>
  <c r="AC986" s="1"/>
  <c r="AD988"/>
  <c r="AD987" s="1"/>
  <c r="AD986" s="1"/>
  <c r="AE988"/>
  <c r="AE987" s="1"/>
  <c r="AE986" s="1"/>
  <c r="AF988"/>
  <c r="AF987" s="1"/>
  <c r="AF986" s="1"/>
  <c r="H991"/>
  <c r="H990" s="1"/>
  <c r="H989" s="1"/>
  <c r="I991"/>
  <c r="I990" s="1"/>
  <c r="I989" s="1"/>
  <c r="J991"/>
  <c r="J990" s="1"/>
  <c r="J989" s="1"/>
  <c r="K991"/>
  <c r="K990" s="1"/>
  <c r="K989" s="1"/>
  <c r="L991"/>
  <c r="L990" s="1"/>
  <c r="L989" s="1"/>
  <c r="M991"/>
  <c r="M990" s="1"/>
  <c r="M989" s="1"/>
  <c r="N991"/>
  <c r="N990" s="1"/>
  <c r="N989" s="1"/>
  <c r="O991"/>
  <c r="O990" s="1"/>
  <c r="O989" s="1"/>
  <c r="P991"/>
  <c r="P990" s="1"/>
  <c r="P989" s="1"/>
  <c r="Q991"/>
  <c r="Q990" s="1"/>
  <c r="Q989" s="1"/>
  <c r="R991"/>
  <c r="R990" s="1"/>
  <c r="R989" s="1"/>
  <c r="S991"/>
  <c r="S990" s="1"/>
  <c r="S989" s="1"/>
  <c r="T991"/>
  <c r="T990" s="1"/>
  <c r="T989" s="1"/>
  <c r="U991"/>
  <c r="U990" s="1"/>
  <c r="U989" s="1"/>
  <c r="V991"/>
  <c r="V990" s="1"/>
  <c r="V989" s="1"/>
  <c r="W991"/>
  <c r="W990" s="1"/>
  <c r="W989" s="1"/>
  <c r="X991"/>
  <c r="X990" s="1"/>
  <c r="X989" s="1"/>
  <c r="Y991"/>
  <c r="Y990" s="1"/>
  <c r="Y989" s="1"/>
  <c r="Z991"/>
  <c r="Z990" s="1"/>
  <c r="Z989" s="1"/>
  <c r="AA991"/>
  <c r="AA990" s="1"/>
  <c r="AA989" s="1"/>
  <c r="AB991"/>
  <c r="AB990" s="1"/>
  <c r="AB989" s="1"/>
  <c r="AC991"/>
  <c r="AC990" s="1"/>
  <c r="AC989" s="1"/>
  <c r="AD991"/>
  <c r="AD990" s="1"/>
  <c r="AD989" s="1"/>
  <c r="AE991"/>
  <c r="AE990" s="1"/>
  <c r="AE989" s="1"/>
  <c r="AF991"/>
  <c r="AF990" s="1"/>
  <c r="AF989" s="1"/>
  <c r="AG991"/>
  <c r="AG990" s="1"/>
  <c r="AG989" s="1"/>
  <c r="H994"/>
  <c r="H993" s="1"/>
  <c r="H992" s="1"/>
  <c r="I994"/>
  <c r="I993" s="1"/>
  <c r="I992" s="1"/>
  <c r="J994"/>
  <c r="J993" s="1"/>
  <c r="J992" s="1"/>
  <c r="K994"/>
  <c r="K993" s="1"/>
  <c r="K992" s="1"/>
  <c r="L994"/>
  <c r="L993" s="1"/>
  <c r="L992" s="1"/>
  <c r="M994"/>
  <c r="M993" s="1"/>
  <c r="M992" s="1"/>
  <c r="N994"/>
  <c r="N993" s="1"/>
  <c r="N992" s="1"/>
  <c r="O994"/>
  <c r="O993" s="1"/>
  <c r="O992" s="1"/>
  <c r="P994"/>
  <c r="P993" s="1"/>
  <c r="P992" s="1"/>
  <c r="Q994"/>
  <c r="Q993" s="1"/>
  <c r="Q992" s="1"/>
  <c r="R994"/>
  <c r="R993" s="1"/>
  <c r="R992" s="1"/>
  <c r="S994"/>
  <c r="S993" s="1"/>
  <c r="S992" s="1"/>
  <c r="T994"/>
  <c r="T993" s="1"/>
  <c r="T992" s="1"/>
  <c r="U994"/>
  <c r="U993" s="1"/>
  <c r="U992" s="1"/>
  <c r="V994"/>
  <c r="V993" s="1"/>
  <c r="V992" s="1"/>
  <c r="W994"/>
  <c r="W993" s="1"/>
  <c r="W992" s="1"/>
  <c r="X994"/>
  <c r="X993" s="1"/>
  <c r="X992" s="1"/>
  <c r="Y994"/>
  <c r="Y993" s="1"/>
  <c r="Y992" s="1"/>
  <c r="Z994"/>
  <c r="Z993" s="1"/>
  <c r="Z992" s="1"/>
  <c r="AA994"/>
  <c r="AA993" s="1"/>
  <c r="AA992" s="1"/>
  <c r="AB994"/>
  <c r="AB993" s="1"/>
  <c r="AB992" s="1"/>
  <c r="AC994"/>
  <c r="AC993" s="1"/>
  <c r="AC992" s="1"/>
  <c r="AD994"/>
  <c r="AD993" s="1"/>
  <c r="AD992" s="1"/>
  <c r="AE994"/>
  <c r="AE993" s="1"/>
  <c r="AE992" s="1"/>
  <c r="AF994"/>
  <c r="AF993" s="1"/>
  <c r="AF992" s="1"/>
  <c r="AG994"/>
  <c r="AG993" s="1"/>
  <c r="AG992" s="1"/>
  <c r="AG997"/>
  <c r="AG996" s="1"/>
  <c r="R998"/>
  <c r="R997" s="1"/>
  <c r="R996" s="1"/>
  <c r="S998"/>
  <c r="S997" s="1"/>
  <c r="S996" s="1"/>
  <c r="T998"/>
  <c r="T997" s="1"/>
  <c r="T996" s="1"/>
  <c r="U998"/>
  <c r="U997" s="1"/>
  <c r="U996" s="1"/>
  <c r="V998"/>
  <c r="V997" s="1"/>
  <c r="V996" s="1"/>
  <c r="W998"/>
  <c r="W997" s="1"/>
  <c r="W996" s="1"/>
  <c r="X998"/>
  <c r="X997" s="1"/>
  <c r="X996" s="1"/>
  <c r="Y998"/>
  <c r="Y997" s="1"/>
  <c r="Y996" s="1"/>
  <c r="Z998"/>
  <c r="Z997" s="1"/>
  <c r="Z996" s="1"/>
  <c r="AA998"/>
  <c r="AA997" s="1"/>
  <c r="AA996" s="1"/>
  <c r="AB998"/>
  <c r="AB997" s="1"/>
  <c r="AB996" s="1"/>
  <c r="AC998"/>
  <c r="AC997" s="1"/>
  <c r="AC996" s="1"/>
  <c r="AD998"/>
  <c r="AD997" s="1"/>
  <c r="AD996" s="1"/>
  <c r="AE998"/>
  <c r="AE997" s="1"/>
  <c r="AE996" s="1"/>
  <c r="AF998"/>
  <c r="AF997" s="1"/>
  <c r="AF996" s="1"/>
  <c r="S1001"/>
  <c r="S1000" s="1"/>
  <c r="S999" s="1"/>
  <c r="T1001"/>
  <c r="T1000" s="1"/>
  <c r="T999" s="1"/>
  <c r="U1001"/>
  <c r="U1000" s="1"/>
  <c r="U999" s="1"/>
  <c r="V1001"/>
  <c r="V1000" s="1"/>
  <c r="V999" s="1"/>
  <c r="W1001"/>
  <c r="W1000" s="1"/>
  <c r="W999" s="1"/>
  <c r="X1001"/>
  <c r="X1000" s="1"/>
  <c r="X999" s="1"/>
  <c r="Y1001"/>
  <c r="Y1000" s="1"/>
  <c r="Y999" s="1"/>
  <c r="Z1001"/>
  <c r="Z1000" s="1"/>
  <c r="Z999" s="1"/>
  <c r="AA1001"/>
  <c r="AA1000" s="1"/>
  <c r="AA999" s="1"/>
  <c r="AB1001"/>
  <c r="AB1000" s="1"/>
  <c r="AB999" s="1"/>
  <c r="AC1001"/>
  <c r="AC1000" s="1"/>
  <c r="AC999" s="1"/>
  <c r="AD1001"/>
  <c r="AD1000" s="1"/>
  <c r="AD999" s="1"/>
  <c r="AE1001"/>
  <c r="AE1000" s="1"/>
  <c r="AE999" s="1"/>
  <c r="AF1001"/>
  <c r="AF1000" s="1"/>
  <c r="AF999" s="1"/>
  <c r="AG1000"/>
  <c r="AG999" s="1"/>
  <c r="H1006"/>
  <c r="H1005" s="1"/>
  <c r="H1004" s="1"/>
  <c r="H1003" s="1"/>
  <c r="I1006"/>
  <c r="I1005" s="1"/>
  <c r="I1004" s="1"/>
  <c r="I1003" s="1"/>
  <c r="J1006"/>
  <c r="J1005" s="1"/>
  <c r="J1004" s="1"/>
  <c r="J1003" s="1"/>
  <c r="K1006"/>
  <c r="K1005" s="1"/>
  <c r="K1004" s="1"/>
  <c r="K1003" s="1"/>
  <c r="L1006"/>
  <c r="L1005" s="1"/>
  <c r="L1004" s="1"/>
  <c r="L1003" s="1"/>
  <c r="M1006"/>
  <c r="M1005" s="1"/>
  <c r="M1004" s="1"/>
  <c r="M1003" s="1"/>
  <c r="N1006"/>
  <c r="N1005" s="1"/>
  <c r="N1004" s="1"/>
  <c r="N1003" s="1"/>
  <c r="O1006"/>
  <c r="O1005" s="1"/>
  <c r="O1004" s="1"/>
  <c r="O1003" s="1"/>
  <c r="P1006"/>
  <c r="P1005" s="1"/>
  <c r="P1004" s="1"/>
  <c r="P1003" s="1"/>
  <c r="Q1006"/>
  <c r="Q1005" s="1"/>
  <c r="Q1004" s="1"/>
  <c r="Q1003" s="1"/>
  <c r="R1006"/>
  <c r="R1005" s="1"/>
  <c r="R1004" s="1"/>
  <c r="R1003" s="1"/>
  <c r="S1006"/>
  <c r="S1005" s="1"/>
  <c r="S1004" s="1"/>
  <c r="S1003" s="1"/>
  <c r="T1006"/>
  <c r="T1005" s="1"/>
  <c r="T1004" s="1"/>
  <c r="T1003" s="1"/>
  <c r="U1006"/>
  <c r="U1005" s="1"/>
  <c r="U1004" s="1"/>
  <c r="U1003" s="1"/>
  <c r="V1006"/>
  <c r="V1005" s="1"/>
  <c r="V1004" s="1"/>
  <c r="V1003" s="1"/>
  <c r="W1006"/>
  <c r="W1005" s="1"/>
  <c r="W1004" s="1"/>
  <c r="W1003" s="1"/>
  <c r="X1006"/>
  <c r="X1005" s="1"/>
  <c r="X1004" s="1"/>
  <c r="X1003" s="1"/>
  <c r="Y1006"/>
  <c r="Y1005" s="1"/>
  <c r="Y1004" s="1"/>
  <c r="Y1003" s="1"/>
  <c r="Z1006"/>
  <c r="Z1005" s="1"/>
  <c r="Z1004" s="1"/>
  <c r="Z1003" s="1"/>
  <c r="AA1006"/>
  <c r="AA1005" s="1"/>
  <c r="AA1004" s="1"/>
  <c r="AA1003" s="1"/>
  <c r="AB1006"/>
  <c r="AB1005" s="1"/>
  <c r="AB1004" s="1"/>
  <c r="AB1003" s="1"/>
  <c r="AC1006"/>
  <c r="AC1005" s="1"/>
  <c r="AC1004" s="1"/>
  <c r="AC1003" s="1"/>
  <c r="AD1006"/>
  <c r="AD1005" s="1"/>
  <c r="AD1004" s="1"/>
  <c r="AD1003" s="1"/>
  <c r="AE1006"/>
  <c r="AE1005" s="1"/>
  <c r="AE1004" s="1"/>
  <c r="AE1003" s="1"/>
  <c r="AF1006"/>
  <c r="AF1005" s="1"/>
  <c r="AF1004" s="1"/>
  <c r="AF1003" s="1"/>
  <c r="AG1006"/>
  <c r="AG1005" s="1"/>
  <c r="AG1004" s="1"/>
  <c r="AG1003" s="1"/>
  <c r="H1010"/>
  <c r="H1009" s="1"/>
  <c r="H1008" s="1"/>
  <c r="H1007" s="1"/>
  <c r="I1010"/>
  <c r="I1009" s="1"/>
  <c r="I1008" s="1"/>
  <c r="I1007" s="1"/>
  <c r="J1010"/>
  <c r="J1009" s="1"/>
  <c r="J1008" s="1"/>
  <c r="J1007" s="1"/>
  <c r="K1010"/>
  <c r="K1009" s="1"/>
  <c r="K1008" s="1"/>
  <c r="K1007" s="1"/>
  <c r="L1010"/>
  <c r="L1009" s="1"/>
  <c r="L1008" s="1"/>
  <c r="L1007" s="1"/>
  <c r="M1010"/>
  <c r="M1009" s="1"/>
  <c r="M1008" s="1"/>
  <c r="M1007" s="1"/>
  <c r="N1010"/>
  <c r="N1009" s="1"/>
  <c r="N1008" s="1"/>
  <c r="N1007" s="1"/>
  <c r="O1010"/>
  <c r="O1009" s="1"/>
  <c r="O1008" s="1"/>
  <c r="O1007" s="1"/>
  <c r="P1010"/>
  <c r="P1009" s="1"/>
  <c r="P1008" s="1"/>
  <c r="P1007" s="1"/>
  <c r="Q1010"/>
  <c r="Q1009" s="1"/>
  <c r="Q1008" s="1"/>
  <c r="Q1007" s="1"/>
  <c r="R1010"/>
  <c r="R1009" s="1"/>
  <c r="R1008" s="1"/>
  <c r="R1007" s="1"/>
  <c r="S1010"/>
  <c r="S1009" s="1"/>
  <c r="S1008" s="1"/>
  <c r="S1007" s="1"/>
  <c r="T1010"/>
  <c r="T1009" s="1"/>
  <c r="T1008" s="1"/>
  <c r="T1007" s="1"/>
  <c r="U1010"/>
  <c r="U1009" s="1"/>
  <c r="U1008" s="1"/>
  <c r="U1007" s="1"/>
  <c r="V1010"/>
  <c r="V1009" s="1"/>
  <c r="V1008" s="1"/>
  <c r="V1007" s="1"/>
  <c r="W1010"/>
  <c r="W1009" s="1"/>
  <c r="W1008" s="1"/>
  <c r="W1007" s="1"/>
  <c r="X1010"/>
  <c r="X1009" s="1"/>
  <c r="X1008" s="1"/>
  <c r="X1007" s="1"/>
  <c r="Y1010"/>
  <c r="Y1009" s="1"/>
  <c r="Y1008" s="1"/>
  <c r="Y1007" s="1"/>
  <c r="Z1010"/>
  <c r="Z1009" s="1"/>
  <c r="Z1008" s="1"/>
  <c r="Z1007" s="1"/>
  <c r="AA1010"/>
  <c r="AA1009" s="1"/>
  <c r="AA1008" s="1"/>
  <c r="AA1007" s="1"/>
  <c r="AB1010"/>
  <c r="AB1009" s="1"/>
  <c r="AB1008" s="1"/>
  <c r="AB1007" s="1"/>
  <c r="AC1010"/>
  <c r="AC1009" s="1"/>
  <c r="AC1008" s="1"/>
  <c r="AC1007" s="1"/>
  <c r="AD1010"/>
  <c r="AD1009" s="1"/>
  <c r="AD1008" s="1"/>
  <c r="AD1007" s="1"/>
  <c r="AE1010"/>
  <c r="AE1009" s="1"/>
  <c r="AE1008" s="1"/>
  <c r="AE1007" s="1"/>
  <c r="AF1010"/>
  <c r="AF1009" s="1"/>
  <c r="AF1008" s="1"/>
  <c r="AF1007" s="1"/>
  <c r="AG1010"/>
  <c r="AG1009" s="1"/>
  <c r="AG1008" s="1"/>
  <c r="AG1007" s="1"/>
  <c r="H1013"/>
  <c r="H1012" s="1"/>
  <c r="H1011" s="1"/>
  <c r="I1013"/>
  <c r="I1012" s="1"/>
  <c r="I1011" s="1"/>
  <c r="J1013"/>
  <c r="J1012" s="1"/>
  <c r="J1011" s="1"/>
  <c r="K1013"/>
  <c r="K1012" s="1"/>
  <c r="K1011" s="1"/>
  <c r="L1013"/>
  <c r="L1012" s="1"/>
  <c r="L1011" s="1"/>
  <c r="M1013"/>
  <c r="M1012" s="1"/>
  <c r="M1011" s="1"/>
  <c r="N1013"/>
  <c r="N1012" s="1"/>
  <c r="N1011" s="1"/>
  <c r="O1013"/>
  <c r="O1012" s="1"/>
  <c r="O1011" s="1"/>
  <c r="P1013"/>
  <c r="P1012" s="1"/>
  <c r="P1011" s="1"/>
  <c r="Q1013"/>
  <c r="Q1012" s="1"/>
  <c r="Q1011" s="1"/>
  <c r="R1013"/>
  <c r="R1012" s="1"/>
  <c r="R1011" s="1"/>
  <c r="S1013"/>
  <c r="S1012" s="1"/>
  <c r="S1011" s="1"/>
  <c r="T1013"/>
  <c r="T1012" s="1"/>
  <c r="T1011" s="1"/>
  <c r="U1013"/>
  <c r="U1012" s="1"/>
  <c r="U1011" s="1"/>
  <c r="V1013"/>
  <c r="V1012" s="1"/>
  <c r="V1011" s="1"/>
  <c r="W1013"/>
  <c r="W1012" s="1"/>
  <c r="W1011" s="1"/>
  <c r="X1013"/>
  <c r="X1012" s="1"/>
  <c r="X1011" s="1"/>
  <c r="Y1013"/>
  <c r="Y1012" s="1"/>
  <c r="Y1011" s="1"/>
  <c r="Z1013"/>
  <c r="Z1012" s="1"/>
  <c r="Z1011" s="1"/>
  <c r="AA1013"/>
  <c r="AA1012" s="1"/>
  <c r="AA1011" s="1"/>
  <c r="AB1013"/>
  <c r="AB1012" s="1"/>
  <c r="AB1011" s="1"/>
  <c r="AC1013"/>
  <c r="AC1012" s="1"/>
  <c r="AC1011" s="1"/>
  <c r="AD1013"/>
  <c r="AD1012" s="1"/>
  <c r="AD1011" s="1"/>
  <c r="AE1013"/>
  <c r="AE1012" s="1"/>
  <c r="AE1011" s="1"/>
  <c r="AF1013"/>
  <c r="AF1012" s="1"/>
  <c r="AF1011" s="1"/>
  <c r="AG1013"/>
  <c r="AG1012" s="1"/>
  <c r="AG1011" s="1"/>
  <c r="AG1015"/>
  <c r="H1016"/>
  <c r="H1015" s="1"/>
  <c r="I1016"/>
  <c r="I1015" s="1"/>
  <c r="J1016"/>
  <c r="J1015" s="1"/>
  <c r="K1016"/>
  <c r="K1015" s="1"/>
  <c r="L1016"/>
  <c r="L1015" s="1"/>
  <c r="M1016"/>
  <c r="M1015" s="1"/>
  <c r="N1016"/>
  <c r="N1015" s="1"/>
  <c r="O1016"/>
  <c r="O1015" s="1"/>
  <c r="P1016"/>
  <c r="P1015" s="1"/>
  <c r="Q1016"/>
  <c r="Q1015" s="1"/>
  <c r="R1016"/>
  <c r="R1015" s="1"/>
  <c r="S1016"/>
  <c r="S1015" s="1"/>
  <c r="T1016"/>
  <c r="T1015" s="1"/>
  <c r="U1016"/>
  <c r="U1015" s="1"/>
  <c r="V1016"/>
  <c r="V1015" s="1"/>
  <c r="W1016"/>
  <c r="W1015" s="1"/>
  <c r="X1016"/>
  <c r="X1015" s="1"/>
  <c r="Y1016"/>
  <c r="Y1015" s="1"/>
  <c r="Z1016"/>
  <c r="Z1015" s="1"/>
  <c r="AA1016"/>
  <c r="AA1015" s="1"/>
  <c r="AB1016"/>
  <c r="AB1015" s="1"/>
  <c r="AC1016"/>
  <c r="AC1015" s="1"/>
  <c r="AD1016"/>
  <c r="AD1015" s="1"/>
  <c r="AE1016"/>
  <c r="AE1015" s="1"/>
  <c r="AF1016"/>
  <c r="AF1015" s="1"/>
  <c r="H1017"/>
  <c r="I1017"/>
  <c r="J1017"/>
  <c r="K1017"/>
  <c r="L1017"/>
  <c r="M1017"/>
  <c r="N1017"/>
  <c r="O1017"/>
  <c r="P1017"/>
  <c r="Q1017"/>
  <c r="R1017"/>
  <c r="S1017"/>
  <c r="T1017"/>
  <c r="U1017"/>
  <c r="V1017"/>
  <c r="W1017"/>
  <c r="X1017"/>
  <c r="Y1017"/>
  <c r="Z1017"/>
  <c r="AA1017"/>
  <c r="AB1017"/>
  <c r="AC1017"/>
  <c r="AD1017"/>
  <c r="AE1017"/>
  <c r="AF1017"/>
  <c r="AG1017"/>
  <c r="H1020"/>
  <c r="H1019" s="1"/>
  <c r="I1020"/>
  <c r="I1019" s="1"/>
  <c r="J1020"/>
  <c r="J1019" s="1"/>
  <c r="K1020"/>
  <c r="K1019" s="1"/>
  <c r="L1020"/>
  <c r="L1019" s="1"/>
  <c r="M1020"/>
  <c r="M1019" s="1"/>
  <c r="N1020"/>
  <c r="N1019" s="1"/>
  <c r="O1020"/>
  <c r="O1019" s="1"/>
  <c r="P1020"/>
  <c r="P1019" s="1"/>
  <c r="Q1020"/>
  <c r="Q1019" s="1"/>
  <c r="R1020"/>
  <c r="R1019" s="1"/>
  <c r="S1020"/>
  <c r="S1019" s="1"/>
  <c r="T1020"/>
  <c r="T1019" s="1"/>
  <c r="U1020"/>
  <c r="U1019" s="1"/>
  <c r="V1020"/>
  <c r="V1019" s="1"/>
  <c r="W1020"/>
  <c r="W1019" s="1"/>
  <c r="X1020"/>
  <c r="X1019" s="1"/>
  <c r="Y1020"/>
  <c r="Y1019" s="1"/>
  <c r="Z1020"/>
  <c r="Z1019" s="1"/>
  <c r="AA1020"/>
  <c r="AA1019" s="1"/>
  <c r="AB1020"/>
  <c r="AB1019" s="1"/>
  <c r="AC1020"/>
  <c r="AC1019" s="1"/>
  <c r="AD1020"/>
  <c r="AD1019" s="1"/>
  <c r="AE1020"/>
  <c r="AE1019" s="1"/>
  <c r="AF1020"/>
  <c r="AF1019" s="1"/>
  <c r="AG1019"/>
  <c r="H1022"/>
  <c r="H1021" s="1"/>
  <c r="I1022"/>
  <c r="I1021" s="1"/>
  <c r="J1022"/>
  <c r="J1021" s="1"/>
  <c r="K1022"/>
  <c r="K1021" s="1"/>
  <c r="L1022"/>
  <c r="L1021" s="1"/>
  <c r="M1022"/>
  <c r="M1021" s="1"/>
  <c r="N1022"/>
  <c r="N1021" s="1"/>
  <c r="O1022"/>
  <c r="O1021" s="1"/>
  <c r="P1022"/>
  <c r="P1021" s="1"/>
  <c r="Q1022"/>
  <c r="Q1021" s="1"/>
  <c r="R1022"/>
  <c r="R1021" s="1"/>
  <c r="S1022"/>
  <c r="S1021" s="1"/>
  <c r="T1022"/>
  <c r="T1021" s="1"/>
  <c r="U1022"/>
  <c r="U1021" s="1"/>
  <c r="V1022"/>
  <c r="V1021" s="1"/>
  <c r="W1022"/>
  <c r="W1021" s="1"/>
  <c r="X1022"/>
  <c r="X1021" s="1"/>
  <c r="Y1022"/>
  <c r="Y1021" s="1"/>
  <c r="Z1022"/>
  <c r="Z1021" s="1"/>
  <c r="AA1022"/>
  <c r="AA1021" s="1"/>
  <c r="AB1022"/>
  <c r="AB1021" s="1"/>
  <c r="AC1022"/>
  <c r="AC1021" s="1"/>
  <c r="AD1022"/>
  <c r="AD1021" s="1"/>
  <c r="AE1022"/>
  <c r="AE1021" s="1"/>
  <c r="AF1022"/>
  <c r="AF1021" s="1"/>
  <c r="AG1021"/>
  <c r="AG1024"/>
  <c r="AG1023" s="1"/>
  <c r="S1025"/>
  <c r="S1024" s="1"/>
  <c r="S1023" s="1"/>
  <c r="T1025"/>
  <c r="T1024" s="1"/>
  <c r="T1023" s="1"/>
  <c r="U1025"/>
  <c r="U1024" s="1"/>
  <c r="U1023" s="1"/>
  <c r="V1025"/>
  <c r="V1024" s="1"/>
  <c r="V1023" s="1"/>
  <c r="W1025"/>
  <c r="W1024" s="1"/>
  <c r="W1023" s="1"/>
  <c r="X1025"/>
  <c r="X1024" s="1"/>
  <c r="X1023" s="1"/>
  <c r="Y1025"/>
  <c r="Y1024" s="1"/>
  <c r="Y1023" s="1"/>
  <c r="Z1025"/>
  <c r="Z1024" s="1"/>
  <c r="Z1023" s="1"/>
  <c r="AA1025"/>
  <c r="AA1024" s="1"/>
  <c r="AA1023" s="1"/>
  <c r="AB1025"/>
  <c r="AB1024" s="1"/>
  <c r="AB1023" s="1"/>
  <c r="AC1025"/>
  <c r="AC1024" s="1"/>
  <c r="AC1023" s="1"/>
  <c r="AD1025"/>
  <c r="AD1024" s="1"/>
  <c r="AD1023" s="1"/>
  <c r="AE1025"/>
  <c r="AE1024" s="1"/>
  <c r="AE1023" s="1"/>
  <c r="AF1025"/>
  <c r="AF1024" s="1"/>
  <c r="AF1023" s="1"/>
  <c r="R1028"/>
  <c r="R1027" s="1"/>
  <c r="R1026" s="1"/>
  <c r="S1028"/>
  <c r="S1027" s="1"/>
  <c r="S1026" s="1"/>
  <c r="T1028"/>
  <c r="T1027" s="1"/>
  <c r="T1026" s="1"/>
  <c r="U1028"/>
  <c r="U1027" s="1"/>
  <c r="U1026" s="1"/>
  <c r="V1028"/>
  <c r="V1027" s="1"/>
  <c r="V1026" s="1"/>
  <c r="W1028"/>
  <c r="W1027" s="1"/>
  <c r="W1026" s="1"/>
  <c r="X1028"/>
  <c r="X1027" s="1"/>
  <c r="X1026" s="1"/>
  <c r="Y1028"/>
  <c r="Y1027" s="1"/>
  <c r="Y1026" s="1"/>
  <c r="Z1028"/>
  <c r="Z1027" s="1"/>
  <c r="Z1026" s="1"/>
  <c r="AA1028"/>
  <c r="AA1027" s="1"/>
  <c r="AA1026" s="1"/>
  <c r="AB1028"/>
  <c r="AB1027" s="1"/>
  <c r="AB1026" s="1"/>
  <c r="AC1028"/>
  <c r="AC1027" s="1"/>
  <c r="AC1026" s="1"/>
  <c r="AD1028"/>
  <c r="AD1027" s="1"/>
  <c r="AD1026" s="1"/>
  <c r="AE1028"/>
  <c r="AE1027" s="1"/>
  <c r="AE1026" s="1"/>
  <c r="AF1028"/>
  <c r="AF1027" s="1"/>
  <c r="AF1026" s="1"/>
  <c r="AG1027"/>
  <c r="AG1026" s="1"/>
  <c r="AG1030"/>
  <c r="S1031"/>
  <c r="S1030" s="1"/>
  <c r="T1031"/>
  <c r="T1030" s="1"/>
  <c r="U1031"/>
  <c r="U1030" s="1"/>
  <c r="V1031"/>
  <c r="V1030" s="1"/>
  <c r="W1031"/>
  <c r="W1030" s="1"/>
  <c r="X1031"/>
  <c r="X1030" s="1"/>
  <c r="Y1031"/>
  <c r="Y1030" s="1"/>
  <c r="Z1031"/>
  <c r="Z1030" s="1"/>
  <c r="AA1031"/>
  <c r="AA1030" s="1"/>
  <c r="AB1031"/>
  <c r="AB1030" s="1"/>
  <c r="AC1031"/>
  <c r="AC1030" s="1"/>
  <c r="AD1031"/>
  <c r="AD1030" s="1"/>
  <c r="AE1031"/>
  <c r="AE1030" s="1"/>
  <c r="AF1031"/>
  <c r="AF1030" s="1"/>
  <c r="H1033"/>
  <c r="I1033"/>
  <c r="J1033"/>
  <c r="K1033"/>
  <c r="L1033"/>
  <c r="M1033"/>
  <c r="N1033"/>
  <c r="O1033"/>
  <c r="P1033"/>
  <c r="Q1033"/>
  <c r="R1033"/>
  <c r="S1033"/>
  <c r="T1033"/>
  <c r="U1033"/>
  <c r="V1033"/>
  <c r="W1033"/>
  <c r="X1033"/>
  <c r="Y1033"/>
  <c r="Z1033"/>
  <c r="AA1033"/>
  <c r="AB1033"/>
  <c r="AC1033"/>
  <c r="AD1033"/>
  <c r="AE1033"/>
  <c r="AF1033"/>
  <c r="AG1033"/>
  <c r="R1036"/>
  <c r="R1035" s="1"/>
  <c r="S1036"/>
  <c r="S1035" s="1"/>
  <c r="T1036"/>
  <c r="T1035" s="1"/>
  <c r="U1036"/>
  <c r="U1035" s="1"/>
  <c r="V1036"/>
  <c r="V1035" s="1"/>
  <c r="W1036"/>
  <c r="W1035" s="1"/>
  <c r="X1036"/>
  <c r="X1035" s="1"/>
  <c r="Y1036"/>
  <c r="Y1035" s="1"/>
  <c r="Z1036"/>
  <c r="Z1035" s="1"/>
  <c r="AA1036"/>
  <c r="AA1035" s="1"/>
  <c r="AB1036"/>
  <c r="AB1035" s="1"/>
  <c r="AC1036"/>
  <c r="AC1035" s="1"/>
  <c r="AD1036"/>
  <c r="AD1035" s="1"/>
  <c r="AE1036"/>
  <c r="AE1035" s="1"/>
  <c r="AF1036"/>
  <c r="AF1035" s="1"/>
  <c r="AG1035"/>
  <c r="H1038"/>
  <c r="H1037" s="1"/>
  <c r="I1038"/>
  <c r="I1037" s="1"/>
  <c r="J1038"/>
  <c r="J1037" s="1"/>
  <c r="K1038"/>
  <c r="K1037" s="1"/>
  <c r="L1038"/>
  <c r="L1037" s="1"/>
  <c r="M1038"/>
  <c r="M1037" s="1"/>
  <c r="N1038"/>
  <c r="N1037" s="1"/>
  <c r="O1038"/>
  <c r="O1037" s="1"/>
  <c r="P1038"/>
  <c r="P1037" s="1"/>
  <c r="Q1038"/>
  <c r="Q1037" s="1"/>
  <c r="R1038"/>
  <c r="R1037" s="1"/>
  <c r="S1038"/>
  <c r="S1037" s="1"/>
  <c r="T1038"/>
  <c r="T1037" s="1"/>
  <c r="U1038"/>
  <c r="U1037" s="1"/>
  <c r="V1038"/>
  <c r="V1037" s="1"/>
  <c r="W1038"/>
  <c r="W1037" s="1"/>
  <c r="X1038"/>
  <c r="X1037" s="1"/>
  <c r="Y1038"/>
  <c r="Y1037" s="1"/>
  <c r="Z1038"/>
  <c r="Z1037" s="1"/>
  <c r="AA1038"/>
  <c r="AA1037" s="1"/>
  <c r="AB1038"/>
  <c r="AB1037" s="1"/>
  <c r="AC1038"/>
  <c r="AC1037" s="1"/>
  <c r="AD1038"/>
  <c r="AD1037" s="1"/>
  <c r="AE1038"/>
  <c r="AE1037" s="1"/>
  <c r="AF1038"/>
  <c r="AF1037" s="1"/>
  <c r="AG1038"/>
  <c r="AG1037" s="1"/>
  <c r="H1041"/>
  <c r="H1040" s="1"/>
  <c r="I1041"/>
  <c r="I1040" s="1"/>
  <c r="J1041"/>
  <c r="J1040" s="1"/>
  <c r="K1041"/>
  <c r="K1040" s="1"/>
  <c r="L1041"/>
  <c r="L1040" s="1"/>
  <c r="M1041"/>
  <c r="M1040" s="1"/>
  <c r="N1041"/>
  <c r="N1040" s="1"/>
  <c r="O1041"/>
  <c r="O1040" s="1"/>
  <c r="P1041"/>
  <c r="P1040" s="1"/>
  <c r="Q1041"/>
  <c r="Q1040" s="1"/>
  <c r="R1041"/>
  <c r="R1040" s="1"/>
  <c r="S1041"/>
  <c r="S1040" s="1"/>
  <c r="T1041"/>
  <c r="T1040" s="1"/>
  <c r="U1041"/>
  <c r="U1040" s="1"/>
  <c r="V1041"/>
  <c r="V1040" s="1"/>
  <c r="W1041"/>
  <c r="W1040" s="1"/>
  <c r="X1041"/>
  <c r="X1040" s="1"/>
  <c r="Y1041"/>
  <c r="Y1040" s="1"/>
  <c r="Z1041"/>
  <c r="Z1040" s="1"/>
  <c r="AA1041"/>
  <c r="AA1040" s="1"/>
  <c r="AB1041"/>
  <c r="AB1040" s="1"/>
  <c r="AC1041"/>
  <c r="AC1040" s="1"/>
  <c r="AD1041"/>
  <c r="AD1040" s="1"/>
  <c r="AE1041"/>
  <c r="AE1040" s="1"/>
  <c r="AF1041"/>
  <c r="AF1040" s="1"/>
  <c r="AG1041"/>
  <c r="AG1040" s="1"/>
  <c r="AG1044"/>
  <c r="AG1043" s="1"/>
  <c r="H1045"/>
  <c r="H1044" s="1"/>
  <c r="H1043" s="1"/>
  <c r="I1045"/>
  <c r="I1044" s="1"/>
  <c r="I1043" s="1"/>
  <c r="J1045"/>
  <c r="J1044" s="1"/>
  <c r="J1043" s="1"/>
  <c r="K1045"/>
  <c r="K1044" s="1"/>
  <c r="K1043" s="1"/>
  <c r="L1045"/>
  <c r="L1044" s="1"/>
  <c r="L1043" s="1"/>
  <c r="M1045"/>
  <c r="M1044" s="1"/>
  <c r="M1043" s="1"/>
  <c r="N1045"/>
  <c r="N1044" s="1"/>
  <c r="N1043" s="1"/>
  <c r="O1045"/>
  <c r="O1044" s="1"/>
  <c r="O1043" s="1"/>
  <c r="P1045"/>
  <c r="P1044" s="1"/>
  <c r="P1043" s="1"/>
  <c r="Q1045"/>
  <c r="Q1044" s="1"/>
  <c r="Q1043" s="1"/>
  <c r="R1045"/>
  <c r="R1044" s="1"/>
  <c r="R1043" s="1"/>
  <c r="S1045"/>
  <c r="S1044" s="1"/>
  <c r="S1043" s="1"/>
  <c r="T1045"/>
  <c r="T1044" s="1"/>
  <c r="T1043" s="1"/>
  <c r="U1045"/>
  <c r="U1044" s="1"/>
  <c r="U1043" s="1"/>
  <c r="V1045"/>
  <c r="V1044" s="1"/>
  <c r="V1043" s="1"/>
  <c r="W1045"/>
  <c r="W1044" s="1"/>
  <c r="W1043" s="1"/>
  <c r="X1045"/>
  <c r="X1044" s="1"/>
  <c r="X1043" s="1"/>
  <c r="Y1045"/>
  <c r="Y1044" s="1"/>
  <c r="Y1043" s="1"/>
  <c r="Z1045"/>
  <c r="Z1044" s="1"/>
  <c r="Z1043" s="1"/>
  <c r="AA1045"/>
  <c r="AA1044" s="1"/>
  <c r="AA1043" s="1"/>
  <c r="AB1045"/>
  <c r="AB1044" s="1"/>
  <c r="AB1043" s="1"/>
  <c r="AC1045"/>
  <c r="AC1044" s="1"/>
  <c r="AC1043" s="1"/>
  <c r="AD1045"/>
  <c r="AD1044" s="1"/>
  <c r="AD1043" s="1"/>
  <c r="AE1045"/>
  <c r="AE1044" s="1"/>
  <c r="AE1043" s="1"/>
  <c r="AF1045"/>
  <c r="AF1044" s="1"/>
  <c r="AF1043" s="1"/>
  <c r="S1048"/>
  <c r="S1047" s="1"/>
  <c r="S1046" s="1"/>
  <c r="T1048"/>
  <c r="T1047" s="1"/>
  <c r="T1046" s="1"/>
  <c r="U1048"/>
  <c r="U1047" s="1"/>
  <c r="U1046" s="1"/>
  <c r="V1048"/>
  <c r="V1047" s="1"/>
  <c r="V1046" s="1"/>
  <c r="W1048"/>
  <c r="W1047" s="1"/>
  <c r="W1046" s="1"/>
  <c r="X1048"/>
  <c r="X1047" s="1"/>
  <c r="X1046" s="1"/>
  <c r="Y1048"/>
  <c r="Y1047" s="1"/>
  <c r="Y1046" s="1"/>
  <c r="Z1048"/>
  <c r="Z1047" s="1"/>
  <c r="Z1046" s="1"/>
  <c r="AA1048"/>
  <c r="AA1047" s="1"/>
  <c r="AA1046" s="1"/>
  <c r="AB1048"/>
  <c r="AB1047" s="1"/>
  <c r="AB1046" s="1"/>
  <c r="AC1048"/>
  <c r="AC1047" s="1"/>
  <c r="AC1046" s="1"/>
  <c r="AD1048"/>
  <c r="AD1047" s="1"/>
  <c r="AD1046" s="1"/>
  <c r="AE1048"/>
  <c r="AE1047" s="1"/>
  <c r="AE1046" s="1"/>
  <c r="AF1048"/>
  <c r="AF1047" s="1"/>
  <c r="AF1046" s="1"/>
  <c r="AG1047"/>
  <c r="AG1046" s="1"/>
  <c r="AG1050"/>
  <c r="AG1049" s="1"/>
  <c r="H1051"/>
  <c r="H1050" s="1"/>
  <c r="H1049" s="1"/>
  <c r="I1051"/>
  <c r="I1050" s="1"/>
  <c r="I1049" s="1"/>
  <c r="J1051"/>
  <c r="J1050" s="1"/>
  <c r="J1049" s="1"/>
  <c r="K1051"/>
  <c r="K1050" s="1"/>
  <c r="K1049" s="1"/>
  <c r="L1051"/>
  <c r="L1050" s="1"/>
  <c r="L1049" s="1"/>
  <c r="M1051"/>
  <c r="M1050" s="1"/>
  <c r="M1049" s="1"/>
  <c r="N1051"/>
  <c r="N1050" s="1"/>
  <c r="N1049" s="1"/>
  <c r="O1051"/>
  <c r="O1050" s="1"/>
  <c r="O1049" s="1"/>
  <c r="P1051"/>
  <c r="P1050" s="1"/>
  <c r="P1049" s="1"/>
  <c r="Q1051"/>
  <c r="Q1050" s="1"/>
  <c r="Q1049" s="1"/>
  <c r="R1051"/>
  <c r="R1050" s="1"/>
  <c r="R1049" s="1"/>
  <c r="S1051"/>
  <c r="S1050" s="1"/>
  <c r="S1049" s="1"/>
  <c r="T1051"/>
  <c r="T1050" s="1"/>
  <c r="T1049" s="1"/>
  <c r="U1051"/>
  <c r="U1050" s="1"/>
  <c r="U1049" s="1"/>
  <c r="V1051"/>
  <c r="V1050" s="1"/>
  <c r="V1049" s="1"/>
  <c r="W1051"/>
  <c r="W1050" s="1"/>
  <c r="W1049" s="1"/>
  <c r="X1051"/>
  <c r="X1050" s="1"/>
  <c r="X1049" s="1"/>
  <c r="Y1051"/>
  <c r="Y1050" s="1"/>
  <c r="Y1049" s="1"/>
  <c r="Z1051"/>
  <c r="Z1050" s="1"/>
  <c r="Z1049" s="1"/>
  <c r="AA1051"/>
  <c r="AA1050" s="1"/>
  <c r="AA1049" s="1"/>
  <c r="AB1051"/>
  <c r="AB1050" s="1"/>
  <c r="AB1049" s="1"/>
  <c r="AC1051"/>
  <c r="AC1050" s="1"/>
  <c r="AC1049" s="1"/>
  <c r="AD1051"/>
  <c r="AD1050" s="1"/>
  <c r="AD1049" s="1"/>
  <c r="AE1051"/>
  <c r="AE1050" s="1"/>
  <c r="AE1049" s="1"/>
  <c r="AF1051"/>
  <c r="AF1050" s="1"/>
  <c r="AF1049" s="1"/>
  <c r="H1054"/>
  <c r="H1053" s="1"/>
  <c r="H1052" s="1"/>
  <c r="I1054"/>
  <c r="I1053" s="1"/>
  <c r="I1052" s="1"/>
  <c r="J1054"/>
  <c r="J1053" s="1"/>
  <c r="J1052" s="1"/>
  <c r="K1054"/>
  <c r="K1053" s="1"/>
  <c r="K1052" s="1"/>
  <c r="L1054"/>
  <c r="L1053" s="1"/>
  <c r="L1052" s="1"/>
  <c r="M1054"/>
  <c r="M1053" s="1"/>
  <c r="M1052" s="1"/>
  <c r="N1054"/>
  <c r="N1053" s="1"/>
  <c r="N1052" s="1"/>
  <c r="O1054"/>
  <c r="O1053" s="1"/>
  <c r="O1052" s="1"/>
  <c r="P1054"/>
  <c r="P1053" s="1"/>
  <c r="P1052" s="1"/>
  <c r="Q1054"/>
  <c r="Q1053" s="1"/>
  <c r="Q1052" s="1"/>
  <c r="R1054"/>
  <c r="R1053" s="1"/>
  <c r="R1052" s="1"/>
  <c r="S1054"/>
  <c r="S1053" s="1"/>
  <c r="S1052" s="1"/>
  <c r="T1054"/>
  <c r="T1053" s="1"/>
  <c r="T1052" s="1"/>
  <c r="U1054"/>
  <c r="U1053" s="1"/>
  <c r="U1052" s="1"/>
  <c r="V1054"/>
  <c r="V1053" s="1"/>
  <c r="V1052" s="1"/>
  <c r="W1054"/>
  <c r="W1053" s="1"/>
  <c r="W1052" s="1"/>
  <c r="X1054"/>
  <c r="X1053" s="1"/>
  <c r="X1052" s="1"/>
  <c r="Y1054"/>
  <c r="Y1053" s="1"/>
  <c r="Y1052" s="1"/>
  <c r="Z1054"/>
  <c r="Z1053" s="1"/>
  <c r="Z1052" s="1"/>
  <c r="AA1054"/>
  <c r="AA1053" s="1"/>
  <c r="AA1052" s="1"/>
  <c r="AB1054"/>
  <c r="AB1053" s="1"/>
  <c r="AB1052" s="1"/>
  <c r="AC1054"/>
  <c r="AC1053" s="1"/>
  <c r="AC1052" s="1"/>
  <c r="AD1054"/>
  <c r="AD1053" s="1"/>
  <c r="AD1052" s="1"/>
  <c r="AE1054"/>
  <c r="AE1053" s="1"/>
  <c r="AE1052" s="1"/>
  <c r="AF1054"/>
  <c r="AF1053" s="1"/>
  <c r="AF1052" s="1"/>
  <c r="AG1053"/>
  <c r="AG1052" s="1"/>
  <c r="AG1056"/>
  <c r="AG1055" s="1"/>
  <c r="H1057"/>
  <c r="H1056" s="1"/>
  <c r="H1055" s="1"/>
  <c r="I1057"/>
  <c r="I1056" s="1"/>
  <c r="I1055" s="1"/>
  <c r="J1057"/>
  <c r="J1056" s="1"/>
  <c r="J1055" s="1"/>
  <c r="K1057"/>
  <c r="K1056" s="1"/>
  <c r="K1055" s="1"/>
  <c r="L1057"/>
  <c r="L1056" s="1"/>
  <c r="L1055" s="1"/>
  <c r="M1057"/>
  <c r="M1056" s="1"/>
  <c r="M1055" s="1"/>
  <c r="N1057"/>
  <c r="N1056" s="1"/>
  <c r="N1055" s="1"/>
  <c r="O1057"/>
  <c r="O1056" s="1"/>
  <c r="O1055" s="1"/>
  <c r="P1057"/>
  <c r="P1056" s="1"/>
  <c r="P1055" s="1"/>
  <c r="Q1057"/>
  <c r="Q1056" s="1"/>
  <c r="Q1055" s="1"/>
  <c r="R1057"/>
  <c r="R1056" s="1"/>
  <c r="R1055" s="1"/>
  <c r="S1057"/>
  <c r="S1056" s="1"/>
  <c r="S1055" s="1"/>
  <c r="T1057"/>
  <c r="T1056" s="1"/>
  <c r="T1055" s="1"/>
  <c r="U1057"/>
  <c r="U1056" s="1"/>
  <c r="U1055" s="1"/>
  <c r="V1057"/>
  <c r="V1056" s="1"/>
  <c r="V1055" s="1"/>
  <c r="W1057"/>
  <c r="W1056" s="1"/>
  <c r="W1055" s="1"/>
  <c r="X1057"/>
  <c r="X1056" s="1"/>
  <c r="X1055" s="1"/>
  <c r="Y1057"/>
  <c r="Y1056" s="1"/>
  <c r="Y1055" s="1"/>
  <c r="Z1057"/>
  <c r="Z1056" s="1"/>
  <c r="Z1055" s="1"/>
  <c r="AA1057"/>
  <c r="AA1056" s="1"/>
  <c r="AA1055" s="1"/>
  <c r="AB1057"/>
  <c r="AB1056" s="1"/>
  <c r="AB1055" s="1"/>
  <c r="AC1057"/>
  <c r="AC1056" s="1"/>
  <c r="AC1055" s="1"/>
  <c r="AD1057"/>
  <c r="AD1056" s="1"/>
  <c r="AD1055" s="1"/>
  <c r="AE1057"/>
  <c r="AE1056" s="1"/>
  <c r="AE1055" s="1"/>
  <c r="AF1057"/>
  <c r="AF1056" s="1"/>
  <c r="AF1055" s="1"/>
  <c r="S1060"/>
  <c r="S1059" s="1"/>
  <c r="S1058" s="1"/>
  <c r="T1060"/>
  <c r="T1059" s="1"/>
  <c r="T1058" s="1"/>
  <c r="U1060"/>
  <c r="U1059" s="1"/>
  <c r="U1058" s="1"/>
  <c r="V1060"/>
  <c r="V1059" s="1"/>
  <c r="V1058" s="1"/>
  <c r="W1060"/>
  <c r="W1059" s="1"/>
  <c r="W1058" s="1"/>
  <c r="X1060"/>
  <c r="X1059" s="1"/>
  <c r="X1058" s="1"/>
  <c r="Y1060"/>
  <c r="Y1059" s="1"/>
  <c r="Y1058" s="1"/>
  <c r="Z1060"/>
  <c r="Z1059" s="1"/>
  <c r="Z1058" s="1"/>
  <c r="AA1060"/>
  <c r="AA1059" s="1"/>
  <c r="AA1058" s="1"/>
  <c r="AB1060"/>
  <c r="AB1059" s="1"/>
  <c r="AB1058" s="1"/>
  <c r="AC1060"/>
  <c r="AC1059" s="1"/>
  <c r="AC1058" s="1"/>
  <c r="AD1060"/>
  <c r="AD1059" s="1"/>
  <c r="AD1058" s="1"/>
  <c r="AE1060"/>
  <c r="AE1059" s="1"/>
  <c r="AE1058" s="1"/>
  <c r="AF1060"/>
  <c r="AF1059" s="1"/>
  <c r="AF1058" s="1"/>
  <c r="AG1059"/>
  <c r="AG1058" s="1"/>
  <c r="AG1062"/>
  <c r="AG1061" s="1"/>
  <c r="R1063"/>
  <c r="R1062" s="1"/>
  <c r="R1061" s="1"/>
  <c r="S1063"/>
  <c r="S1062" s="1"/>
  <c r="S1061" s="1"/>
  <c r="T1063"/>
  <c r="T1062" s="1"/>
  <c r="T1061" s="1"/>
  <c r="U1063"/>
  <c r="U1062" s="1"/>
  <c r="U1061" s="1"/>
  <c r="V1063"/>
  <c r="V1062" s="1"/>
  <c r="V1061" s="1"/>
  <c r="W1063"/>
  <c r="W1062" s="1"/>
  <c r="W1061" s="1"/>
  <c r="X1063"/>
  <c r="X1062" s="1"/>
  <c r="X1061" s="1"/>
  <c r="Y1063"/>
  <c r="Y1062" s="1"/>
  <c r="Y1061" s="1"/>
  <c r="Z1063"/>
  <c r="Z1062" s="1"/>
  <c r="Z1061" s="1"/>
  <c r="AA1063"/>
  <c r="AA1062" s="1"/>
  <c r="AA1061" s="1"/>
  <c r="AB1063"/>
  <c r="AB1062" s="1"/>
  <c r="AB1061" s="1"/>
  <c r="AC1063"/>
  <c r="AC1062" s="1"/>
  <c r="AC1061" s="1"/>
  <c r="AD1063"/>
  <c r="AD1062" s="1"/>
  <c r="AD1061" s="1"/>
  <c r="AE1063"/>
  <c r="AE1062" s="1"/>
  <c r="AE1061" s="1"/>
  <c r="AF1063"/>
  <c r="AF1062" s="1"/>
  <c r="AF1061" s="1"/>
  <c r="H1065"/>
  <c r="H1064" s="1"/>
  <c r="I1065"/>
  <c r="I1064" s="1"/>
  <c r="J1065"/>
  <c r="J1064" s="1"/>
  <c r="K1065"/>
  <c r="K1064" s="1"/>
  <c r="L1065"/>
  <c r="L1064" s="1"/>
  <c r="M1065"/>
  <c r="M1064" s="1"/>
  <c r="N1065"/>
  <c r="N1064" s="1"/>
  <c r="O1065"/>
  <c r="O1064" s="1"/>
  <c r="P1065"/>
  <c r="P1064" s="1"/>
  <c r="Q1065"/>
  <c r="Q1064" s="1"/>
  <c r="R1065"/>
  <c r="R1064" s="1"/>
  <c r="S1065"/>
  <c r="S1064" s="1"/>
  <c r="T1065"/>
  <c r="T1064" s="1"/>
  <c r="U1065"/>
  <c r="U1064" s="1"/>
  <c r="V1065"/>
  <c r="V1064" s="1"/>
  <c r="W1065"/>
  <c r="W1064" s="1"/>
  <c r="X1065"/>
  <c r="X1064" s="1"/>
  <c r="Y1065"/>
  <c r="Y1064" s="1"/>
  <c r="Z1065"/>
  <c r="Z1064" s="1"/>
  <c r="AA1065"/>
  <c r="AA1064" s="1"/>
  <c r="AB1065"/>
  <c r="AB1064" s="1"/>
  <c r="AC1065"/>
  <c r="AC1064" s="1"/>
  <c r="AD1065"/>
  <c r="AD1064" s="1"/>
  <c r="AE1065"/>
  <c r="AE1064" s="1"/>
  <c r="AF1065"/>
  <c r="AF1064" s="1"/>
  <c r="AG1065"/>
  <c r="AG1064" s="1"/>
  <c r="AG1069"/>
  <c r="AG1068" s="1"/>
  <c r="S1070"/>
  <c r="S1069" s="1"/>
  <c r="S1068" s="1"/>
  <c r="T1070"/>
  <c r="T1069" s="1"/>
  <c r="T1068" s="1"/>
  <c r="U1070"/>
  <c r="U1069" s="1"/>
  <c r="U1068" s="1"/>
  <c r="V1070"/>
  <c r="V1069" s="1"/>
  <c r="V1068" s="1"/>
  <c r="W1070"/>
  <c r="W1069" s="1"/>
  <c r="W1068" s="1"/>
  <c r="X1070"/>
  <c r="X1069" s="1"/>
  <c r="X1068" s="1"/>
  <c r="Y1070"/>
  <c r="Y1069" s="1"/>
  <c r="Y1068" s="1"/>
  <c r="Z1070"/>
  <c r="Z1069" s="1"/>
  <c r="Z1068" s="1"/>
  <c r="AA1070"/>
  <c r="AA1069" s="1"/>
  <c r="AA1068" s="1"/>
  <c r="AB1070"/>
  <c r="AB1069" s="1"/>
  <c r="AB1068" s="1"/>
  <c r="AC1070"/>
  <c r="AC1069" s="1"/>
  <c r="AC1068" s="1"/>
  <c r="AD1070"/>
  <c r="AD1069" s="1"/>
  <c r="AD1068" s="1"/>
  <c r="AE1070"/>
  <c r="AE1069" s="1"/>
  <c r="AE1068" s="1"/>
  <c r="AF1070"/>
  <c r="AF1069" s="1"/>
  <c r="AF1068" s="1"/>
  <c r="H1072"/>
  <c r="H1071" s="1"/>
  <c r="I1072"/>
  <c r="I1071" s="1"/>
  <c r="J1072"/>
  <c r="J1071" s="1"/>
  <c r="K1072"/>
  <c r="K1071" s="1"/>
  <c r="L1072"/>
  <c r="L1071" s="1"/>
  <c r="M1072"/>
  <c r="M1071" s="1"/>
  <c r="N1072"/>
  <c r="N1071" s="1"/>
  <c r="O1072"/>
  <c r="O1071" s="1"/>
  <c r="P1072"/>
  <c r="P1071" s="1"/>
  <c r="Q1072"/>
  <c r="Q1071" s="1"/>
  <c r="R1072"/>
  <c r="R1071" s="1"/>
  <c r="S1072"/>
  <c r="S1071" s="1"/>
  <c r="T1072"/>
  <c r="T1071" s="1"/>
  <c r="U1072"/>
  <c r="U1071" s="1"/>
  <c r="V1072"/>
  <c r="V1071" s="1"/>
  <c r="W1072"/>
  <c r="W1071" s="1"/>
  <c r="X1072"/>
  <c r="X1071" s="1"/>
  <c r="Y1072"/>
  <c r="Y1071" s="1"/>
  <c r="Z1072"/>
  <c r="Z1071" s="1"/>
  <c r="AA1072"/>
  <c r="AA1071" s="1"/>
  <c r="AB1072"/>
  <c r="AB1071" s="1"/>
  <c r="AC1072"/>
  <c r="AC1071" s="1"/>
  <c r="AD1072"/>
  <c r="AD1071" s="1"/>
  <c r="AE1072"/>
  <c r="AE1071" s="1"/>
  <c r="AF1072"/>
  <c r="AF1071" s="1"/>
  <c r="AG1072"/>
  <c r="AG1071" s="1"/>
  <c r="H1076"/>
  <c r="H1075" s="1"/>
  <c r="H1074" s="1"/>
  <c r="I1076"/>
  <c r="I1075" s="1"/>
  <c r="I1074" s="1"/>
  <c r="J1076"/>
  <c r="J1075" s="1"/>
  <c r="J1074" s="1"/>
  <c r="K1076"/>
  <c r="K1075" s="1"/>
  <c r="K1074" s="1"/>
  <c r="L1076"/>
  <c r="L1075" s="1"/>
  <c r="L1074" s="1"/>
  <c r="M1076"/>
  <c r="M1075" s="1"/>
  <c r="M1074" s="1"/>
  <c r="N1076"/>
  <c r="N1075" s="1"/>
  <c r="N1074" s="1"/>
  <c r="O1076"/>
  <c r="O1075" s="1"/>
  <c r="O1074" s="1"/>
  <c r="P1076"/>
  <c r="P1075" s="1"/>
  <c r="P1074" s="1"/>
  <c r="Q1076"/>
  <c r="Q1075" s="1"/>
  <c r="Q1074" s="1"/>
  <c r="R1076"/>
  <c r="R1075" s="1"/>
  <c r="R1074" s="1"/>
  <c r="S1076"/>
  <c r="S1075" s="1"/>
  <c r="S1074" s="1"/>
  <c r="T1076"/>
  <c r="T1075" s="1"/>
  <c r="T1074" s="1"/>
  <c r="U1076"/>
  <c r="U1075" s="1"/>
  <c r="U1074" s="1"/>
  <c r="V1076"/>
  <c r="V1075" s="1"/>
  <c r="V1074" s="1"/>
  <c r="W1076"/>
  <c r="W1075" s="1"/>
  <c r="W1074" s="1"/>
  <c r="X1076"/>
  <c r="X1075" s="1"/>
  <c r="X1074" s="1"/>
  <c r="Y1076"/>
  <c r="Y1075" s="1"/>
  <c r="Y1074" s="1"/>
  <c r="Z1076"/>
  <c r="Z1075" s="1"/>
  <c r="Z1074" s="1"/>
  <c r="AA1076"/>
  <c r="AA1075" s="1"/>
  <c r="AA1074" s="1"/>
  <c r="AB1076"/>
  <c r="AB1075" s="1"/>
  <c r="AB1074" s="1"/>
  <c r="AC1076"/>
  <c r="AC1075" s="1"/>
  <c r="AC1074" s="1"/>
  <c r="AD1076"/>
  <c r="AD1075" s="1"/>
  <c r="AD1074" s="1"/>
  <c r="AE1076"/>
  <c r="AE1075" s="1"/>
  <c r="AE1074" s="1"/>
  <c r="AF1076"/>
  <c r="AF1075" s="1"/>
  <c r="AF1074" s="1"/>
  <c r="AG1076"/>
  <c r="AG1075" s="1"/>
  <c r="AG1074" s="1"/>
  <c r="H1080"/>
  <c r="H1079" s="1"/>
  <c r="H1078" s="1"/>
  <c r="I1080"/>
  <c r="I1079" s="1"/>
  <c r="I1078" s="1"/>
  <c r="J1080"/>
  <c r="J1079" s="1"/>
  <c r="J1078" s="1"/>
  <c r="K1080"/>
  <c r="K1079" s="1"/>
  <c r="K1078" s="1"/>
  <c r="L1080"/>
  <c r="L1079" s="1"/>
  <c r="L1078" s="1"/>
  <c r="M1080"/>
  <c r="M1079" s="1"/>
  <c r="M1078" s="1"/>
  <c r="N1080"/>
  <c r="N1079" s="1"/>
  <c r="N1078" s="1"/>
  <c r="O1080"/>
  <c r="O1079" s="1"/>
  <c r="O1078" s="1"/>
  <c r="P1080"/>
  <c r="P1079" s="1"/>
  <c r="P1078" s="1"/>
  <c r="Q1080"/>
  <c r="Q1079" s="1"/>
  <c r="Q1078" s="1"/>
  <c r="R1080"/>
  <c r="R1079" s="1"/>
  <c r="R1078" s="1"/>
  <c r="S1080"/>
  <c r="S1079" s="1"/>
  <c r="S1078" s="1"/>
  <c r="T1080"/>
  <c r="T1079" s="1"/>
  <c r="T1078" s="1"/>
  <c r="U1080"/>
  <c r="U1079" s="1"/>
  <c r="U1078" s="1"/>
  <c r="V1080"/>
  <c r="V1079" s="1"/>
  <c r="V1078" s="1"/>
  <c r="W1080"/>
  <c r="W1079" s="1"/>
  <c r="W1078" s="1"/>
  <c r="X1080"/>
  <c r="X1079" s="1"/>
  <c r="X1078" s="1"/>
  <c r="Y1080"/>
  <c r="Y1079" s="1"/>
  <c r="Y1078" s="1"/>
  <c r="Z1080"/>
  <c r="Z1079" s="1"/>
  <c r="Z1078" s="1"/>
  <c r="AA1080"/>
  <c r="AA1079" s="1"/>
  <c r="AA1078" s="1"/>
  <c r="AB1080"/>
  <c r="AB1079" s="1"/>
  <c r="AB1078" s="1"/>
  <c r="AC1080"/>
  <c r="AC1079" s="1"/>
  <c r="AC1078" s="1"/>
  <c r="AD1080"/>
  <c r="AD1079" s="1"/>
  <c r="AD1078" s="1"/>
  <c r="AE1080"/>
  <c r="AE1079" s="1"/>
  <c r="AE1078" s="1"/>
  <c r="AF1080"/>
  <c r="AF1079" s="1"/>
  <c r="AF1078" s="1"/>
  <c r="AG1080"/>
  <c r="AG1079" s="1"/>
  <c r="AG1078" s="1"/>
  <c r="H1084"/>
  <c r="H1083" s="1"/>
  <c r="H1082" s="1"/>
  <c r="I1084"/>
  <c r="I1083" s="1"/>
  <c r="I1082" s="1"/>
  <c r="J1084"/>
  <c r="J1083" s="1"/>
  <c r="J1082" s="1"/>
  <c r="K1084"/>
  <c r="K1083" s="1"/>
  <c r="K1082" s="1"/>
  <c r="L1084"/>
  <c r="L1083" s="1"/>
  <c r="L1082" s="1"/>
  <c r="M1084"/>
  <c r="M1083" s="1"/>
  <c r="M1082" s="1"/>
  <c r="N1084"/>
  <c r="N1083" s="1"/>
  <c r="N1082" s="1"/>
  <c r="O1084"/>
  <c r="O1083" s="1"/>
  <c r="O1082" s="1"/>
  <c r="P1084"/>
  <c r="P1083" s="1"/>
  <c r="P1082" s="1"/>
  <c r="Q1084"/>
  <c r="Q1083" s="1"/>
  <c r="Q1082" s="1"/>
  <c r="R1084"/>
  <c r="R1083" s="1"/>
  <c r="R1082" s="1"/>
  <c r="S1084"/>
  <c r="S1083" s="1"/>
  <c r="S1082" s="1"/>
  <c r="T1084"/>
  <c r="T1083" s="1"/>
  <c r="T1082" s="1"/>
  <c r="U1084"/>
  <c r="U1083" s="1"/>
  <c r="U1082" s="1"/>
  <c r="V1084"/>
  <c r="V1083" s="1"/>
  <c r="V1082" s="1"/>
  <c r="W1084"/>
  <c r="W1083" s="1"/>
  <c r="W1082" s="1"/>
  <c r="X1084"/>
  <c r="X1083" s="1"/>
  <c r="X1082" s="1"/>
  <c r="Y1084"/>
  <c r="Y1083" s="1"/>
  <c r="Y1082" s="1"/>
  <c r="Z1084"/>
  <c r="Z1083" s="1"/>
  <c r="Z1082" s="1"/>
  <c r="AA1084"/>
  <c r="AA1083" s="1"/>
  <c r="AA1082" s="1"/>
  <c r="AB1084"/>
  <c r="AB1083" s="1"/>
  <c r="AB1082" s="1"/>
  <c r="AC1084"/>
  <c r="AC1083" s="1"/>
  <c r="AC1082" s="1"/>
  <c r="AD1084"/>
  <c r="AD1083" s="1"/>
  <c r="AD1082" s="1"/>
  <c r="AE1084"/>
  <c r="AE1083" s="1"/>
  <c r="AE1082" s="1"/>
  <c r="AF1084"/>
  <c r="AF1083" s="1"/>
  <c r="AF1082" s="1"/>
  <c r="AG1083"/>
  <c r="AG1082" s="1"/>
  <c r="AG1091"/>
  <c r="AG1090" s="1"/>
  <c r="S1092"/>
  <c r="S1091" s="1"/>
  <c r="S1090" s="1"/>
  <c r="T1092"/>
  <c r="T1091" s="1"/>
  <c r="T1090" s="1"/>
  <c r="U1092"/>
  <c r="U1091" s="1"/>
  <c r="U1090" s="1"/>
  <c r="V1092"/>
  <c r="V1091" s="1"/>
  <c r="V1090" s="1"/>
  <c r="W1092"/>
  <c r="W1091" s="1"/>
  <c r="W1090" s="1"/>
  <c r="X1092"/>
  <c r="X1091" s="1"/>
  <c r="X1090" s="1"/>
  <c r="Y1092"/>
  <c r="Y1091" s="1"/>
  <c r="Y1090" s="1"/>
  <c r="Z1092"/>
  <c r="Z1091" s="1"/>
  <c r="Z1090" s="1"/>
  <c r="AA1092"/>
  <c r="AA1091" s="1"/>
  <c r="AA1090" s="1"/>
  <c r="AB1092"/>
  <c r="AB1091" s="1"/>
  <c r="AB1090" s="1"/>
  <c r="AC1092"/>
  <c r="AC1091" s="1"/>
  <c r="AC1090" s="1"/>
  <c r="AD1092"/>
  <c r="AD1091" s="1"/>
  <c r="AD1090" s="1"/>
  <c r="AE1092"/>
  <c r="AE1091" s="1"/>
  <c r="AE1090" s="1"/>
  <c r="AF1092"/>
  <c r="AF1091" s="1"/>
  <c r="AF1090" s="1"/>
  <c r="H1096"/>
  <c r="H1095" s="1"/>
  <c r="H1094" s="1"/>
  <c r="I1096"/>
  <c r="I1095" s="1"/>
  <c r="I1094" s="1"/>
  <c r="J1096"/>
  <c r="J1095" s="1"/>
  <c r="J1094" s="1"/>
  <c r="K1096"/>
  <c r="K1095" s="1"/>
  <c r="K1094" s="1"/>
  <c r="L1096"/>
  <c r="L1095" s="1"/>
  <c r="L1094" s="1"/>
  <c r="M1096"/>
  <c r="M1095" s="1"/>
  <c r="M1094" s="1"/>
  <c r="N1096"/>
  <c r="N1095" s="1"/>
  <c r="N1094" s="1"/>
  <c r="O1096"/>
  <c r="O1095" s="1"/>
  <c r="O1094" s="1"/>
  <c r="P1096"/>
  <c r="P1095" s="1"/>
  <c r="P1094" s="1"/>
  <c r="Q1096"/>
  <c r="Q1095" s="1"/>
  <c r="Q1094" s="1"/>
  <c r="R1096"/>
  <c r="R1095" s="1"/>
  <c r="R1094" s="1"/>
  <c r="S1096"/>
  <c r="S1095" s="1"/>
  <c r="S1094" s="1"/>
  <c r="T1096"/>
  <c r="T1095" s="1"/>
  <c r="T1094" s="1"/>
  <c r="U1096"/>
  <c r="U1095" s="1"/>
  <c r="U1094" s="1"/>
  <c r="V1096"/>
  <c r="V1095" s="1"/>
  <c r="V1094" s="1"/>
  <c r="W1096"/>
  <c r="W1095" s="1"/>
  <c r="W1094" s="1"/>
  <c r="X1096"/>
  <c r="X1095" s="1"/>
  <c r="X1094" s="1"/>
  <c r="Y1096"/>
  <c r="Y1095" s="1"/>
  <c r="Y1094" s="1"/>
  <c r="Z1096"/>
  <c r="Z1095" s="1"/>
  <c r="Z1094" s="1"/>
  <c r="AA1096"/>
  <c r="AA1095" s="1"/>
  <c r="AA1094" s="1"/>
  <c r="AB1096"/>
  <c r="AB1095" s="1"/>
  <c r="AB1094" s="1"/>
  <c r="AC1096"/>
  <c r="AC1095" s="1"/>
  <c r="AC1094" s="1"/>
  <c r="AD1096"/>
  <c r="AD1095" s="1"/>
  <c r="AD1094" s="1"/>
  <c r="AE1096"/>
  <c r="AE1095" s="1"/>
  <c r="AE1094" s="1"/>
  <c r="AF1096"/>
  <c r="AF1095" s="1"/>
  <c r="AF1094" s="1"/>
  <c r="AG1096"/>
  <c r="AG1095" s="1"/>
  <c r="AG1094" s="1"/>
  <c r="H1102"/>
  <c r="H1101" s="1"/>
  <c r="I1102"/>
  <c r="I1101" s="1"/>
  <c r="J1102"/>
  <c r="J1101" s="1"/>
  <c r="K1102"/>
  <c r="K1101" s="1"/>
  <c r="L1102"/>
  <c r="L1101" s="1"/>
  <c r="M1102"/>
  <c r="M1101" s="1"/>
  <c r="N1102"/>
  <c r="N1101" s="1"/>
  <c r="O1102"/>
  <c r="O1101" s="1"/>
  <c r="P1102"/>
  <c r="P1101" s="1"/>
  <c r="Q1102"/>
  <c r="Q1101" s="1"/>
  <c r="R1102"/>
  <c r="R1101" s="1"/>
  <c r="S1102"/>
  <c r="S1101" s="1"/>
  <c r="T1102"/>
  <c r="T1101" s="1"/>
  <c r="U1102"/>
  <c r="U1101" s="1"/>
  <c r="V1102"/>
  <c r="V1101" s="1"/>
  <c r="W1102"/>
  <c r="W1101" s="1"/>
  <c r="X1102"/>
  <c r="X1101" s="1"/>
  <c r="Y1102"/>
  <c r="Y1101" s="1"/>
  <c r="Z1102"/>
  <c r="Z1101" s="1"/>
  <c r="AA1102"/>
  <c r="AA1101" s="1"/>
  <c r="AB1102"/>
  <c r="AB1101" s="1"/>
  <c r="AC1102"/>
  <c r="AC1101" s="1"/>
  <c r="AD1102"/>
  <c r="AD1101" s="1"/>
  <c r="AE1102"/>
  <c r="AE1101" s="1"/>
  <c r="AF1102"/>
  <c r="AF1101" s="1"/>
  <c r="AG1102"/>
  <c r="AG1101" s="1"/>
  <c r="H1104"/>
  <c r="I1104"/>
  <c r="J1104"/>
  <c r="K1104"/>
  <c r="L1104"/>
  <c r="M1104"/>
  <c r="N1104"/>
  <c r="O1104"/>
  <c r="P1104"/>
  <c r="Q1104"/>
  <c r="R1104"/>
  <c r="S1104"/>
  <c r="T1104"/>
  <c r="U1104"/>
  <c r="V1104"/>
  <c r="W1104"/>
  <c r="X1104"/>
  <c r="Y1104"/>
  <c r="Z1104"/>
  <c r="AA1104"/>
  <c r="AB1104"/>
  <c r="AC1104"/>
  <c r="AD1104"/>
  <c r="AE1104"/>
  <c r="AF1104"/>
  <c r="AG1104"/>
  <c r="H1116"/>
  <c r="H1114" s="1"/>
  <c r="H1113" s="1"/>
  <c r="I1116"/>
  <c r="I1115" s="1"/>
  <c r="J1116"/>
  <c r="J1115" s="1"/>
  <c r="K1116"/>
  <c r="K1114" s="1"/>
  <c r="K1113" s="1"/>
  <c r="L1116"/>
  <c r="L1114" s="1"/>
  <c r="L1113" s="1"/>
  <c r="M1116"/>
  <c r="M1115" s="1"/>
  <c r="N1116"/>
  <c r="N1115" s="1"/>
  <c r="O1116"/>
  <c r="O1114" s="1"/>
  <c r="O1113" s="1"/>
  <c r="P1116"/>
  <c r="P1114" s="1"/>
  <c r="P1113" s="1"/>
  <c r="Q1116"/>
  <c r="Q1115" s="1"/>
  <c r="R1116"/>
  <c r="R1115" s="1"/>
  <c r="S1116"/>
  <c r="S1114" s="1"/>
  <c r="S1113" s="1"/>
  <c r="T1116"/>
  <c r="T1114" s="1"/>
  <c r="T1113" s="1"/>
  <c r="U1116"/>
  <c r="U1115" s="1"/>
  <c r="V1116"/>
  <c r="V1115" s="1"/>
  <c r="W1116"/>
  <c r="W1114" s="1"/>
  <c r="W1113" s="1"/>
  <c r="X1116"/>
  <c r="X1114" s="1"/>
  <c r="X1113" s="1"/>
  <c r="Y1116"/>
  <c r="Y1115" s="1"/>
  <c r="Z1116"/>
  <c r="Z1115" s="1"/>
  <c r="AA1116"/>
  <c r="AA1114" s="1"/>
  <c r="AA1113" s="1"/>
  <c r="AB1116"/>
  <c r="AB1114" s="1"/>
  <c r="AB1113" s="1"/>
  <c r="AC1116"/>
  <c r="AC1115" s="1"/>
  <c r="AD1116"/>
  <c r="AD1115" s="1"/>
  <c r="AE1116"/>
  <c r="AE1114" s="1"/>
  <c r="AE1113" s="1"/>
  <c r="AF1116"/>
  <c r="AF1114" s="1"/>
  <c r="AF1113" s="1"/>
  <c r="AG1116"/>
  <c r="AG1115" s="1"/>
  <c r="AG1119"/>
  <c r="AG1118" s="1"/>
  <c r="H1121"/>
  <c r="H1119" s="1"/>
  <c r="H1118" s="1"/>
  <c r="I1121"/>
  <c r="I1120" s="1"/>
  <c r="J1121"/>
  <c r="J1120" s="1"/>
  <c r="K1121"/>
  <c r="K1119" s="1"/>
  <c r="K1118" s="1"/>
  <c r="L1121"/>
  <c r="L1119" s="1"/>
  <c r="L1118" s="1"/>
  <c r="M1121"/>
  <c r="M1120" s="1"/>
  <c r="N1121"/>
  <c r="N1120" s="1"/>
  <c r="O1121"/>
  <c r="O1119" s="1"/>
  <c r="O1118" s="1"/>
  <c r="P1121"/>
  <c r="P1119" s="1"/>
  <c r="P1118" s="1"/>
  <c r="Q1121"/>
  <c r="Q1120" s="1"/>
  <c r="R1121"/>
  <c r="R1120" s="1"/>
  <c r="S1121"/>
  <c r="S1119" s="1"/>
  <c r="S1118" s="1"/>
  <c r="T1121"/>
  <c r="T1119" s="1"/>
  <c r="T1118" s="1"/>
  <c r="U1121"/>
  <c r="U1120" s="1"/>
  <c r="V1121"/>
  <c r="V1120" s="1"/>
  <c r="W1121"/>
  <c r="W1119" s="1"/>
  <c r="W1118" s="1"/>
  <c r="X1121"/>
  <c r="X1119" s="1"/>
  <c r="X1118" s="1"/>
  <c r="Y1121"/>
  <c r="Y1120" s="1"/>
  <c r="Z1121"/>
  <c r="Z1120" s="1"/>
  <c r="AA1121"/>
  <c r="AA1119" s="1"/>
  <c r="AA1118" s="1"/>
  <c r="AB1121"/>
  <c r="AB1119" s="1"/>
  <c r="AB1118" s="1"/>
  <c r="AC1121"/>
  <c r="AC1120" s="1"/>
  <c r="AD1121"/>
  <c r="AD1120" s="1"/>
  <c r="AE1121"/>
  <c r="AE1119" s="1"/>
  <c r="AE1118" s="1"/>
  <c r="AF1121"/>
  <c r="AF1119" s="1"/>
  <c r="AF1118" s="1"/>
  <c r="AG1120"/>
  <c r="AG1123"/>
  <c r="AG1122" s="1"/>
  <c r="H1124"/>
  <c r="H1123" s="1"/>
  <c r="H1122" s="1"/>
  <c r="I1124"/>
  <c r="I1123" s="1"/>
  <c r="I1122" s="1"/>
  <c r="J1124"/>
  <c r="J1123" s="1"/>
  <c r="J1122" s="1"/>
  <c r="K1124"/>
  <c r="K1123" s="1"/>
  <c r="K1122" s="1"/>
  <c r="L1124"/>
  <c r="L1123" s="1"/>
  <c r="L1122" s="1"/>
  <c r="M1124"/>
  <c r="M1123" s="1"/>
  <c r="M1122" s="1"/>
  <c r="N1124"/>
  <c r="N1123" s="1"/>
  <c r="N1122" s="1"/>
  <c r="O1124"/>
  <c r="O1123" s="1"/>
  <c r="O1122" s="1"/>
  <c r="P1124"/>
  <c r="P1123" s="1"/>
  <c r="P1122" s="1"/>
  <c r="Q1124"/>
  <c r="Q1123" s="1"/>
  <c r="Q1122" s="1"/>
  <c r="R1124"/>
  <c r="R1123" s="1"/>
  <c r="R1122" s="1"/>
  <c r="S1124"/>
  <c r="S1123" s="1"/>
  <c r="S1122" s="1"/>
  <c r="T1124"/>
  <c r="T1123" s="1"/>
  <c r="T1122" s="1"/>
  <c r="U1124"/>
  <c r="U1123" s="1"/>
  <c r="U1122" s="1"/>
  <c r="V1124"/>
  <c r="V1123" s="1"/>
  <c r="V1122" s="1"/>
  <c r="W1124"/>
  <c r="W1123" s="1"/>
  <c r="W1122" s="1"/>
  <c r="X1124"/>
  <c r="X1123" s="1"/>
  <c r="X1122" s="1"/>
  <c r="Y1124"/>
  <c r="Y1123" s="1"/>
  <c r="Y1122" s="1"/>
  <c r="Z1124"/>
  <c r="Z1123" s="1"/>
  <c r="Z1122" s="1"/>
  <c r="AA1124"/>
  <c r="AA1123" s="1"/>
  <c r="AA1122" s="1"/>
  <c r="AB1124"/>
  <c r="AB1123" s="1"/>
  <c r="AB1122" s="1"/>
  <c r="AC1124"/>
  <c r="AC1123" s="1"/>
  <c r="AC1122" s="1"/>
  <c r="AD1124"/>
  <c r="AD1123" s="1"/>
  <c r="AD1122" s="1"/>
  <c r="AE1124"/>
  <c r="AE1123" s="1"/>
  <c r="AE1122" s="1"/>
  <c r="AF1124"/>
  <c r="AF1123" s="1"/>
  <c r="AF1122" s="1"/>
  <c r="S1127"/>
  <c r="S1126" s="1"/>
  <c r="S1125" s="1"/>
  <c r="T1127"/>
  <c r="T1126" s="1"/>
  <c r="T1125" s="1"/>
  <c r="U1127"/>
  <c r="U1126" s="1"/>
  <c r="U1125" s="1"/>
  <c r="V1127"/>
  <c r="V1126" s="1"/>
  <c r="V1125" s="1"/>
  <c r="W1127"/>
  <c r="W1126" s="1"/>
  <c r="W1125" s="1"/>
  <c r="X1127"/>
  <c r="X1126" s="1"/>
  <c r="X1125" s="1"/>
  <c r="Y1127"/>
  <c r="Y1126" s="1"/>
  <c r="Y1125" s="1"/>
  <c r="Z1127"/>
  <c r="Z1126" s="1"/>
  <c r="Z1125" s="1"/>
  <c r="AA1127"/>
  <c r="AA1126" s="1"/>
  <c r="AA1125" s="1"/>
  <c r="AB1127"/>
  <c r="AB1126" s="1"/>
  <c r="AB1125" s="1"/>
  <c r="AC1127"/>
  <c r="AC1126" s="1"/>
  <c r="AC1125" s="1"/>
  <c r="AD1127"/>
  <c r="AD1126" s="1"/>
  <c r="AD1125" s="1"/>
  <c r="AE1127"/>
  <c r="AE1126" s="1"/>
  <c r="AE1125" s="1"/>
  <c r="AF1127"/>
  <c r="AF1126" s="1"/>
  <c r="AF1125" s="1"/>
  <c r="AG1126"/>
  <c r="AG1125" s="1"/>
  <c r="H1132"/>
  <c r="H1131" s="1"/>
  <c r="H1130" s="1"/>
  <c r="H1129" s="1"/>
  <c r="I1132"/>
  <c r="I1131" s="1"/>
  <c r="I1130" s="1"/>
  <c r="I1129" s="1"/>
  <c r="J1132"/>
  <c r="J1131" s="1"/>
  <c r="J1130" s="1"/>
  <c r="J1129" s="1"/>
  <c r="K1132"/>
  <c r="K1131" s="1"/>
  <c r="K1130" s="1"/>
  <c r="K1129" s="1"/>
  <c r="L1132"/>
  <c r="L1131" s="1"/>
  <c r="L1130" s="1"/>
  <c r="L1129" s="1"/>
  <c r="M1132"/>
  <c r="M1131" s="1"/>
  <c r="M1130" s="1"/>
  <c r="M1129" s="1"/>
  <c r="N1132"/>
  <c r="N1131" s="1"/>
  <c r="N1130" s="1"/>
  <c r="N1129" s="1"/>
  <c r="O1132"/>
  <c r="O1131" s="1"/>
  <c r="O1130" s="1"/>
  <c r="O1129" s="1"/>
  <c r="P1132"/>
  <c r="P1131" s="1"/>
  <c r="P1130" s="1"/>
  <c r="P1129" s="1"/>
  <c r="Q1132"/>
  <c r="Q1131" s="1"/>
  <c r="Q1130" s="1"/>
  <c r="Q1129" s="1"/>
  <c r="R1132"/>
  <c r="R1131" s="1"/>
  <c r="R1130" s="1"/>
  <c r="R1129" s="1"/>
  <c r="S1132"/>
  <c r="S1131" s="1"/>
  <c r="S1130" s="1"/>
  <c r="S1129" s="1"/>
  <c r="T1132"/>
  <c r="T1131" s="1"/>
  <c r="T1130" s="1"/>
  <c r="T1129" s="1"/>
  <c r="U1132"/>
  <c r="U1131" s="1"/>
  <c r="U1130" s="1"/>
  <c r="U1129" s="1"/>
  <c r="V1132"/>
  <c r="V1131" s="1"/>
  <c r="V1130" s="1"/>
  <c r="V1129" s="1"/>
  <c r="W1132"/>
  <c r="W1131" s="1"/>
  <c r="W1130" s="1"/>
  <c r="W1129" s="1"/>
  <c r="X1132"/>
  <c r="X1131" s="1"/>
  <c r="X1130" s="1"/>
  <c r="X1129" s="1"/>
  <c r="Y1132"/>
  <c r="Y1131" s="1"/>
  <c r="Y1130" s="1"/>
  <c r="Y1129" s="1"/>
  <c r="Z1132"/>
  <c r="Z1131" s="1"/>
  <c r="Z1130" s="1"/>
  <c r="Z1129" s="1"/>
  <c r="AA1132"/>
  <c r="AA1131" s="1"/>
  <c r="AA1130" s="1"/>
  <c r="AA1129" s="1"/>
  <c r="AB1132"/>
  <c r="AB1131" s="1"/>
  <c r="AB1130" s="1"/>
  <c r="AB1129" s="1"/>
  <c r="AC1132"/>
  <c r="AC1131" s="1"/>
  <c r="AC1130" s="1"/>
  <c r="AC1129" s="1"/>
  <c r="AD1132"/>
  <c r="AD1131" s="1"/>
  <c r="AD1130" s="1"/>
  <c r="AD1129" s="1"/>
  <c r="AE1132"/>
  <c r="AE1131" s="1"/>
  <c r="AE1130" s="1"/>
  <c r="AE1129" s="1"/>
  <c r="AF1132"/>
  <c r="AF1131" s="1"/>
  <c r="AF1130" s="1"/>
  <c r="AF1129" s="1"/>
  <c r="AG1132"/>
  <c r="AG1131" s="1"/>
  <c r="AG1130" s="1"/>
  <c r="AG1129" s="1"/>
  <c r="H1136"/>
  <c r="H1135" s="1"/>
  <c r="H1134" s="1"/>
  <c r="H1133" s="1"/>
  <c r="I1136"/>
  <c r="I1135" s="1"/>
  <c r="I1134" s="1"/>
  <c r="I1133" s="1"/>
  <c r="J1136"/>
  <c r="J1135" s="1"/>
  <c r="J1134" s="1"/>
  <c r="J1133" s="1"/>
  <c r="K1136"/>
  <c r="K1135" s="1"/>
  <c r="K1134" s="1"/>
  <c r="K1133" s="1"/>
  <c r="L1136"/>
  <c r="L1135" s="1"/>
  <c r="L1134" s="1"/>
  <c r="L1133" s="1"/>
  <c r="M1136"/>
  <c r="M1135" s="1"/>
  <c r="M1134" s="1"/>
  <c r="M1133" s="1"/>
  <c r="N1136"/>
  <c r="N1135" s="1"/>
  <c r="N1134" s="1"/>
  <c r="N1133" s="1"/>
  <c r="O1136"/>
  <c r="O1135" s="1"/>
  <c r="O1134" s="1"/>
  <c r="O1133" s="1"/>
  <c r="P1136"/>
  <c r="P1135" s="1"/>
  <c r="P1134" s="1"/>
  <c r="P1133" s="1"/>
  <c r="Q1136"/>
  <c r="Q1135" s="1"/>
  <c r="Q1134" s="1"/>
  <c r="Q1133" s="1"/>
  <c r="R1136"/>
  <c r="R1135" s="1"/>
  <c r="R1134" s="1"/>
  <c r="R1133" s="1"/>
  <c r="S1136"/>
  <c r="S1135" s="1"/>
  <c r="S1134" s="1"/>
  <c r="S1133" s="1"/>
  <c r="T1136"/>
  <c r="T1135" s="1"/>
  <c r="T1134" s="1"/>
  <c r="T1133" s="1"/>
  <c r="U1136"/>
  <c r="U1135" s="1"/>
  <c r="U1134" s="1"/>
  <c r="U1133" s="1"/>
  <c r="V1136"/>
  <c r="V1135" s="1"/>
  <c r="V1134" s="1"/>
  <c r="V1133" s="1"/>
  <c r="W1136"/>
  <c r="W1135" s="1"/>
  <c r="W1134" s="1"/>
  <c r="W1133" s="1"/>
  <c r="X1136"/>
  <c r="X1135" s="1"/>
  <c r="X1134" s="1"/>
  <c r="X1133" s="1"/>
  <c r="Y1136"/>
  <c r="Y1135" s="1"/>
  <c r="Y1134" s="1"/>
  <c r="Y1133" s="1"/>
  <c r="Z1136"/>
  <c r="Z1135" s="1"/>
  <c r="Z1134" s="1"/>
  <c r="Z1133" s="1"/>
  <c r="AA1136"/>
  <c r="AA1135" s="1"/>
  <c r="AA1134" s="1"/>
  <c r="AA1133" s="1"/>
  <c r="AB1136"/>
  <c r="AB1135" s="1"/>
  <c r="AB1134" s="1"/>
  <c r="AB1133" s="1"/>
  <c r="AC1136"/>
  <c r="AC1135" s="1"/>
  <c r="AC1134" s="1"/>
  <c r="AC1133" s="1"/>
  <c r="AD1136"/>
  <c r="AD1135" s="1"/>
  <c r="AD1134" s="1"/>
  <c r="AD1133" s="1"/>
  <c r="AE1136"/>
  <c r="AE1135" s="1"/>
  <c r="AE1134" s="1"/>
  <c r="AE1133" s="1"/>
  <c r="AF1136"/>
  <c r="AF1135" s="1"/>
  <c r="AF1134" s="1"/>
  <c r="AF1133" s="1"/>
  <c r="AG1135"/>
  <c r="AG1134" s="1"/>
  <c r="AG1133" s="1"/>
  <c r="H1141"/>
  <c r="H1140" s="1"/>
  <c r="I1141"/>
  <c r="I1140" s="1"/>
  <c r="J1141"/>
  <c r="J1140" s="1"/>
  <c r="K1141"/>
  <c r="K1140" s="1"/>
  <c r="L1141"/>
  <c r="L1140" s="1"/>
  <c r="M1141"/>
  <c r="M1140" s="1"/>
  <c r="N1141"/>
  <c r="N1140" s="1"/>
  <c r="O1141"/>
  <c r="O1140" s="1"/>
  <c r="P1141"/>
  <c r="P1140" s="1"/>
  <c r="Q1141"/>
  <c r="Q1140" s="1"/>
  <c r="R1141"/>
  <c r="R1140" s="1"/>
  <c r="S1141"/>
  <c r="S1140" s="1"/>
  <c r="T1141"/>
  <c r="T1140" s="1"/>
  <c r="U1141"/>
  <c r="U1140" s="1"/>
  <c r="V1141"/>
  <c r="V1140" s="1"/>
  <c r="W1141"/>
  <c r="W1140" s="1"/>
  <c r="X1141"/>
  <c r="X1140" s="1"/>
  <c r="Y1141"/>
  <c r="Y1140" s="1"/>
  <c r="Z1141"/>
  <c r="Z1140" s="1"/>
  <c r="AA1141"/>
  <c r="AA1140" s="1"/>
  <c r="AB1141"/>
  <c r="AB1140" s="1"/>
  <c r="AC1141"/>
  <c r="AC1140" s="1"/>
  <c r="AD1141"/>
  <c r="AD1140" s="1"/>
  <c r="AE1141"/>
  <c r="AE1140" s="1"/>
  <c r="AF1141"/>
  <c r="AF1140" s="1"/>
  <c r="AG1141"/>
  <c r="AG1140" s="1"/>
  <c r="AG1143"/>
  <c r="H1144"/>
  <c r="H1143" s="1"/>
  <c r="I1144"/>
  <c r="I1143" s="1"/>
  <c r="J1144"/>
  <c r="J1143" s="1"/>
  <c r="K1144"/>
  <c r="K1143" s="1"/>
  <c r="L1144"/>
  <c r="L1143" s="1"/>
  <c r="M1144"/>
  <c r="M1143" s="1"/>
  <c r="N1144"/>
  <c r="N1143" s="1"/>
  <c r="O1144"/>
  <c r="O1143" s="1"/>
  <c r="P1144"/>
  <c r="P1143" s="1"/>
  <c r="Q1144"/>
  <c r="Q1143" s="1"/>
  <c r="R1144"/>
  <c r="R1143" s="1"/>
  <c r="S1144"/>
  <c r="S1143" s="1"/>
  <c r="T1144"/>
  <c r="T1143" s="1"/>
  <c r="U1144"/>
  <c r="U1143" s="1"/>
  <c r="V1144"/>
  <c r="V1143" s="1"/>
  <c r="W1144"/>
  <c r="W1143" s="1"/>
  <c r="X1144"/>
  <c r="X1143" s="1"/>
  <c r="Y1144"/>
  <c r="Y1143" s="1"/>
  <c r="Z1144"/>
  <c r="Z1143" s="1"/>
  <c r="AA1144"/>
  <c r="AA1143" s="1"/>
  <c r="AB1144"/>
  <c r="AB1143" s="1"/>
  <c r="AC1144"/>
  <c r="AC1143" s="1"/>
  <c r="AD1144"/>
  <c r="AD1143" s="1"/>
  <c r="AE1144"/>
  <c r="AE1143" s="1"/>
  <c r="AF1144"/>
  <c r="AF1143" s="1"/>
  <c r="AG1147"/>
  <c r="AG1146" s="1"/>
  <c r="AG1145" s="1"/>
  <c r="H1148"/>
  <c r="H1147" s="1"/>
  <c r="H1146" s="1"/>
  <c r="H1145" s="1"/>
  <c r="I1148"/>
  <c r="I1147" s="1"/>
  <c r="I1146" s="1"/>
  <c r="I1145" s="1"/>
  <c r="J1148"/>
  <c r="J1147" s="1"/>
  <c r="J1146" s="1"/>
  <c r="J1145" s="1"/>
  <c r="K1148"/>
  <c r="K1147" s="1"/>
  <c r="K1146" s="1"/>
  <c r="K1145" s="1"/>
  <c r="L1148"/>
  <c r="L1147" s="1"/>
  <c r="L1146" s="1"/>
  <c r="L1145" s="1"/>
  <c r="M1148"/>
  <c r="M1147" s="1"/>
  <c r="M1146" s="1"/>
  <c r="M1145" s="1"/>
  <c r="N1148"/>
  <c r="N1147" s="1"/>
  <c r="N1146" s="1"/>
  <c r="N1145" s="1"/>
  <c r="O1148"/>
  <c r="O1147" s="1"/>
  <c r="O1146" s="1"/>
  <c r="O1145" s="1"/>
  <c r="P1148"/>
  <c r="P1147" s="1"/>
  <c r="P1146" s="1"/>
  <c r="P1145" s="1"/>
  <c r="Q1148"/>
  <c r="Q1147" s="1"/>
  <c r="Q1146" s="1"/>
  <c r="Q1145" s="1"/>
  <c r="R1148"/>
  <c r="R1147" s="1"/>
  <c r="R1146" s="1"/>
  <c r="R1145" s="1"/>
  <c r="S1148"/>
  <c r="S1147" s="1"/>
  <c r="T1148"/>
  <c r="T1147" s="1"/>
  <c r="T1146" s="1"/>
  <c r="T1145" s="1"/>
  <c r="U1148"/>
  <c r="U1147" s="1"/>
  <c r="U1146" s="1"/>
  <c r="U1145" s="1"/>
  <c r="V1148"/>
  <c r="V1147" s="1"/>
  <c r="V1146" s="1"/>
  <c r="V1145" s="1"/>
  <c r="W1148"/>
  <c r="W1147" s="1"/>
  <c r="W1146" s="1"/>
  <c r="W1145" s="1"/>
  <c r="X1148"/>
  <c r="X1147" s="1"/>
  <c r="X1146" s="1"/>
  <c r="X1145" s="1"/>
  <c r="Y1148"/>
  <c r="Y1147" s="1"/>
  <c r="Y1146" s="1"/>
  <c r="Y1145" s="1"/>
  <c r="Z1148"/>
  <c r="Z1147" s="1"/>
  <c r="Z1146" s="1"/>
  <c r="Z1145" s="1"/>
  <c r="AA1148"/>
  <c r="AA1147" s="1"/>
  <c r="AA1146" s="1"/>
  <c r="AA1145" s="1"/>
  <c r="AB1148"/>
  <c r="AB1147" s="1"/>
  <c r="AB1146" s="1"/>
  <c r="AB1145" s="1"/>
  <c r="AC1148"/>
  <c r="AC1147" s="1"/>
  <c r="AC1146" s="1"/>
  <c r="AC1145" s="1"/>
  <c r="AD1148"/>
  <c r="AD1147" s="1"/>
  <c r="AD1146" s="1"/>
  <c r="AD1145" s="1"/>
  <c r="AE1148"/>
  <c r="AE1147" s="1"/>
  <c r="AE1146" s="1"/>
  <c r="AE1145" s="1"/>
  <c r="AF1148"/>
  <c r="AF1147" s="1"/>
  <c r="AF1146" s="1"/>
  <c r="AF1145" s="1"/>
  <c r="S1154"/>
  <c r="S1153" s="1"/>
  <c r="S1152" s="1"/>
  <c r="S1151" s="1"/>
  <c r="T1154"/>
  <c r="T1153" s="1"/>
  <c r="T1152" s="1"/>
  <c r="T1151" s="1"/>
  <c r="U1154"/>
  <c r="U1153" s="1"/>
  <c r="U1152" s="1"/>
  <c r="U1151" s="1"/>
  <c r="V1154"/>
  <c r="V1153" s="1"/>
  <c r="V1152" s="1"/>
  <c r="V1151" s="1"/>
  <c r="W1154"/>
  <c r="W1153" s="1"/>
  <c r="W1152" s="1"/>
  <c r="W1151" s="1"/>
  <c r="X1154"/>
  <c r="X1153" s="1"/>
  <c r="X1152" s="1"/>
  <c r="X1151" s="1"/>
  <c r="Y1154"/>
  <c r="Y1153" s="1"/>
  <c r="Y1152" s="1"/>
  <c r="Y1151" s="1"/>
  <c r="Z1154"/>
  <c r="Z1153" s="1"/>
  <c r="Z1152" s="1"/>
  <c r="Z1151" s="1"/>
  <c r="AA1154"/>
  <c r="AA1153" s="1"/>
  <c r="AA1152" s="1"/>
  <c r="AA1151" s="1"/>
  <c r="AB1154"/>
  <c r="AB1153" s="1"/>
  <c r="AB1152" s="1"/>
  <c r="AB1151" s="1"/>
  <c r="AC1154"/>
  <c r="AC1153" s="1"/>
  <c r="AC1152" s="1"/>
  <c r="AC1151" s="1"/>
  <c r="AD1154"/>
  <c r="AD1153" s="1"/>
  <c r="AD1152" s="1"/>
  <c r="AD1151" s="1"/>
  <c r="AE1154"/>
  <c r="AE1153" s="1"/>
  <c r="AE1152" s="1"/>
  <c r="AE1151" s="1"/>
  <c r="AF1154"/>
  <c r="AF1153" s="1"/>
  <c r="AF1152" s="1"/>
  <c r="AF1151" s="1"/>
  <c r="AG1153"/>
  <c r="AG1152" s="1"/>
  <c r="AG1151" s="1"/>
  <c r="R1158"/>
  <c r="R1157" s="1"/>
  <c r="S1158"/>
  <c r="S1157" s="1"/>
  <c r="T1158"/>
  <c r="T1157" s="1"/>
  <c r="U1158"/>
  <c r="U1157" s="1"/>
  <c r="V1158"/>
  <c r="V1157" s="1"/>
  <c r="W1158"/>
  <c r="W1157" s="1"/>
  <c r="X1158"/>
  <c r="X1157" s="1"/>
  <c r="Y1158"/>
  <c r="Y1157" s="1"/>
  <c r="Z1158"/>
  <c r="Z1157" s="1"/>
  <c r="AA1158"/>
  <c r="AA1157" s="1"/>
  <c r="AB1158"/>
  <c r="AB1157" s="1"/>
  <c r="AC1158"/>
  <c r="AC1157" s="1"/>
  <c r="AD1158"/>
  <c r="AD1157" s="1"/>
  <c r="AE1158"/>
  <c r="AE1157" s="1"/>
  <c r="AF1158"/>
  <c r="AF1157" s="1"/>
  <c r="AG1157"/>
  <c r="R1160"/>
  <c r="R1159" s="1"/>
  <c r="S1160"/>
  <c r="S1159" s="1"/>
  <c r="T1160"/>
  <c r="T1159" s="1"/>
  <c r="U1160"/>
  <c r="U1159" s="1"/>
  <c r="V1160"/>
  <c r="V1159" s="1"/>
  <c r="W1160"/>
  <c r="W1159" s="1"/>
  <c r="X1160"/>
  <c r="X1159" s="1"/>
  <c r="Y1160"/>
  <c r="Y1159" s="1"/>
  <c r="Z1160"/>
  <c r="Z1159" s="1"/>
  <c r="AA1160"/>
  <c r="AA1159" s="1"/>
  <c r="AB1160"/>
  <c r="AB1159" s="1"/>
  <c r="AC1160"/>
  <c r="AC1159" s="1"/>
  <c r="AD1160"/>
  <c r="AD1159" s="1"/>
  <c r="AE1160"/>
  <c r="AE1159" s="1"/>
  <c r="AF1160"/>
  <c r="AF1159" s="1"/>
  <c r="AG1159"/>
  <c r="H1162"/>
  <c r="H1161" s="1"/>
  <c r="I1162"/>
  <c r="I1161" s="1"/>
  <c r="J1162"/>
  <c r="J1161" s="1"/>
  <c r="K1162"/>
  <c r="K1161" s="1"/>
  <c r="L1162"/>
  <c r="L1161" s="1"/>
  <c r="M1162"/>
  <c r="M1161" s="1"/>
  <c r="N1162"/>
  <c r="N1161" s="1"/>
  <c r="O1162"/>
  <c r="O1161" s="1"/>
  <c r="P1162"/>
  <c r="P1161" s="1"/>
  <c r="Q1162"/>
  <c r="Q1161" s="1"/>
  <c r="R1162"/>
  <c r="R1161" s="1"/>
  <c r="S1162"/>
  <c r="S1161" s="1"/>
  <c r="T1162"/>
  <c r="T1161" s="1"/>
  <c r="U1162"/>
  <c r="U1161" s="1"/>
  <c r="V1162"/>
  <c r="V1161" s="1"/>
  <c r="W1162"/>
  <c r="W1161" s="1"/>
  <c r="X1162"/>
  <c r="X1161" s="1"/>
  <c r="Y1162"/>
  <c r="Y1161" s="1"/>
  <c r="Z1162"/>
  <c r="Z1161" s="1"/>
  <c r="AA1162"/>
  <c r="AA1161" s="1"/>
  <c r="AB1162"/>
  <c r="AB1161" s="1"/>
  <c r="AC1162"/>
  <c r="AC1161" s="1"/>
  <c r="AD1162"/>
  <c r="AD1161" s="1"/>
  <c r="AE1162"/>
  <c r="AE1161" s="1"/>
  <c r="AF1162"/>
  <c r="AF1161" s="1"/>
  <c r="AG1162"/>
  <c r="AG1161" s="1"/>
  <c r="H1164"/>
  <c r="I1164"/>
  <c r="J1164"/>
  <c r="K1164"/>
  <c r="L1164"/>
  <c r="M1164"/>
  <c r="N1164"/>
  <c r="O1164"/>
  <c r="P1164"/>
  <c r="Q1164"/>
  <c r="R1164"/>
  <c r="S1164"/>
  <c r="T1164"/>
  <c r="U1164"/>
  <c r="V1164"/>
  <c r="W1164"/>
  <c r="X1164"/>
  <c r="Y1164"/>
  <c r="Z1164"/>
  <c r="AA1164"/>
  <c r="AB1164"/>
  <c r="AC1164"/>
  <c r="AD1164"/>
  <c r="AE1164"/>
  <c r="AF1164"/>
  <c r="AG1164"/>
  <c r="H1165"/>
  <c r="H1163" s="1"/>
  <c r="I1165"/>
  <c r="I1163" s="1"/>
  <c r="J1165"/>
  <c r="J1163" s="1"/>
  <c r="K1165"/>
  <c r="K1163" s="1"/>
  <c r="L1165"/>
  <c r="L1163" s="1"/>
  <c r="M1165"/>
  <c r="M1163" s="1"/>
  <c r="N1165"/>
  <c r="N1163" s="1"/>
  <c r="O1165"/>
  <c r="O1163" s="1"/>
  <c r="P1165"/>
  <c r="P1163" s="1"/>
  <c r="Q1165"/>
  <c r="Q1163" s="1"/>
  <c r="R1165"/>
  <c r="R1163" s="1"/>
  <c r="S1165"/>
  <c r="S1163" s="1"/>
  <c r="T1165"/>
  <c r="T1163" s="1"/>
  <c r="U1165"/>
  <c r="U1163" s="1"/>
  <c r="V1165"/>
  <c r="V1163" s="1"/>
  <c r="W1165"/>
  <c r="W1163" s="1"/>
  <c r="X1165"/>
  <c r="X1163" s="1"/>
  <c r="Y1165"/>
  <c r="Y1163" s="1"/>
  <c r="Z1165"/>
  <c r="Z1163" s="1"/>
  <c r="AA1165"/>
  <c r="AA1163" s="1"/>
  <c r="AB1165"/>
  <c r="AB1163" s="1"/>
  <c r="AC1165"/>
  <c r="AC1163" s="1"/>
  <c r="AD1165"/>
  <c r="AD1163" s="1"/>
  <c r="AE1165"/>
  <c r="AE1163" s="1"/>
  <c r="AF1165"/>
  <c r="AF1163" s="1"/>
  <c r="AG1163"/>
  <c r="H1168"/>
  <c r="H1167" s="1"/>
  <c r="I1168"/>
  <c r="I1167" s="1"/>
  <c r="J1168"/>
  <c r="J1167" s="1"/>
  <c r="K1168"/>
  <c r="K1167" s="1"/>
  <c r="L1168"/>
  <c r="L1167" s="1"/>
  <c r="M1168"/>
  <c r="M1167" s="1"/>
  <c r="N1168"/>
  <c r="N1167" s="1"/>
  <c r="O1168"/>
  <c r="O1167" s="1"/>
  <c r="P1168"/>
  <c r="P1167" s="1"/>
  <c r="Q1168"/>
  <c r="Q1167" s="1"/>
  <c r="R1168"/>
  <c r="R1167" s="1"/>
  <c r="S1168"/>
  <c r="S1167" s="1"/>
  <c r="T1168"/>
  <c r="T1167" s="1"/>
  <c r="U1168"/>
  <c r="U1167" s="1"/>
  <c r="V1168"/>
  <c r="V1167" s="1"/>
  <c r="W1168"/>
  <c r="W1167" s="1"/>
  <c r="X1168"/>
  <c r="X1167" s="1"/>
  <c r="Y1168"/>
  <c r="Y1167" s="1"/>
  <c r="Z1168"/>
  <c r="Z1167" s="1"/>
  <c r="AA1168"/>
  <c r="AA1167" s="1"/>
  <c r="AB1168"/>
  <c r="AB1167" s="1"/>
  <c r="AC1168"/>
  <c r="AC1167" s="1"/>
  <c r="AD1168"/>
  <c r="AD1167" s="1"/>
  <c r="AE1168"/>
  <c r="AE1167" s="1"/>
  <c r="AF1168"/>
  <c r="AF1167" s="1"/>
  <c r="AG1167"/>
  <c r="S1172"/>
  <c r="S1171" s="1"/>
  <c r="T1172"/>
  <c r="T1171" s="1"/>
  <c r="U1172"/>
  <c r="U1171" s="1"/>
  <c r="V1172"/>
  <c r="V1171" s="1"/>
  <c r="V1166" s="1"/>
  <c r="W1172"/>
  <c r="W1171" s="1"/>
  <c r="X1172"/>
  <c r="X1171" s="1"/>
  <c r="Y1172"/>
  <c r="Y1171" s="1"/>
  <c r="Z1172"/>
  <c r="Z1171" s="1"/>
  <c r="AA1172"/>
  <c r="AA1171" s="1"/>
  <c r="AB1172"/>
  <c r="AB1171" s="1"/>
  <c r="AC1172"/>
  <c r="AC1171" s="1"/>
  <c r="AD1172"/>
  <c r="AD1171" s="1"/>
  <c r="AD1166" s="1"/>
  <c r="AE1172"/>
  <c r="AE1171" s="1"/>
  <c r="AF1172"/>
  <c r="AF1171" s="1"/>
  <c r="AG1171"/>
  <c r="H1175"/>
  <c r="H1174" s="1"/>
  <c r="I1175"/>
  <c r="I1174" s="1"/>
  <c r="J1175"/>
  <c r="J1174" s="1"/>
  <c r="K1175"/>
  <c r="K1174" s="1"/>
  <c r="L1175"/>
  <c r="L1174" s="1"/>
  <c r="M1175"/>
  <c r="M1174" s="1"/>
  <c r="N1175"/>
  <c r="N1174" s="1"/>
  <c r="O1175"/>
  <c r="O1174" s="1"/>
  <c r="P1175"/>
  <c r="P1174" s="1"/>
  <c r="Q1175"/>
  <c r="Q1174" s="1"/>
  <c r="R1175"/>
  <c r="R1174" s="1"/>
  <c r="S1175"/>
  <c r="S1174" s="1"/>
  <c r="T1175"/>
  <c r="T1174" s="1"/>
  <c r="U1175"/>
  <c r="U1174" s="1"/>
  <c r="V1175"/>
  <c r="V1174" s="1"/>
  <c r="W1175"/>
  <c r="W1174" s="1"/>
  <c r="X1175"/>
  <c r="X1174" s="1"/>
  <c r="Y1175"/>
  <c r="Y1174" s="1"/>
  <c r="Z1175"/>
  <c r="Z1174" s="1"/>
  <c r="AA1175"/>
  <c r="AA1174" s="1"/>
  <c r="AB1175"/>
  <c r="AB1174" s="1"/>
  <c r="AC1175"/>
  <c r="AC1174" s="1"/>
  <c r="AD1175"/>
  <c r="AD1174" s="1"/>
  <c r="AE1175"/>
  <c r="AE1174" s="1"/>
  <c r="AF1175"/>
  <c r="AF1174" s="1"/>
  <c r="AG1175"/>
  <c r="AG1174" s="1"/>
  <c r="H1177"/>
  <c r="H1176" s="1"/>
  <c r="I1177"/>
  <c r="I1176" s="1"/>
  <c r="J1177"/>
  <c r="J1176" s="1"/>
  <c r="K1177"/>
  <c r="K1176" s="1"/>
  <c r="L1177"/>
  <c r="L1176" s="1"/>
  <c r="M1177"/>
  <c r="M1176" s="1"/>
  <c r="N1177"/>
  <c r="N1176" s="1"/>
  <c r="O1177"/>
  <c r="O1176" s="1"/>
  <c r="P1177"/>
  <c r="P1176" s="1"/>
  <c r="Q1177"/>
  <c r="Q1176" s="1"/>
  <c r="R1177"/>
  <c r="R1176" s="1"/>
  <c r="S1177"/>
  <c r="S1176" s="1"/>
  <c r="T1177"/>
  <c r="T1176" s="1"/>
  <c r="U1177"/>
  <c r="U1176" s="1"/>
  <c r="V1177"/>
  <c r="V1176" s="1"/>
  <c r="W1177"/>
  <c r="W1176" s="1"/>
  <c r="X1177"/>
  <c r="X1176" s="1"/>
  <c r="Y1177"/>
  <c r="Y1176" s="1"/>
  <c r="Z1177"/>
  <c r="Z1176" s="1"/>
  <c r="AA1177"/>
  <c r="AA1176" s="1"/>
  <c r="AB1177"/>
  <c r="AB1176" s="1"/>
  <c r="AC1177"/>
  <c r="AC1176" s="1"/>
  <c r="AD1177"/>
  <c r="AD1176" s="1"/>
  <c r="AE1177"/>
  <c r="AE1176" s="1"/>
  <c r="AF1177"/>
  <c r="AF1176" s="1"/>
  <c r="AG1177"/>
  <c r="AG1176" s="1"/>
  <c r="H1180"/>
  <c r="H1179" s="1"/>
  <c r="I1180"/>
  <c r="I1179" s="1"/>
  <c r="J1180"/>
  <c r="J1179" s="1"/>
  <c r="K1180"/>
  <c r="K1179" s="1"/>
  <c r="L1180"/>
  <c r="L1179" s="1"/>
  <c r="M1180"/>
  <c r="M1179" s="1"/>
  <c r="N1180"/>
  <c r="N1179" s="1"/>
  <c r="O1180"/>
  <c r="O1179" s="1"/>
  <c r="P1180"/>
  <c r="P1179" s="1"/>
  <c r="Q1180"/>
  <c r="Q1179" s="1"/>
  <c r="R1180"/>
  <c r="R1179" s="1"/>
  <c r="S1180"/>
  <c r="S1179" s="1"/>
  <c r="T1180"/>
  <c r="T1179" s="1"/>
  <c r="U1180"/>
  <c r="U1179" s="1"/>
  <c r="V1180"/>
  <c r="V1179" s="1"/>
  <c r="W1180"/>
  <c r="W1179" s="1"/>
  <c r="X1180"/>
  <c r="X1179" s="1"/>
  <c r="Y1180"/>
  <c r="Y1179" s="1"/>
  <c r="Z1180"/>
  <c r="Z1179" s="1"/>
  <c r="AA1180"/>
  <c r="AA1179" s="1"/>
  <c r="AB1180"/>
  <c r="AB1179" s="1"/>
  <c r="AC1180"/>
  <c r="AC1179" s="1"/>
  <c r="AD1180"/>
  <c r="AD1179" s="1"/>
  <c r="AE1180"/>
  <c r="AE1179" s="1"/>
  <c r="AF1180"/>
  <c r="AF1179" s="1"/>
  <c r="AG1180"/>
  <c r="AG1179" s="1"/>
  <c r="H1182"/>
  <c r="H1181" s="1"/>
  <c r="I1182"/>
  <c r="I1181" s="1"/>
  <c r="I1178" s="1"/>
  <c r="J1182"/>
  <c r="J1181" s="1"/>
  <c r="K1182"/>
  <c r="K1181" s="1"/>
  <c r="L1182"/>
  <c r="L1181" s="1"/>
  <c r="M1182"/>
  <c r="M1181" s="1"/>
  <c r="M1178" s="1"/>
  <c r="N1182"/>
  <c r="N1181" s="1"/>
  <c r="O1182"/>
  <c r="O1181" s="1"/>
  <c r="P1182"/>
  <c r="P1181" s="1"/>
  <c r="Q1182"/>
  <c r="Q1181" s="1"/>
  <c r="Q1178" s="1"/>
  <c r="R1182"/>
  <c r="R1181" s="1"/>
  <c r="S1182"/>
  <c r="S1181" s="1"/>
  <c r="T1182"/>
  <c r="T1181" s="1"/>
  <c r="U1182"/>
  <c r="U1181" s="1"/>
  <c r="U1178" s="1"/>
  <c r="V1182"/>
  <c r="V1181" s="1"/>
  <c r="W1182"/>
  <c r="W1181" s="1"/>
  <c r="X1182"/>
  <c r="X1181" s="1"/>
  <c r="Y1182"/>
  <c r="Y1181" s="1"/>
  <c r="Y1178" s="1"/>
  <c r="Z1182"/>
  <c r="Z1181" s="1"/>
  <c r="AA1182"/>
  <c r="AA1181" s="1"/>
  <c r="AB1182"/>
  <c r="AB1181" s="1"/>
  <c r="AC1182"/>
  <c r="AC1181" s="1"/>
  <c r="AC1178" s="1"/>
  <c r="AD1182"/>
  <c r="AD1181" s="1"/>
  <c r="AE1182"/>
  <c r="AE1181" s="1"/>
  <c r="AF1182"/>
  <c r="AF1181" s="1"/>
  <c r="AG1182"/>
  <c r="AG1181" s="1"/>
  <c r="AG1178" s="1"/>
  <c r="H1185"/>
  <c r="H1184" s="1"/>
  <c r="I1185"/>
  <c r="I1184" s="1"/>
  <c r="J1185"/>
  <c r="J1184" s="1"/>
  <c r="K1185"/>
  <c r="K1184" s="1"/>
  <c r="L1185"/>
  <c r="L1184" s="1"/>
  <c r="M1185"/>
  <c r="M1184" s="1"/>
  <c r="N1185"/>
  <c r="N1184" s="1"/>
  <c r="O1185"/>
  <c r="O1184" s="1"/>
  <c r="P1185"/>
  <c r="P1184" s="1"/>
  <c r="Q1185"/>
  <c r="Q1184" s="1"/>
  <c r="R1185"/>
  <c r="R1184" s="1"/>
  <c r="S1185"/>
  <c r="S1184" s="1"/>
  <c r="T1185"/>
  <c r="T1184" s="1"/>
  <c r="U1185"/>
  <c r="U1184" s="1"/>
  <c r="V1185"/>
  <c r="V1184" s="1"/>
  <c r="W1185"/>
  <c r="W1184" s="1"/>
  <c r="X1185"/>
  <c r="X1184" s="1"/>
  <c r="Y1185"/>
  <c r="Y1184" s="1"/>
  <c r="Z1185"/>
  <c r="Z1184" s="1"/>
  <c r="AA1185"/>
  <c r="AA1184" s="1"/>
  <c r="AB1185"/>
  <c r="AB1184" s="1"/>
  <c r="AC1185"/>
  <c r="AC1184" s="1"/>
  <c r="AD1185"/>
  <c r="AD1184" s="1"/>
  <c r="AE1185"/>
  <c r="AE1184" s="1"/>
  <c r="AF1185"/>
  <c r="AF1184" s="1"/>
  <c r="AG1185"/>
  <c r="AG1184" s="1"/>
  <c r="H1187"/>
  <c r="H1186" s="1"/>
  <c r="I1187"/>
  <c r="I1186" s="1"/>
  <c r="J1187"/>
  <c r="J1186" s="1"/>
  <c r="K1187"/>
  <c r="K1186" s="1"/>
  <c r="L1187"/>
  <c r="L1186" s="1"/>
  <c r="M1187"/>
  <c r="M1186" s="1"/>
  <c r="N1187"/>
  <c r="N1186" s="1"/>
  <c r="O1187"/>
  <c r="O1186" s="1"/>
  <c r="P1187"/>
  <c r="P1186" s="1"/>
  <c r="Q1187"/>
  <c r="Q1186" s="1"/>
  <c r="R1187"/>
  <c r="R1186" s="1"/>
  <c r="S1187"/>
  <c r="S1186" s="1"/>
  <c r="T1187"/>
  <c r="T1186" s="1"/>
  <c r="U1187"/>
  <c r="U1186" s="1"/>
  <c r="V1187"/>
  <c r="V1186" s="1"/>
  <c r="W1187"/>
  <c r="W1186" s="1"/>
  <c r="X1187"/>
  <c r="X1186" s="1"/>
  <c r="Y1187"/>
  <c r="Y1186" s="1"/>
  <c r="Z1187"/>
  <c r="Z1186" s="1"/>
  <c r="AA1187"/>
  <c r="AA1186" s="1"/>
  <c r="AB1187"/>
  <c r="AB1186" s="1"/>
  <c r="AC1187"/>
  <c r="AC1186" s="1"/>
  <c r="AD1187"/>
  <c r="AD1186" s="1"/>
  <c r="AE1187"/>
  <c r="AE1186" s="1"/>
  <c r="AF1187"/>
  <c r="AF1186" s="1"/>
  <c r="AG1187"/>
  <c r="AG1186" s="1"/>
  <c r="H1190"/>
  <c r="H1189" s="1"/>
  <c r="I1190"/>
  <c r="I1189" s="1"/>
  <c r="J1190"/>
  <c r="J1189" s="1"/>
  <c r="K1190"/>
  <c r="K1189" s="1"/>
  <c r="L1190"/>
  <c r="L1189" s="1"/>
  <c r="M1190"/>
  <c r="M1189" s="1"/>
  <c r="N1190"/>
  <c r="N1189" s="1"/>
  <c r="O1190"/>
  <c r="O1189" s="1"/>
  <c r="P1190"/>
  <c r="P1189" s="1"/>
  <c r="Q1190"/>
  <c r="Q1189" s="1"/>
  <c r="R1190"/>
  <c r="R1189" s="1"/>
  <c r="S1190"/>
  <c r="S1189" s="1"/>
  <c r="T1190"/>
  <c r="T1189" s="1"/>
  <c r="U1190"/>
  <c r="U1189" s="1"/>
  <c r="V1190"/>
  <c r="V1189" s="1"/>
  <c r="W1190"/>
  <c r="W1189" s="1"/>
  <c r="X1190"/>
  <c r="X1189" s="1"/>
  <c r="Y1190"/>
  <c r="Y1189" s="1"/>
  <c r="Z1190"/>
  <c r="Z1189" s="1"/>
  <c r="AA1190"/>
  <c r="AA1189" s="1"/>
  <c r="AB1190"/>
  <c r="AB1189" s="1"/>
  <c r="AC1190"/>
  <c r="AC1189" s="1"/>
  <c r="AD1190"/>
  <c r="AD1189" s="1"/>
  <c r="AE1190"/>
  <c r="AE1189" s="1"/>
  <c r="AF1190"/>
  <c r="AF1189" s="1"/>
  <c r="AG1189"/>
  <c r="H1194"/>
  <c r="H1193" s="1"/>
  <c r="I1194"/>
  <c r="I1193" s="1"/>
  <c r="J1194"/>
  <c r="J1193" s="1"/>
  <c r="K1194"/>
  <c r="K1193" s="1"/>
  <c r="L1194"/>
  <c r="L1193" s="1"/>
  <c r="M1194"/>
  <c r="M1193" s="1"/>
  <c r="N1194"/>
  <c r="N1193" s="1"/>
  <c r="N1188" s="1"/>
  <c r="O1194"/>
  <c r="O1193" s="1"/>
  <c r="P1194"/>
  <c r="P1193" s="1"/>
  <c r="Q1194"/>
  <c r="Q1193" s="1"/>
  <c r="R1194"/>
  <c r="R1193" s="1"/>
  <c r="S1194"/>
  <c r="S1193" s="1"/>
  <c r="T1194"/>
  <c r="T1193" s="1"/>
  <c r="U1194"/>
  <c r="U1193" s="1"/>
  <c r="V1194"/>
  <c r="V1193" s="1"/>
  <c r="V1188" s="1"/>
  <c r="W1194"/>
  <c r="W1193" s="1"/>
  <c r="X1194"/>
  <c r="X1193" s="1"/>
  <c r="Y1194"/>
  <c r="Y1193" s="1"/>
  <c r="Z1194"/>
  <c r="Z1193" s="1"/>
  <c r="AA1194"/>
  <c r="AA1193" s="1"/>
  <c r="AB1194"/>
  <c r="AB1193" s="1"/>
  <c r="AC1194"/>
  <c r="AC1193" s="1"/>
  <c r="AD1194"/>
  <c r="AD1193" s="1"/>
  <c r="AD1188" s="1"/>
  <c r="AE1194"/>
  <c r="AE1193" s="1"/>
  <c r="AF1194"/>
  <c r="AF1193" s="1"/>
  <c r="AG1193"/>
  <c r="AG1196"/>
  <c r="H1197"/>
  <c r="H1196" s="1"/>
  <c r="I1197"/>
  <c r="I1196" s="1"/>
  <c r="J1197"/>
  <c r="J1196" s="1"/>
  <c r="K1197"/>
  <c r="K1196" s="1"/>
  <c r="L1197"/>
  <c r="L1196" s="1"/>
  <c r="M1197"/>
  <c r="M1196" s="1"/>
  <c r="N1197"/>
  <c r="N1196" s="1"/>
  <c r="O1197"/>
  <c r="O1196" s="1"/>
  <c r="P1197"/>
  <c r="P1196" s="1"/>
  <c r="Q1197"/>
  <c r="Q1196" s="1"/>
  <c r="R1197"/>
  <c r="R1196" s="1"/>
  <c r="S1197"/>
  <c r="S1196" s="1"/>
  <c r="T1197"/>
  <c r="T1196" s="1"/>
  <c r="U1197"/>
  <c r="U1196" s="1"/>
  <c r="V1197"/>
  <c r="V1196" s="1"/>
  <c r="W1197"/>
  <c r="W1196" s="1"/>
  <c r="X1197"/>
  <c r="X1196" s="1"/>
  <c r="Y1197"/>
  <c r="Y1196" s="1"/>
  <c r="Z1197"/>
  <c r="Z1196" s="1"/>
  <c r="AA1197"/>
  <c r="AA1196" s="1"/>
  <c r="AB1197"/>
  <c r="AB1196" s="1"/>
  <c r="AC1197"/>
  <c r="AC1196" s="1"/>
  <c r="AD1197"/>
  <c r="AD1196" s="1"/>
  <c r="AE1197"/>
  <c r="AE1196" s="1"/>
  <c r="AF1197"/>
  <c r="AF1196" s="1"/>
  <c r="AG1198"/>
  <c r="H1199"/>
  <c r="H1198" s="1"/>
  <c r="I1199"/>
  <c r="I1198" s="1"/>
  <c r="J1199"/>
  <c r="J1198" s="1"/>
  <c r="K1199"/>
  <c r="K1198" s="1"/>
  <c r="L1199"/>
  <c r="L1198" s="1"/>
  <c r="M1199"/>
  <c r="M1198" s="1"/>
  <c r="N1199"/>
  <c r="N1198" s="1"/>
  <c r="O1199"/>
  <c r="O1198" s="1"/>
  <c r="P1199"/>
  <c r="P1198" s="1"/>
  <c r="Q1199"/>
  <c r="Q1198" s="1"/>
  <c r="R1199"/>
  <c r="R1198" s="1"/>
  <c r="S1199"/>
  <c r="S1198" s="1"/>
  <c r="T1199"/>
  <c r="T1198" s="1"/>
  <c r="U1199"/>
  <c r="U1198" s="1"/>
  <c r="V1199"/>
  <c r="V1198" s="1"/>
  <c r="W1199"/>
  <c r="W1198" s="1"/>
  <c r="X1199"/>
  <c r="X1198" s="1"/>
  <c r="Y1199"/>
  <c r="Y1198" s="1"/>
  <c r="Z1199"/>
  <c r="Z1198" s="1"/>
  <c r="AA1199"/>
  <c r="AA1198" s="1"/>
  <c r="AB1199"/>
  <c r="AB1198" s="1"/>
  <c r="AC1199"/>
  <c r="AC1198" s="1"/>
  <c r="AD1199"/>
  <c r="AD1198" s="1"/>
  <c r="AE1199"/>
  <c r="AE1198" s="1"/>
  <c r="AF1199"/>
  <c r="AF1198" s="1"/>
  <c r="H1202"/>
  <c r="H1201" s="1"/>
  <c r="H1200" s="1"/>
  <c r="I1202"/>
  <c r="I1201" s="1"/>
  <c r="I1200" s="1"/>
  <c r="J1202"/>
  <c r="J1201" s="1"/>
  <c r="J1200" s="1"/>
  <c r="K1202"/>
  <c r="K1201" s="1"/>
  <c r="K1200" s="1"/>
  <c r="L1202"/>
  <c r="L1201" s="1"/>
  <c r="L1200" s="1"/>
  <c r="M1202"/>
  <c r="M1201" s="1"/>
  <c r="M1200" s="1"/>
  <c r="N1202"/>
  <c r="N1201" s="1"/>
  <c r="N1200" s="1"/>
  <c r="O1202"/>
  <c r="O1201" s="1"/>
  <c r="O1200" s="1"/>
  <c r="P1202"/>
  <c r="P1201" s="1"/>
  <c r="P1200" s="1"/>
  <c r="Q1202"/>
  <c r="Q1201" s="1"/>
  <c r="Q1200" s="1"/>
  <c r="R1202"/>
  <c r="R1201" s="1"/>
  <c r="R1200" s="1"/>
  <c r="S1202"/>
  <c r="S1201" s="1"/>
  <c r="S1200" s="1"/>
  <c r="T1202"/>
  <c r="T1201" s="1"/>
  <c r="T1200" s="1"/>
  <c r="U1202"/>
  <c r="U1201" s="1"/>
  <c r="U1200" s="1"/>
  <c r="V1202"/>
  <c r="V1201" s="1"/>
  <c r="V1200" s="1"/>
  <c r="W1202"/>
  <c r="W1201" s="1"/>
  <c r="W1200" s="1"/>
  <c r="X1202"/>
  <c r="X1201" s="1"/>
  <c r="X1200" s="1"/>
  <c r="Y1202"/>
  <c r="Y1201" s="1"/>
  <c r="Y1200" s="1"/>
  <c r="Z1202"/>
  <c r="Z1201" s="1"/>
  <c r="Z1200" s="1"/>
  <c r="AA1202"/>
  <c r="AA1201" s="1"/>
  <c r="AA1200" s="1"/>
  <c r="AB1202"/>
  <c r="AB1201" s="1"/>
  <c r="AB1200" s="1"/>
  <c r="AC1202"/>
  <c r="AC1201" s="1"/>
  <c r="AC1200" s="1"/>
  <c r="AD1202"/>
  <c r="AD1201" s="1"/>
  <c r="AD1200" s="1"/>
  <c r="AE1202"/>
  <c r="AE1201" s="1"/>
  <c r="AE1200" s="1"/>
  <c r="AF1202"/>
  <c r="AF1201" s="1"/>
  <c r="AF1200" s="1"/>
  <c r="AG1201"/>
  <c r="AG1200" s="1"/>
  <c r="AG1206"/>
  <c r="AG1205" s="1"/>
  <c r="AG1204" s="1"/>
  <c r="S1207"/>
  <c r="S1206" s="1"/>
  <c r="S1205" s="1"/>
  <c r="S1204" s="1"/>
  <c r="T1207"/>
  <c r="T1206" s="1"/>
  <c r="T1205" s="1"/>
  <c r="T1204" s="1"/>
  <c r="U1207"/>
  <c r="U1206" s="1"/>
  <c r="U1205" s="1"/>
  <c r="U1204" s="1"/>
  <c r="V1207"/>
  <c r="V1206" s="1"/>
  <c r="V1205" s="1"/>
  <c r="V1204" s="1"/>
  <c r="W1207"/>
  <c r="W1206" s="1"/>
  <c r="W1205" s="1"/>
  <c r="W1204" s="1"/>
  <c r="X1207"/>
  <c r="X1206" s="1"/>
  <c r="X1205" s="1"/>
  <c r="X1204" s="1"/>
  <c r="Y1207"/>
  <c r="Y1206" s="1"/>
  <c r="Y1205" s="1"/>
  <c r="Y1204" s="1"/>
  <c r="Z1207"/>
  <c r="Z1206" s="1"/>
  <c r="Z1205" s="1"/>
  <c r="Z1204" s="1"/>
  <c r="AA1207"/>
  <c r="AA1206" s="1"/>
  <c r="AA1205" s="1"/>
  <c r="AA1204" s="1"/>
  <c r="AB1207"/>
  <c r="AB1206" s="1"/>
  <c r="AB1205" s="1"/>
  <c r="AB1204" s="1"/>
  <c r="AC1207"/>
  <c r="AC1206" s="1"/>
  <c r="AC1205" s="1"/>
  <c r="AC1204" s="1"/>
  <c r="AD1207"/>
  <c r="AD1206" s="1"/>
  <c r="AD1205" s="1"/>
  <c r="AD1204" s="1"/>
  <c r="AE1207"/>
  <c r="AE1206" s="1"/>
  <c r="AE1205" s="1"/>
  <c r="AE1204" s="1"/>
  <c r="AF1207"/>
  <c r="AF1206" s="1"/>
  <c r="AF1205" s="1"/>
  <c r="AF1204" s="1"/>
  <c r="AG1210"/>
  <c r="AG1209" s="1"/>
  <c r="AG1208" s="1"/>
  <c r="H1211"/>
  <c r="H1210" s="1"/>
  <c r="H1209" s="1"/>
  <c r="H1208" s="1"/>
  <c r="I1211"/>
  <c r="I1210" s="1"/>
  <c r="I1209" s="1"/>
  <c r="I1208" s="1"/>
  <c r="J1211"/>
  <c r="J1210" s="1"/>
  <c r="J1209" s="1"/>
  <c r="J1208" s="1"/>
  <c r="K1211"/>
  <c r="K1210" s="1"/>
  <c r="K1209" s="1"/>
  <c r="K1208" s="1"/>
  <c r="L1211"/>
  <c r="L1210" s="1"/>
  <c r="L1209" s="1"/>
  <c r="L1208" s="1"/>
  <c r="M1211"/>
  <c r="M1210" s="1"/>
  <c r="M1209" s="1"/>
  <c r="M1208" s="1"/>
  <c r="N1211"/>
  <c r="N1210" s="1"/>
  <c r="N1209" s="1"/>
  <c r="N1208" s="1"/>
  <c r="O1211"/>
  <c r="O1210" s="1"/>
  <c r="O1209" s="1"/>
  <c r="O1208" s="1"/>
  <c r="P1211"/>
  <c r="P1210" s="1"/>
  <c r="P1209" s="1"/>
  <c r="P1208" s="1"/>
  <c r="Q1211"/>
  <c r="Q1210" s="1"/>
  <c r="Q1209" s="1"/>
  <c r="Q1208" s="1"/>
  <c r="R1211"/>
  <c r="R1210" s="1"/>
  <c r="R1209" s="1"/>
  <c r="R1208" s="1"/>
  <c r="S1211"/>
  <c r="S1210" s="1"/>
  <c r="S1209" s="1"/>
  <c r="S1208" s="1"/>
  <c r="T1211"/>
  <c r="T1210" s="1"/>
  <c r="T1209" s="1"/>
  <c r="T1208" s="1"/>
  <c r="U1211"/>
  <c r="U1210" s="1"/>
  <c r="U1209" s="1"/>
  <c r="U1208" s="1"/>
  <c r="V1211"/>
  <c r="V1210" s="1"/>
  <c r="V1209" s="1"/>
  <c r="V1208" s="1"/>
  <c r="W1211"/>
  <c r="W1210" s="1"/>
  <c r="W1209" s="1"/>
  <c r="W1208" s="1"/>
  <c r="X1211"/>
  <c r="X1210" s="1"/>
  <c r="X1209" s="1"/>
  <c r="X1208" s="1"/>
  <c r="Y1211"/>
  <c r="Y1210" s="1"/>
  <c r="Y1209" s="1"/>
  <c r="Y1208" s="1"/>
  <c r="Z1211"/>
  <c r="Z1210" s="1"/>
  <c r="Z1209" s="1"/>
  <c r="Z1208" s="1"/>
  <c r="AA1211"/>
  <c r="AA1210" s="1"/>
  <c r="AA1209" s="1"/>
  <c r="AA1208" s="1"/>
  <c r="AB1211"/>
  <c r="AB1210" s="1"/>
  <c r="AB1209" s="1"/>
  <c r="AB1208" s="1"/>
  <c r="AC1211"/>
  <c r="AC1210" s="1"/>
  <c r="AC1209" s="1"/>
  <c r="AC1208" s="1"/>
  <c r="AD1211"/>
  <c r="AD1210" s="1"/>
  <c r="AD1209" s="1"/>
  <c r="AD1208" s="1"/>
  <c r="AE1211"/>
  <c r="AE1210" s="1"/>
  <c r="AE1209" s="1"/>
  <c r="AE1208" s="1"/>
  <c r="AF1211"/>
  <c r="AF1210" s="1"/>
  <c r="AF1209" s="1"/>
  <c r="AF1208" s="1"/>
  <c r="AG1214"/>
  <c r="H1215"/>
  <c r="H1214" s="1"/>
  <c r="I1215"/>
  <c r="I1214" s="1"/>
  <c r="J1215"/>
  <c r="J1214" s="1"/>
  <c r="K1215"/>
  <c r="K1214" s="1"/>
  <c r="L1215"/>
  <c r="L1214" s="1"/>
  <c r="M1215"/>
  <c r="M1214" s="1"/>
  <c r="N1215"/>
  <c r="N1214" s="1"/>
  <c r="O1215"/>
  <c r="O1214" s="1"/>
  <c r="P1215"/>
  <c r="P1214" s="1"/>
  <c r="Q1215"/>
  <c r="Q1214" s="1"/>
  <c r="R1215"/>
  <c r="R1214" s="1"/>
  <c r="S1215"/>
  <c r="S1214" s="1"/>
  <c r="T1215"/>
  <c r="T1214" s="1"/>
  <c r="U1215"/>
  <c r="U1214" s="1"/>
  <c r="V1215"/>
  <c r="V1214" s="1"/>
  <c r="W1215"/>
  <c r="W1214" s="1"/>
  <c r="X1215"/>
  <c r="X1214" s="1"/>
  <c r="Y1215"/>
  <c r="Y1214" s="1"/>
  <c r="Z1215"/>
  <c r="Z1214" s="1"/>
  <c r="AA1215"/>
  <c r="AA1214" s="1"/>
  <c r="AB1215"/>
  <c r="AB1214" s="1"/>
  <c r="AC1215"/>
  <c r="AC1214" s="1"/>
  <c r="AD1215"/>
  <c r="AD1214" s="1"/>
  <c r="AE1215"/>
  <c r="AE1214" s="1"/>
  <c r="AF1215"/>
  <c r="AF1214" s="1"/>
  <c r="AG1216"/>
  <c r="H1217"/>
  <c r="H1216" s="1"/>
  <c r="I1217"/>
  <c r="I1216" s="1"/>
  <c r="J1217"/>
  <c r="J1216" s="1"/>
  <c r="K1217"/>
  <c r="K1216" s="1"/>
  <c r="L1217"/>
  <c r="L1216" s="1"/>
  <c r="M1217"/>
  <c r="M1216" s="1"/>
  <c r="N1217"/>
  <c r="N1216" s="1"/>
  <c r="O1217"/>
  <c r="O1216" s="1"/>
  <c r="P1217"/>
  <c r="P1216" s="1"/>
  <c r="Q1217"/>
  <c r="Q1216" s="1"/>
  <c r="R1217"/>
  <c r="R1216" s="1"/>
  <c r="S1217"/>
  <c r="S1216" s="1"/>
  <c r="T1217"/>
  <c r="T1216" s="1"/>
  <c r="U1217"/>
  <c r="U1216" s="1"/>
  <c r="V1217"/>
  <c r="V1216" s="1"/>
  <c r="W1217"/>
  <c r="W1216" s="1"/>
  <c r="X1217"/>
  <c r="X1216" s="1"/>
  <c r="Y1217"/>
  <c r="Y1216" s="1"/>
  <c r="Z1217"/>
  <c r="Z1216" s="1"/>
  <c r="AA1217"/>
  <c r="AA1216" s="1"/>
  <c r="AB1217"/>
  <c r="AB1216" s="1"/>
  <c r="AC1217"/>
  <c r="AC1216" s="1"/>
  <c r="AD1217"/>
  <c r="AD1216" s="1"/>
  <c r="AE1217"/>
  <c r="AE1216" s="1"/>
  <c r="AF1217"/>
  <c r="AF1216" s="1"/>
  <c r="H1220"/>
  <c r="H1218" s="1"/>
  <c r="I1220"/>
  <c r="I1218" s="1"/>
  <c r="J1220"/>
  <c r="J1218" s="1"/>
  <c r="K1220"/>
  <c r="K1218" s="1"/>
  <c r="L1220"/>
  <c r="L1218" s="1"/>
  <c r="M1220"/>
  <c r="M1218" s="1"/>
  <c r="N1220"/>
  <c r="N1218" s="1"/>
  <c r="O1220"/>
  <c r="O1218" s="1"/>
  <c r="P1220"/>
  <c r="P1218" s="1"/>
  <c r="Q1220"/>
  <c r="Q1218" s="1"/>
  <c r="R1220"/>
  <c r="R1218" s="1"/>
  <c r="S1220"/>
  <c r="S1218" s="1"/>
  <c r="T1220"/>
  <c r="T1218" s="1"/>
  <c r="U1220"/>
  <c r="U1218" s="1"/>
  <c r="V1220"/>
  <c r="V1218" s="1"/>
  <c r="W1220"/>
  <c r="W1218" s="1"/>
  <c r="X1220"/>
  <c r="X1218" s="1"/>
  <c r="Y1220"/>
  <c r="Y1218" s="1"/>
  <c r="Z1220"/>
  <c r="Z1218" s="1"/>
  <c r="AA1220"/>
  <c r="AA1218" s="1"/>
  <c r="AB1220"/>
  <c r="AB1218" s="1"/>
  <c r="AC1220"/>
  <c r="AC1218" s="1"/>
  <c r="AD1220"/>
  <c r="AD1218" s="1"/>
  <c r="AE1220"/>
  <c r="AE1218" s="1"/>
  <c r="AF1220"/>
  <c r="AF1218" s="1"/>
  <c r="AG1220"/>
  <c r="AG1218" s="1"/>
  <c r="AG1223"/>
  <c r="R1224"/>
  <c r="R1223" s="1"/>
  <c r="S1224"/>
  <c r="S1223" s="1"/>
  <c r="T1224"/>
  <c r="T1223" s="1"/>
  <c r="U1224"/>
  <c r="U1223" s="1"/>
  <c r="V1224"/>
  <c r="V1223" s="1"/>
  <c r="W1224"/>
  <c r="W1223" s="1"/>
  <c r="X1224"/>
  <c r="X1223" s="1"/>
  <c r="Y1224"/>
  <c r="Y1223" s="1"/>
  <c r="Z1224"/>
  <c r="Z1223" s="1"/>
  <c r="AA1224"/>
  <c r="AA1223" s="1"/>
  <c r="AB1224"/>
  <c r="AB1223" s="1"/>
  <c r="AC1224"/>
  <c r="AC1223" s="1"/>
  <c r="AD1224"/>
  <c r="AD1223" s="1"/>
  <c r="AE1224"/>
  <c r="AE1223" s="1"/>
  <c r="AF1224"/>
  <c r="AF1223" s="1"/>
  <c r="AG1225"/>
  <c r="R1226"/>
  <c r="R1225" s="1"/>
  <c r="S1226"/>
  <c r="S1225" s="1"/>
  <c r="T1226"/>
  <c r="T1225" s="1"/>
  <c r="U1226"/>
  <c r="U1225" s="1"/>
  <c r="V1226"/>
  <c r="V1225" s="1"/>
  <c r="W1226"/>
  <c r="W1225" s="1"/>
  <c r="X1226"/>
  <c r="X1225" s="1"/>
  <c r="Y1226"/>
  <c r="Y1225" s="1"/>
  <c r="Z1226"/>
  <c r="Z1225" s="1"/>
  <c r="AA1226"/>
  <c r="AA1225" s="1"/>
  <c r="AB1226"/>
  <c r="AB1225" s="1"/>
  <c r="AC1226"/>
  <c r="AC1225" s="1"/>
  <c r="AD1226"/>
  <c r="AD1225" s="1"/>
  <c r="AE1226"/>
  <c r="AE1225" s="1"/>
  <c r="AF1226"/>
  <c r="AF1225" s="1"/>
  <c r="H1229"/>
  <c r="H1228" s="1"/>
  <c r="H1227" s="1"/>
  <c r="I1229"/>
  <c r="I1228" s="1"/>
  <c r="I1227" s="1"/>
  <c r="J1229"/>
  <c r="J1228" s="1"/>
  <c r="J1227" s="1"/>
  <c r="K1229"/>
  <c r="K1228" s="1"/>
  <c r="K1227" s="1"/>
  <c r="L1229"/>
  <c r="L1228" s="1"/>
  <c r="L1227" s="1"/>
  <c r="M1229"/>
  <c r="M1228" s="1"/>
  <c r="M1227" s="1"/>
  <c r="N1229"/>
  <c r="N1228" s="1"/>
  <c r="N1227" s="1"/>
  <c r="O1229"/>
  <c r="O1228" s="1"/>
  <c r="O1227" s="1"/>
  <c r="P1229"/>
  <c r="P1228" s="1"/>
  <c r="P1227" s="1"/>
  <c r="Q1229"/>
  <c r="Q1228" s="1"/>
  <c r="Q1227" s="1"/>
  <c r="R1229"/>
  <c r="R1228" s="1"/>
  <c r="R1227" s="1"/>
  <c r="S1229"/>
  <c r="S1228" s="1"/>
  <c r="S1227" s="1"/>
  <c r="T1229"/>
  <c r="T1228" s="1"/>
  <c r="T1227" s="1"/>
  <c r="U1229"/>
  <c r="U1228" s="1"/>
  <c r="U1227" s="1"/>
  <c r="V1229"/>
  <c r="V1228" s="1"/>
  <c r="V1227" s="1"/>
  <c r="W1229"/>
  <c r="W1228" s="1"/>
  <c r="W1227" s="1"/>
  <c r="X1229"/>
  <c r="X1228" s="1"/>
  <c r="X1227" s="1"/>
  <c r="Y1229"/>
  <c r="Y1228" s="1"/>
  <c r="Y1227" s="1"/>
  <c r="Z1229"/>
  <c r="Z1228" s="1"/>
  <c r="Z1227" s="1"/>
  <c r="AA1229"/>
  <c r="AA1228" s="1"/>
  <c r="AA1227" s="1"/>
  <c r="AB1229"/>
  <c r="AB1228" s="1"/>
  <c r="AB1227" s="1"/>
  <c r="AC1229"/>
  <c r="AC1228" s="1"/>
  <c r="AC1227" s="1"/>
  <c r="AD1229"/>
  <c r="AD1228" s="1"/>
  <c r="AD1227" s="1"/>
  <c r="AE1229"/>
  <c r="AE1228" s="1"/>
  <c r="AE1227" s="1"/>
  <c r="AF1229"/>
  <c r="AF1228" s="1"/>
  <c r="AF1227" s="1"/>
  <c r="AG1228"/>
  <c r="AG1227" s="1"/>
  <c r="H1230"/>
  <c r="I1230"/>
  <c r="J1230"/>
  <c r="K1230"/>
  <c r="L1230"/>
  <c r="M1230"/>
  <c r="N1230"/>
  <c r="O1230"/>
  <c r="P1230"/>
  <c r="Q1230"/>
  <c r="R1230"/>
  <c r="S1230"/>
  <c r="T1230"/>
  <c r="U1230"/>
  <c r="V1230"/>
  <c r="W1230"/>
  <c r="X1230"/>
  <c r="Y1230"/>
  <c r="Z1230"/>
  <c r="AA1230"/>
  <c r="AB1230"/>
  <c r="AC1230"/>
  <c r="AD1230"/>
  <c r="AE1230"/>
  <c r="AF1230"/>
  <c r="AG1230"/>
  <c r="AG1235"/>
  <c r="AG1234" s="1"/>
  <c r="AG1233" s="1"/>
  <c r="H1236"/>
  <c r="H1235" s="1"/>
  <c r="H1234" s="1"/>
  <c r="H1233" s="1"/>
  <c r="I1236"/>
  <c r="I1235" s="1"/>
  <c r="I1234" s="1"/>
  <c r="I1233" s="1"/>
  <c r="J1236"/>
  <c r="J1235" s="1"/>
  <c r="J1234" s="1"/>
  <c r="J1233" s="1"/>
  <c r="K1236"/>
  <c r="K1235" s="1"/>
  <c r="K1234" s="1"/>
  <c r="K1233" s="1"/>
  <c r="L1236"/>
  <c r="L1235" s="1"/>
  <c r="L1234" s="1"/>
  <c r="L1233" s="1"/>
  <c r="M1236"/>
  <c r="M1235" s="1"/>
  <c r="M1234" s="1"/>
  <c r="M1233" s="1"/>
  <c r="N1236"/>
  <c r="N1235" s="1"/>
  <c r="N1234" s="1"/>
  <c r="N1233" s="1"/>
  <c r="O1236"/>
  <c r="O1235" s="1"/>
  <c r="O1234" s="1"/>
  <c r="O1233" s="1"/>
  <c r="P1236"/>
  <c r="P1235" s="1"/>
  <c r="P1234" s="1"/>
  <c r="P1233" s="1"/>
  <c r="Q1236"/>
  <c r="Q1235" s="1"/>
  <c r="Q1234" s="1"/>
  <c r="Q1233" s="1"/>
  <c r="R1236"/>
  <c r="R1235" s="1"/>
  <c r="R1234" s="1"/>
  <c r="R1233" s="1"/>
  <c r="S1236"/>
  <c r="S1235" s="1"/>
  <c r="S1234" s="1"/>
  <c r="S1233" s="1"/>
  <c r="T1236"/>
  <c r="T1235" s="1"/>
  <c r="T1234" s="1"/>
  <c r="T1233" s="1"/>
  <c r="U1236"/>
  <c r="U1235" s="1"/>
  <c r="U1234" s="1"/>
  <c r="U1233" s="1"/>
  <c r="V1236"/>
  <c r="V1235" s="1"/>
  <c r="V1234" s="1"/>
  <c r="V1233" s="1"/>
  <c r="W1236"/>
  <c r="W1235" s="1"/>
  <c r="W1234" s="1"/>
  <c r="W1233" s="1"/>
  <c r="X1236"/>
  <c r="X1235" s="1"/>
  <c r="X1234" s="1"/>
  <c r="X1233" s="1"/>
  <c r="Y1236"/>
  <c r="Y1235" s="1"/>
  <c r="Y1234" s="1"/>
  <c r="Y1233" s="1"/>
  <c r="Z1236"/>
  <c r="Z1235" s="1"/>
  <c r="Z1234" s="1"/>
  <c r="Z1233" s="1"/>
  <c r="AA1236"/>
  <c r="AA1235" s="1"/>
  <c r="AA1234" s="1"/>
  <c r="AA1233" s="1"/>
  <c r="AB1236"/>
  <c r="AB1235" s="1"/>
  <c r="AB1234" s="1"/>
  <c r="AB1233" s="1"/>
  <c r="AC1236"/>
  <c r="AC1235" s="1"/>
  <c r="AC1234" s="1"/>
  <c r="AC1233" s="1"/>
  <c r="AD1236"/>
  <c r="AD1235" s="1"/>
  <c r="AD1234" s="1"/>
  <c r="AD1233" s="1"/>
  <c r="AE1236"/>
  <c r="AE1235" s="1"/>
  <c r="AE1234" s="1"/>
  <c r="AE1233" s="1"/>
  <c r="AF1236"/>
  <c r="AF1235" s="1"/>
  <c r="AF1234" s="1"/>
  <c r="AF1233" s="1"/>
  <c r="H1240"/>
  <c r="H1239" s="1"/>
  <c r="H1238" s="1"/>
  <c r="I1240"/>
  <c r="I1239" s="1"/>
  <c r="I1238" s="1"/>
  <c r="J1240"/>
  <c r="J1239" s="1"/>
  <c r="J1238" s="1"/>
  <c r="K1240"/>
  <c r="K1239" s="1"/>
  <c r="K1238" s="1"/>
  <c r="L1240"/>
  <c r="L1239" s="1"/>
  <c r="L1238" s="1"/>
  <c r="M1240"/>
  <c r="M1239" s="1"/>
  <c r="M1238" s="1"/>
  <c r="N1240"/>
  <c r="N1239" s="1"/>
  <c r="N1238" s="1"/>
  <c r="O1240"/>
  <c r="O1239" s="1"/>
  <c r="O1238" s="1"/>
  <c r="P1240"/>
  <c r="P1239" s="1"/>
  <c r="P1238" s="1"/>
  <c r="Q1240"/>
  <c r="Q1239" s="1"/>
  <c r="Q1238" s="1"/>
  <c r="R1240"/>
  <c r="R1239" s="1"/>
  <c r="R1238" s="1"/>
  <c r="S1240"/>
  <c r="S1239" s="1"/>
  <c r="S1238" s="1"/>
  <c r="T1240"/>
  <c r="T1239" s="1"/>
  <c r="T1238" s="1"/>
  <c r="U1240"/>
  <c r="U1239" s="1"/>
  <c r="U1238" s="1"/>
  <c r="V1240"/>
  <c r="V1239" s="1"/>
  <c r="V1238" s="1"/>
  <c r="W1240"/>
  <c r="W1239" s="1"/>
  <c r="W1238" s="1"/>
  <c r="X1240"/>
  <c r="X1239" s="1"/>
  <c r="X1238" s="1"/>
  <c r="Y1240"/>
  <c r="Y1239" s="1"/>
  <c r="Y1238" s="1"/>
  <c r="Z1240"/>
  <c r="Z1239" s="1"/>
  <c r="Z1238" s="1"/>
  <c r="AA1240"/>
  <c r="AA1239" s="1"/>
  <c r="AA1238" s="1"/>
  <c r="AB1240"/>
  <c r="AB1239" s="1"/>
  <c r="AB1238" s="1"/>
  <c r="AC1240"/>
  <c r="AC1239" s="1"/>
  <c r="AC1238" s="1"/>
  <c r="AD1240"/>
  <c r="AD1239" s="1"/>
  <c r="AD1238" s="1"/>
  <c r="AE1240"/>
  <c r="AE1239" s="1"/>
  <c r="AE1238" s="1"/>
  <c r="AF1240"/>
  <c r="AF1239" s="1"/>
  <c r="AF1238" s="1"/>
  <c r="AG1240"/>
  <c r="AG1239" s="1"/>
  <c r="AG1238" s="1"/>
  <c r="H1243"/>
  <c r="H1242" s="1"/>
  <c r="H1241" s="1"/>
  <c r="I1243"/>
  <c r="I1242" s="1"/>
  <c r="I1241" s="1"/>
  <c r="J1243"/>
  <c r="J1242" s="1"/>
  <c r="J1241" s="1"/>
  <c r="K1243"/>
  <c r="K1242" s="1"/>
  <c r="K1241" s="1"/>
  <c r="L1243"/>
  <c r="L1242" s="1"/>
  <c r="L1241" s="1"/>
  <c r="M1243"/>
  <c r="M1242" s="1"/>
  <c r="M1241" s="1"/>
  <c r="N1243"/>
  <c r="N1242" s="1"/>
  <c r="N1241" s="1"/>
  <c r="O1243"/>
  <c r="O1242" s="1"/>
  <c r="O1241" s="1"/>
  <c r="P1243"/>
  <c r="P1242" s="1"/>
  <c r="P1241" s="1"/>
  <c r="Q1243"/>
  <c r="Q1242" s="1"/>
  <c r="Q1241" s="1"/>
  <c r="R1243"/>
  <c r="R1242" s="1"/>
  <c r="R1241" s="1"/>
  <c r="S1243"/>
  <c r="S1242" s="1"/>
  <c r="S1241" s="1"/>
  <c r="T1243"/>
  <c r="T1242" s="1"/>
  <c r="T1241" s="1"/>
  <c r="U1243"/>
  <c r="U1242" s="1"/>
  <c r="U1241" s="1"/>
  <c r="V1243"/>
  <c r="V1242" s="1"/>
  <c r="V1241" s="1"/>
  <c r="W1243"/>
  <c r="W1242" s="1"/>
  <c r="W1241" s="1"/>
  <c r="X1243"/>
  <c r="X1242" s="1"/>
  <c r="X1241" s="1"/>
  <c r="Y1243"/>
  <c r="Y1242" s="1"/>
  <c r="Y1241" s="1"/>
  <c r="Z1243"/>
  <c r="Z1242" s="1"/>
  <c r="Z1241" s="1"/>
  <c r="AA1243"/>
  <c r="AA1242" s="1"/>
  <c r="AA1241" s="1"/>
  <c r="AB1243"/>
  <c r="AB1242" s="1"/>
  <c r="AB1241" s="1"/>
  <c r="AC1243"/>
  <c r="AC1242" s="1"/>
  <c r="AC1241" s="1"/>
  <c r="AD1243"/>
  <c r="AD1242" s="1"/>
  <c r="AD1241" s="1"/>
  <c r="AE1243"/>
  <c r="AE1242" s="1"/>
  <c r="AE1241" s="1"/>
  <c r="AF1243"/>
  <c r="AF1242" s="1"/>
  <c r="AF1241" s="1"/>
  <c r="AG1243"/>
  <c r="AG1242" s="1"/>
  <c r="AG1241" s="1"/>
  <c r="AG1245"/>
  <c r="H1246"/>
  <c r="H1245" s="1"/>
  <c r="I1246"/>
  <c r="I1245" s="1"/>
  <c r="J1246"/>
  <c r="J1245" s="1"/>
  <c r="K1246"/>
  <c r="K1245" s="1"/>
  <c r="L1246"/>
  <c r="L1245" s="1"/>
  <c r="M1246"/>
  <c r="M1245" s="1"/>
  <c r="N1246"/>
  <c r="N1245" s="1"/>
  <c r="O1246"/>
  <c r="O1245" s="1"/>
  <c r="P1246"/>
  <c r="P1245" s="1"/>
  <c r="Q1246"/>
  <c r="Q1245" s="1"/>
  <c r="R1246"/>
  <c r="R1245" s="1"/>
  <c r="S1246"/>
  <c r="S1245" s="1"/>
  <c r="T1246"/>
  <c r="T1245" s="1"/>
  <c r="U1246"/>
  <c r="U1245" s="1"/>
  <c r="V1246"/>
  <c r="V1245" s="1"/>
  <c r="W1246"/>
  <c r="W1245" s="1"/>
  <c r="X1246"/>
  <c r="X1245" s="1"/>
  <c r="Y1246"/>
  <c r="Y1245" s="1"/>
  <c r="Z1246"/>
  <c r="Z1245" s="1"/>
  <c r="AA1246"/>
  <c r="AA1245" s="1"/>
  <c r="AB1246"/>
  <c r="AB1245" s="1"/>
  <c r="AC1246"/>
  <c r="AC1245" s="1"/>
  <c r="AD1246"/>
  <c r="AD1245" s="1"/>
  <c r="AE1246"/>
  <c r="AE1245" s="1"/>
  <c r="AF1246"/>
  <c r="AF1245" s="1"/>
  <c r="AG1247"/>
  <c r="H1248"/>
  <c r="H1247" s="1"/>
  <c r="I1248"/>
  <c r="I1247" s="1"/>
  <c r="J1248"/>
  <c r="J1247" s="1"/>
  <c r="K1248"/>
  <c r="K1247" s="1"/>
  <c r="L1248"/>
  <c r="L1247" s="1"/>
  <c r="M1248"/>
  <c r="M1247" s="1"/>
  <c r="N1248"/>
  <c r="N1247" s="1"/>
  <c r="O1248"/>
  <c r="O1247" s="1"/>
  <c r="P1248"/>
  <c r="P1247" s="1"/>
  <c r="Q1248"/>
  <c r="Q1247" s="1"/>
  <c r="R1248"/>
  <c r="R1247" s="1"/>
  <c r="S1248"/>
  <c r="S1247" s="1"/>
  <c r="T1248"/>
  <c r="T1247" s="1"/>
  <c r="U1248"/>
  <c r="U1247" s="1"/>
  <c r="V1248"/>
  <c r="V1247" s="1"/>
  <c r="W1248"/>
  <c r="W1247" s="1"/>
  <c r="X1248"/>
  <c r="X1247" s="1"/>
  <c r="Y1248"/>
  <c r="Y1247" s="1"/>
  <c r="Z1248"/>
  <c r="Z1247" s="1"/>
  <c r="AA1248"/>
  <c r="AA1247" s="1"/>
  <c r="AB1248"/>
  <c r="AB1247" s="1"/>
  <c r="AC1248"/>
  <c r="AC1247" s="1"/>
  <c r="AD1248"/>
  <c r="AD1247" s="1"/>
  <c r="AE1248"/>
  <c r="AE1247" s="1"/>
  <c r="AF1248"/>
  <c r="AF1247" s="1"/>
  <c r="H1249"/>
  <c r="I1249"/>
  <c r="J1249"/>
  <c r="K1249"/>
  <c r="L1249"/>
  <c r="M1249"/>
  <c r="N1249"/>
  <c r="O1249"/>
  <c r="P1249"/>
  <c r="Q1249"/>
  <c r="R1249"/>
  <c r="S1249"/>
  <c r="T1249"/>
  <c r="U1249"/>
  <c r="V1249"/>
  <c r="W1249"/>
  <c r="X1249"/>
  <c r="Y1249"/>
  <c r="Z1249"/>
  <c r="AA1249"/>
  <c r="AB1249"/>
  <c r="AC1249"/>
  <c r="AD1249"/>
  <c r="AE1249"/>
  <c r="AF1249"/>
  <c r="AG1249"/>
  <c r="H1252"/>
  <c r="I1252"/>
  <c r="J1252"/>
  <c r="K1252"/>
  <c r="L1252"/>
  <c r="M1252"/>
  <c r="N1252"/>
  <c r="O1252"/>
  <c r="P1252"/>
  <c r="Q1252"/>
  <c r="R1252"/>
  <c r="S1252"/>
  <c r="T1252"/>
  <c r="U1252"/>
  <c r="V1252"/>
  <c r="W1252"/>
  <c r="X1252"/>
  <c r="Y1252"/>
  <c r="Z1252"/>
  <c r="AA1252"/>
  <c r="AB1252"/>
  <c r="AC1252"/>
  <c r="AD1252"/>
  <c r="AE1252"/>
  <c r="AF1252"/>
  <c r="H1253"/>
  <c r="I1253"/>
  <c r="J1253"/>
  <c r="K1253"/>
  <c r="L1253"/>
  <c r="M1253"/>
  <c r="N1253"/>
  <c r="O1253"/>
  <c r="P1253"/>
  <c r="Q1253"/>
  <c r="R1253"/>
  <c r="S1253"/>
  <c r="T1253"/>
  <c r="U1253"/>
  <c r="V1253"/>
  <c r="W1253"/>
  <c r="X1253"/>
  <c r="Y1253"/>
  <c r="Z1253"/>
  <c r="AA1253"/>
  <c r="AB1253"/>
  <c r="AC1253"/>
  <c r="AD1253"/>
  <c r="AE1253"/>
  <c r="AF1253"/>
  <c r="H1259"/>
  <c r="H1258" s="1"/>
  <c r="I1259"/>
  <c r="I1258" s="1"/>
  <c r="J1259"/>
  <c r="J1258" s="1"/>
  <c r="K1259"/>
  <c r="K1258" s="1"/>
  <c r="L1259"/>
  <c r="L1258" s="1"/>
  <c r="M1259"/>
  <c r="M1258" s="1"/>
  <c r="N1259"/>
  <c r="N1258" s="1"/>
  <c r="O1259"/>
  <c r="O1258" s="1"/>
  <c r="P1259"/>
  <c r="P1258" s="1"/>
  <c r="Q1259"/>
  <c r="Q1258" s="1"/>
  <c r="R1259"/>
  <c r="R1258" s="1"/>
  <c r="S1259"/>
  <c r="S1258" s="1"/>
  <c r="T1259"/>
  <c r="T1258" s="1"/>
  <c r="U1259"/>
  <c r="U1258" s="1"/>
  <c r="V1259"/>
  <c r="V1258" s="1"/>
  <c r="W1259"/>
  <c r="W1258" s="1"/>
  <c r="X1259"/>
  <c r="X1258" s="1"/>
  <c r="Y1259"/>
  <c r="Y1258" s="1"/>
  <c r="Z1259"/>
  <c r="Z1258" s="1"/>
  <c r="AA1259"/>
  <c r="AA1258" s="1"/>
  <c r="AB1259"/>
  <c r="AB1258" s="1"/>
  <c r="AC1259"/>
  <c r="AC1258" s="1"/>
  <c r="AD1259"/>
  <c r="AD1258" s="1"/>
  <c r="AE1259"/>
  <c r="AE1258" s="1"/>
  <c r="AF1259"/>
  <c r="AF1258" s="1"/>
  <c r="AG1259"/>
  <c r="AG1258" s="1"/>
  <c r="H1261"/>
  <c r="I1261"/>
  <c r="J1261"/>
  <c r="K1261"/>
  <c r="L1261"/>
  <c r="M1261"/>
  <c r="N1261"/>
  <c r="O1261"/>
  <c r="P1261"/>
  <c r="Q1261"/>
  <c r="R1261"/>
  <c r="S1261"/>
  <c r="T1261"/>
  <c r="U1261"/>
  <c r="V1261"/>
  <c r="W1261"/>
  <c r="X1261"/>
  <c r="Y1261"/>
  <c r="Z1261"/>
  <c r="AA1261"/>
  <c r="AB1261"/>
  <c r="AC1261"/>
  <c r="AD1261"/>
  <c r="AE1261"/>
  <c r="AF1261"/>
  <c r="AG1261"/>
  <c r="S1265"/>
  <c r="S1264" s="1"/>
  <c r="T1265"/>
  <c r="T1264" s="1"/>
  <c r="U1265"/>
  <c r="U1264" s="1"/>
  <c r="V1265"/>
  <c r="V1264" s="1"/>
  <c r="W1265"/>
  <c r="W1264" s="1"/>
  <c r="X1265"/>
  <c r="X1264" s="1"/>
  <c r="Y1265"/>
  <c r="Y1264" s="1"/>
  <c r="Z1265"/>
  <c r="Z1264" s="1"/>
  <c r="AA1265"/>
  <c r="AA1264" s="1"/>
  <c r="AB1265"/>
  <c r="AB1264" s="1"/>
  <c r="AC1265"/>
  <c r="AC1264" s="1"/>
  <c r="AD1265"/>
  <c r="AD1264" s="1"/>
  <c r="AE1265"/>
  <c r="AE1264" s="1"/>
  <c r="AF1265"/>
  <c r="AF1264" s="1"/>
  <c r="AG1265"/>
  <c r="AG1264" s="1"/>
  <c r="H1268"/>
  <c r="H1267" s="1"/>
  <c r="H1266" s="1"/>
  <c r="I1268"/>
  <c r="I1267" s="1"/>
  <c r="I1266" s="1"/>
  <c r="J1268"/>
  <c r="J1267" s="1"/>
  <c r="J1266" s="1"/>
  <c r="K1268"/>
  <c r="K1267" s="1"/>
  <c r="K1266" s="1"/>
  <c r="L1268"/>
  <c r="L1267" s="1"/>
  <c r="L1266" s="1"/>
  <c r="M1268"/>
  <c r="M1267" s="1"/>
  <c r="M1266" s="1"/>
  <c r="N1268"/>
  <c r="N1267" s="1"/>
  <c r="N1266" s="1"/>
  <c r="O1268"/>
  <c r="O1267" s="1"/>
  <c r="O1266" s="1"/>
  <c r="P1268"/>
  <c r="P1267" s="1"/>
  <c r="P1266" s="1"/>
  <c r="Q1268"/>
  <c r="Q1267" s="1"/>
  <c r="Q1266" s="1"/>
  <c r="R1268"/>
  <c r="R1267" s="1"/>
  <c r="R1266" s="1"/>
  <c r="S1268"/>
  <c r="S1267" s="1"/>
  <c r="S1266" s="1"/>
  <c r="T1268"/>
  <c r="T1267" s="1"/>
  <c r="T1266" s="1"/>
  <c r="U1268"/>
  <c r="U1267" s="1"/>
  <c r="U1266" s="1"/>
  <c r="V1268"/>
  <c r="V1267" s="1"/>
  <c r="V1266" s="1"/>
  <c r="W1268"/>
  <c r="W1267" s="1"/>
  <c r="W1266" s="1"/>
  <c r="X1268"/>
  <c r="X1267" s="1"/>
  <c r="X1266" s="1"/>
  <c r="Y1268"/>
  <c r="Y1267" s="1"/>
  <c r="Y1266" s="1"/>
  <c r="Z1268"/>
  <c r="Z1267" s="1"/>
  <c r="Z1266" s="1"/>
  <c r="AA1268"/>
  <c r="AA1267" s="1"/>
  <c r="AA1266" s="1"/>
  <c r="AB1268"/>
  <c r="AB1267" s="1"/>
  <c r="AB1266" s="1"/>
  <c r="AC1268"/>
  <c r="AC1267" s="1"/>
  <c r="AC1266" s="1"/>
  <c r="AD1268"/>
  <c r="AD1267" s="1"/>
  <c r="AD1266" s="1"/>
  <c r="AE1268"/>
  <c r="AE1267" s="1"/>
  <c r="AE1266" s="1"/>
  <c r="AF1268"/>
  <c r="AF1267" s="1"/>
  <c r="AF1266" s="1"/>
  <c r="AG1268"/>
  <c r="AG1267" s="1"/>
  <c r="AG1266" s="1"/>
  <c r="H1272"/>
  <c r="H1271" s="1"/>
  <c r="H1270" s="1"/>
  <c r="H1269" s="1"/>
  <c r="I1272"/>
  <c r="I1271" s="1"/>
  <c r="I1270" s="1"/>
  <c r="I1269" s="1"/>
  <c r="J1272"/>
  <c r="J1271" s="1"/>
  <c r="J1270" s="1"/>
  <c r="J1269" s="1"/>
  <c r="K1272"/>
  <c r="K1271" s="1"/>
  <c r="K1270" s="1"/>
  <c r="K1269" s="1"/>
  <c r="L1272"/>
  <c r="L1271" s="1"/>
  <c r="L1270" s="1"/>
  <c r="L1269" s="1"/>
  <c r="M1272"/>
  <c r="M1271" s="1"/>
  <c r="M1270" s="1"/>
  <c r="M1269" s="1"/>
  <c r="N1272"/>
  <c r="N1271" s="1"/>
  <c r="N1270" s="1"/>
  <c r="N1269" s="1"/>
  <c r="O1272"/>
  <c r="O1271" s="1"/>
  <c r="O1270" s="1"/>
  <c r="O1269" s="1"/>
  <c r="P1272"/>
  <c r="P1271" s="1"/>
  <c r="P1270" s="1"/>
  <c r="P1269" s="1"/>
  <c r="Q1272"/>
  <c r="Q1271" s="1"/>
  <c r="Q1270" s="1"/>
  <c r="Q1269" s="1"/>
  <c r="R1272"/>
  <c r="R1271" s="1"/>
  <c r="R1270" s="1"/>
  <c r="R1269" s="1"/>
  <c r="S1272"/>
  <c r="S1271" s="1"/>
  <c r="S1270" s="1"/>
  <c r="S1269" s="1"/>
  <c r="T1272"/>
  <c r="T1271" s="1"/>
  <c r="T1270" s="1"/>
  <c r="T1269" s="1"/>
  <c r="U1272"/>
  <c r="U1271" s="1"/>
  <c r="U1270" s="1"/>
  <c r="U1269" s="1"/>
  <c r="V1272"/>
  <c r="V1271" s="1"/>
  <c r="V1270" s="1"/>
  <c r="V1269" s="1"/>
  <c r="W1272"/>
  <c r="W1271" s="1"/>
  <c r="W1270" s="1"/>
  <c r="W1269" s="1"/>
  <c r="X1272"/>
  <c r="X1271" s="1"/>
  <c r="X1270" s="1"/>
  <c r="X1269" s="1"/>
  <c r="Y1272"/>
  <c r="Y1271" s="1"/>
  <c r="Y1270" s="1"/>
  <c r="Y1269" s="1"/>
  <c r="Z1272"/>
  <c r="Z1271" s="1"/>
  <c r="Z1270" s="1"/>
  <c r="Z1269" s="1"/>
  <c r="AA1272"/>
  <c r="AA1271" s="1"/>
  <c r="AA1270" s="1"/>
  <c r="AA1269" s="1"/>
  <c r="AB1272"/>
  <c r="AB1271" s="1"/>
  <c r="AB1270" s="1"/>
  <c r="AB1269" s="1"/>
  <c r="AC1272"/>
  <c r="AC1271" s="1"/>
  <c r="AC1270" s="1"/>
  <c r="AC1269" s="1"/>
  <c r="AD1272"/>
  <c r="AD1271" s="1"/>
  <c r="AD1270" s="1"/>
  <c r="AD1269" s="1"/>
  <c r="AE1272"/>
  <c r="AE1271" s="1"/>
  <c r="AE1270" s="1"/>
  <c r="AE1269" s="1"/>
  <c r="AF1272"/>
  <c r="AF1271" s="1"/>
  <c r="AF1270" s="1"/>
  <c r="AF1269" s="1"/>
  <c r="AG1272"/>
  <c r="AG1271" s="1"/>
  <c r="AG1270" s="1"/>
  <c r="AG1269" s="1"/>
  <c r="H1273"/>
  <c r="I1273"/>
  <c r="J1273"/>
  <c r="K1273"/>
  <c r="L1273"/>
  <c r="M1273"/>
  <c r="N1273"/>
  <c r="O1273"/>
  <c r="P1273"/>
  <c r="Q1273"/>
  <c r="R1273"/>
  <c r="S1273"/>
  <c r="T1273"/>
  <c r="U1273"/>
  <c r="V1273"/>
  <c r="W1273"/>
  <c r="X1273"/>
  <c r="Y1273"/>
  <c r="Z1273"/>
  <c r="AA1273"/>
  <c r="AB1273"/>
  <c r="AC1273"/>
  <c r="AD1273"/>
  <c r="AE1273"/>
  <c r="AF1273"/>
  <c r="AG1273"/>
  <c r="S1278"/>
  <c r="S1277" s="1"/>
  <c r="S1276" s="1"/>
  <c r="S1275" s="1"/>
  <c r="T1278"/>
  <c r="T1277" s="1"/>
  <c r="T1276" s="1"/>
  <c r="T1275" s="1"/>
  <c r="U1278"/>
  <c r="U1277" s="1"/>
  <c r="U1276" s="1"/>
  <c r="U1275" s="1"/>
  <c r="V1278"/>
  <c r="V1277" s="1"/>
  <c r="V1276" s="1"/>
  <c r="V1275" s="1"/>
  <c r="W1278"/>
  <c r="W1277" s="1"/>
  <c r="W1276" s="1"/>
  <c r="W1275" s="1"/>
  <c r="X1278"/>
  <c r="X1277" s="1"/>
  <c r="X1276" s="1"/>
  <c r="X1275" s="1"/>
  <c r="Y1278"/>
  <c r="Y1277" s="1"/>
  <c r="Y1276" s="1"/>
  <c r="Y1275" s="1"/>
  <c r="Z1278"/>
  <c r="Z1277" s="1"/>
  <c r="Z1276" s="1"/>
  <c r="Z1275" s="1"/>
  <c r="AA1278"/>
  <c r="AA1277" s="1"/>
  <c r="AA1276" s="1"/>
  <c r="AA1275" s="1"/>
  <c r="AB1278"/>
  <c r="AB1277" s="1"/>
  <c r="AB1276" s="1"/>
  <c r="AB1275" s="1"/>
  <c r="AC1278"/>
  <c r="AC1277" s="1"/>
  <c r="AC1276" s="1"/>
  <c r="AC1275" s="1"/>
  <c r="AD1278"/>
  <c r="AD1277" s="1"/>
  <c r="AD1276" s="1"/>
  <c r="AD1275" s="1"/>
  <c r="AE1278"/>
  <c r="AE1277" s="1"/>
  <c r="AE1276" s="1"/>
  <c r="AE1275" s="1"/>
  <c r="AF1278"/>
  <c r="AF1277" s="1"/>
  <c r="AF1276" s="1"/>
  <c r="AF1275" s="1"/>
  <c r="AG1278"/>
  <c r="AG1277" s="1"/>
  <c r="AG1276" s="1"/>
  <c r="AG1275" s="1"/>
  <c r="H1282"/>
  <c r="H1281" s="1"/>
  <c r="I1282"/>
  <c r="I1281" s="1"/>
  <c r="J1282"/>
  <c r="J1281" s="1"/>
  <c r="K1282"/>
  <c r="K1281" s="1"/>
  <c r="L1282"/>
  <c r="L1281" s="1"/>
  <c r="M1282"/>
  <c r="M1281" s="1"/>
  <c r="N1282"/>
  <c r="N1281" s="1"/>
  <c r="O1282"/>
  <c r="O1281" s="1"/>
  <c r="P1282"/>
  <c r="P1281" s="1"/>
  <c r="Q1282"/>
  <c r="Q1281" s="1"/>
  <c r="R1282"/>
  <c r="R1281" s="1"/>
  <c r="S1282"/>
  <c r="S1281" s="1"/>
  <c r="T1282"/>
  <c r="T1281" s="1"/>
  <c r="U1282"/>
  <c r="U1281" s="1"/>
  <c r="V1282"/>
  <c r="V1281" s="1"/>
  <c r="W1282"/>
  <c r="W1281" s="1"/>
  <c r="X1282"/>
  <c r="X1281" s="1"/>
  <c r="Y1282"/>
  <c r="Y1281" s="1"/>
  <c r="Z1282"/>
  <c r="Z1281" s="1"/>
  <c r="AA1282"/>
  <c r="AA1281" s="1"/>
  <c r="AB1282"/>
  <c r="AB1281" s="1"/>
  <c r="AC1282"/>
  <c r="AC1281" s="1"/>
  <c r="AD1282"/>
  <c r="AD1281" s="1"/>
  <c r="AE1282"/>
  <c r="AE1281" s="1"/>
  <c r="AF1282"/>
  <c r="AF1281" s="1"/>
  <c r="AG1282"/>
  <c r="AG1281" s="1"/>
  <c r="S1285"/>
  <c r="S1284" s="1"/>
  <c r="S1283" s="1"/>
  <c r="T1285"/>
  <c r="T1284" s="1"/>
  <c r="T1283" s="1"/>
  <c r="U1285"/>
  <c r="U1284" s="1"/>
  <c r="U1283" s="1"/>
  <c r="V1285"/>
  <c r="V1284" s="1"/>
  <c r="V1283" s="1"/>
  <c r="W1285"/>
  <c r="W1284" s="1"/>
  <c r="W1283" s="1"/>
  <c r="X1285"/>
  <c r="X1284" s="1"/>
  <c r="X1283" s="1"/>
  <c r="Y1285"/>
  <c r="Y1284" s="1"/>
  <c r="Y1283" s="1"/>
  <c r="Z1285"/>
  <c r="Z1284" s="1"/>
  <c r="Z1283" s="1"/>
  <c r="AA1285"/>
  <c r="AA1284" s="1"/>
  <c r="AA1283" s="1"/>
  <c r="AB1285"/>
  <c r="AB1284" s="1"/>
  <c r="AB1283" s="1"/>
  <c r="AC1285"/>
  <c r="AC1284" s="1"/>
  <c r="AC1283" s="1"/>
  <c r="AD1285"/>
  <c r="AD1284" s="1"/>
  <c r="AD1283" s="1"/>
  <c r="AE1285"/>
  <c r="AE1284" s="1"/>
  <c r="AE1283" s="1"/>
  <c r="AF1285"/>
  <c r="AF1284" s="1"/>
  <c r="AF1283" s="1"/>
  <c r="AG1284"/>
  <c r="AG1283" s="1"/>
  <c r="H1287"/>
  <c r="H1286" s="1"/>
  <c r="I1287"/>
  <c r="I1286" s="1"/>
  <c r="J1287"/>
  <c r="J1286" s="1"/>
  <c r="K1287"/>
  <c r="K1286" s="1"/>
  <c r="L1287"/>
  <c r="L1286" s="1"/>
  <c r="M1287"/>
  <c r="M1286" s="1"/>
  <c r="N1287"/>
  <c r="N1286" s="1"/>
  <c r="O1287"/>
  <c r="O1286" s="1"/>
  <c r="P1287"/>
  <c r="P1286" s="1"/>
  <c r="Q1287"/>
  <c r="Q1286" s="1"/>
  <c r="R1287"/>
  <c r="R1286" s="1"/>
  <c r="S1287"/>
  <c r="S1286" s="1"/>
  <c r="T1287"/>
  <c r="T1286" s="1"/>
  <c r="U1287"/>
  <c r="U1286" s="1"/>
  <c r="V1287"/>
  <c r="V1286" s="1"/>
  <c r="W1287"/>
  <c r="W1286" s="1"/>
  <c r="X1287"/>
  <c r="X1286" s="1"/>
  <c r="Y1287"/>
  <c r="Y1286" s="1"/>
  <c r="Z1287"/>
  <c r="Z1286" s="1"/>
  <c r="AA1287"/>
  <c r="AA1286" s="1"/>
  <c r="AB1287"/>
  <c r="AB1286" s="1"/>
  <c r="AC1287"/>
  <c r="AC1286" s="1"/>
  <c r="AD1287"/>
  <c r="AD1286" s="1"/>
  <c r="AE1287"/>
  <c r="AE1286" s="1"/>
  <c r="AF1287"/>
  <c r="AF1286" s="1"/>
  <c r="AG1286"/>
  <c r="S1289"/>
  <c r="S1288" s="1"/>
  <c r="T1289"/>
  <c r="T1288" s="1"/>
  <c r="U1289"/>
  <c r="U1288" s="1"/>
  <c r="V1289"/>
  <c r="V1288" s="1"/>
  <c r="W1289"/>
  <c r="W1288" s="1"/>
  <c r="X1289"/>
  <c r="X1288" s="1"/>
  <c r="Y1289"/>
  <c r="Y1288" s="1"/>
  <c r="Z1289"/>
  <c r="Z1288" s="1"/>
  <c r="AA1289"/>
  <c r="AA1288" s="1"/>
  <c r="AB1289"/>
  <c r="AB1288" s="1"/>
  <c r="AC1289"/>
  <c r="AC1288" s="1"/>
  <c r="AD1289"/>
  <c r="AD1288" s="1"/>
  <c r="AE1289"/>
  <c r="AE1288" s="1"/>
  <c r="AF1289"/>
  <c r="AF1288" s="1"/>
  <c r="AG1289"/>
  <c r="AG1288" s="1"/>
  <c r="H1290"/>
  <c r="I1290"/>
  <c r="J1290"/>
  <c r="K1290"/>
  <c r="L1290"/>
  <c r="M1290"/>
  <c r="N1290"/>
  <c r="O1290"/>
  <c r="P1290"/>
  <c r="Q1290"/>
  <c r="R1290"/>
  <c r="S1290"/>
  <c r="T1290"/>
  <c r="U1290"/>
  <c r="V1290"/>
  <c r="W1290"/>
  <c r="X1290"/>
  <c r="Y1290"/>
  <c r="Z1290"/>
  <c r="AA1290"/>
  <c r="AB1290"/>
  <c r="AC1290"/>
  <c r="AD1290"/>
  <c r="AE1290"/>
  <c r="AF1290"/>
  <c r="AG1290"/>
  <c r="AG1292"/>
  <c r="S1293"/>
  <c r="S1292" s="1"/>
  <c r="T1293"/>
  <c r="T1292" s="1"/>
  <c r="U1293"/>
  <c r="U1292" s="1"/>
  <c r="V1293"/>
  <c r="V1292" s="1"/>
  <c r="W1293"/>
  <c r="W1292" s="1"/>
  <c r="X1293"/>
  <c r="X1292" s="1"/>
  <c r="Y1293"/>
  <c r="Y1292" s="1"/>
  <c r="Z1293"/>
  <c r="Z1292" s="1"/>
  <c r="AA1293"/>
  <c r="AA1292" s="1"/>
  <c r="AB1293"/>
  <c r="AB1292" s="1"/>
  <c r="AC1293"/>
  <c r="AC1292" s="1"/>
  <c r="AD1293"/>
  <c r="AD1292" s="1"/>
  <c r="AE1293"/>
  <c r="AE1292" s="1"/>
  <c r="AF1293"/>
  <c r="AF1292" s="1"/>
  <c r="AG1294"/>
  <c r="H1295"/>
  <c r="H1294" s="1"/>
  <c r="I1295"/>
  <c r="I1294" s="1"/>
  <c r="J1295"/>
  <c r="J1294" s="1"/>
  <c r="K1295"/>
  <c r="K1294" s="1"/>
  <c r="L1295"/>
  <c r="L1294" s="1"/>
  <c r="M1295"/>
  <c r="M1294" s="1"/>
  <c r="N1295"/>
  <c r="N1294" s="1"/>
  <c r="O1295"/>
  <c r="O1294" s="1"/>
  <c r="P1295"/>
  <c r="P1294" s="1"/>
  <c r="Q1295"/>
  <c r="Q1294" s="1"/>
  <c r="R1295"/>
  <c r="R1294" s="1"/>
  <c r="S1295"/>
  <c r="S1294" s="1"/>
  <c r="T1295"/>
  <c r="T1294" s="1"/>
  <c r="U1295"/>
  <c r="U1294" s="1"/>
  <c r="V1295"/>
  <c r="V1294" s="1"/>
  <c r="W1295"/>
  <c r="W1294" s="1"/>
  <c r="X1295"/>
  <c r="X1294" s="1"/>
  <c r="Y1295"/>
  <c r="Y1294" s="1"/>
  <c r="Z1295"/>
  <c r="Z1294" s="1"/>
  <c r="AA1295"/>
  <c r="AA1294" s="1"/>
  <c r="AB1295"/>
  <c r="AB1294" s="1"/>
  <c r="AC1295"/>
  <c r="AC1294" s="1"/>
  <c r="AD1295"/>
  <c r="AD1294" s="1"/>
  <c r="AE1295"/>
  <c r="AE1294" s="1"/>
  <c r="AF1295"/>
  <c r="AF1294" s="1"/>
  <c r="H1298"/>
  <c r="H1297" s="1"/>
  <c r="I1298"/>
  <c r="I1297" s="1"/>
  <c r="J1298"/>
  <c r="J1297" s="1"/>
  <c r="K1298"/>
  <c r="K1297" s="1"/>
  <c r="L1298"/>
  <c r="L1297" s="1"/>
  <c r="M1298"/>
  <c r="M1297" s="1"/>
  <c r="N1298"/>
  <c r="N1297" s="1"/>
  <c r="O1298"/>
  <c r="O1297" s="1"/>
  <c r="P1298"/>
  <c r="P1297" s="1"/>
  <c r="Q1298"/>
  <c r="Q1297" s="1"/>
  <c r="R1298"/>
  <c r="R1297" s="1"/>
  <c r="S1298"/>
  <c r="S1297" s="1"/>
  <c r="T1298"/>
  <c r="T1297" s="1"/>
  <c r="U1298"/>
  <c r="U1297" s="1"/>
  <c r="V1298"/>
  <c r="V1297" s="1"/>
  <c r="W1298"/>
  <c r="W1297" s="1"/>
  <c r="X1298"/>
  <c r="X1297" s="1"/>
  <c r="Y1298"/>
  <c r="Y1297" s="1"/>
  <c r="Z1298"/>
  <c r="Z1297" s="1"/>
  <c r="AA1298"/>
  <c r="AA1297" s="1"/>
  <c r="AB1298"/>
  <c r="AB1297" s="1"/>
  <c r="AC1298"/>
  <c r="AC1297" s="1"/>
  <c r="AD1298"/>
  <c r="AD1297" s="1"/>
  <c r="AE1298"/>
  <c r="AE1297" s="1"/>
  <c r="AF1298"/>
  <c r="AF1297" s="1"/>
  <c r="AG1298"/>
  <c r="AG1297" s="1"/>
  <c r="H1300"/>
  <c r="H1296" s="1"/>
  <c r="I1300"/>
  <c r="I1296" s="1"/>
  <c r="J1300"/>
  <c r="J1296" s="1"/>
  <c r="K1300"/>
  <c r="K1296" s="1"/>
  <c r="L1300"/>
  <c r="L1296" s="1"/>
  <c r="M1300"/>
  <c r="M1296" s="1"/>
  <c r="N1300"/>
  <c r="N1296" s="1"/>
  <c r="O1300"/>
  <c r="O1296" s="1"/>
  <c r="P1300"/>
  <c r="P1296" s="1"/>
  <c r="Q1300"/>
  <c r="Q1296" s="1"/>
  <c r="R1300"/>
  <c r="R1296" s="1"/>
  <c r="S1300"/>
  <c r="S1296" s="1"/>
  <c r="T1300"/>
  <c r="T1296" s="1"/>
  <c r="U1300"/>
  <c r="U1296" s="1"/>
  <c r="V1300"/>
  <c r="V1296" s="1"/>
  <c r="W1300"/>
  <c r="W1296" s="1"/>
  <c r="X1300"/>
  <c r="X1296" s="1"/>
  <c r="Y1300"/>
  <c r="Y1296" s="1"/>
  <c r="Z1300"/>
  <c r="Z1296" s="1"/>
  <c r="AA1300"/>
  <c r="AA1296" s="1"/>
  <c r="AB1300"/>
  <c r="AB1296" s="1"/>
  <c r="AC1300"/>
  <c r="AC1296" s="1"/>
  <c r="AD1300"/>
  <c r="AD1296" s="1"/>
  <c r="AE1300"/>
  <c r="AE1296" s="1"/>
  <c r="AF1300"/>
  <c r="AF1296" s="1"/>
  <c r="AG1300"/>
  <c r="AG1296" s="1"/>
  <c r="H1302"/>
  <c r="H1301" s="1"/>
  <c r="I1302"/>
  <c r="I1301" s="1"/>
  <c r="J1302"/>
  <c r="J1301" s="1"/>
  <c r="K1302"/>
  <c r="K1301" s="1"/>
  <c r="L1302"/>
  <c r="L1301" s="1"/>
  <c r="M1302"/>
  <c r="M1301" s="1"/>
  <c r="N1302"/>
  <c r="N1301" s="1"/>
  <c r="O1302"/>
  <c r="O1301" s="1"/>
  <c r="P1302"/>
  <c r="P1301" s="1"/>
  <c r="Q1302"/>
  <c r="Q1301" s="1"/>
  <c r="R1302"/>
  <c r="R1301" s="1"/>
  <c r="S1302"/>
  <c r="S1301" s="1"/>
  <c r="T1302"/>
  <c r="T1301" s="1"/>
  <c r="U1302"/>
  <c r="U1301" s="1"/>
  <c r="V1302"/>
  <c r="V1301" s="1"/>
  <c r="W1302"/>
  <c r="W1301" s="1"/>
  <c r="X1302"/>
  <c r="X1301" s="1"/>
  <c r="Y1302"/>
  <c r="Y1301" s="1"/>
  <c r="Z1302"/>
  <c r="Z1301" s="1"/>
  <c r="AA1302"/>
  <c r="AA1301" s="1"/>
  <c r="AB1302"/>
  <c r="AB1301" s="1"/>
  <c r="AC1302"/>
  <c r="AC1301" s="1"/>
  <c r="AD1302"/>
  <c r="AD1301" s="1"/>
  <c r="AE1302"/>
  <c r="AE1301" s="1"/>
  <c r="AF1302"/>
  <c r="AF1301" s="1"/>
  <c r="AG1302"/>
  <c r="AG1301" s="1"/>
  <c r="H1304"/>
  <c r="H1303" s="1"/>
  <c r="I1304"/>
  <c r="I1303" s="1"/>
  <c r="J1304"/>
  <c r="J1303" s="1"/>
  <c r="K1304"/>
  <c r="K1303" s="1"/>
  <c r="L1304"/>
  <c r="L1303" s="1"/>
  <c r="M1304"/>
  <c r="M1303" s="1"/>
  <c r="N1304"/>
  <c r="N1303" s="1"/>
  <c r="O1304"/>
  <c r="O1303" s="1"/>
  <c r="P1304"/>
  <c r="P1303" s="1"/>
  <c r="Q1304"/>
  <c r="Q1303" s="1"/>
  <c r="R1304"/>
  <c r="R1303" s="1"/>
  <c r="S1304"/>
  <c r="S1303" s="1"/>
  <c r="T1304"/>
  <c r="T1303" s="1"/>
  <c r="U1304"/>
  <c r="U1303" s="1"/>
  <c r="V1304"/>
  <c r="V1303" s="1"/>
  <c r="W1304"/>
  <c r="W1303" s="1"/>
  <c r="X1304"/>
  <c r="X1303" s="1"/>
  <c r="Y1304"/>
  <c r="Y1303" s="1"/>
  <c r="Z1304"/>
  <c r="Z1303" s="1"/>
  <c r="AA1304"/>
  <c r="AA1303" s="1"/>
  <c r="AB1304"/>
  <c r="AB1303" s="1"/>
  <c r="AC1304"/>
  <c r="AC1303" s="1"/>
  <c r="AD1304"/>
  <c r="AD1303" s="1"/>
  <c r="AE1304"/>
  <c r="AE1303" s="1"/>
  <c r="AF1304"/>
  <c r="AF1303" s="1"/>
  <c r="AG1304"/>
  <c r="AG1303" s="1"/>
  <c r="H1306"/>
  <c r="H1305" s="1"/>
  <c r="I1306"/>
  <c r="I1305" s="1"/>
  <c r="J1306"/>
  <c r="J1305" s="1"/>
  <c r="K1306"/>
  <c r="K1305" s="1"/>
  <c r="L1306"/>
  <c r="L1305" s="1"/>
  <c r="M1306"/>
  <c r="M1305" s="1"/>
  <c r="N1306"/>
  <c r="N1305" s="1"/>
  <c r="O1306"/>
  <c r="O1305" s="1"/>
  <c r="P1306"/>
  <c r="P1305" s="1"/>
  <c r="Q1306"/>
  <c r="Q1305" s="1"/>
  <c r="R1306"/>
  <c r="R1305" s="1"/>
  <c r="S1306"/>
  <c r="S1305" s="1"/>
  <c r="T1306"/>
  <c r="T1305" s="1"/>
  <c r="U1306"/>
  <c r="U1305" s="1"/>
  <c r="V1306"/>
  <c r="V1305" s="1"/>
  <c r="W1306"/>
  <c r="W1305" s="1"/>
  <c r="X1306"/>
  <c r="X1305" s="1"/>
  <c r="Y1306"/>
  <c r="Y1305" s="1"/>
  <c r="Z1306"/>
  <c r="Z1305" s="1"/>
  <c r="AA1306"/>
  <c r="AA1305" s="1"/>
  <c r="AB1306"/>
  <c r="AB1305" s="1"/>
  <c r="AC1306"/>
  <c r="AC1305" s="1"/>
  <c r="AD1306"/>
  <c r="AD1305" s="1"/>
  <c r="AE1306"/>
  <c r="AE1305" s="1"/>
  <c r="AF1306"/>
  <c r="AF1305" s="1"/>
  <c r="AG1306"/>
  <c r="AG1305" s="1"/>
  <c r="H1308"/>
  <c r="H1307" s="1"/>
  <c r="I1308"/>
  <c r="I1307" s="1"/>
  <c r="J1308"/>
  <c r="J1307" s="1"/>
  <c r="K1308"/>
  <c r="K1307" s="1"/>
  <c r="L1308"/>
  <c r="L1307" s="1"/>
  <c r="M1308"/>
  <c r="M1307" s="1"/>
  <c r="N1308"/>
  <c r="N1307" s="1"/>
  <c r="O1308"/>
  <c r="O1307" s="1"/>
  <c r="P1308"/>
  <c r="P1307" s="1"/>
  <c r="Q1308"/>
  <c r="Q1307" s="1"/>
  <c r="R1308"/>
  <c r="R1307" s="1"/>
  <c r="S1308"/>
  <c r="S1307" s="1"/>
  <c r="T1308"/>
  <c r="T1307" s="1"/>
  <c r="U1308"/>
  <c r="U1307" s="1"/>
  <c r="V1308"/>
  <c r="V1307" s="1"/>
  <c r="W1308"/>
  <c r="W1307" s="1"/>
  <c r="X1308"/>
  <c r="X1307" s="1"/>
  <c r="Y1308"/>
  <c r="Y1307" s="1"/>
  <c r="Z1308"/>
  <c r="Z1307" s="1"/>
  <c r="AA1308"/>
  <c r="AA1307" s="1"/>
  <c r="AB1308"/>
  <c r="AB1307" s="1"/>
  <c r="AC1308"/>
  <c r="AC1307" s="1"/>
  <c r="AD1308"/>
  <c r="AD1307" s="1"/>
  <c r="AE1308"/>
  <c r="AE1307" s="1"/>
  <c r="AF1308"/>
  <c r="AF1307" s="1"/>
  <c r="AG1308"/>
  <c r="AG1307" s="1"/>
  <c r="H1311"/>
  <c r="H1310" s="1"/>
  <c r="I1311"/>
  <c r="I1310" s="1"/>
  <c r="J1311"/>
  <c r="J1310" s="1"/>
  <c r="K1311"/>
  <c r="K1310" s="1"/>
  <c r="L1311"/>
  <c r="L1310" s="1"/>
  <c r="M1311"/>
  <c r="M1310" s="1"/>
  <c r="N1311"/>
  <c r="N1310" s="1"/>
  <c r="O1311"/>
  <c r="O1310" s="1"/>
  <c r="P1311"/>
  <c r="P1310" s="1"/>
  <c r="Q1311"/>
  <c r="Q1310" s="1"/>
  <c r="R1311"/>
  <c r="R1310" s="1"/>
  <c r="S1311"/>
  <c r="S1310" s="1"/>
  <c r="T1311"/>
  <c r="T1310" s="1"/>
  <c r="U1311"/>
  <c r="U1310" s="1"/>
  <c r="V1311"/>
  <c r="V1310" s="1"/>
  <c r="W1311"/>
  <c r="W1310" s="1"/>
  <c r="X1311"/>
  <c r="X1310" s="1"/>
  <c r="Y1311"/>
  <c r="Y1310" s="1"/>
  <c r="Z1311"/>
  <c r="Z1310" s="1"/>
  <c r="AA1311"/>
  <c r="AA1310" s="1"/>
  <c r="AB1311"/>
  <c r="AB1310" s="1"/>
  <c r="AC1311"/>
  <c r="AC1310" s="1"/>
  <c r="AD1311"/>
  <c r="AD1310" s="1"/>
  <c r="AE1311"/>
  <c r="AE1310" s="1"/>
  <c r="AF1311"/>
  <c r="AF1310" s="1"/>
  <c r="AG1311"/>
  <c r="AG1310" s="1"/>
  <c r="H1315"/>
  <c r="H1314" s="1"/>
  <c r="H1313" s="1"/>
  <c r="I1315"/>
  <c r="I1314" s="1"/>
  <c r="I1313" s="1"/>
  <c r="J1315"/>
  <c r="J1314" s="1"/>
  <c r="J1313" s="1"/>
  <c r="K1315"/>
  <c r="K1314" s="1"/>
  <c r="K1313" s="1"/>
  <c r="L1315"/>
  <c r="L1314" s="1"/>
  <c r="L1313" s="1"/>
  <c r="M1315"/>
  <c r="M1314" s="1"/>
  <c r="M1313" s="1"/>
  <c r="N1315"/>
  <c r="N1314" s="1"/>
  <c r="N1313" s="1"/>
  <c r="O1315"/>
  <c r="O1314" s="1"/>
  <c r="O1313" s="1"/>
  <c r="P1315"/>
  <c r="P1314" s="1"/>
  <c r="P1313" s="1"/>
  <c r="Q1315"/>
  <c r="Q1314" s="1"/>
  <c r="Q1313" s="1"/>
  <c r="R1315"/>
  <c r="R1314" s="1"/>
  <c r="R1313" s="1"/>
  <c r="S1315"/>
  <c r="S1314" s="1"/>
  <c r="S1313" s="1"/>
  <c r="T1315"/>
  <c r="T1314" s="1"/>
  <c r="T1313" s="1"/>
  <c r="U1315"/>
  <c r="U1314" s="1"/>
  <c r="U1313" s="1"/>
  <c r="V1315"/>
  <c r="V1314" s="1"/>
  <c r="V1313" s="1"/>
  <c r="W1315"/>
  <c r="W1314" s="1"/>
  <c r="W1313" s="1"/>
  <c r="X1315"/>
  <c r="X1314" s="1"/>
  <c r="X1313" s="1"/>
  <c r="Y1315"/>
  <c r="Y1314" s="1"/>
  <c r="Y1313" s="1"/>
  <c r="Z1315"/>
  <c r="Z1314" s="1"/>
  <c r="Z1313" s="1"/>
  <c r="AA1315"/>
  <c r="AA1314" s="1"/>
  <c r="AA1313" s="1"/>
  <c r="AB1315"/>
  <c r="AB1314" s="1"/>
  <c r="AB1313" s="1"/>
  <c r="AC1315"/>
  <c r="AC1314" s="1"/>
  <c r="AC1313" s="1"/>
  <c r="AD1315"/>
  <c r="AD1314" s="1"/>
  <c r="AD1313" s="1"/>
  <c r="AE1315"/>
  <c r="AE1314" s="1"/>
  <c r="AE1313" s="1"/>
  <c r="AF1315"/>
  <c r="AF1314" s="1"/>
  <c r="AF1313" s="1"/>
  <c r="AG1315"/>
  <c r="AG1314" s="1"/>
  <c r="AG1313" s="1"/>
  <c r="H1318"/>
  <c r="H1317" s="1"/>
  <c r="H1316" s="1"/>
  <c r="I1318"/>
  <c r="I1317" s="1"/>
  <c r="I1316" s="1"/>
  <c r="J1318"/>
  <c r="J1317" s="1"/>
  <c r="J1316" s="1"/>
  <c r="K1318"/>
  <c r="K1317" s="1"/>
  <c r="K1316" s="1"/>
  <c r="L1318"/>
  <c r="L1317" s="1"/>
  <c r="L1316" s="1"/>
  <c r="M1318"/>
  <c r="M1317" s="1"/>
  <c r="M1316" s="1"/>
  <c r="N1318"/>
  <c r="N1317" s="1"/>
  <c r="N1316" s="1"/>
  <c r="O1318"/>
  <c r="O1317" s="1"/>
  <c r="O1316" s="1"/>
  <c r="P1318"/>
  <c r="P1317" s="1"/>
  <c r="P1316" s="1"/>
  <c r="Q1318"/>
  <c r="Q1317" s="1"/>
  <c r="Q1316" s="1"/>
  <c r="R1318"/>
  <c r="R1317" s="1"/>
  <c r="R1316" s="1"/>
  <c r="S1318"/>
  <c r="S1317" s="1"/>
  <c r="S1316" s="1"/>
  <c r="T1318"/>
  <c r="T1317" s="1"/>
  <c r="T1316" s="1"/>
  <c r="U1318"/>
  <c r="U1317" s="1"/>
  <c r="U1316" s="1"/>
  <c r="V1318"/>
  <c r="V1317" s="1"/>
  <c r="V1316" s="1"/>
  <c r="W1318"/>
  <c r="W1317" s="1"/>
  <c r="W1316" s="1"/>
  <c r="X1318"/>
  <c r="X1317" s="1"/>
  <c r="X1316" s="1"/>
  <c r="Y1318"/>
  <c r="Y1317" s="1"/>
  <c r="Y1316" s="1"/>
  <c r="Z1318"/>
  <c r="Z1317" s="1"/>
  <c r="Z1316" s="1"/>
  <c r="AA1318"/>
  <c r="AA1317" s="1"/>
  <c r="AA1316" s="1"/>
  <c r="AB1318"/>
  <c r="AB1317" s="1"/>
  <c r="AB1316" s="1"/>
  <c r="AC1318"/>
  <c r="AC1317" s="1"/>
  <c r="AC1316" s="1"/>
  <c r="AD1318"/>
  <c r="AD1317" s="1"/>
  <c r="AD1316" s="1"/>
  <c r="AE1318"/>
  <c r="AE1317" s="1"/>
  <c r="AE1316" s="1"/>
  <c r="AF1318"/>
  <c r="AF1317" s="1"/>
  <c r="AF1316" s="1"/>
  <c r="AG1318"/>
  <c r="AG1317" s="1"/>
  <c r="AG1316" s="1"/>
  <c r="S1321"/>
  <c r="S1320" s="1"/>
  <c r="S1319" s="1"/>
  <c r="T1321"/>
  <c r="T1320" s="1"/>
  <c r="T1319" s="1"/>
  <c r="U1321"/>
  <c r="U1320" s="1"/>
  <c r="U1319" s="1"/>
  <c r="V1321"/>
  <c r="V1320" s="1"/>
  <c r="V1319" s="1"/>
  <c r="W1321"/>
  <c r="W1320" s="1"/>
  <c r="W1319" s="1"/>
  <c r="X1321"/>
  <c r="X1320" s="1"/>
  <c r="X1319" s="1"/>
  <c r="Y1321"/>
  <c r="Y1320" s="1"/>
  <c r="Y1319" s="1"/>
  <c r="Z1321"/>
  <c r="Z1320" s="1"/>
  <c r="Z1319" s="1"/>
  <c r="AA1321"/>
  <c r="AA1320" s="1"/>
  <c r="AA1319" s="1"/>
  <c r="AB1321"/>
  <c r="AB1320" s="1"/>
  <c r="AB1319" s="1"/>
  <c r="AC1321"/>
  <c r="AC1320" s="1"/>
  <c r="AC1319" s="1"/>
  <c r="AD1321"/>
  <c r="AD1320" s="1"/>
  <c r="AD1319" s="1"/>
  <c r="AE1321"/>
  <c r="AE1320" s="1"/>
  <c r="AE1319" s="1"/>
  <c r="AF1321"/>
  <c r="AF1320" s="1"/>
  <c r="AF1319" s="1"/>
  <c r="AG1321"/>
  <c r="AG1320" s="1"/>
  <c r="AG1319" s="1"/>
  <c r="H1325"/>
  <c r="H1324" s="1"/>
  <c r="H1323" s="1"/>
  <c r="I1325"/>
  <c r="I1324" s="1"/>
  <c r="I1323" s="1"/>
  <c r="J1325"/>
  <c r="J1324" s="1"/>
  <c r="J1323" s="1"/>
  <c r="K1325"/>
  <c r="K1324" s="1"/>
  <c r="K1323" s="1"/>
  <c r="L1325"/>
  <c r="L1324" s="1"/>
  <c r="L1323" s="1"/>
  <c r="M1325"/>
  <c r="M1324" s="1"/>
  <c r="M1323" s="1"/>
  <c r="N1325"/>
  <c r="N1324" s="1"/>
  <c r="N1323" s="1"/>
  <c r="O1325"/>
  <c r="O1324" s="1"/>
  <c r="O1323" s="1"/>
  <c r="P1325"/>
  <c r="P1324" s="1"/>
  <c r="P1323" s="1"/>
  <c r="Q1325"/>
  <c r="Q1324" s="1"/>
  <c r="Q1323" s="1"/>
  <c r="R1325"/>
  <c r="R1324" s="1"/>
  <c r="R1323" s="1"/>
  <c r="S1325"/>
  <c r="S1324" s="1"/>
  <c r="S1323" s="1"/>
  <c r="T1325"/>
  <c r="T1324" s="1"/>
  <c r="T1323" s="1"/>
  <c r="U1325"/>
  <c r="U1324" s="1"/>
  <c r="U1323" s="1"/>
  <c r="V1325"/>
  <c r="V1324" s="1"/>
  <c r="V1323" s="1"/>
  <c r="W1325"/>
  <c r="W1324" s="1"/>
  <c r="W1323" s="1"/>
  <c r="X1325"/>
  <c r="X1324" s="1"/>
  <c r="X1323" s="1"/>
  <c r="Y1325"/>
  <c r="Y1324" s="1"/>
  <c r="Y1323" s="1"/>
  <c r="Z1325"/>
  <c r="Z1324" s="1"/>
  <c r="Z1323" s="1"/>
  <c r="AA1325"/>
  <c r="AA1324" s="1"/>
  <c r="AA1323" s="1"/>
  <c r="AB1325"/>
  <c r="AB1324" s="1"/>
  <c r="AB1323" s="1"/>
  <c r="AC1325"/>
  <c r="AC1324" s="1"/>
  <c r="AC1323" s="1"/>
  <c r="AD1325"/>
  <c r="AD1324" s="1"/>
  <c r="AD1323" s="1"/>
  <c r="AE1325"/>
  <c r="AE1324" s="1"/>
  <c r="AE1323" s="1"/>
  <c r="AF1325"/>
  <c r="AF1324" s="1"/>
  <c r="AF1323" s="1"/>
  <c r="AG1325"/>
  <c r="AG1324" s="1"/>
  <c r="AG1323" s="1"/>
  <c r="H1328"/>
  <c r="H1327" s="1"/>
  <c r="I1328"/>
  <c r="I1327" s="1"/>
  <c r="J1328"/>
  <c r="J1327" s="1"/>
  <c r="K1328"/>
  <c r="K1327" s="1"/>
  <c r="L1328"/>
  <c r="L1327" s="1"/>
  <c r="M1328"/>
  <c r="M1327" s="1"/>
  <c r="N1328"/>
  <c r="N1327" s="1"/>
  <c r="O1328"/>
  <c r="O1327" s="1"/>
  <c r="P1328"/>
  <c r="P1327" s="1"/>
  <c r="Q1328"/>
  <c r="Q1327" s="1"/>
  <c r="R1328"/>
  <c r="R1327" s="1"/>
  <c r="S1328"/>
  <c r="S1327" s="1"/>
  <c r="T1328"/>
  <c r="T1327" s="1"/>
  <c r="U1328"/>
  <c r="U1327" s="1"/>
  <c r="V1328"/>
  <c r="V1327" s="1"/>
  <c r="W1328"/>
  <c r="W1327" s="1"/>
  <c r="X1328"/>
  <c r="X1327" s="1"/>
  <c r="Y1328"/>
  <c r="Y1327" s="1"/>
  <c r="Z1328"/>
  <c r="Z1327" s="1"/>
  <c r="AA1328"/>
  <c r="AA1327" s="1"/>
  <c r="AB1328"/>
  <c r="AB1327" s="1"/>
  <c r="AC1328"/>
  <c r="AC1327" s="1"/>
  <c r="AD1328"/>
  <c r="AD1327" s="1"/>
  <c r="AE1328"/>
  <c r="AE1327" s="1"/>
  <c r="AF1328"/>
  <c r="AF1327" s="1"/>
  <c r="AG1328"/>
  <c r="AG1327" s="1"/>
  <c r="H1332"/>
  <c r="H1331" s="1"/>
  <c r="H1330" s="1"/>
  <c r="I1332"/>
  <c r="I1331" s="1"/>
  <c r="I1330" s="1"/>
  <c r="J1332"/>
  <c r="J1331" s="1"/>
  <c r="J1330" s="1"/>
  <c r="K1332"/>
  <c r="K1331" s="1"/>
  <c r="K1330" s="1"/>
  <c r="L1332"/>
  <c r="L1331" s="1"/>
  <c r="L1330" s="1"/>
  <c r="M1332"/>
  <c r="M1331" s="1"/>
  <c r="M1330" s="1"/>
  <c r="N1332"/>
  <c r="N1331" s="1"/>
  <c r="N1330" s="1"/>
  <c r="O1332"/>
  <c r="O1331" s="1"/>
  <c r="O1330" s="1"/>
  <c r="P1332"/>
  <c r="P1331" s="1"/>
  <c r="P1330" s="1"/>
  <c r="Q1332"/>
  <c r="Q1331" s="1"/>
  <c r="Q1330" s="1"/>
  <c r="R1332"/>
  <c r="R1331" s="1"/>
  <c r="R1330" s="1"/>
  <c r="S1332"/>
  <c r="S1331" s="1"/>
  <c r="S1330" s="1"/>
  <c r="T1332"/>
  <c r="T1331" s="1"/>
  <c r="T1330" s="1"/>
  <c r="U1332"/>
  <c r="U1331" s="1"/>
  <c r="U1330" s="1"/>
  <c r="V1332"/>
  <c r="V1331" s="1"/>
  <c r="V1330" s="1"/>
  <c r="W1332"/>
  <c r="W1331" s="1"/>
  <c r="W1330" s="1"/>
  <c r="X1332"/>
  <c r="X1331" s="1"/>
  <c r="X1330" s="1"/>
  <c r="Y1332"/>
  <c r="Y1331" s="1"/>
  <c r="Y1330" s="1"/>
  <c r="Z1332"/>
  <c r="Z1331" s="1"/>
  <c r="Z1330" s="1"/>
  <c r="AA1332"/>
  <c r="AA1331" s="1"/>
  <c r="AA1330" s="1"/>
  <c r="AB1332"/>
  <c r="AB1331" s="1"/>
  <c r="AB1330" s="1"/>
  <c r="AC1332"/>
  <c r="AC1331" s="1"/>
  <c r="AC1330" s="1"/>
  <c r="AD1332"/>
  <c r="AD1331" s="1"/>
  <c r="AD1330" s="1"/>
  <c r="AE1332"/>
  <c r="AE1331" s="1"/>
  <c r="AE1330" s="1"/>
  <c r="AF1332"/>
  <c r="AF1331" s="1"/>
  <c r="AF1330" s="1"/>
  <c r="AG1332"/>
  <c r="AG1331" s="1"/>
  <c r="AG1330" s="1"/>
  <c r="H1335"/>
  <c r="H1334" s="1"/>
  <c r="H1333" s="1"/>
  <c r="I1335"/>
  <c r="I1334" s="1"/>
  <c r="I1333" s="1"/>
  <c r="J1335"/>
  <c r="J1334" s="1"/>
  <c r="J1333" s="1"/>
  <c r="K1335"/>
  <c r="K1334" s="1"/>
  <c r="K1333" s="1"/>
  <c r="L1335"/>
  <c r="L1334" s="1"/>
  <c r="L1333" s="1"/>
  <c r="M1335"/>
  <c r="M1334" s="1"/>
  <c r="M1333" s="1"/>
  <c r="N1335"/>
  <c r="N1334" s="1"/>
  <c r="N1333" s="1"/>
  <c r="O1335"/>
  <c r="O1334" s="1"/>
  <c r="O1333" s="1"/>
  <c r="P1335"/>
  <c r="P1334" s="1"/>
  <c r="P1333" s="1"/>
  <c r="Q1335"/>
  <c r="Q1334" s="1"/>
  <c r="Q1333" s="1"/>
  <c r="R1335"/>
  <c r="R1334" s="1"/>
  <c r="R1333" s="1"/>
  <c r="S1335"/>
  <c r="S1334" s="1"/>
  <c r="S1333" s="1"/>
  <c r="T1335"/>
  <c r="T1334" s="1"/>
  <c r="T1333" s="1"/>
  <c r="U1335"/>
  <c r="U1334" s="1"/>
  <c r="U1333" s="1"/>
  <c r="V1335"/>
  <c r="V1334" s="1"/>
  <c r="V1333" s="1"/>
  <c r="W1335"/>
  <c r="W1334" s="1"/>
  <c r="W1333" s="1"/>
  <c r="X1335"/>
  <c r="X1334" s="1"/>
  <c r="X1333" s="1"/>
  <c r="Y1335"/>
  <c r="Y1334" s="1"/>
  <c r="Y1333" s="1"/>
  <c r="Z1335"/>
  <c r="Z1334" s="1"/>
  <c r="Z1333" s="1"/>
  <c r="AA1335"/>
  <c r="AA1334" s="1"/>
  <c r="AA1333" s="1"/>
  <c r="AB1335"/>
  <c r="AB1334" s="1"/>
  <c r="AB1333" s="1"/>
  <c r="AC1335"/>
  <c r="AC1334" s="1"/>
  <c r="AC1333" s="1"/>
  <c r="AD1335"/>
  <c r="AD1334" s="1"/>
  <c r="AD1333" s="1"/>
  <c r="AE1335"/>
  <c r="AE1334" s="1"/>
  <c r="AE1333" s="1"/>
  <c r="AF1335"/>
  <c r="AF1334" s="1"/>
  <c r="AF1333" s="1"/>
  <c r="AG1335"/>
  <c r="AG1334" s="1"/>
  <c r="AG1333" s="1"/>
  <c r="H1339"/>
  <c r="H1338" s="1"/>
  <c r="I1339"/>
  <c r="I1338" s="1"/>
  <c r="J1339"/>
  <c r="J1338" s="1"/>
  <c r="K1339"/>
  <c r="K1338" s="1"/>
  <c r="L1339"/>
  <c r="L1338" s="1"/>
  <c r="M1339"/>
  <c r="M1338" s="1"/>
  <c r="N1339"/>
  <c r="N1338" s="1"/>
  <c r="O1339"/>
  <c r="O1338" s="1"/>
  <c r="P1339"/>
  <c r="P1338" s="1"/>
  <c r="Q1339"/>
  <c r="Q1338" s="1"/>
  <c r="R1339"/>
  <c r="R1338" s="1"/>
  <c r="S1339"/>
  <c r="S1338" s="1"/>
  <c r="T1339"/>
  <c r="T1338" s="1"/>
  <c r="U1339"/>
  <c r="U1338" s="1"/>
  <c r="V1339"/>
  <c r="V1338" s="1"/>
  <c r="W1339"/>
  <c r="W1338" s="1"/>
  <c r="X1339"/>
  <c r="X1338" s="1"/>
  <c r="Y1339"/>
  <c r="Y1338" s="1"/>
  <c r="Z1339"/>
  <c r="Z1338" s="1"/>
  <c r="AA1339"/>
  <c r="AA1338" s="1"/>
  <c r="AB1339"/>
  <c r="AB1338" s="1"/>
  <c r="AC1339"/>
  <c r="AC1338" s="1"/>
  <c r="AD1339"/>
  <c r="AD1338" s="1"/>
  <c r="AE1339"/>
  <c r="AE1338" s="1"/>
  <c r="AF1339"/>
  <c r="AF1338" s="1"/>
  <c r="AG1339"/>
  <c r="AG1338" s="1"/>
  <c r="H1341"/>
  <c r="H1340" s="1"/>
  <c r="I1341"/>
  <c r="I1340" s="1"/>
  <c r="I1337" s="1"/>
  <c r="I1336" s="1"/>
  <c r="J1341"/>
  <c r="J1340" s="1"/>
  <c r="J1337" s="1"/>
  <c r="J1336" s="1"/>
  <c r="K1341"/>
  <c r="K1340" s="1"/>
  <c r="K1337" s="1"/>
  <c r="K1336" s="1"/>
  <c r="L1341"/>
  <c r="L1340" s="1"/>
  <c r="L1337" s="1"/>
  <c r="L1336" s="1"/>
  <c r="M1341"/>
  <c r="M1340" s="1"/>
  <c r="M1337" s="1"/>
  <c r="M1336" s="1"/>
  <c r="N1341"/>
  <c r="N1340" s="1"/>
  <c r="N1337" s="1"/>
  <c r="N1336" s="1"/>
  <c r="O1341"/>
  <c r="O1340" s="1"/>
  <c r="P1341"/>
  <c r="P1340" s="1"/>
  <c r="Q1341"/>
  <c r="Q1340" s="1"/>
  <c r="Q1337" s="1"/>
  <c r="Q1336" s="1"/>
  <c r="R1341"/>
  <c r="R1340" s="1"/>
  <c r="R1337" s="1"/>
  <c r="R1336" s="1"/>
  <c r="S1341"/>
  <c r="S1340" s="1"/>
  <c r="S1337" s="1"/>
  <c r="S1336" s="1"/>
  <c r="T1341"/>
  <c r="T1340" s="1"/>
  <c r="T1337" s="1"/>
  <c r="T1336" s="1"/>
  <c r="U1341"/>
  <c r="U1340" s="1"/>
  <c r="U1337" s="1"/>
  <c r="U1336" s="1"/>
  <c r="V1341"/>
  <c r="V1340" s="1"/>
  <c r="V1337" s="1"/>
  <c r="V1336" s="1"/>
  <c r="W1341"/>
  <c r="W1340" s="1"/>
  <c r="X1341"/>
  <c r="X1340" s="1"/>
  <c r="Y1341"/>
  <c r="Y1340" s="1"/>
  <c r="Y1337" s="1"/>
  <c r="Y1336" s="1"/>
  <c r="Z1341"/>
  <c r="Z1340" s="1"/>
  <c r="Z1337" s="1"/>
  <c r="Z1336" s="1"/>
  <c r="AA1341"/>
  <c r="AA1340" s="1"/>
  <c r="AA1337" s="1"/>
  <c r="AA1336" s="1"/>
  <c r="AB1341"/>
  <c r="AB1340" s="1"/>
  <c r="AB1337" s="1"/>
  <c r="AB1336" s="1"/>
  <c r="AC1341"/>
  <c r="AC1340" s="1"/>
  <c r="AC1337" s="1"/>
  <c r="AC1336" s="1"/>
  <c r="AD1341"/>
  <c r="AD1340" s="1"/>
  <c r="AD1337" s="1"/>
  <c r="AD1336" s="1"/>
  <c r="AE1341"/>
  <c r="AE1340" s="1"/>
  <c r="AF1341"/>
  <c r="AF1340" s="1"/>
  <c r="AG1341"/>
  <c r="AG1340" s="1"/>
  <c r="AG1337" s="1"/>
  <c r="AG1336" s="1"/>
  <c r="H1347"/>
  <c r="H1346" s="1"/>
  <c r="H1345" s="1"/>
  <c r="I1347"/>
  <c r="I1346" s="1"/>
  <c r="I1345" s="1"/>
  <c r="J1347"/>
  <c r="J1346" s="1"/>
  <c r="J1345" s="1"/>
  <c r="K1347"/>
  <c r="K1346" s="1"/>
  <c r="K1345" s="1"/>
  <c r="L1347"/>
  <c r="L1346" s="1"/>
  <c r="L1345" s="1"/>
  <c r="M1347"/>
  <c r="M1346" s="1"/>
  <c r="M1345" s="1"/>
  <c r="N1347"/>
  <c r="N1346" s="1"/>
  <c r="N1345" s="1"/>
  <c r="O1347"/>
  <c r="O1346" s="1"/>
  <c r="O1345" s="1"/>
  <c r="P1347"/>
  <c r="P1346" s="1"/>
  <c r="P1345" s="1"/>
  <c r="Q1347"/>
  <c r="Q1346" s="1"/>
  <c r="Q1345" s="1"/>
  <c r="R1347"/>
  <c r="R1346" s="1"/>
  <c r="R1345" s="1"/>
  <c r="S1347"/>
  <c r="S1346" s="1"/>
  <c r="S1345" s="1"/>
  <c r="T1347"/>
  <c r="T1346" s="1"/>
  <c r="T1345" s="1"/>
  <c r="U1347"/>
  <c r="U1346" s="1"/>
  <c r="U1345" s="1"/>
  <c r="V1347"/>
  <c r="V1346" s="1"/>
  <c r="V1345" s="1"/>
  <c r="W1347"/>
  <c r="W1346" s="1"/>
  <c r="W1345" s="1"/>
  <c r="X1347"/>
  <c r="X1346" s="1"/>
  <c r="X1345" s="1"/>
  <c r="Y1347"/>
  <c r="Y1346" s="1"/>
  <c r="Y1345" s="1"/>
  <c r="Z1347"/>
  <c r="Z1346" s="1"/>
  <c r="Z1345" s="1"/>
  <c r="AA1347"/>
  <c r="AA1346" s="1"/>
  <c r="AA1345" s="1"/>
  <c r="AB1347"/>
  <c r="AB1346" s="1"/>
  <c r="AB1345" s="1"/>
  <c r="AC1347"/>
  <c r="AC1346" s="1"/>
  <c r="AC1345" s="1"/>
  <c r="AD1347"/>
  <c r="AD1346" s="1"/>
  <c r="AD1345" s="1"/>
  <c r="AE1347"/>
  <c r="AE1346" s="1"/>
  <c r="AE1345" s="1"/>
  <c r="AF1347"/>
  <c r="AF1346" s="1"/>
  <c r="AF1345" s="1"/>
  <c r="AG1347"/>
  <c r="AG1346" s="1"/>
  <c r="AG1345" s="1"/>
  <c r="H1350"/>
  <c r="H1349" s="1"/>
  <c r="I1350"/>
  <c r="I1349" s="1"/>
  <c r="J1350"/>
  <c r="J1349" s="1"/>
  <c r="K1350"/>
  <c r="K1349" s="1"/>
  <c r="L1350"/>
  <c r="L1349" s="1"/>
  <c r="M1350"/>
  <c r="M1349" s="1"/>
  <c r="N1350"/>
  <c r="N1349" s="1"/>
  <c r="O1350"/>
  <c r="O1349" s="1"/>
  <c r="P1350"/>
  <c r="P1349" s="1"/>
  <c r="Q1350"/>
  <c r="Q1349" s="1"/>
  <c r="R1350"/>
  <c r="R1349" s="1"/>
  <c r="S1350"/>
  <c r="S1349" s="1"/>
  <c r="T1350"/>
  <c r="T1349" s="1"/>
  <c r="U1350"/>
  <c r="U1349" s="1"/>
  <c r="V1350"/>
  <c r="V1349" s="1"/>
  <c r="W1350"/>
  <c r="W1349" s="1"/>
  <c r="X1350"/>
  <c r="X1349" s="1"/>
  <c r="Y1350"/>
  <c r="Y1349" s="1"/>
  <c r="Z1350"/>
  <c r="Z1349" s="1"/>
  <c r="AA1350"/>
  <c r="AA1349" s="1"/>
  <c r="AB1350"/>
  <c r="AB1349" s="1"/>
  <c r="AC1350"/>
  <c r="AC1349" s="1"/>
  <c r="AD1350"/>
  <c r="AD1349" s="1"/>
  <c r="AE1350"/>
  <c r="AE1349" s="1"/>
  <c r="AF1350"/>
  <c r="AF1349" s="1"/>
  <c r="AG1350"/>
  <c r="AG1349" s="1"/>
  <c r="H1354"/>
  <c r="H1353" s="1"/>
  <c r="H1352" s="1"/>
  <c r="I1354"/>
  <c r="I1353" s="1"/>
  <c r="I1352" s="1"/>
  <c r="J1354"/>
  <c r="J1353" s="1"/>
  <c r="J1352" s="1"/>
  <c r="K1354"/>
  <c r="K1353" s="1"/>
  <c r="K1352" s="1"/>
  <c r="L1354"/>
  <c r="L1353" s="1"/>
  <c r="L1352" s="1"/>
  <c r="M1354"/>
  <c r="M1353" s="1"/>
  <c r="M1352" s="1"/>
  <c r="N1354"/>
  <c r="N1353" s="1"/>
  <c r="N1352" s="1"/>
  <c r="O1354"/>
  <c r="O1353" s="1"/>
  <c r="O1352" s="1"/>
  <c r="P1354"/>
  <c r="P1353" s="1"/>
  <c r="P1352" s="1"/>
  <c r="Q1354"/>
  <c r="Q1353" s="1"/>
  <c r="Q1352" s="1"/>
  <c r="R1354"/>
  <c r="R1353" s="1"/>
  <c r="R1352" s="1"/>
  <c r="S1354"/>
  <c r="S1353" s="1"/>
  <c r="S1352" s="1"/>
  <c r="T1354"/>
  <c r="T1353" s="1"/>
  <c r="T1352" s="1"/>
  <c r="U1354"/>
  <c r="U1353" s="1"/>
  <c r="U1352" s="1"/>
  <c r="V1354"/>
  <c r="V1353" s="1"/>
  <c r="V1352" s="1"/>
  <c r="W1354"/>
  <c r="W1353" s="1"/>
  <c r="W1352" s="1"/>
  <c r="X1354"/>
  <c r="X1353" s="1"/>
  <c r="X1352" s="1"/>
  <c r="Y1354"/>
  <c r="Y1353" s="1"/>
  <c r="Y1352" s="1"/>
  <c r="Z1354"/>
  <c r="Z1353" s="1"/>
  <c r="Z1352" s="1"/>
  <c r="AA1354"/>
  <c r="AA1353" s="1"/>
  <c r="AA1352" s="1"/>
  <c r="AB1354"/>
  <c r="AB1353" s="1"/>
  <c r="AB1352" s="1"/>
  <c r="AC1354"/>
  <c r="AC1353" s="1"/>
  <c r="AC1352" s="1"/>
  <c r="AD1354"/>
  <c r="AD1353" s="1"/>
  <c r="AD1352" s="1"/>
  <c r="AE1354"/>
  <c r="AE1353" s="1"/>
  <c r="AE1352" s="1"/>
  <c r="AF1354"/>
  <c r="AF1353" s="1"/>
  <c r="AF1352" s="1"/>
  <c r="AG1354"/>
  <c r="AG1353" s="1"/>
  <c r="AG1352" s="1"/>
  <c r="H1357"/>
  <c r="H1356" s="1"/>
  <c r="H1355" s="1"/>
  <c r="I1357"/>
  <c r="I1356" s="1"/>
  <c r="I1355" s="1"/>
  <c r="J1357"/>
  <c r="J1356" s="1"/>
  <c r="J1355" s="1"/>
  <c r="K1357"/>
  <c r="K1356" s="1"/>
  <c r="K1355" s="1"/>
  <c r="L1357"/>
  <c r="L1356" s="1"/>
  <c r="L1355" s="1"/>
  <c r="M1357"/>
  <c r="M1356" s="1"/>
  <c r="M1355" s="1"/>
  <c r="N1357"/>
  <c r="N1356" s="1"/>
  <c r="N1355" s="1"/>
  <c r="O1357"/>
  <c r="O1356" s="1"/>
  <c r="O1355" s="1"/>
  <c r="P1357"/>
  <c r="P1356" s="1"/>
  <c r="P1355" s="1"/>
  <c r="Q1357"/>
  <c r="Q1356" s="1"/>
  <c r="Q1355" s="1"/>
  <c r="R1357"/>
  <c r="R1356" s="1"/>
  <c r="R1355" s="1"/>
  <c r="S1357"/>
  <c r="S1356" s="1"/>
  <c r="S1355" s="1"/>
  <c r="T1357"/>
  <c r="T1356" s="1"/>
  <c r="T1355" s="1"/>
  <c r="U1357"/>
  <c r="U1356" s="1"/>
  <c r="U1355" s="1"/>
  <c r="V1357"/>
  <c r="V1356" s="1"/>
  <c r="V1355" s="1"/>
  <c r="W1357"/>
  <c r="W1356" s="1"/>
  <c r="W1355" s="1"/>
  <c r="X1357"/>
  <c r="X1356" s="1"/>
  <c r="X1355" s="1"/>
  <c r="Y1357"/>
  <c r="Y1356" s="1"/>
  <c r="Y1355" s="1"/>
  <c r="Z1357"/>
  <c r="Z1356" s="1"/>
  <c r="Z1355" s="1"/>
  <c r="AA1357"/>
  <c r="AA1356" s="1"/>
  <c r="AA1355" s="1"/>
  <c r="AB1357"/>
  <c r="AB1356" s="1"/>
  <c r="AB1355" s="1"/>
  <c r="AC1357"/>
  <c r="AC1356" s="1"/>
  <c r="AC1355" s="1"/>
  <c r="AD1357"/>
  <c r="AD1356" s="1"/>
  <c r="AD1355" s="1"/>
  <c r="AE1357"/>
  <c r="AE1356" s="1"/>
  <c r="AE1355" s="1"/>
  <c r="AF1357"/>
  <c r="AF1356" s="1"/>
  <c r="AF1355" s="1"/>
  <c r="AG1357"/>
  <c r="AG1356" s="1"/>
  <c r="AG1355" s="1"/>
  <c r="H1361"/>
  <c r="H1360" s="1"/>
  <c r="H1359" s="1"/>
  <c r="H1358" s="1"/>
  <c r="I1361"/>
  <c r="I1360" s="1"/>
  <c r="I1359" s="1"/>
  <c r="I1358" s="1"/>
  <c r="J1361"/>
  <c r="J1360" s="1"/>
  <c r="J1359" s="1"/>
  <c r="J1358" s="1"/>
  <c r="K1361"/>
  <c r="K1360" s="1"/>
  <c r="K1359" s="1"/>
  <c r="K1358" s="1"/>
  <c r="L1361"/>
  <c r="L1360" s="1"/>
  <c r="L1359" s="1"/>
  <c r="L1358" s="1"/>
  <c r="M1361"/>
  <c r="M1360" s="1"/>
  <c r="M1359" s="1"/>
  <c r="M1358" s="1"/>
  <c r="N1361"/>
  <c r="N1360" s="1"/>
  <c r="N1359" s="1"/>
  <c r="N1358" s="1"/>
  <c r="O1361"/>
  <c r="O1360" s="1"/>
  <c r="O1359" s="1"/>
  <c r="O1358" s="1"/>
  <c r="P1361"/>
  <c r="P1360" s="1"/>
  <c r="P1359" s="1"/>
  <c r="P1358" s="1"/>
  <c r="Q1361"/>
  <c r="Q1360" s="1"/>
  <c r="Q1359" s="1"/>
  <c r="Q1358" s="1"/>
  <c r="R1361"/>
  <c r="R1360" s="1"/>
  <c r="R1359" s="1"/>
  <c r="R1358" s="1"/>
  <c r="S1361"/>
  <c r="S1360" s="1"/>
  <c r="S1359" s="1"/>
  <c r="S1358" s="1"/>
  <c r="T1361"/>
  <c r="T1360" s="1"/>
  <c r="T1359" s="1"/>
  <c r="T1358" s="1"/>
  <c r="U1361"/>
  <c r="U1360" s="1"/>
  <c r="U1359" s="1"/>
  <c r="U1358" s="1"/>
  <c r="V1361"/>
  <c r="V1360" s="1"/>
  <c r="V1359" s="1"/>
  <c r="V1358" s="1"/>
  <c r="W1361"/>
  <c r="W1360" s="1"/>
  <c r="W1359" s="1"/>
  <c r="W1358" s="1"/>
  <c r="X1361"/>
  <c r="X1360" s="1"/>
  <c r="X1359" s="1"/>
  <c r="X1358" s="1"/>
  <c r="Y1361"/>
  <c r="Y1360" s="1"/>
  <c r="Y1359" s="1"/>
  <c r="Y1358" s="1"/>
  <c r="Z1361"/>
  <c r="Z1360" s="1"/>
  <c r="Z1359" s="1"/>
  <c r="Z1358" s="1"/>
  <c r="AA1361"/>
  <c r="AA1360" s="1"/>
  <c r="AA1359" s="1"/>
  <c r="AA1358" s="1"/>
  <c r="AB1361"/>
  <c r="AB1360" s="1"/>
  <c r="AB1359" s="1"/>
  <c r="AB1358" s="1"/>
  <c r="AC1361"/>
  <c r="AC1360" s="1"/>
  <c r="AC1359" s="1"/>
  <c r="AC1358" s="1"/>
  <c r="AD1361"/>
  <c r="AD1360" s="1"/>
  <c r="AD1359" s="1"/>
  <c r="AD1358" s="1"/>
  <c r="AE1361"/>
  <c r="AE1360" s="1"/>
  <c r="AE1359" s="1"/>
  <c r="AE1358" s="1"/>
  <c r="AF1361"/>
  <c r="AF1360" s="1"/>
  <c r="AF1359" s="1"/>
  <c r="AF1358" s="1"/>
  <c r="AG1361"/>
  <c r="AG1360" s="1"/>
  <c r="AG1359" s="1"/>
  <c r="AG1358" s="1"/>
  <c r="H1365"/>
  <c r="H1364" s="1"/>
  <c r="H1363" s="1"/>
  <c r="I1365"/>
  <c r="I1364" s="1"/>
  <c r="I1363" s="1"/>
  <c r="J1365"/>
  <c r="J1364" s="1"/>
  <c r="J1363" s="1"/>
  <c r="K1365"/>
  <c r="K1364" s="1"/>
  <c r="K1363" s="1"/>
  <c r="L1365"/>
  <c r="L1364" s="1"/>
  <c r="L1363" s="1"/>
  <c r="M1365"/>
  <c r="M1364" s="1"/>
  <c r="M1363" s="1"/>
  <c r="N1365"/>
  <c r="N1364" s="1"/>
  <c r="N1363" s="1"/>
  <c r="O1365"/>
  <c r="O1364" s="1"/>
  <c r="O1363" s="1"/>
  <c r="P1365"/>
  <c r="P1364" s="1"/>
  <c r="P1363" s="1"/>
  <c r="Q1365"/>
  <c r="Q1364" s="1"/>
  <c r="Q1363" s="1"/>
  <c r="R1365"/>
  <c r="R1364" s="1"/>
  <c r="R1363" s="1"/>
  <c r="S1365"/>
  <c r="S1364" s="1"/>
  <c r="S1363" s="1"/>
  <c r="T1365"/>
  <c r="T1364" s="1"/>
  <c r="T1363" s="1"/>
  <c r="U1365"/>
  <c r="U1364" s="1"/>
  <c r="U1363" s="1"/>
  <c r="V1365"/>
  <c r="V1364" s="1"/>
  <c r="V1363" s="1"/>
  <c r="W1365"/>
  <c r="W1364" s="1"/>
  <c r="W1363" s="1"/>
  <c r="X1365"/>
  <c r="X1364" s="1"/>
  <c r="X1363" s="1"/>
  <c r="Y1365"/>
  <c r="Y1364" s="1"/>
  <c r="Y1363" s="1"/>
  <c r="Z1365"/>
  <c r="Z1364" s="1"/>
  <c r="Z1363" s="1"/>
  <c r="AA1365"/>
  <c r="AA1364" s="1"/>
  <c r="AA1363" s="1"/>
  <c r="AB1365"/>
  <c r="AB1364" s="1"/>
  <c r="AB1363" s="1"/>
  <c r="AC1365"/>
  <c r="AC1364" s="1"/>
  <c r="AC1363" s="1"/>
  <c r="AD1365"/>
  <c r="AD1364" s="1"/>
  <c r="AD1363" s="1"/>
  <c r="AE1365"/>
  <c r="AE1364" s="1"/>
  <c r="AE1363" s="1"/>
  <c r="AF1365"/>
  <c r="AF1364" s="1"/>
  <c r="AF1363" s="1"/>
  <c r="AG1365"/>
  <c r="AG1364" s="1"/>
  <c r="AG1363" s="1"/>
  <c r="H1368"/>
  <c r="H1367" s="1"/>
  <c r="H1366" s="1"/>
  <c r="I1368"/>
  <c r="I1367" s="1"/>
  <c r="I1366" s="1"/>
  <c r="J1368"/>
  <c r="J1367" s="1"/>
  <c r="J1366" s="1"/>
  <c r="K1368"/>
  <c r="K1367" s="1"/>
  <c r="K1366" s="1"/>
  <c r="L1368"/>
  <c r="L1367" s="1"/>
  <c r="L1366" s="1"/>
  <c r="M1368"/>
  <c r="M1367" s="1"/>
  <c r="M1366" s="1"/>
  <c r="N1368"/>
  <c r="N1367" s="1"/>
  <c r="N1366" s="1"/>
  <c r="O1368"/>
  <c r="O1367" s="1"/>
  <c r="O1366" s="1"/>
  <c r="P1368"/>
  <c r="P1367" s="1"/>
  <c r="P1366" s="1"/>
  <c r="Q1368"/>
  <c r="Q1367" s="1"/>
  <c r="Q1366" s="1"/>
  <c r="R1368"/>
  <c r="R1367" s="1"/>
  <c r="R1366" s="1"/>
  <c r="S1368"/>
  <c r="S1367" s="1"/>
  <c r="S1366" s="1"/>
  <c r="T1368"/>
  <c r="T1367" s="1"/>
  <c r="T1366" s="1"/>
  <c r="U1368"/>
  <c r="U1367" s="1"/>
  <c r="U1366" s="1"/>
  <c r="V1368"/>
  <c r="V1367" s="1"/>
  <c r="V1366" s="1"/>
  <c r="W1368"/>
  <c r="W1367" s="1"/>
  <c r="W1366" s="1"/>
  <c r="X1368"/>
  <c r="X1367" s="1"/>
  <c r="X1366" s="1"/>
  <c r="Y1368"/>
  <c r="Y1367" s="1"/>
  <c r="Y1366" s="1"/>
  <c r="Z1368"/>
  <c r="Z1367" s="1"/>
  <c r="Z1366" s="1"/>
  <c r="AA1368"/>
  <c r="AA1367" s="1"/>
  <c r="AA1366" s="1"/>
  <c r="AB1368"/>
  <c r="AB1367" s="1"/>
  <c r="AB1366" s="1"/>
  <c r="AC1368"/>
  <c r="AC1367" s="1"/>
  <c r="AC1366" s="1"/>
  <c r="AD1368"/>
  <c r="AD1367" s="1"/>
  <c r="AD1366" s="1"/>
  <c r="AE1368"/>
  <c r="AE1367" s="1"/>
  <c r="AE1366" s="1"/>
  <c r="AF1368"/>
  <c r="AF1367" s="1"/>
  <c r="AF1366" s="1"/>
  <c r="AG1368"/>
  <c r="AG1367" s="1"/>
  <c r="AG1366" s="1"/>
  <c r="H1377"/>
  <c r="H1376" s="1"/>
  <c r="H1375" s="1"/>
  <c r="I1377"/>
  <c r="I1376" s="1"/>
  <c r="I1375" s="1"/>
  <c r="J1377"/>
  <c r="J1376" s="1"/>
  <c r="J1375" s="1"/>
  <c r="K1377"/>
  <c r="K1376" s="1"/>
  <c r="K1375" s="1"/>
  <c r="L1377"/>
  <c r="L1376" s="1"/>
  <c r="L1375" s="1"/>
  <c r="M1377"/>
  <c r="M1376" s="1"/>
  <c r="M1375" s="1"/>
  <c r="N1377"/>
  <c r="N1376" s="1"/>
  <c r="N1375" s="1"/>
  <c r="O1377"/>
  <c r="O1376" s="1"/>
  <c r="O1375" s="1"/>
  <c r="P1377"/>
  <c r="P1376" s="1"/>
  <c r="P1375" s="1"/>
  <c r="Q1377"/>
  <c r="Q1376" s="1"/>
  <c r="Q1375" s="1"/>
  <c r="R1377"/>
  <c r="R1376" s="1"/>
  <c r="R1375" s="1"/>
  <c r="S1377"/>
  <c r="S1376" s="1"/>
  <c r="S1375" s="1"/>
  <c r="T1377"/>
  <c r="T1376" s="1"/>
  <c r="T1375" s="1"/>
  <c r="U1377"/>
  <c r="U1376" s="1"/>
  <c r="U1375" s="1"/>
  <c r="V1377"/>
  <c r="V1376" s="1"/>
  <c r="V1375" s="1"/>
  <c r="W1377"/>
  <c r="W1376" s="1"/>
  <c r="W1375" s="1"/>
  <c r="X1377"/>
  <c r="X1376" s="1"/>
  <c r="X1375" s="1"/>
  <c r="Y1377"/>
  <c r="Y1376" s="1"/>
  <c r="Y1375" s="1"/>
  <c r="Z1377"/>
  <c r="Z1376" s="1"/>
  <c r="Z1375" s="1"/>
  <c r="AA1377"/>
  <c r="AA1376" s="1"/>
  <c r="AA1375" s="1"/>
  <c r="AB1377"/>
  <c r="AB1376" s="1"/>
  <c r="AB1375" s="1"/>
  <c r="AC1377"/>
  <c r="AC1376" s="1"/>
  <c r="AC1375" s="1"/>
  <c r="AD1377"/>
  <c r="AD1376" s="1"/>
  <c r="AD1375" s="1"/>
  <c r="AE1377"/>
  <c r="AE1376" s="1"/>
  <c r="AE1375" s="1"/>
  <c r="AF1377"/>
  <c r="AF1376" s="1"/>
  <c r="AF1375" s="1"/>
  <c r="AG1377"/>
  <c r="AG1376" s="1"/>
  <c r="AG1375" s="1"/>
  <c r="H1381"/>
  <c r="H1380" s="1"/>
  <c r="H1379" s="1"/>
  <c r="I1381"/>
  <c r="I1380" s="1"/>
  <c r="I1379" s="1"/>
  <c r="J1381"/>
  <c r="J1380" s="1"/>
  <c r="J1379" s="1"/>
  <c r="K1381"/>
  <c r="K1380" s="1"/>
  <c r="K1379" s="1"/>
  <c r="L1381"/>
  <c r="L1380" s="1"/>
  <c r="L1379" s="1"/>
  <c r="M1381"/>
  <c r="M1380" s="1"/>
  <c r="M1379" s="1"/>
  <c r="N1381"/>
  <c r="N1380" s="1"/>
  <c r="N1379" s="1"/>
  <c r="O1381"/>
  <c r="O1380" s="1"/>
  <c r="O1379" s="1"/>
  <c r="P1381"/>
  <c r="P1380" s="1"/>
  <c r="P1379" s="1"/>
  <c r="Q1381"/>
  <c r="Q1380" s="1"/>
  <c r="Q1379" s="1"/>
  <c r="R1381"/>
  <c r="R1380" s="1"/>
  <c r="R1379" s="1"/>
  <c r="S1381"/>
  <c r="S1380" s="1"/>
  <c r="S1379" s="1"/>
  <c r="T1381"/>
  <c r="T1380" s="1"/>
  <c r="T1379" s="1"/>
  <c r="U1381"/>
  <c r="U1380" s="1"/>
  <c r="U1379" s="1"/>
  <c r="V1381"/>
  <c r="V1380" s="1"/>
  <c r="V1379" s="1"/>
  <c r="W1381"/>
  <c r="W1380" s="1"/>
  <c r="W1379" s="1"/>
  <c r="X1381"/>
  <c r="X1380" s="1"/>
  <c r="X1379" s="1"/>
  <c r="Y1381"/>
  <c r="Y1380" s="1"/>
  <c r="Y1379" s="1"/>
  <c r="Z1381"/>
  <c r="Z1380" s="1"/>
  <c r="Z1379" s="1"/>
  <c r="AA1381"/>
  <c r="AA1380" s="1"/>
  <c r="AA1379" s="1"/>
  <c r="AB1381"/>
  <c r="AB1380" s="1"/>
  <c r="AB1379" s="1"/>
  <c r="AC1381"/>
  <c r="AC1380" s="1"/>
  <c r="AC1379" s="1"/>
  <c r="AD1381"/>
  <c r="AD1380" s="1"/>
  <c r="AD1379" s="1"/>
  <c r="AE1381"/>
  <c r="AE1380" s="1"/>
  <c r="AE1379" s="1"/>
  <c r="AF1381"/>
  <c r="AF1380" s="1"/>
  <c r="AF1379" s="1"/>
  <c r="AG1381"/>
  <c r="AG1380" s="1"/>
  <c r="AG1379" s="1"/>
  <c r="H1385"/>
  <c r="H1384" s="1"/>
  <c r="H1383" s="1"/>
  <c r="I1385"/>
  <c r="I1384" s="1"/>
  <c r="I1383" s="1"/>
  <c r="J1385"/>
  <c r="J1384" s="1"/>
  <c r="J1383" s="1"/>
  <c r="K1385"/>
  <c r="K1384" s="1"/>
  <c r="K1383" s="1"/>
  <c r="L1385"/>
  <c r="L1384" s="1"/>
  <c r="L1383" s="1"/>
  <c r="M1385"/>
  <c r="M1384" s="1"/>
  <c r="M1383" s="1"/>
  <c r="N1385"/>
  <c r="N1384" s="1"/>
  <c r="N1383" s="1"/>
  <c r="O1385"/>
  <c r="O1384" s="1"/>
  <c r="O1383" s="1"/>
  <c r="P1385"/>
  <c r="P1384" s="1"/>
  <c r="P1383" s="1"/>
  <c r="Q1385"/>
  <c r="Q1384" s="1"/>
  <c r="Q1383" s="1"/>
  <c r="R1385"/>
  <c r="R1384" s="1"/>
  <c r="R1383" s="1"/>
  <c r="S1385"/>
  <c r="S1384" s="1"/>
  <c r="S1383" s="1"/>
  <c r="T1385"/>
  <c r="T1384" s="1"/>
  <c r="T1383" s="1"/>
  <c r="U1385"/>
  <c r="U1384" s="1"/>
  <c r="U1383" s="1"/>
  <c r="V1385"/>
  <c r="V1384" s="1"/>
  <c r="V1383" s="1"/>
  <c r="W1385"/>
  <c r="W1384" s="1"/>
  <c r="W1383" s="1"/>
  <c r="X1385"/>
  <c r="X1384" s="1"/>
  <c r="X1383" s="1"/>
  <c r="Y1385"/>
  <c r="Y1384" s="1"/>
  <c r="Y1383" s="1"/>
  <c r="Z1385"/>
  <c r="Z1384" s="1"/>
  <c r="Z1383" s="1"/>
  <c r="AA1385"/>
  <c r="AA1384" s="1"/>
  <c r="AA1383" s="1"/>
  <c r="AB1385"/>
  <c r="AB1384" s="1"/>
  <c r="AB1383" s="1"/>
  <c r="AC1385"/>
  <c r="AC1384" s="1"/>
  <c r="AC1383" s="1"/>
  <c r="AD1385"/>
  <c r="AD1384" s="1"/>
  <c r="AD1383" s="1"/>
  <c r="AE1385"/>
  <c r="AE1384" s="1"/>
  <c r="AE1383" s="1"/>
  <c r="AF1385"/>
  <c r="AF1384" s="1"/>
  <c r="AF1383" s="1"/>
  <c r="AG1385"/>
  <c r="AG1384" s="1"/>
  <c r="AG1383" s="1"/>
  <c r="H1389"/>
  <c r="H1388" s="1"/>
  <c r="I1389"/>
  <c r="I1388" s="1"/>
  <c r="J1389"/>
  <c r="J1388" s="1"/>
  <c r="K1389"/>
  <c r="K1388" s="1"/>
  <c r="L1389"/>
  <c r="L1388" s="1"/>
  <c r="M1389"/>
  <c r="M1388" s="1"/>
  <c r="N1389"/>
  <c r="N1388" s="1"/>
  <c r="O1389"/>
  <c r="O1388" s="1"/>
  <c r="P1389"/>
  <c r="P1388" s="1"/>
  <c r="Q1389"/>
  <c r="Q1388" s="1"/>
  <c r="R1389"/>
  <c r="R1388" s="1"/>
  <c r="S1389"/>
  <c r="S1388" s="1"/>
  <c r="T1389"/>
  <c r="T1388" s="1"/>
  <c r="U1389"/>
  <c r="U1388" s="1"/>
  <c r="V1389"/>
  <c r="V1388" s="1"/>
  <c r="W1389"/>
  <c r="W1388" s="1"/>
  <c r="X1389"/>
  <c r="X1388" s="1"/>
  <c r="Y1389"/>
  <c r="Y1388" s="1"/>
  <c r="Z1389"/>
  <c r="Z1388" s="1"/>
  <c r="AA1389"/>
  <c r="AA1388" s="1"/>
  <c r="AB1389"/>
  <c r="AB1388" s="1"/>
  <c r="AC1389"/>
  <c r="AC1388" s="1"/>
  <c r="AD1389"/>
  <c r="AD1388" s="1"/>
  <c r="AE1389"/>
  <c r="AE1388" s="1"/>
  <c r="AF1389"/>
  <c r="AF1388" s="1"/>
  <c r="AG1389"/>
  <c r="AG1388" s="1"/>
  <c r="H1392"/>
  <c r="H1391" s="1"/>
  <c r="I1392"/>
  <c r="I1391" s="1"/>
  <c r="J1392"/>
  <c r="J1391" s="1"/>
  <c r="K1392"/>
  <c r="K1391" s="1"/>
  <c r="L1392"/>
  <c r="L1391" s="1"/>
  <c r="M1392"/>
  <c r="M1391" s="1"/>
  <c r="N1392"/>
  <c r="N1391" s="1"/>
  <c r="O1392"/>
  <c r="O1391" s="1"/>
  <c r="P1392"/>
  <c r="P1391" s="1"/>
  <c r="Q1392"/>
  <c r="Q1391" s="1"/>
  <c r="R1392"/>
  <c r="R1391" s="1"/>
  <c r="S1392"/>
  <c r="S1391" s="1"/>
  <c r="T1392"/>
  <c r="T1391" s="1"/>
  <c r="U1392"/>
  <c r="U1391" s="1"/>
  <c r="V1392"/>
  <c r="V1391" s="1"/>
  <c r="W1392"/>
  <c r="W1391" s="1"/>
  <c r="X1392"/>
  <c r="X1391" s="1"/>
  <c r="Y1392"/>
  <c r="Y1391" s="1"/>
  <c r="Z1392"/>
  <c r="Z1391" s="1"/>
  <c r="AA1392"/>
  <c r="AA1391" s="1"/>
  <c r="AB1392"/>
  <c r="AB1391" s="1"/>
  <c r="AC1392"/>
  <c r="AC1391" s="1"/>
  <c r="AD1392"/>
  <c r="AD1391" s="1"/>
  <c r="AE1392"/>
  <c r="AE1391" s="1"/>
  <c r="AF1392"/>
  <c r="AF1391" s="1"/>
  <c r="AG1392"/>
  <c r="AG1391" s="1"/>
  <c r="H1394"/>
  <c r="H1370" s="1"/>
  <c r="H1369" s="1"/>
  <c r="I1394"/>
  <c r="I1370" s="1"/>
  <c r="I1369" s="1"/>
  <c r="J1394"/>
  <c r="J1370" s="1"/>
  <c r="J1369" s="1"/>
  <c r="K1394"/>
  <c r="K1370" s="1"/>
  <c r="K1369" s="1"/>
  <c r="L1394"/>
  <c r="L1370" s="1"/>
  <c r="L1369" s="1"/>
  <c r="M1394"/>
  <c r="M1370" s="1"/>
  <c r="M1369" s="1"/>
  <c r="N1394"/>
  <c r="N1370" s="1"/>
  <c r="N1369" s="1"/>
  <c r="O1394"/>
  <c r="O1370" s="1"/>
  <c r="O1369" s="1"/>
  <c r="P1394"/>
  <c r="P1370" s="1"/>
  <c r="P1369" s="1"/>
  <c r="Q1394"/>
  <c r="Q1370" s="1"/>
  <c r="Q1369" s="1"/>
  <c r="R1394"/>
  <c r="R1370" s="1"/>
  <c r="R1369" s="1"/>
  <c r="S1394"/>
  <c r="S1370" s="1"/>
  <c r="S1369" s="1"/>
  <c r="T1394"/>
  <c r="T1370" s="1"/>
  <c r="T1369" s="1"/>
  <c r="U1394"/>
  <c r="U1370" s="1"/>
  <c r="U1369" s="1"/>
  <c r="V1394"/>
  <c r="V1370" s="1"/>
  <c r="V1369" s="1"/>
  <c r="W1394"/>
  <c r="W1370" s="1"/>
  <c r="W1369" s="1"/>
  <c r="X1394"/>
  <c r="X1370" s="1"/>
  <c r="X1369" s="1"/>
  <c r="Y1394"/>
  <c r="Y1370" s="1"/>
  <c r="Y1369" s="1"/>
  <c r="Z1394"/>
  <c r="Z1370" s="1"/>
  <c r="Z1369" s="1"/>
  <c r="AA1394"/>
  <c r="AA1370" s="1"/>
  <c r="AA1369" s="1"/>
  <c r="AB1394"/>
  <c r="AB1370" s="1"/>
  <c r="AB1369" s="1"/>
  <c r="AC1394"/>
  <c r="AC1370" s="1"/>
  <c r="AC1369" s="1"/>
  <c r="AD1394"/>
  <c r="AD1370" s="1"/>
  <c r="AD1369" s="1"/>
  <c r="AE1394"/>
  <c r="AE1370" s="1"/>
  <c r="AE1369" s="1"/>
  <c r="AF1394"/>
  <c r="AF1370" s="1"/>
  <c r="AF1369" s="1"/>
  <c r="AG1394"/>
  <c r="AG1370" s="1"/>
  <c r="AG1369" s="1"/>
  <c r="H1399"/>
  <c r="H1398" s="1"/>
  <c r="H1397" s="1"/>
  <c r="I1399"/>
  <c r="I1398" s="1"/>
  <c r="I1397" s="1"/>
  <c r="J1399"/>
  <c r="J1398" s="1"/>
  <c r="J1397" s="1"/>
  <c r="K1399"/>
  <c r="K1398" s="1"/>
  <c r="K1397" s="1"/>
  <c r="L1399"/>
  <c r="L1398" s="1"/>
  <c r="L1397" s="1"/>
  <c r="M1399"/>
  <c r="M1398" s="1"/>
  <c r="M1397" s="1"/>
  <c r="N1399"/>
  <c r="N1398" s="1"/>
  <c r="N1397" s="1"/>
  <c r="O1399"/>
  <c r="O1398" s="1"/>
  <c r="O1397" s="1"/>
  <c r="P1399"/>
  <c r="P1398" s="1"/>
  <c r="P1397" s="1"/>
  <c r="Q1399"/>
  <c r="Q1398" s="1"/>
  <c r="Q1397" s="1"/>
  <c r="R1399"/>
  <c r="R1398" s="1"/>
  <c r="R1397" s="1"/>
  <c r="S1399"/>
  <c r="S1398" s="1"/>
  <c r="S1397" s="1"/>
  <c r="T1399"/>
  <c r="T1398" s="1"/>
  <c r="T1397" s="1"/>
  <c r="U1399"/>
  <c r="U1398" s="1"/>
  <c r="U1397" s="1"/>
  <c r="V1399"/>
  <c r="V1398" s="1"/>
  <c r="V1397" s="1"/>
  <c r="W1399"/>
  <c r="W1398" s="1"/>
  <c r="W1397" s="1"/>
  <c r="X1399"/>
  <c r="X1398" s="1"/>
  <c r="X1397" s="1"/>
  <c r="Y1399"/>
  <c r="Y1398" s="1"/>
  <c r="Y1397" s="1"/>
  <c r="Z1399"/>
  <c r="Z1398" s="1"/>
  <c r="Z1397" s="1"/>
  <c r="AA1399"/>
  <c r="AA1398" s="1"/>
  <c r="AA1397" s="1"/>
  <c r="AB1399"/>
  <c r="AB1398" s="1"/>
  <c r="AB1397" s="1"/>
  <c r="AC1399"/>
  <c r="AC1398" s="1"/>
  <c r="AC1397" s="1"/>
  <c r="AD1399"/>
  <c r="AD1398" s="1"/>
  <c r="AD1397" s="1"/>
  <c r="AE1399"/>
  <c r="AE1398" s="1"/>
  <c r="AE1397" s="1"/>
  <c r="AF1399"/>
  <c r="AF1398" s="1"/>
  <c r="AF1397" s="1"/>
  <c r="AG1399"/>
  <c r="AG1398" s="1"/>
  <c r="AG1397" s="1"/>
  <c r="H1403"/>
  <c r="H1402" s="1"/>
  <c r="H1401" s="1"/>
  <c r="I1403"/>
  <c r="I1402" s="1"/>
  <c r="I1401" s="1"/>
  <c r="J1403"/>
  <c r="J1402" s="1"/>
  <c r="J1401" s="1"/>
  <c r="K1403"/>
  <c r="K1402" s="1"/>
  <c r="K1401" s="1"/>
  <c r="L1403"/>
  <c r="L1402" s="1"/>
  <c r="L1401" s="1"/>
  <c r="M1403"/>
  <c r="M1402" s="1"/>
  <c r="M1401" s="1"/>
  <c r="N1403"/>
  <c r="N1402" s="1"/>
  <c r="N1401" s="1"/>
  <c r="O1403"/>
  <c r="O1402" s="1"/>
  <c r="O1401" s="1"/>
  <c r="P1403"/>
  <c r="P1402" s="1"/>
  <c r="P1401" s="1"/>
  <c r="Q1403"/>
  <c r="Q1402" s="1"/>
  <c r="Q1401" s="1"/>
  <c r="R1403"/>
  <c r="R1402" s="1"/>
  <c r="R1401" s="1"/>
  <c r="S1403"/>
  <c r="S1402" s="1"/>
  <c r="S1401" s="1"/>
  <c r="T1403"/>
  <c r="T1402" s="1"/>
  <c r="T1401" s="1"/>
  <c r="U1403"/>
  <c r="U1402" s="1"/>
  <c r="U1401" s="1"/>
  <c r="V1403"/>
  <c r="V1402" s="1"/>
  <c r="V1401" s="1"/>
  <c r="W1403"/>
  <c r="W1402" s="1"/>
  <c r="W1401" s="1"/>
  <c r="X1403"/>
  <c r="X1402" s="1"/>
  <c r="X1401" s="1"/>
  <c r="Y1403"/>
  <c r="Y1402" s="1"/>
  <c r="Y1401" s="1"/>
  <c r="Z1403"/>
  <c r="Z1402" s="1"/>
  <c r="Z1401" s="1"/>
  <c r="AA1403"/>
  <c r="AA1402" s="1"/>
  <c r="AA1401" s="1"/>
  <c r="AB1403"/>
  <c r="AB1402" s="1"/>
  <c r="AB1401" s="1"/>
  <c r="AC1403"/>
  <c r="AC1402" s="1"/>
  <c r="AC1401" s="1"/>
  <c r="AD1403"/>
  <c r="AD1402" s="1"/>
  <c r="AD1401" s="1"/>
  <c r="AE1403"/>
  <c r="AE1402" s="1"/>
  <c r="AE1401" s="1"/>
  <c r="AF1403"/>
  <c r="AF1402" s="1"/>
  <c r="AF1401" s="1"/>
  <c r="AG1403"/>
  <c r="AG1402" s="1"/>
  <c r="AG1401" s="1"/>
  <c r="R1407"/>
  <c r="R1406" s="1"/>
  <c r="S1407"/>
  <c r="S1406" s="1"/>
  <c r="T1407"/>
  <c r="T1406" s="1"/>
  <c r="U1407"/>
  <c r="U1406" s="1"/>
  <c r="V1407"/>
  <c r="V1406" s="1"/>
  <c r="W1407"/>
  <c r="W1406" s="1"/>
  <c r="X1407"/>
  <c r="X1406" s="1"/>
  <c r="Y1407"/>
  <c r="Y1406" s="1"/>
  <c r="Z1407"/>
  <c r="Z1406" s="1"/>
  <c r="AA1407"/>
  <c r="AA1406" s="1"/>
  <c r="AB1407"/>
  <c r="AB1406" s="1"/>
  <c r="AC1407"/>
  <c r="AC1406" s="1"/>
  <c r="AD1407"/>
  <c r="AD1406" s="1"/>
  <c r="AE1407"/>
  <c r="AE1406" s="1"/>
  <c r="AF1407"/>
  <c r="AF1406" s="1"/>
  <c r="AG1407"/>
  <c r="AG1406" s="1"/>
  <c r="AG1409"/>
  <c r="R1410"/>
  <c r="R1409" s="1"/>
  <c r="S1410"/>
  <c r="S1409" s="1"/>
  <c r="T1410"/>
  <c r="T1409" s="1"/>
  <c r="U1410"/>
  <c r="U1409" s="1"/>
  <c r="V1410"/>
  <c r="V1409" s="1"/>
  <c r="W1410"/>
  <c r="W1409" s="1"/>
  <c r="X1410"/>
  <c r="X1409" s="1"/>
  <c r="Y1410"/>
  <c r="Y1409" s="1"/>
  <c r="Z1410"/>
  <c r="Z1409" s="1"/>
  <c r="AA1410"/>
  <c r="AA1409" s="1"/>
  <c r="AB1410"/>
  <c r="AB1409" s="1"/>
  <c r="AC1410"/>
  <c r="AC1409" s="1"/>
  <c r="AD1410"/>
  <c r="AD1409" s="1"/>
  <c r="AE1410"/>
  <c r="AE1409" s="1"/>
  <c r="AF1410"/>
  <c r="AF1409" s="1"/>
  <c r="H1413"/>
  <c r="I1413"/>
  <c r="J1413"/>
  <c r="K1413"/>
  <c r="L1413"/>
  <c r="M1413"/>
  <c r="N1413"/>
  <c r="O1413"/>
  <c r="P1413"/>
  <c r="Q1413"/>
  <c r="R1413"/>
  <c r="S1413"/>
  <c r="T1413"/>
  <c r="U1413"/>
  <c r="V1413"/>
  <c r="W1413"/>
  <c r="X1413"/>
  <c r="Y1413"/>
  <c r="Z1413"/>
  <c r="AA1413"/>
  <c r="AB1413"/>
  <c r="AC1413"/>
  <c r="AD1413"/>
  <c r="AE1413"/>
  <c r="AF1413"/>
  <c r="AG1413"/>
  <c r="H1415"/>
  <c r="H1414" s="1"/>
  <c r="I1415"/>
  <c r="I1414" s="1"/>
  <c r="J1415"/>
  <c r="J1414" s="1"/>
  <c r="K1415"/>
  <c r="K1414" s="1"/>
  <c r="L1415"/>
  <c r="L1414" s="1"/>
  <c r="M1415"/>
  <c r="M1414" s="1"/>
  <c r="N1415"/>
  <c r="N1414" s="1"/>
  <c r="O1415"/>
  <c r="O1414" s="1"/>
  <c r="P1415"/>
  <c r="P1414" s="1"/>
  <c r="Q1415"/>
  <c r="Q1414" s="1"/>
  <c r="R1415"/>
  <c r="R1414" s="1"/>
  <c r="S1415"/>
  <c r="S1414" s="1"/>
  <c r="T1415"/>
  <c r="T1414" s="1"/>
  <c r="U1415"/>
  <c r="U1414" s="1"/>
  <c r="V1415"/>
  <c r="V1414" s="1"/>
  <c r="W1415"/>
  <c r="W1414" s="1"/>
  <c r="X1415"/>
  <c r="X1414" s="1"/>
  <c r="Y1415"/>
  <c r="Y1414" s="1"/>
  <c r="Z1415"/>
  <c r="Z1414" s="1"/>
  <c r="AA1415"/>
  <c r="AA1414" s="1"/>
  <c r="AB1415"/>
  <c r="AB1414" s="1"/>
  <c r="AC1415"/>
  <c r="AC1414" s="1"/>
  <c r="AD1415"/>
  <c r="AD1414" s="1"/>
  <c r="AE1415"/>
  <c r="AE1414" s="1"/>
  <c r="AF1415"/>
  <c r="AF1414" s="1"/>
  <c r="AG1415"/>
  <c r="AG1414" s="1"/>
  <c r="H1418"/>
  <c r="H1417" s="1"/>
  <c r="I1418"/>
  <c r="I1417" s="1"/>
  <c r="J1418"/>
  <c r="J1417" s="1"/>
  <c r="K1418"/>
  <c r="K1417" s="1"/>
  <c r="L1418"/>
  <c r="L1417" s="1"/>
  <c r="M1418"/>
  <c r="M1417" s="1"/>
  <c r="N1418"/>
  <c r="N1417" s="1"/>
  <c r="O1418"/>
  <c r="O1417" s="1"/>
  <c r="P1418"/>
  <c r="P1417" s="1"/>
  <c r="Q1418"/>
  <c r="Q1417" s="1"/>
  <c r="R1418"/>
  <c r="R1417" s="1"/>
  <c r="S1418"/>
  <c r="S1417" s="1"/>
  <c r="T1418"/>
  <c r="T1417" s="1"/>
  <c r="U1418"/>
  <c r="U1417" s="1"/>
  <c r="V1418"/>
  <c r="V1417" s="1"/>
  <c r="W1418"/>
  <c r="W1417" s="1"/>
  <c r="X1418"/>
  <c r="X1417" s="1"/>
  <c r="Y1418"/>
  <c r="Y1417" s="1"/>
  <c r="Z1418"/>
  <c r="Z1417" s="1"/>
  <c r="AA1418"/>
  <c r="AA1417" s="1"/>
  <c r="AB1418"/>
  <c r="AB1417" s="1"/>
  <c r="AC1418"/>
  <c r="AC1417" s="1"/>
  <c r="AD1418"/>
  <c r="AD1417" s="1"/>
  <c r="AE1418"/>
  <c r="AE1417" s="1"/>
  <c r="AF1418"/>
  <c r="AF1417" s="1"/>
  <c r="AG1418"/>
  <c r="AG1417" s="1"/>
  <c r="H1422"/>
  <c r="H1421" s="1"/>
  <c r="H1420" s="1"/>
  <c r="I1422"/>
  <c r="I1421" s="1"/>
  <c r="I1420" s="1"/>
  <c r="J1422"/>
  <c r="J1421" s="1"/>
  <c r="J1420" s="1"/>
  <c r="K1422"/>
  <c r="K1421" s="1"/>
  <c r="K1420" s="1"/>
  <c r="L1422"/>
  <c r="L1421" s="1"/>
  <c r="L1420" s="1"/>
  <c r="M1422"/>
  <c r="M1421" s="1"/>
  <c r="M1420" s="1"/>
  <c r="N1422"/>
  <c r="N1421" s="1"/>
  <c r="N1420" s="1"/>
  <c r="O1422"/>
  <c r="O1421" s="1"/>
  <c r="O1420" s="1"/>
  <c r="P1422"/>
  <c r="P1421" s="1"/>
  <c r="P1420" s="1"/>
  <c r="Q1422"/>
  <c r="Q1421" s="1"/>
  <c r="Q1420" s="1"/>
  <c r="R1422"/>
  <c r="R1421" s="1"/>
  <c r="R1420" s="1"/>
  <c r="S1422"/>
  <c r="S1421" s="1"/>
  <c r="S1420" s="1"/>
  <c r="T1422"/>
  <c r="T1421" s="1"/>
  <c r="T1420" s="1"/>
  <c r="U1422"/>
  <c r="U1421" s="1"/>
  <c r="U1420" s="1"/>
  <c r="V1422"/>
  <c r="V1421" s="1"/>
  <c r="V1420" s="1"/>
  <c r="W1422"/>
  <c r="W1421" s="1"/>
  <c r="W1420" s="1"/>
  <c r="X1422"/>
  <c r="X1421" s="1"/>
  <c r="X1420" s="1"/>
  <c r="Y1422"/>
  <c r="Y1421" s="1"/>
  <c r="Y1420" s="1"/>
  <c r="Z1422"/>
  <c r="Z1421" s="1"/>
  <c r="Z1420" s="1"/>
  <c r="AA1422"/>
  <c r="AA1421" s="1"/>
  <c r="AA1420" s="1"/>
  <c r="AB1422"/>
  <c r="AB1421" s="1"/>
  <c r="AB1420" s="1"/>
  <c r="AC1422"/>
  <c r="AC1421" s="1"/>
  <c r="AC1420" s="1"/>
  <c r="AD1422"/>
  <c r="AD1421" s="1"/>
  <c r="AD1420" s="1"/>
  <c r="AE1422"/>
  <c r="AE1421" s="1"/>
  <c r="AE1420" s="1"/>
  <c r="AF1422"/>
  <c r="AF1421" s="1"/>
  <c r="AF1420" s="1"/>
  <c r="AG1422"/>
  <c r="AG1421" s="1"/>
  <c r="AG1420" s="1"/>
  <c r="S1426"/>
  <c r="S1424" s="1"/>
  <c r="T1426"/>
  <c r="T1424" s="1"/>
  <c r="U1426"/>
  <c r="U1425" s="1"/>
  <c r="V1426"/>
  <c r="V1424" s="1"/>
  <c r="W1426"/>
  <c r="W1424" s="1"/>
  <c r="X1426"/>
  <c r="X1425" s="1"/>
  <c r="Y1426"/>
  <c r="Y1425" s="1"/>
  <c r="Z1426"/>
  <c r="Z1424" s="1"/>
  <c r="AA1426"/>
  <c r="AA1424" s="1"/>
  <c r="AB1426"/>
  <c r="AB1424" s="1"/>
  <c r="AC1426"/>
  <c r="AC1425" s="1"/>
  <c r="AD1426"/>
  <c r="AD1424" s="1"/>
  <c r="AE1426"/>
  <c r="AE1424" s="1"/>
  <c r="AF1426"/>
  <c r="AF1425" s="1"/>
  <c r="AG1425"/>
  <c r="AG1428"/>
  <c r="S1429"/>
  <c r="S1428" s="1"/>
  <c r="T1429"/>
  <c r="T1427" s="1"/>
  <c r="U1429"/>
  <c r="U1427" s="1"/>
  <c r="V1429"/>
  <c r="V1428" s="1"/>
  <c r="W1429"/>
  <c r="W1428" s="1"/>
  <c r="X1429"/>
  <c r="X1427" s="1"/>
  <c r="Y1429"/>
  <c r="Y1427" s="1"/>
  <c r="Z1429"/>
  <c r="Z1427" s="1"/>
  <c r="AA1429"/>
  <c r="AA1428" s="1"/>
  <c r="AB1429"/>
  <c r="AB1427" s="1"/>
  <c r="AC1429"/>
  <c r="AC1427" s="1"/>
  <c r="AD1429"/>
  <c r="AD1428" s="1"/>
  <c r="AE1429"/>
  <c r="AE1428" s="1"/>
  <c r="AF1429"/>
  <c r="AF1427" s="1"/>
  <c r="AG1427"/>
  <c r="S1432"/>
  <c r="S1431" s="1"/>
  <c r="S1430" s="1"/>
  <c r="T1432"/>
  <c r="T1431" s="1"/>
  <c r="T1430" s="1"/>
  <c r="U1432"/>
  <c r="U1431" s="1"/>
  <c r="U1430" s="1"/>
  <c r="V1432"/>
  <c r="V1431" s="1"/>
  <c r="V1430" s="1"/>
  <c r="W1432"/>
  <c r="W1431" s="1"/>
  <c r="W1430" s="1"/>
  <c r="X1432"/>
  <c r="X1431" s="1"/>
  <c r="X1430" s="1"/>
  <c r="Y1432"/>
  <c r="Y1431" s="1"/>
  <c r="Y1430" s="1"/>
  <c r="Z1432"/>
  <c r="Z1431" s="1"/>
  <c r="Z1430" s="1"/>
  <c r="AA1432"/>
  <c r="AA1431" s="1"/>
  <c r="AA1430" s="1"/>
  <c r="AB1432"/>
  <c r="AB1431" s="1"/>
  <c r="AB1430" s="1"/>
  <c r="AC1432"/>
  <c r="AC1431" s="1"/>
  <c r="AC1430" s="1"/>
  <c r="AD1432"/>
  <c r="AD1431" s="1"/>
  <c r="AD1430" s="1"/>
  <c r="AE1432"/>
  <c r="AE1431" s="1"/>
  <c r="AE1430" s="1"/>
  <c r="AF1432"/>
  <c r="AF1431" s="1"/>
  <c r="AF1430" s="1"/>
  <c r="AG1431"/>
  <c r="AG1430" s="1"/>
  <c r="H1435"/>
  <c r="H1434" s="1"/>
  <c r="I1435"/>
  <c r="I1434" s="1"/>
  <c r="J1435"/>
  <c r="J1434" s="1"/>
  <c r="K1435"/>
  <c r="K1434" s="1"/>
  <c r="L1435"/>
  <c r="L1434" s="1"/>
  <c r="M1435"/>
  <c r="M1434" s="1"/>
  <c r="N1435"/>
  <c r="N1434" s="1"/>
  <c r="O1435"/>
  <c r="O1434" s="1"/>
  <c r="P1435"/>
  <c r="P1434" s="1"/>
  <c r="Q1435"/>
  <c r="Q1434" s="1"/>
  <c r="R1435"/>
  <c r="R1434" s="1"/>
  <c r="S1435"/>
  <c r="S1434" s="1"/>
  <c r="T1435"/>
  <c r="T1434" s="1"/>
  <c r="U1435"/>
  <c r="U1434" s="1"/>
  <c r="V1435"/>
  <c r="V1434" s="1"/>
  <c r="W1435"/>
  <c r="W1434" s="1"/>
  <c r="X1435"/>
  <c r="X1434" s="1"/>
  <c r="Y1435"/>
  <c r="Y1434" s="1"/>
  <c r="Z1435"/>
  <c r="Z1434" s="1"/>
  <c r="AA1435"/>
  <c r="AA1434" s="1"/>
  <c r="AB1435"/>
  <c r="AB1434" s="1"/>
  <c r="AC1435"/>
  <c r="AC1434" s="1"/>
  <c r="AD1435"/>
  <c r="AD1434" s="1"/>
  <c r="AE1435"/>
  <c r="AE1434" s="1"/>
  <c r="AF1435"/>
  <c r="AF1434" s="1"/>
  <c r="AG1435"/>
  <c r="AG1434" s="1"/>
  <c r="H1440"/>
  <c r="H1437" s="1"/>
  <c r="I1440"/>
  <c r="I1437" s="1"/>
  <c r="J1440"/>
  <c r="J1437" s="1"/>
  <c r="K1440"/>
  <c r="K1437" s="1"/>
  <c r="L1440"/>
  <c r="L1437" s="1"/>
  <c r="M1440"/>
  <c r="M1437" s="1"/>
  <c r="N1440"/>
  <c r="N1437" s="1"/>
  <c r="O1440"/>
  <c r="O1437" s="1"/>
  <c r="P1440"/>
  <c r="P1437" s="1"/>
  <c r="Q1440"/>
  <c r="Q1437" s="1"/>
  <c r="R1440"/>
  <c r="R1437" s="1"/>
  <c r="S1440"/>
  <c r="S1437" s="1"/>
  <c r="T1440"/>
  <c r="T1437" s="1"/>
  <c r="U1440"/>
  <c r="U1437" s="1"/>
  <c r="V1440"/>
  <c r="V1437" s="1"/>
  <c r="W1440"/>
  <c r="W1437" s="1"/>
  <c r="X1440"/>
  <c r="X1437" s="1"/>
  <c r="Y1440"/>
  <c r="Y1437" s="1"/>
  <c r="Z1440"/>
  <c r="Z1437" s="1"/>
  <c r="AA1440"/>
  <c r="AA1437" s="1"/>
  <c r="AB1440"/>
  <c r="AB1437" s="1"/>
  <c r="AC1440"/>
  <c r="AC1437" s="1"/>
  <c r="AD1440"/>
  <c r="AD1437" s="1"/>
  <c r="AE1440"/>
  <c r="AE1437" s="1"/>
  <c r="AF1440"/>
  <c r="AF1437" s="1"/>
  <c r="AG1437"/>
  <c r="H1443"/>
  <c r="H1442" s="1"/>
  <c r="H1441" s="1"/>
  <c r="I1443"/>
  <c r="I1442" s="1"/>
  <c r="I1441" s="1"/>
  <c r="J1443"/>
  <c r="J1442" s="1"/>
  <c r="J1441" s="1"/>
  <c r="K1443"/>
  <c r="K1442" s="1"/>
  <c r="K1441" s="1"/>
  <c r="L1443"/>
  <c r="L1442" s="1"/>
  <c r="L1441" s="1"/>
  <c r="M1443"/>
  <c r="M1442" s="1"/>
  <c r="M1441" s="1"/>
  <c r="N1443"/>
  <c r="N1442" s="1"/>
  <c r="N1441" s="1"/>
  <c r="O1443"/>
  <c r="O1442" s="1"/>
  <c r="O1441" s="1"/>
  <c r="P1443"/>
  <c r="P1442" s="1"/>
  <c r="P1441" s="1"/>
  <c r="Q1443"/>
  <c r="Q1442" s="1"/>
  <c r="Q1441" s="1"/>
  <c r="R1443"/>
  <c r="R1442" s="1"/>
  <c r="R1441" s="1"/>
  <c r="S1443"/>
  <c r="S1442" s="1"/>
  <c r="S1441" s="1"/>
  <c r="T1443"/>
  <c r="T1442" s="1"/>
  <c r="T1441" s="1"/>
  <c r="U1443"/>
  <c r="U1442" s="1"/>
  <c r="U1441" s="1"/>
  <c r="V1443"/>
  <c r="V1442" s="1"/>
  <c r="V1441" s="1"/>
  <c r="W1443"/>
  <c r="W1442" s="1"/>
  <c r="W1441" s="1"/>
  <c r="X1443"/>
  <c r="X1442" s="1"/>
  <c r="X1441" s="1"/>
  <c r="Y1443"/>
  <c r="Y1442" s="1"/>
  <c r="Y1441" s="1"/>
  <c r="Z1443"/>
  <c r="Z1442" s="1"/>
  <c r="Z1441" s="1"/>
  <c r="AA1443"/>
  <c r="AA1442" s="1"/>
  <c r="AA1441" s="1"/>
  <c r="AB1443"/>
  <c r="AB1442" s="1"/>
  <c r="AB1441" s="1"/>
  <c r="AC1443"/>
  <c r="AC1442" s="1"/>
  <c r="AC1441" s="1"/>
  <c r="AD1443"/>
  <c r="AD1442" s="1"/>
  <c r="AD1441" s="1"/>
  <c r="AE1443"/>
  <c r="AE1442" s="1"/>
  <c r="AE1441" s="1"/>
  <c r="AF1443"/>
  <c r="AF1442" s="1"/>
  <c r="AF1441" s="1"/>
  <c r="AG1443"/>
  <c r="AG1442" s="1"/>
  <c r="AG1441" s="1"/>
  <c r="H13" i="1"/>
  <c r="H12" s="1"/>
  <c r="H11" s="1"/>
  <c r="H10" s="1"/>
  <c r="H9" s="1"/>
  <c r="I13"/>
  <c r="I12" s="1"/>
  <c r="I11" s="1"/>
  <c r="I10" s="1"/>
  <c r="I9" s="1"/>
  <c r="J13"/>
  <c r="J12" s="1"/>
  <c r="J11" s="1"/>
  <c r="J10" s="1"/>
  <c r="J9" s="1"/>
  <c r="K13"/>
  <c r="K12" s="1"/>
  <c r="K11" s="1"/>
  <c r="K10" s="1"/>
  <c r="K9" s="1"/>
  <c r="L13"/>
  <c r="L12" s="1"/>
  <c r="L11" s="1"/>
  <c r="L10" s="1"/>
  <c r="L9" s="1"/>
  <c r="M13"/>
  <c r="M12" s="1"/>
  <c r="M11" s="1"/>
  <c r="M10" s="1"/>
  <c r="M9" s="1"/>
  <c r="N13"/>
  <c r="N12" s="1"/>
  <c r="N11" s="1"/>
  <c r="N10" s="1"/>
  <c r="N9" s="1"/>
  <c r="O13"/>
  <c r="O12" s="1"/>
  <c r="O11" s="1"/>
  <c r="O10" s="1"/>
  <c r="O9" s="1"/>
  <c r="P13"/>
  <c r="P12" s="1"/>
  <c r="P11" s="1"/>
  <c r="P10" s="1"/>
  <c r="P9" s="1"/>
  <c r="Q13"/>
  <c r="Q12" s="1"/>
  <c r="Q11" s="1"/>
  <c r="Q10" s="1"/>
  <c r="Q9" s="1"/>
  <c r="R13"/>
  <c r="R12" s="1"/>
  <c r="R11" s="1"/>
  <c r="R10" s="1"/>
  <c r="R9" s="1"/>
  <c r="H19"/>
  <c r="H18" s="1"/>
  <c r="I19"/>
  <c r="I18" s="1"/>
  <c r="J19"/>
  <c r="J18" s="1"/>
  <c r="K19"/>
  <c r="K18" s="1"/>
  <c r="L19"/>
  <c r="L18" s="1"/>
  <c r="M19"/>
  <c r="M18" s="1"/>
  <c r="N19"/>
  <c r="N18" s="1"/>
  <c r="O19"/>
  <c r="O18" s="1"/>
  <c r="P19"/>
  <c r="P18" s="1"/>
  <c r="Q19"/>
  <c r="Q18" s="1"/>
  <c r="R19"/>
  <c r="R18" s="1"/>
  <c r="H23"/>
  <c r="H22" s="1"/>
  <c r="H17" s="1"/>
  <c r="H16" s="1"/>
  <c r="H15" s="1"/>
  <c r="I23"/>
  <c r="I22" s="1"/>
  <c r="J23"/>
  <c r="J22" s="1"/>
  <c r="K23"/>
  <c r="K22" s="1"/>
  <c r="L23"/>
  <c r="L22" s="1"/>
  <c r="L17" s="1"/>
  <c r="L16" s="1"/>
  <c r="L15" s="1"/>
  <c r="M23"/>
  <c r="M22" s="1"/>
  <c r="N23"/>
  <c r="N22" s="1"/>
  <c r="O23"/>
  <c r="O22" s="1"/>
  <c r="O17" s="1"/>
  <c r="O16" s="1"/>
  <c r="O15" s="1"/>
  <c r="P23"/>
  <c r="P22" s="1"/>
  <c r="P17" s="1"/>
  <c r="P16" s="1"/>
  <c r="P15" s="1"/>
  <c r="Q23"/>
  <c r="Q22" s="1"/>
  <c r="R23"/>
  <c r="R22" s="1"/>
  <c r="H26"/>
  <c r="H25" s="1"/>
  <c r="I26"/>
  <c r="I25" s="1"/>
  <c r="J26"/>
  <c r="J25" s="1"/>
  <c r="K26"/>
  <c r="K25" s="1"/>
  <c r="L26"/>
  <c r="L25" s="1"/>
  <c r="M26"/>
  <c r="M25" s="1"/>
  <c r="N26"/>
  <c r="N25" s="1"/>
  <c r="O26"/>
  <c r="O25" s="1"/>
  <c r="P26"/>
  <c r="P25" s="1"/>
  <c r="Q26"/>
  <c r="Q25" s="1"/>
  <c r="R26"/>
  <c r="R25" s="1"/>
  <c r="H32"/>
  <c r="H31" s="1"/>
  <c r="H30" s="1"/>
  <c r="I32"/>
  <c r="I31" s="1"/>
  <c r="I30" s="1"/>
  <c r="J32"/>
  <c r="J31" s="1"/>
  <c r="J30" s="1"/>
  <c r="K32"/>
  <c r="K31" s="1"/>
  <c r="K30" s="1"/>
  <c r="L32"/>
  <c r="L31" s="1"/>
  <c r="L30" s="1"/>
  <c r="M32"/>
  <c r="M31" s="1"/>
  <c r="M30" s="1"/>
  <c r="N32"/>
  <c r="N31" s="1"/>
  <c r="N30" s="1"/>
  <c r="O32"/>
  <c r="O31" s="1"/>
  <c r="O30" s="1"/>
  <c r="P32"/>
  <c r="P31" s="1"/>
  <c r="P30" s="1"/>
  <c r="Q32"/>
  <c r="Q31" s="1"/>
  <c r="Q30" s="1"/>
  <c r="R32"/>
  <c r="R31" s="1"/>
  <c r="R30" s="1"/>
  <c r="H36"/>
  <c r="H35" s="1"/>
  <c r="I36"/>
  <c r="I35" s="1"/>
  <c r="J36"/>
  <c r="J35" s="1"/>
  <c r="K36"/>
  <c r="K35" s="1"/>
  <c r="L36"/>
  <c r="L35" s="1"/>
  <c r="M36"/>
  <c r="M35" s="1"/>
  <c r="N36"/>
  <c r="N35" s="1"/>
  <c r="O36"/>
  <c r="O35" s="1"/>
  <c r="P36"/>
  <c r="P35" s="1"/>
  <c r="Q36"/>
  <c r="Q35" s="1"/>
  <c r="R36"/>
  <c r="R35" s="1"/>
  <c r="H40"/>
  <c r="H643" i="3" s="1"/>
  <c r="H642" s="1"/>
  <c r="H641" s="1"/>
  <c r="I40" i="1"/>
  <c r="I643" i="3" s="1"/>
  <c r="I642" s="1"/>
  <c r="I641" s="1"/>
  <c r="J40" i="1"/>
  <c r="K40"/>
  <c r="L40"/>
  <c r="L643" i="3" s="1"/>
  <c r="L642" s="1"/>
  <c r="L641" s="1"/>
  <c r="M40" i="1"/>
  <c r="N40"/>
  <c r="O40"/>
  <c r="P40"/>
  <c r="P643" i="3" s="1"/>
  <c r="P642" s="1"/>
  <c r="P641" s="1"/>
  <c r="Q40" i="1"/>
  <c r="Q643" i="3" s="1"/>
  <c r="Q642" s="1"/>
  <c r="Q641" s="1"/>
  <c r="R40" i="1"/>
  <c r="H43"/>
  <c r="H41" s="1"/>
  <c r="I43"/>
  <c r="J43"/>
  <c r="J42" s="1"/>
  <c r="K43"/>
  <c r="K42" s="1"/>
  <c r="L43"/>
  <c r="L41" s="1"/>
  <c r="M43"/>
  <c r="N43"/>
  <c r="N42" s="1"/>
  <c r="O43"/>
  <c r="O42" s="1"/>
  <c r="P43"/>
  <c r="P41" s="1"/>
  <c r="Q43"/>
  <c r="R43"/>
  <c r="R42" s="1"/>
  <c r="H47"/>
  <c r="I47"/>
  <c r="J47"/>
  <c r="J661" i="3" s="1"/>
  <c r="J660" s="1"/>
  <c r="K47" i="1"/>
  <c r="K661" i="3" s="1"/>
  <c r="K660" s="1"/>
  <c r="L47" i="1"/>
  <c r="M47"/>
  <c r="N47"/>
  <c r="N661" i="3" s="1"/>
  <c r="N660" s="1"/>
  <c r="O47" i="1"/>
  <c r="P47"/>
  <c r="Q47"/>
  <c r="R47"/>
  <c r="R661" i="3" s="1"/>
  <c r="R660" s="1"/>
  <c r="H49" i="1"/>
  <c r="H48" s="1"/>
  <c r="I49"/>
  <c r="I48" s="1"/>
  <c r="J49"/>
  <c r="J48" s="1"/>
  <c r="K49"/>
  <c r="K48" s="1"/>
  <c r="L49"/>
  <c r="L48" s="1"/>
  <c r="M49"/>
  <c r="M48" s="1"/>
  <c r="N49"/>
  <c r="N48" s="1"/>
  <c r="O49"/>
  <c r="O48" s="1"/>
  <c r="P49"/>
  <c r="P48" s="1"/>
  <c r="Q49"/>
  <c r="Q48" s="1"/>
  <c r="R49"/>
  <c r="R48" s="1"/>
  <c r="H52"/>
  <c r="H51" s="1"/>
  <c r="I52"/>
  <c r="I51" s="1"/>
  <c r="J52"/>
  <c r="J51" s="1"/>
  <c r="K52"/>
  <c r="K51" s="1"/>
  <c r="L52"/>
  <c r="L51" s="1"/>
  <c r="M52"/>
  <c r="M51" s="1"/>
  <c r="N52"/>
  <c r="N51" s="1"/>
  <c r="O52"/>
  <c r="O51" s="1"/>
  <c r="P52"/>
  <c r="P51" s="1"/>
  <c r="Q52"/>
  <c r="Q51" s="1"/>
  <c r="R52"/>
  <c r="R51" s="1"/>
  <c r="H56"/>
  <c r="H55" s="1"/>
  <c r="I56"/>
  <c r="I55" s="1"/>
  <c r="J56"/>
  <c r="J55" s="1"/>
  <c r="K56"/>
  <c r="K55" s="1"/>
  <c r="L56"/>
  <c r="L55" s="1"/>
  <c r="M56"/>
  <c r="M55" s="1"/>
  <c r="N56"/>
  <c r="N55" s="1"/>
  <c r="O56"/>
  <c r="O55" s="1"/>
  <c r="P56"/>
  <c r="P55" s="1"/>
  <c r="Q56"/>
  <c r="Q55" s="1"/>
  <c r="R56"/>
  <c r="R55" s="1"/>
  <c r="H57"/>
  <c r="I57"/>
  <c r="J57"/>
  <c r="K57"/>
  <c r="L57"/>
  <c r="M57"/>
  <c r="N57"/>
  <c r="O57"/>
  <c r="P57"/>
  <c r="Q57"/>
  <c r="R57"/>
  <c r="H59"/>
  <c r="I59"/>
  <c r="J59"/>
  <c r="K59"/>
  <c r="L59"/>
  <c r="M59"/>
  <c r="N59"/>
  <c r="O59"/>
  <c r="P59"/>
  <c r="Q59"/>
  <c r="R59"/>
  <c r="H63"/>
  <c r="H62" s="1"/>
  <c r="I63"/>
  <c r="I62" s="1"/>
  <c r="J63"/>
  <c r="J62" s="1"/>
  <c r="K63"/>
  <c r="K62" s="1"/>
  <c r="L63"/>
  <c r="L62" s="1"/>
  <c r="M63"/>
  <c r="M62" s="1"/>
  <c r="N63"/>
  <c r="N62" s="1"/>
  <c r="O63"/>
  <c r="O62" s="1"/>
  <c r="P63"/>
  <c r="P62" s="1"/>
  <c r="Q63"/>
  <c r="Q62" s="1"/>
  <c r="R63"/>
  <c r="R62" s="1"/>
  <c r="H66"/>
  <c r="H65" s="1"/>
  <c r="I66"/>
  <c r="I65" s="1"/>
  <c r="J66"/>
  <c r="J65" s="1"/>
  <c r="K66"/>
  <c r="K65" s="1"/>
  <c r="L66"/>
  <c r="L65" s="1"/>
  <c r="M66"/>
  <c r="M65" s="1"/>
  <c r="N66"/>
  <c r="N65" s="1"/>
  <c r="O66"/>
  <c r="O65" s="1"/>
  <c r="P66"/>
  <c r="P65" s="1"/>
  <c r="Q66"/>
  <c r="Q65" s="1"/>
  <c r="R66"/>
  <c r="R65" s="1"/>
  <c r="H69"/>
  <c r="H68" s="1"/>
  <c r="I69"/>
  <c r="I68" s="1"/>
  <c r="J69"/>
  <c r="J68" s="1"/>
  <c r="K69"/>
  <c r="K68" s="1"/>
  <c r="L69"/>
  <c r="L68" s="1"/>
  <c r="M69"/>
  <c r="M68" s="1"/>
  <c r="N69"/>
  <c r="N68" s="1"/>
  <c r="O69"/>
  <c r="O68" s="1"/>
  <c r="P69"/>
  <c r="P68" s="1"/>
  <c r="Q69"/>
  <c r="Q68" s="1"/>
  <c r="R69"/>
  <c r="R68" s="1"/>
  <c r="H74"/>
  <c r="H71" s="1"/>
  <c r="I74"/>
  <c r="I71" s="1"/>
  <c r="J74"/>
  <c r="K74"/>
  <c r="K72" s="1"/>
  <c r="L74"/>
  <c r="L71" s="1"/>
  <c r="M74"/>
  <c r="M71" s="1"/>
  <c r="N74"/>
  <c r="O74"/>
  <c r="O72" s="1"/>
  <c r="P74"/>
  <c r="P71" s="1"/>
  <c r="Q74"/>
  <c r="Q71" s="1"/>
  <c r="R74"/>
  <c r="H77"/>
  <c r="I77"/>
  <c r="J77"/>
  <c r="K77"/>
  <c r="L77"/>
  <c r="M77"/>
  <c r="N77"/>
  <c r="O77"/>
  <c r="P77"/>
  <c r="Q77"/>
  <c r="R77"/>
  <c r="H80"/>
  <c r="H829" i="3" s="1"/>
  <c r="H828" s="1"/>
  <c r="I80" i="1"/>
  <c r="J80"/>
  <c r="K80"/>
  <c r="L80"/>
  <c r="L829" i="3" s="1"/>
  <c r="L828" s="1"/>
  <c r="M80" i="1"/>
  <c r="M829" i="3" s="1"/>
  <c r="M828" s="1"/>
  <c r="N80" i="1"/>
  <c r="O80"/>
  <c r="P80"/>
  <c r="P829" i="3" s="1"/>
  <c r="P828" s="1"/>
  <c r="Q80" i="1"/>
  <c r="Q79" s="1"/>
  <c r="R80"/>
  <c r="R79" s="1"/>
  <c r="R76" s="1"/>
  <c r="K81"/>
  <c r="O81"/>
  <c r="H82"/>
  <c r="H81" s="1"/>
  <c r="I82"/>
  <c r="I81" s="1"/>
  <c r="J82"/>
  <c r="J81" s="1"/>
  <c r="K82"/>
  <c r="L82"/>
  <c r="L81" s="1"/>
  <c r="M82"/>
  <c r="M81" s="1"/>
  <c r="N82"/>
  <c r="N81" s="1"/>
  <c r="O82"/>
  <c r="P82"/>
  <c r="P81" s="1"/>
  <c r="Q82"/>
  <c r="Q81" s="1"/>
  <c r="R82"/>
  <c r="R81" s="1"/>
  <c r="L84"/>
  <c r="P84"/>
  <c r="H85"/>
  <c r="H84" s="1"/>
  <c r="I85"/>
  <c r="I84" s="1"/>
  <c r="J85"/>
  <c r="J84" s="1"/>
  <c r="K85"/>
  <c r="K84" s="1"/>
  <c r="L85"/>
  <c r="M85"/>
  <c r="M84" s="1"/>
  <c r="N85"/>
  <c r="N84" s="1"/>
  <c r="O85"/>
  <c r="O84" s="1"/>
  <c r="P85"/>
  <c r="Q85"/>
  <c r="Q84" s="1"/>
  <c r="R85"/>
  <c r="R84" s="1"/>
  <c r="M89"/>
  <c r="M88" s="1"/>
  <c r="M87" s="1"/>
  <c r="H90"/>
  <c r="H1321" i="3" s="1"/>
  <c r="H1320" s="1"/>
  <c r="H1319" s="1"/>
  <c r="I90" i="1"/>
  <c r="J90"/>
  <c r="K90"/>
  <c r="L90"/>
  <c r="L1321" i="3" s="1"/>
  <c r="L1320" s="1"/>
  <c r="L1319" s="1"/>
  <c r="M90" i="1"/>
  <c r="M1321" i="3" s="1"/>
  <c r="M1320" s="1"/>
  <c r="M1319" s="1"/>
  <c r="N90" i="1"/>
  <c r="O90"/>
  <c r="P90"/>
  <c r="P1321" i="3" s="1"/>
  <c r="P1320" s="1"/>
  <c r="P1319" s="1"/>
  <c r="Q90" i="1"/>
  <c r="R90"/>
  <c r="O92"/>
  <c r="I95"/>
  <c r="I94" s="1"/>
  <c r="M95"/>
  <c r="M94" s="1"/>
  <c r="Q95"/>
  <c r="Q94" s="1"/>
  <c r="H96"/>
  <c r="H95" s="1"/>
  <c r="H94" s="1"/>
  <c r="I96"/>
  <c r="J96"/>
  <c r="J95" s="1"/>
  <c r="J94" s="1"/>
  <c r="J93" s="1"/>
  <c r="K96"/>
  <c r="K95" s="1"/>
  <c r="K94" s="1"/>
  <c r="K92" s="1"/>
  <c r="L96"/>
  <c r="L95" s="1"/>
  <c r="L94" s="1"/>
  <c r="L92" s="1"/>
  <c r="M96"/>
  <c r="N96"/>
  <c r="N95" s="1"/>
  <c r="N94" s="1"/>
  <c r="O96"/>
  <c r="O95" s="1"/>
  <c r="O94" s="1"/>
  <c r="O93" s="1"/>
  <c r="P96"/>
  <c r="P95" s="1"/>
  <c r="P94" s="1"/>
  <c r="Q96"/>
  <c r="R96"/>
  <c r="R95" s="1"/>
  <c r="R94" s="1"/>
  <c r="R93" s="1"/>
  <c r="H98"/>
  <c r="H97" s="1"/>
  <c r="L98"/>
  <c r="L97" s="1"/>
  <c r="H99"/>
  <c r="I99"/>
  <c r="I98" s="1"/>
  <c r="I97" s="1"/>
  <c r="J99"/>
  <c r="J98" s="1"/>
  <c r="J97" s="1"/>
  <c r="K99"/>
  <c r="K98" s="1"/>
  <c r="K97" s="1"/>
  <c r="L99"/>
  <c r="M99"/>
  <c r="M98" s="1"/>
  <c r="M97" s="1"/>
  <c r="N99"/>
  <c r="N98" s="1"/>
  <c r="N97" s="1"/>
  <c r="O99"/>
  <c r="O98" s="1"/>
  <c r="O97" s="1"/>
  <c r="P99"/>
  <c r="P98" s="1"/>
  <c r="P97" s="1"/>
  <c r="Q99"/>
  <c r="Q98" s="1"/>
  <c r="Q97" s="1"/>
  <c r="R99"/>
  <c r="R98" s="1"/>
  <c r="R97" s="1"/>
  <c r="H103"/>
  <c r="H102" s="1"/>
  <c r="L103"/>
  <c r="H104"/>
  <c r="I104"/>
  <c r="I103" s="1"/>
  <c r="I102" s="1"/>
  <c r="J104"/>
  <c r="J103" s="1"/>
  <c r="K104"/>
  <c r="K103" s="1"/>
  <c r="L104"/>
  <c r="M104"/>
  <c r="M103" s="1"/>
  <c r="N104"/>
  <c r="N103" s="1"/>
  <c r="O104"/>
  <c r="O103" s="1"/>
  <c r="P104"/>
  <c r="P103" s="1"/>
  <c r="Q104"/>
  <c r="Q103" s="1"/>
  <c r="Q102" s="1"/>
  <c r="R104"/>
  <c r="R103" s="1"/>
  <c r="J106"/>
  <c r="R106"/>
  <c r="H107"/>
  <c r="H106" s="1"/>
  <c r="I107"/>
  <c r="I106" s="1"/>
  <c r="J107"/>
  <c r="K107"/>
  <c r="K106" s="1"/>
  <c r="L107"/>
  <c r="L106" s="1"/>
  <c r="M107"/>
  <c r="M106" s="1"/>
  <c r="N107"/>
  <c r="N106" s="1"/>
  <c r="O107"/>
  <c r="O106" s="1"/>
  <c r="P107"/>
  <c r="P106" s="1"/>
  <c r="Q107"/>
  <c r="Q106" s="1"/>
  <c r="R107"/>
  <c r="H111"/>
  <c r="I111"/>
  <c r="J111"/>
  <c r="J110" s="1"/>
  <c r="K111"/>
  <c r="L111"/>
  <c r="M111"/>
  <c r="M110" s="1"/>
  <c r="N111"/>
  <c r="N110" s="1"/>
  <c r="O111"/>
  <c r="P111"/>
  <c r="Q111"/>
  <c r="R111"/>
  <c r="R110" s="1"/>
  <c r="H113"/>
  <c r="I113"/>
  <c r="J113"/>
  <c r="K113"/>
  <c r="L113"/>
  <c r="M113"/>
  <c r="N113"/>
  <c r="O113"/>
  <c r="P113"/>
  <c r="Q113"/>
  <c r="R113"/>
  <c r="H115"/>
  <c r="I115"/>
  <c r="J115"/>
  <c r="K115"/>
  <c r="L115"/>
  <c r="M115"/>
  <c r="N115"/>
  <c r="O115"/>
  <c r="P115"/>
  <c r="Q115"/>
  <c r="R115"/>
  <c r="M117"/>
  <c r="H118"/>
  <c r="H117" s="1"/>
  <c r="I118"/>
  <c r="I117" s="1"/>
  <c r="J118"/>
  <c r="J117" s="1"/>
  <c r="K118"/>
  <c r="K117" s="1"/>
  <c r="L118"/>
  <c r="L117" s="1"/>
  <c r="M118"/>
  <c r="N118"/>
  <c r="N117" s="1"/>
  <c r="O118"/>
  <c r="O117" s="1"/>
  <c r="P118"/>
  <c r="P117" s="1"/>
  <c r="Q118"/>
  <c r="Q117" s="1"/>
  <c r="R118"/>
  <c r="R117" s="1"/>
  <c r="H121"/>
  <c r="I121"/>
  <c r="J121"/>
  <c r="K121"/>
  <c r="K120" s="1"/>
  <c r="L121"/>
  <c r="L120" s="1"/>
  <c r="M121"/>
  <c r="N121"/>
  <c r="O121"/>
  <c r="O120" s="1"/>
  <c r="P121"/>
  <c r="Q121"/>
  <c r="R121"/>
  <c r="R124"/>
  <c r="R123" s="1"/>
  <c r="H125"/>
  <c r="H124" s="1"/>
  <c r="H123" s="1"/>
  <c r="I125"/>
  <c r="I124" s="1"/>
  <c r="I123" s="1"/>
  <c r="J125"/>
  <c r="J124" s="1"/>
  <c r="J123" s="1"/>
  <c r="K125"/>
  <c r="K124" s="1"/>
  <c r="K123" s="1"/>
  <c r="L125"/>
  <c r="L124" s="1"/>
  <c r="L123" s="1"/>
  <c r="M125"/>
  <c r="M124" s="1"/>
  <c r="M123" s="1"/>
  <c r="N125"/>
  <c r="N124" s="1"/>
  <c r="N123" s="1"/>
  <c r="O125"/>
  <c r="O124" s="1"/>
  <c r="O123" s="1"/>
  <c r="P125"/>
  <c r="P124" s="1"/>
  <c r="P123" s="1"/>
  <c r="Q125"/>
  <c r="Q124" s="1"/>
  <c r="Q123" s="1"/>
  <c r="R125"/>
  <c r="H127"/>
  <c r="I127"/>
  <c r="J127"/>
  <c r="K127"/>
  <c r="L127"/>
  <c r="M127"/>
  <c r="N127"/>
  <c r="O127"/>
  <c r="P127"/>
  <c r="Q127"/>
  <c r="R127"/>
  <c r="H133"/>
  <c r="H132" s="1"/>
  <c r="L133"/>
  <c r="L132" s="1"/>
  <c r="H136"/>
  <c r="I136"/>
  <c r="I133" s="1"/>
  <c r="I132" s="1"/>
  <c r="J136"/>
  <c r="J133" s="1"/>
  <c r="J132" s="1"/>
  <c r="K136"/>
  <c r="K133" s="1"/>
  <c r="K132" s="1"/>
  <c r="L136"/>
  <c r="M136"/>
  <c r="M133" s="1"/>
  <c r="M132" s="1"/>
  <c r="N136"/>
  <c r="N133" s="1"/>
  <c r="N132" s="1"/>
  <c r="O136"/>
  <c r="O133" s="1"/>
  <c r="O132" s="1"/>
  <c r="P136"/>
  <c r="P133" s="1"/>
  <c r="P132" s="1"/>
  <c r="Q136"/>
  <c r="Q133" s="1"/>
  <c r="Q132" s="1"/>
  <c r="R136"/>
  <c r="R133" s="1"/>
  <c r="R132" s="1"/>
  <c r="K139"/>
  <c r="K138" s="1"/>
  <c r="O139"/>
  <c r="H140"/>
  <c r="H139" s="1"/>
  <c r="H138" s="1"/>
  <c r="I140"/>
  <c r="I139" s="1"/>
  <c r="J140"/>
  <c r="J139" s="1"/>
  <c r="J138" s="1"/>
  <c r="J131" s="1"/>
  <c r="K140"/>
  <c r="L140"/>
  <c r="L139" s="1"/>
  <c r="L138" s="1"/>
  <c r="M140"/>
  <c r="M139" s="1"/>
  <c r="N140"/>
  <c r="N139" s="1"/>
  <c r="N138" s="1"/>
  <c r="O140"/>
  <c r="P140"/>
  <c r="P139" s="1"/>
  <c r="P138" s="1"/>
  <c r="Q140"/>
  <c r="Q139" s="1"/>
  <c r="R140"/>
  <c r="R139" s="1"/>
  <c r="R138" s="1"/>
  <c r="R131" s="1"/>
  <c r="H141"/>
  <c r="I141"/>
  <c r="J141"/>
  <c r="K141"/>
  <c r="L141"/>
  <c r="M141"/>
  <c r="N141"/>
  <c r="O141"/>
  <c r="P141"/>
  <c r="Q141"/>
  <c r="R141"/>
  <c r="L145"/>
  <c r="L144" s="1"/>
  <c r="P145"/>
  <c r="P144" s="1"/>
  <c r="H148"/>
  <c r="H145" s="1"/>
  <c r="H144" s="1"/>
  <c r="I148"/>
  <c r="I145" s="1"/>
  <c r="I144" s="1"/>
  <c r="J148"/>
  <c r="J145" s="1"/>
  <c r="J144" s="1"/>
  <c r="K148"/>
  <c r="K145" s="1"/>
  <c r="K144" s="1"/>
  <c r="L148"/>
  <c r="M148"/>
  <c r="M145" s="1"/>
  <c r="M144" s="1"/>
  <c r="N148"/>
  <c r="N145" s="1"/>
  <c r="N144" s="1"/>
  <c r="O148"/>
  <c r="O145" s="1"/>
  <c r="O144" s="1"/>
  <c r="P148"/>
  <c r="Q148"/>
  <c r="Q145" s="1"/>
  <c r="Q144" s="1"/>
  <c r="R148"/>
  <c r="R145" s="1"/>
  <c r="R144" s="1"/>
  <c r="H152"/>
  <c r="I152"/>
  <c r="J152"/>
  <c r="K152"/>
  <c r="K1265" i="3" s="1"/>
  <c r="K1264" s="1"/>
  <c r="K1263" s="1"/>
  <c r="L152" i="1"/>
  <c r="M152"/>
  <c r="N152"/>
  <c r="O152"/>
  <c r="O1265" i="3" s="1"/>
  <c r="O1264" s="1"/>
  <c r="O1263" s="1"/>
  <c r="P152" i="1"/>
  <c r="Q152"/>
  <c r="R152"/>
  <c r="H153"/>
  <c r="I153"/>
  <c r="J153"/>
  <c r="K153"/>
  <c r="L153"/>
  <c r="M153"/>
  <c r="N153"/>
  <c r="O153"/>
  <c r="P153"/>
  <c r="Q153"/>
  <c r="R153"/>
  <c r="M158"/>
  <c r="H159"/>
  <c r="H158" s="1"/>
  <c r="I159"/>
  <c r="I158" s="1"/>
  <c r="J159"/>
  <c r="J158" s="1"/>
  <c r="K159"/>
  <c r="K158" s="1"/>
  <c r="L159"/>
  <c r="L158" s="1"/>
  <c r="M159"/>
  <c r="N159"/>
  <c r="N158" s="1"/>
  <c r="O159"/>
  <c r="O158" s="1"/>
  <c r="P159"/>
  <c r="P158" s="1"/>
  <c r="Q159"/>
  <c r="Q158" s="1"/>
  <c r="R159"/>
  <c r="R158" s="1"/>
  <c r="H161"/>
  <c r="I161"/>
  <c r="J161"/>
  <c r="K161"/>
  <c r="K156" s="1"/>
  <c r="K155" s="1"/>
  <c r="L161"/>
  <c r="M161"/>
  <c r="N161"/>
  <c r="O161"/>
  <c r="O156" s="1"/>
  <c r="O155" s="1"/>
  <c r="P161"/>
  <c r="Q161"/>
  <c r="R161"/>
  <c r="H163"/>
  <c r="I163"/>
  <c r="J163"/>
  <c r="K163"/>
  <c r="L163"/>
  <c r="M163"/>
  <c r="N163"/>
  <c r="O163"/>
  <c r="P163"/>
  <c r="Q163"/>
  <c r="R163"/>
  <c r="I165"/>
  <c r="H167"/>
  <c r="I167"/>
  <c r="I166" s="1"/>
  <c r="J167"/>
  <c r="K167"/>
  <c r="L167"/>
  <c r="M167"/>
  <c r="M166" s="1"/>
  <c r="N167"/>
  <c r="O167"/>
  <c r="P167"/>
  <c r="Q167"/>
  <c r="Q166" s="1"/>
  <c r="R167"/>
  <c r="H169"/>
  <c r="H166" s="1"/>
  <c r="I169"/>
  <c r="J169"/>
  <c r="J165" s="1"/>
  <c r="K169"/>
  <c r="L169"/>
  <c r="L166" s="1"/>
  <c r="M169"/>
  <c r="M165" s="1"/>
  <c r="N169"/>
  <c r="N165" s="1"/>
  <c r="O169"/>
  <c r="P169"/>
  <c r="P166" s="1"/>
  <c r="Q169"/>
  <c r="Q165" s="1"/>
  <c r="R169"/>
  <c r="R165" s="1"/>
  <c r="H177"/>
  <c r="H176" s="1"/>
  <c r="I177"/>
  <c r="I176" s="1"/>
  <c r="J177"/>
  <c r="J176" s="1"/>
  <c r="K177"/>
  <c r="K176" s="1"/>
  <c r="K175" s="1"/>
  <c r="L177"/>
  <c r="L176" s="1"/>
  <c r="L175" s="1"/>
  <c r="M177"/>
  <c r="M176" s="1"/>
  <c r="N177"/>
  <c r="N176" s="1"/>
  <c r="O177"/>
  <c r="O176" s="1"/>
  <c r="O175" s="1"/>
  <c r="P177"/>
  <c r="P176" s="1"/>
  <c r="Q177"/>
  <c r="Q176" s="1"/>
  <c r="R177"/>
  <c r="R176" s="1"/>
  <c r="R180"/>
  <c r="H181"/>
  <c r="H180" s="1"/>
  <c r="I181"/>
  <c r="I180" s="1"/>
  <c r="J181"/>
  <c r="J180" s="1"/>
  <c r="K181"/>
  <c r="K180" s="1"/>
  <c r="L181"/>
  <c r="L180" s="1"/>
  <c r="M181"/>
  <c r="M180" s="1"/>
  <c r="N181"/>
  <c r="N180" s="1"/>
  <c r="N175" s="1"/>
  <c r="O181"/>
  <c r="O180" s="1"/>
  <c r="P181"/>
  <c r="P180" s="1"/>
  <c r="Q181"/>
  <c r="Q180" s="1"/>
  <c r="R181"/>
  <c r="M184"/>
  <c r="H185"/>
  <c r="H184" s="1"/>
  <c r="I185"/>
  <c r="I184" s="1"/>
  <c r="J185"/>
  <c r="J184" s="1"/>
  <c r="K185"/>
  <c r="K184" s="1"/>
  <c r="L185"/>
  <c r="L184" s="1"/>
  <c r="M185"/>
  <c r="N185"/>
  <c r="N184" s="1"/>
  <c r="O185"/>
  <c r="O184" s="1"/>
  <c r="P185"/>
  <c r="P184" s="1"/>
  <c r="Q185"/>
  <c r="Q184" s="1"/>
  <c r="R185"/>
  <c r="R184" s="1"/>
  <c r="K187"/>
  <c r="O187"/>
  <c r="H188"/>
  <c r="H187" s="1"/>
  <c r="I188"/>
  <c r="I187" s="1"/>
  <c r="J188"/>
  <c r="J187" s="1"/>
  <c r="K188"/>
  <c r="L188"/>
  <c r="L187" s="1"/>
  <c r="M188"/>
  <c r="M187" s="1"/>
  <c r="N188"/>
  <c r="N187" s="1"/>
  <c r="O188"/>
  <c r="P188"/>
  <c r="P187" s="1"/>
  <c r="Q188"/>
  <c r="Q187" s="1"/>
  <c r="R188"/>
  <c r="R187" s="1"/>
  <c r="H191"/>
  <c r="I191"/>
  <c r="J191"/>
  <c r="K191"/>
  <c r="L191"/>
  <c r="M191"/>
  <c r="N191"/>
  <c r="O191"/>
  <c r="P191"/>
  <c r="Q191"/>
  <c r="R191"/>
  <c r="H194"/>
  <c r="I194"/>
  <c r="J194"/>
  <c r="J682" i="3" s="1"/>
  <c r="J681" s="1"/>
  <c r="K194" i="1"/>
  <c r="K682" i="3" s="1"/>
  <c r="K681" s="1"/>
  <c r="L194" i="1"/>
  <c r="M194"/>
  <c r="N194"/>
  <c r="N682" i="3" s="1"/>
  <c r="N681" s="1"/>
  <c r="O194" i="1"/>
  <c r="P194"/>
  <c r="Q194"/>
  <c r="R194"/>
  <c r="R682" i="3" s="1"/>
  <c r="R681" s="1"/>
  <c r="I195" i="1"/>
  <c r="M195"/>
  <c r="Q195"/>
  <c r="M196"/>
  <c r="H197"/>
  <c r="H196" s="1"/>
  <c r="I197"/>
  <c r="I196" s="1"/>
  <c r="J197"/>
  <c r="K197"/>
  <c r="L197"/>
  <c r="L196" s="1"/>
  <c r="M197"/>
  <c r="N197"/>
  <c r="N195" s="1"/>
  <c r="O197"/>
  <c r="P197"/>
  <c r="P196" s="1"/>
  <c r="Q197"/>
  <c r="Q196" s="1"/>
  <c r="R197"/>
  <c r="I200"/>
  <c r="I199" s="1"/>
  <c r="H201"/>
  <c r="H689" i="3" s="1"/>
  <c r="H688" s="1"/>
  <c r="H687" s="1"/>
  <c r="I201" i="1"/>
  <c r="I689" i="3" s="1"/>
  <c r="I688" s="1"/>
  <c r="I687" s="1"/>
  <c r="J201" i="1"/>
  <c r="K201"/>
  <c r="L201"/>
  <c r="L689" i="3" s="1"/>
  <c r="L688" s="1"/>
  <c r="L687" s="1"/>
  <c r="M201" i="1"/>
  <c r="N201"/>
  <c r="O201"/>
  <c r="P201"/>
  <c r="P689" i="3" s="1"/>
  <c r="P688" s="1"/>
  <c r="P687" s="1"/>
  <c r="Q201" i="1"/>
  <c r="Q689" i="3" s="1"/>
  <c r="Q688" s="1"/>
  <c r="Q687" s="1"/>
  <c r="R201" i="1"/>
  <c r="H203"/>
  <c r="L203"/>
  <c r="P203"/>
  <c r="H204"/>
  <c r="H202" s="1"/>
  <c r="I204"/>
  <c r="J204"/>
  <c r="J203" s="1"/>
  <c r="K204"/>
  <c r="K203" s="1"/>
  <c r="L204"/>
  <c r="L202" s="1"/>
  <c r="M204"/>
  <c r="N204"/>
  <c r="N203" s="1"/>
  <c r="O204"/>
  <c r="O203" s="1"/>
  <c r="P204"/>
  <c r="P202" s="1"/>
  <c r="Q204"/>
  <c r="R204"/>
  <c r="R203" s="1"/>
  <c r="H208"/>
  <c r="I208"/>
  <c r="J208"/>
  <c r="J699" i="3" s="1"/>
  <c r="J698" s="1"/>
  <c r="J696" s="1"/>
  <c r="K208" i="1"/>
  <c r="K699" i="3" s="1"/>
  <c r="K698" s="1"/>
  <c r="K696" s="1"/>
  <c r="L208" i="1"/>
  <c r="M208"/>
  <c r="N208"/>
  <c r="N699" i="3" s="1"/>
  <c r="N698" s="1"/>
  <c r="N696" s="1"/>
  <c r="O208" i="1"/>
  <c r="P208"/>
  <c r="Q208"/>
  <c r="R208"/>
  <c r="R699" i="3" s="1"/>
  <c r="R698" s="1"/>
  <c r="R696" s="1"/>
  <c r="I209" i="1"/>
  <c r="M209"/>
  <c r="Q209"/>
  <c r="M210"/>
  <c r="H211"/>
  <c r="H210" s="1"/>
  <c r="I211"/>
  <c r="I210" s="1"/>
  <c r="J211"/>
  <c r="K211"/>
  <c r="L211"/>
  <c r="L210" s="1"/>
  <c r="M211"/>
  <c r="N211"/>
  <c r="N209" s="1"/>
  <c r="O211"/>
  <c r="P211"/>
  <c r="P210" s="1"/>
  <c r="Q211"/>
  <c r="Q210" s="1"/>
  <c r="R211"/>
  <c r="H214"/>
  <c r="H213" s="1"/>
  <c r="I214"/>
  <c r="I213" s="1"/>
  <c r="J214"/>
  <c r="J213" s="1"/>
  <c r="K214"/>
  <c r="K213" s="1"/>
  <c r="L214"/>
  <c r="L213" s="1"/>
  <c r="M214"/>
  <c r="M213" s="1"/>
  <c r="N214"/>
  <c r="N213" s="1"/>
  <c r="O214"/>
  <c r="O213" s="1"/>
  <c r="P214"/>
  <c r="P213" s="1"/>
  <c r="Q214"/>
  <c r="Q213" s="1"/>
  <c r="R214"/>
  <c r="R213" s="1"/>
  <c r="H218"/>
  <c r="H216" s="1"/>
  <c r="I218"/>
  <c r="I216" s="1"/>
  <c r="J218"/>
  <c r="J216" s="1"/>
  <c r="K218"/>
  <c r="K216" s="1"/>
  <c r="L218"/>
  <c r="L216" s="1"/>
  <c r="M218"/>
  <c r="M216" s="1"/>
  <c r="N218"/>
  <c r="N216" s="1"/>
  <c r="O218"/>
  <c r="O216" s="1"/>
  <c r="P218"/>
  <c r="P216" s="1"/>
  <c r="Q218"/>
  <c r="Q216" s="1"/>
  <c r="R218"/>
  <c r="R216" s="1"/>
  <c r="J221"/>
  <c r="R221"/>
  <c r="H222"/>
  <c r="H221" s="1"/>
  <c r="I222"/>
  <c r="I221" s="1"/>
  <c r="J222"/>
  <c r="K222"/>
  <c r="K221" s="1"/>
  <c r="K220" s="1"/>
  <c r="L222"/>
  <c r="L221" s="1"/>
  <c r="M222"/>
  <c r="M221" s="1"/>
  <c r="N222"/>
  <c r="N221" s="1"/>
  <c r="O222"/>
  <c r="O221" s="1"/>
  <c r="O220" s="1"/>
  <c r="P222"/>
  <c r="P221" s="1"/>
  <c r="Q222"/>
  <c r="Q221" s="1"/>
  <c r="R222"/>
  <c r="H225"/>
  <c r="H224" s="1"/>
  <c r="I225"/>
  <c r="I224" s="1"/>
  <c r="J225"/>
  <c r="J224" s="1"/>
  <c r="K225"/>
  <c r="K224" s="1"/>
  <c r="L225"/>
  <c r="L224" s="1"/>
  <c r="M225"/>
  <c r="M224" s="1"/>
  <c r="N225"/>
  <c r="N224" s="1"/>
  <c r="O225"/>
  <c r="O224" s="1"/>
  <c r="P225"/>
  <c r="P224" s="1"/>
  <c r="Q225"/>
  <c r="Q224" s="1"/>
  <c r="R225"/>
  <c r="R224" s="1"/>
  <c r="J228"/>
  <c r="J227" s="1"/>
  <c r="L228"/>
  <c r="R228"/>
  <c r="H230"/>
  <c r="H228" s="1"/>
  <c r="I230"/>
  <c r="I228" s="1"/>
  <c r="J230"/>
  <c r="K230"/>
  <c r="K228" s="1"/>
  <c r="L230"/>
  <c r="M230"/>
  <c r="M228" s="1"/>
  <c r="N230"/>
  <c r="N228" s="1"/>
  <c r="O230"/>
  <c r="O228" s="1"/>
  <c r="P230"/>
  <c r="P228" s="1"/>
  <c r="P227" s="1"/>
  <c r="Q230"/>
  <c r="Q228" s="1"/>
  <c r="R230"/>
  <c r="H232"/>
  <c r="L232"/>
  <c r="P232"/>
  <c r="R232"/>
  <c r="R227" s="1"/>
  <c r="H234"/>
  <c r="I234"/>
  <c r="I232" s="1"/>
  <c r="J234"/>
  <c r="J232" s="1"/>
  <c r="K234"/>
  <c r="K232" s="1"/>
  <c r="L234"/>
  <c r="M234"/>
  <c r="M232" s="1"/>
  <c r="N234"/>
  <c r="N232" s="1"/>
  <c r="O234"/>
  <c r="O232" s="1"/>
  <c r="P234"/>
  <c r="Q234"/>
  <c r="Q232" s="1"/>
  <c r="R234"/>
  <c r="H237"/>
  <c r="I237"/>
  <c r="J237"/>
  <c r="K237"/>
  <c r="L237"/>
  <c r="M237"/>
  <c r="N237"/>
  <c r="O237"/>
  <c r="P237"/>
  <c r="Q237"/>
  <c r="R237"/>
  <c r="H239"/>
  <c r="H236" s="1"/>
  <c r="I239"/>
  <c r="J239"/>
  <c r="J236" s="1"/>
  <c r="K239"/>
  <c r="K236" s="1"/>
  <c r="L239"/>
  <c r="L236" s="1"/>
  <c r="M239"/>
  <c r="N239"/>
  <c r="N236" s="1"/>
  <c r="O239"/>
  <c r="O236" s="1"/>
  <c r="P239"/>
  <c r="P236" s="1"/>
  <c r="Q239"/>
  <c r="R239"/>
  <c r="R236" s="1"/>
  <c r="J241"/>
  <c r="N241"/>
  <c r="R241"/>
  <c r="H242"/>
  <c r="H241" s="1"/>
  <c r="I242"/>
  <c r="I241" s="1"/>
  <c r="J242"/>
  <c r="K242"/>
  <c r="K241" s="1"/>
  <c r="L242"/>
  <c r="L241" s="1"/>
  <c r="M242"/>
  <c r="M241" s="1"/>
  <c r="N242"/>
  <c r="O242"/>
  <c r="O241" s="1"/>
  <c r="P242"/>
  <c r="P241" s="1"/>
  <c r="Q242"/>
  <c r="Q241" s="1"/>
  <c r="R242"/>
  <c r="I245"/>
  <c r="I244" s="1"/>
  <c r="M245"/>
  <c r="M244" s="1"/>
  <c r="Q245"/>
  <c r="Q244" s="1"/>
  <c r="H246"/>
  <c r="H245" s="1"/>
  <c r="H244" s="1"/>
  <c r="I246"/>
  <c r="J246"/>
  <c r="J245" s="1"/>
  <c r="J244" s="1"/>
  <c r="K246"/>
  <c r="K245" s="1"/>
  <c r="K244" s="1"/>
  <c r="L246"/>
  <c r="L245" s="1"/>
  <c r="L244" s="1"/>
  <c r="M246"/>
  <c r="N246"/>
  <c r="N245" s="1"/>
  <c r="N244" s="1"/>
  <c r="O246"/>
  <c r="O245" s="1"/>
  <c r="O244" s="1"/>
  <c r="P246"/>
  <c r="P245" s="1"/>
  <c r="P244" s="1"/>
  <c r="Q246"/>
  <c r="R246"/>
  <c r="R245" s="1"/>
  <c r="R244" s="1"/>
  <c r="H252"/>
  <c r="H251" s="1"/>
  <c r="I252"/>
  <c r="I251" s="1"/>
  <c r="J252"/>
  <c r="K252"/>
  <c r="L252"/>
  <c r="M252"/>
  <c r="M251" s="1"/>
  <c r="N252"/>
  <c r="O252"/>
  <c r="P252"/>
  <c r="Q252"/>
  <c r="Q251" s="1"/>
  <c r="R252"/>
  <c r="H254"/>
  <c r="I254"/>
  <c r="J254"/>
  <c r="K254"/>
  <c r="L254"/>
  <c r="L251" s="1"/>
  <c r="M254"/>
  <c r="N254"/>
  <c r="O254"/>
  <c r="P254"/>
  <c r="P251" s="1"/>
  <c r="Q254"/>
  <c r="R254"/>
  <c r="K256"/>
  <c r="H257"/>
  <c r="H256" s="1"/>
  <c r="I257"/>
  <c r="J257"/>
  <c r="J256" s="1"/>
  <c r="K257"/>
  <c r="L257"/>
  <c r="L256" s="1"/>
  <c r="M257"/>
  <c r="N257"/>
  <c r="N256" s="1"/>
  <c r="O257"/>
  <c r="O256" s="1"/>
  <c r="P257"/>
  <c r="Q257"/>
  <c r="R257"/>
  <c r="R256" s="1"/>
  <c r="I259"/>
  <c r="H260"/>
  <c r="H259" s="1"/>
  <c r="I260"/>
  <c r="J260"/>
  <c r="J259" s="1"/>
  <c r="K260"/>
  <c r="K259" s="1"/>
  <c r="L260"/>
  <c r="L259" s="1"/>
  <c r="M260"/>
  <c r="M259" s="1"/>
  <c r="N260"/>
  <c r="N259" s="1"/>
  <c r="O260"/>
  <c r="O259" s="1"/>
  <c r="P260"/>
  <c r="P259" s="1"/>
  <c r="Q260"/>
  <c r="Q259" s="1"/>
  <c r="R260"/>
  <c r="R259" s="1"/>
  <c r="H267"/>
  <c r="I267"/>
  <c r="J267"/>
  <c r="K267"/>
  <c r="L267"/>
  <c r="M267"/>
  <c r="N267"/>
  <c r="O267"/>
  <c r="P267"/>
  <c r="Q267"/>
  <c r="R267"/>
  <c r="H268"/>
  <c r="I268"/>
  <c r="J268"/>
  <c r="K268"/>
  <c r="L268"/>
  <c r="M268"/>
  <c r="N268"/>
  <c r="O268"/>
  <c r="P268"/>
  <c r="Q268"/>
  <c r="R268"/>
  <c r="H270"/>
  <c r="I270"/>
  <c r="J270"/>
  <c r="K270"/>
  <c r="L270"/>
  <c r="M270"/>
  <c r="N270"/>
  <c r="O270"/>
  <c r="P270"/>
  <c r="Q270"/>
  <c r="R270"/>
  <c r="H271"/>
  <c r="I271"/>
  <c r="J271"/>
  <c r="K271"/>
  <c r="L271"/>
  <c r="M271"/>
  <c r="N271"/>
  <c r="O271"/>
  <c r="P271"/>
  <c r="Q271"/>
  <c r="R271"/>
  <c r="K273"/>
  <c r="H274"/>
  <c r="H273" s="1"/>
  <c r="I274"/>
  <c r="I273" s="1"/>
  <c r="J274"/>
  <c r="J273" s="1"/>
  <c r="K274"/>
  <c r="L274"/>
  <c r="L273" s="1"/>
  <c r="M274"/>
  <c r="M273" s="1"/>
  <c r="N274"/>
  <c r="N273" s="1"/>
  <c r="O274"/>
  <c r="O273" s="1"/>
  <c r="P274"/>
  <c r="P273" s="1"/>
  <c r="Q274"/>
  <c r="Q273" s="1"/>
  <c r="R274"/>
  <c r="R273" s="1"/>
  <c r="P276"/>
  <c r="R276"/>
  <c r="H277"/>
  <c r="H276" s="1"/>
  <c r="I277"/>
  <c r="I276" s="1"/>
  <c r="J277"/>
  <c r="J276" s="1"/>
  <c r="K277"/>
  <c r="K276" s="1"/>
  <c r="L277"/>
  <c r="L276" s="1"/>
  <c r="M277"/>
  <c r="M276" s="1"/>
  <c r="N277"/>
  <c r="N276" s="1"/>
  <c r="O277"/>
  <c r="O276" s="1"/>
  <c r="P277"/>
  <c r="Q277"/>
  <c r="Q276" s="1"/>
  <c r="R277"/>
  <c r="K279"/>
  <c r="O279"/>
  <c r="H280"/>
  <c r="H279" s="1"/>
  <c r="I280"/>
  <c r="I279" s="1"/>
  <c r="J280"/>
  <c r="J279" s="1"/>
  <c r="K280"/>
  <c r="L280"/>
  <c r="L279" s="1"/>
  <c r="M280"/>
  <c r="M279" s="1"/>
  <c r="N280"/>
  <c r="N279" s="1"/>
  <c r="O280"/>
  <c r="P280"/>
  <c r="P279" s="1"/>
  <c r="Q280"/>
  <c r="Q279" s="1"/>
  <c r="R280"/>
  <c r="R279" s="1"/>
  <c r="I282"/>
  <c r="Q282"/>
  <c r="H283"/>
  <c r="H282" s="1"/>
  <c r="I283"/>
  <c r="J283"/>
  <c r="J282" s="1"/>
  <c r="K283"/>
  <c r="K282" s="1"/>
  <c r="L283"/>
  <c r="L282" s="1"/>
  <c r="M283"/>
  <c r="M282" s="1"/>
  <c r="N283"/>
  <c r="N282" s="1"/>
  <c r="O283"/>
  <c r="O282" s="1"/>
  <c r="P283"/>
  <c r="P282" s="1"/>
  <c r="Q283"/>
  <c r="R283"/>
  <c r="R282" s="1"/>
  <c r="K285"/>
  <c r="O285"/>
  <c r="H286"/>
  <c r="H285" s="1"/>
  <c r="I286"/>
  <c r="I285" s="1"/>
  <c r="J286"/>
  <c r="J285" s="1"/>
  <c r="K286"/>
  <c r="L286"/>
  <c r="L285" s="1"/>
  <c r="M286"/>
  <c r="M285" s="1"/>
  <c r="N286"/>
  <c r="N285" s="1"/>
  <c r="O286"/>
  <c r="P286"/>
  <c r="P285" s="1"/>
  <c r="Q286"/>
  <c r="Q285" s="1"/>
  <c r="R286"/>
  <c r="R285" s="1"/>
  <c r="J289"/>
  <c r="J288" s="1"/>
  <c r="N289"/>
  <c r="N288" s="1"/>
  <c r="R289"/>
  <c r="R288" s="1"/>
  <c r="H290"/>
  <c r="H289" s="1"/>
  <c r="H288" s="1"/>
  <c r="I290"/>
  <c r="I289" s="1"/>
  <c r="I288" s="1"/>
  <c r="J290"/>
  <c r="K290"/>
  <c r="K289" s="1"/>
  <c r="K288" s="1"/>
  <c r="L290"/>
  <c r="L289" s="1"/>
  <c r="L288" s="1"/>
  <c r="M290"/>
  <c r="M289" s="1"/>
  <c r="M288" s="1"/>
  <c r="N290"/>
  <c r="O290"/>
  <c r="O289" s="1"/>
  <c r="O288" s="1"/>
  <c r="P290"/>
  <c r="P289" s="1"/>
  <c r="P288" s="1"/>
  <c r="Q290"/>
  <c r="Q289" s="1"/>
  <c r="Q288" s="1"/>
  <c r="R290"/>
  <c r="H292"/>
  <c r="I292"/>
  <c r="J292"/>
  <c r="K292"/>
  <c r="L292"/>
  <c r="M292"/>
  <c r="N292"/>
  <c r="O292"/>
  <c r="P292"/>
  <c r="Q292"/>
  <c r="R292"/>
  <c r="H294"/>
  <c r="I294"/>
  <c r="J294"/>
  <c r="K294"/>
  <c r="L294"/>
  <c r="M294"/>
  <c r="N294"/>
  <c r="O294"/>
  <c r="P294"/>
  <c r="Q294"/>
  <c r="R294"/>
  <c r="H296"/>
  <c r="I296"/>
  <c r="J296"/>
  <c r="K296"/>
  <c r="L296"/>
  <c r="M296"/>
  <c r="N296"/>
  <c r="O296"/>
  <c r="P296"/>
  <c r="Q296"/>
  <c r="R296"/>
  <c r="H298"/>
  <c r="I298"/>
  <c r="J298"/>
  <c r="K298"/>
  <c r="L298"/>
  <c r="M298"/>
  <c r="N298"/>
  <c r="O298"/>
  <c r="P298"/>
  <c r="Q298"/>
  <c r="R298"/>
  <c r="H300"/>
  <c r="L300"/>
  <c r="P300"/>
  <c r="H301"/>
  <c r="I301"/>
  <c r="I300" s="1"/>
  <c r="J301"/>
  <c r="J300" s="1"/>
  <c r="K301"/>
  <c r="K300" s="1"/>
  <c r="L301"/>
  <c r="M301"/>
  <c r="M300" s="1"/>
  <c r="N301"/>
  <c r="N300" s="1"/>
  <c r="O301"/>
  <c r="O300" s="1"/>
  <c r="P301"/>
  <c r="Q301"/>
  <c r="Q300" s="1"/>
  <c r="R301"/>
  <c r="R300" s="1"/>
  <c r="H305"/>
  <c r="H304" s="1"/>
  <c r="I305"/>
  <c r="I304" s="1"/>
  <c r="J305"/>
  <c r="J304" s="1"/>
  <c r="K305"/>
  <c r="K304" s="1"/>
  <c r="L305"/>
  <c r="L304" s="1"/>
  <c r="M305"/>
  <c r="M304" s="1"/>
  <c r="N305"/>
  <c r="N304" s="1"/>
  <c r="O305"/>
  <c r="O304" s="1"/>
  <c r="P305"/>
  <c r="P304" s="1"/>
  <c r="Q305"/>
  <c r="Q304" s="1"/>
  <c r="H307"/>
  <c r="I307"/>
  <c r="J307"/>
  <c r="K307"/>
  <c r="L307"/>
  <c r="M307"/>
  <c r="N307"/>
  <c r="O307"/>
  <c r="P307"/>
  <c r="Q307"/>
  <c r="R307"/>
  <c r="J310"/>
  <c r="J309" s="1"/>
  <c r="N310"/>
  <c r="N309" s="1"/>
  <c r="R310"/>
  <c r="R309" s="1"/>
  <c r="H311"/>
  <c r="H310" s="1"/>
  <c r="H309" s="1"/>
  <c r="I311"/>
  <c r="I310" s="1"/>
  <c r="I309" s="1"/>
  <c r="J311"/>
  <c r="K311"/>
  <c r="K310" s="1"/>
  <c r="K309" s="1"/>
  <c r="L311"/>
  <c r="L310" s="1"/>
  <c r="L309" s="1"/>
  <c r="M311"/>
  <c r="M310" s="1"/>
  <c r="M309" s="1"/>
  <c r="N311"/>
  <c r="O311"/>
  <c r="O310" s="1"/>
  <c r="O309" s="1"/>
  <c r="P311"/>
  <c r="P310" s="1"/>
  <c r="P309" s="1"/>
  <c r="Q311"/>
  <c r="Q310" s="1"/>
  <c r="Q309" s="1"/>
  <c r="R311"/>
  <c r="H313"/>
  <c r="L313"/>
  <c r="H314"/>
  <c r="I314"/>
  <c r="I313" s="1"/>
  <c r="J314"/>
  <c r="J313" s="1"/>
  <c r="K314"/>
  <c r="K313" s="1"/>
  <c r="L314"/>
  <c r="M314"/>
  <c r="M313" s="1"/>
  <c r="N314"/>
  <c r="N313" s="1"/>
  <c r="O314"/>
  <c r="O313" s="1"/>
  <c r="P314"/>
  <c r="P313" s="1"/>
  <c r="Q314"/>
  <c r="Q313" s="1"/>
  <c r="R314"/>
  <c r="R313" s="1"/>
  <c r="K318"/>
  <c r="K317" s="1"/>
  <c r="O318"/>
  <c r="O317" s="1"/>
  <c r="H319"/>
  <c r="I319"/>
  <c r="J319"/>
  <c r="J1278" i="3" s="1"/>
  <c r="J1277" s="1"/>
  <c r="J1276" s="1"/>
  <c r="J1275" s="1"/>
  <c r="K319" i="1"/>
  <c r="K1278" i="3" s="1"/>
  <c r="K1277" s="1"/>
  <c r="K1276" s="1"/>
  <c r="K1275" s="1"/>
  <c r="L319" i="1"/>
  <c r="M319"/>
  <c r="N319"/>
  <c r="N1278" i="3" s="1"/>
  <c r="N1277" s="1"/>
  <c r="N1276" s="1"/>
  <c r="N1275" s="1"/>
  <c r="O319" i="1"/>
  <c r="O1278" i="3" s="1"/>
  <c r="O1277" s="1"/>
  <c r="O1276" s="1"/>
  <c r="O1275" s="1"/>
  <c r="P319" i="1"/>
  <c r="Q319"/>
  <c r="R319"/>
  <c r="R1278" i="3" s="1"/>
  <c r="R1277" s="1"/>
  <c r="R1276" s="1"/>
  <c r="R1275" s="1"/>
  <c r="H323" i="1"/>
  <c r="I323"/>
  <c r="J323"/>
  <c r="K323"/>
  <c r="K322" s="1"/>
  <c r="L323"/>
  <c r="M323"/>
  <c r="N323"/>
  <c r="O323"/>
  <c r="O322" s="1"/>
  <c r="P323"/>
  <c r="Q323"/>
  <c r="R323"/>
  <c r="H325"/>
  <c r="I325"/>
  <c r="J325"/>
  <c r="J321" s="1"/>
  <c r="K325"/>
  <c r="K321" s="1"/>
  <c r="L325"/>
  <c r="M325"/>
  <c r="N325"/>
  <c r="N322" s="1"/>
  <c r="O325"/>
  <c r="O321" s="1"/>
  <c r="P325"/>
  <c r="Q325"/>
  <c r="R325"/>
  <c r="H329"/>
  <c r="I329"/>
  <c r="J329"/>
  <c r="J328" s="1"/>
  <c r="J327" s="1"/>
  <c r="K329"/>
  <c r="L329"/>
  <c r="M329"/>
  <c r="N329"/>
  <c r="N328" s="1"/>
  <c r="N327" s="1"/>
  <c r="O329"/>
  <c r="P329"/>
  <c r="Q329"/>
  <c r="R329"/>
  <c r="R328" s="1"/>
  <c r="R327" s="1"/>
  <c r="H331"/>
  <c r="I331"/>
  <c r="I328" s="1"/>
  <c r="I327" s="1"/>
  <c r="J331"/>
  <c r="K331"/>
  <c r="K328" s="1"/>
  <c r="K327" s="1"/>
  <c r="L331"/>
  <c r="M331"/>
  <c r="M328" s="1"/>
  <c r="M327" s="1"/>
  <c r="N331"/>
  <c r="O331"/>
  <c r="P331"/>
  <c r="Q331"/>
  <c r="Q328" s="1"/>
  <c r="Q327" s="1"/>
  <c r="J335"/>
  <c r="J334" s="1"/>
  <c r="N335"/>
  <c r="R335"/>
  <c r="H336"/>
  <c r="H335" s="1"/>
  <c r="H334" s="1"/>
  <c r="I336"/>
  <c r="I335" s="1"/>
  <c r="J336"/>
  <c r="K336"/>
  <c r="K335" s="1"/>
  <c r="K334" s="1"/>
  <c r="L336"/>
  <c r="L335" s="1"/>
  <c r="M336"/>
  <c r="M335" s="1"/>
  <c r="N336"/>
  <c r="O336"/>
  <c r="O335" s="1"/>
  <c r="P336"/>
  <c r="P335" s="1"/>
  <c r="Q336"/>
  <c r="Q335" s="1"/>
  <c r="R336"/>
  <c r="H339"/>
  <c r="L339"/>
  <c r="N339"/>
  <c r="N334" s="1"/>
  <c r="H340"/>
  <c r="I340"/>
  <c r="I339" s="1"/>
  <c r="J340"/>
  <c r="J339" s="1"/>
  <c r="K340"/>
  <c r="K339" s="1"/>
  <c r="L340"/>
  <c r="M340"/>
  <c r="M339" s="1"/>
  <c r="N340"/>
  <c r="O340"/>
  <c r="O339" s="1"/>
  <c r="P340"/>
  <c r="P339" s="1"/>
  <c r="Q340"/>
  <c r="Q339" s="1"/>
  <c r="R340"/>
  <c r="R339" s="1"/>
  <c r="H344"/>
  <c r="J344"/>
  <c r="P344"/>
  <c r="R344"/>
  <c r="H345"/>
  <c r="H729" i="3" s="1"/>
  <c r="H728" s="1"/>
  <c r="I345" i="1"/>
  <c r="I729" i="3" s="1"/>
  <c r="I728" s="1"/>
  <c r="J345" i="1"/>
  <c r="J729" i="3" s="1"/>
  <c r="J728" s="1"/>
  <c r="K345" i="1"/>
  <c r="L345"/>
  <c r="L729" i="3" s="1"/>
  <c r="L728" s="1"/>
  <c r="M345" i="1"/>
  <c r="M729" i="3" s="1"/>
  <c r="M728" s="1"/>
  <c r="N345" i="1"/>
  <c r="N729" i="3" s="1"/>
  <c r="N728" s="1"/>
  <c r="O345" i="1"/>
  <c r="P345"/>
  <c r="P729" i="3" s="1"/>
  <c r="P728" s="1"/>
  <c r="Q345" i="1"/>
  <c r="Q729" i="3" s="1"/>
  <c r="Q728" s="1"/>
  <c r="H346" i="1"/>
  <c r="I346"/>
  <c r="J346"/>
  <c r="K346"/>
  <c r="L346"/>
  <c r="M346"/>
  <c r="N346"/>
  <c r="O346"/>
  <c r="P346"/>
  <c r="Q346"/>
  <c r="R346"/>
  <c r="H348"/>
  <c r="I348"/>
  <c r="J348"/>
  <c r="K348"/>
  <c r="L348"/>
  <c r="M348"/>
  <c r="N348"/>
  <c r="O348"/>
  <c r="P348"/>
  <c r="Q348"/>
  <c r="R348"/>
  <c r="H355"/>
  <c r="H354" s="1"/>
  <c r="I355"/>
  <c r="I354" s="1"/>
  <c r="J355"/>
  <c r="J354" s="1"/>
  <c r="K355"/>
  <c r="K354" s="1"/>
  <c r="L355"/>
  <c r="L354" s="1"/>
  <c r="M355"/>
  <c r="M354" s="1"/>
  <c r="N355"/>
  <c r="N354" s="1"/>
  <c r="O355"/>
  <c r="O354" s="1"/>
  <c r="P355"/>
  <c r="P354" s="1"/>
  <c r="Q355"/>
  <c r="Q354" s="1"/>
  <c r="R355"/>
  <c r="R354" s="1"/>
  <c r="H358"/>
  <c r="H357" s="1"/>
  <c r="I358"/>
  <c r="I357" s="1"/>
  <c r="J358"/>
  <c r="J357" s="1"/>
  <c r="K358"/>
  <c r="K357" s="1"/>
  <c r="L358"/>
  <c r="L357" s="1"/>
  <c r="M358"/>
  <c r="M357" s="1"/>
  <c r="N358"/>
  <c r="N357" s="1"/>
  <c r="O358"/>
  <c r="O357" s="1"/>
  <c r="P358"/>
  <c r="P357" s="1"/>
  <c r="Q358"/>
  <c r="Q357" s="1"/>
  <c r="R358"/>
  <c r="R357" s="1"/>
  <c r="L360"/>
  <c r="H361"/>
  <c r="H360" s="1"/>
  <c r="I361"/>
  <c r="I360" s="1"/>
  <c r="J361"/>
  <c r="J360" s="1"/>
  <c r="K361"/>
  <c r="K360" s="1"/>
  <c r="L361"/>
  <c r="M361"/>
  <c r="M360" s="1"/>
  <c r="N361"/>
  <c r="N360" s="1"/>
  <c r="O361"/>
  <c r="O360" s="1"/>
  <c r="P361"/>
  <c r="P360" s="1"/>
  <c r="Q361"/>
  <c r="Q360" s="1"/>
  <c r="R361"/>
  <c r="R360" s="1"/>
  <c r="H363"/>
  <c r="I363"/>
  <c r="J363"/>
  <c r="K363"/>
  <c r="L363"/>
  <c r="M363"/>
  <c r="N363"/>
  <c r="O363"/>
  <c r="P363"/>
  <c r="Q363"/>
  <c r="R363"/>
  <c r="I367"/>
  <c r="I366" s="1"/>
  <c r="H368"/>
  <c r="H35" i="3" s="1"/>
  <c r="H34" s="1"/>
  <c r="H33" s="1"/>
  <c r="I368" i="1"/>
  <c r="I35" i="3" s="1"/>
  <c r="I34" s="1"/>
  <c r="I33" s="1"/>
  <c r="J368" i="1"/>
  <c r="K368"/>
  <c r="K35" i="3" s="1"/>
  <c r="K34" s="1"/>
  <c r="K33" s="1"/>
  <c r="L368" i="1"/>
  <c r="L35" i="3" s="1"/>
  <c r="L34" s="1"/>
  <c r="L33" s="1"/>
  <c r="M368" i="1"/>
  <c r="N368"/>
  <c r="O368"/>
  <c r="O35" i="3" s="1"/>
  <c r="O34" s="1"/>
  <c r="O33" s="1"/>
  <c r="P368" i="1"/>
  <c r="P35" i="3" s="1"/>
  <c r="P34" s="1"/>
  <c r="P33" s="1"/>
  <c r="Q368" i="1"/>
  <c r="Q35" i="3" s="1"/>
  <c r="Q34" s="1"/>
  <c r="Q33" s="1"/>
  <c r="R368" i="1"/>
  <c r="J370"/>
  <c r="J369" s="1"/>
  <c r="L370"/>
  <c r="L369" s="1"/>
  <c r="R370"/>
  <c r="R369" s="1"/>
  <c r="H371"/>
  <c r="I371"/>
  <c r="J371"/>
  <c r="J38" i="3" s="1"/>
  <c r="J37" s="1"/>
  <c r="J36" s="1"/>
  <c r="K371" i="1"/>
  <c r="K38" i="3" s="1"/>
  <c r="K37" s="1"/>
  <c r="K36" s="1"/>
  <c r="L371" i="1"/>
  <c r="L38" i="3" s="1"/>
  <c r="L37" s="1"/>
  <c r="L36" s="1"/>
  <c r="M371" i="1"/>
  <c r="N371"/>
  <c r="N38" i="3" s="1"/>
  <c r="N37" s="1"/>
  <c r="N36" s="1"/>
  <c r="O371" i="1"/>
  <c r="O38" i="3" s="1"/>
  <c r="O37" s="1"/>
  <c r="O36" s="1"/>
  <c r="P371" i="1"/>
  <c r="P38" i="3" s="1"/>
  <c r="P37" s="1"/>
  <c r="P36" s="1"/>
  <c r="Q371" i="1"/>
  <c r="R371"/>
  <c r="R38" i="3" s="1"/>
  <c r="R37" s="1"/>
  <c r="R36" s="1"/>
  <c r="H375" i="1"/>
  <c r="L375"/>
  <c r="H376"/>
  <c r="H374" s="1"/>
  <c r="H373" s="1"/>
  <c r="I376"/>
  <c r="I374" s="1"/>
  <c r="I373" s="1"/>
  <c r="J376"/>
  <c r="K376"/>
  <c r="K375" s="1"/>
  <c r="L376"/>
  <c r="L374" s="1"/>
  <c r="L373" s="1"/>
  <c r="M376"/>
  <c r="M374" s="1"/>
  <c r="M373" s="1"/>
  <c r="N376"/>
  <c r="O376"/>
  <c r="O374" s="1"/>
  <c r="O373" s="1"/>
  <c r="P376"/>
  <c r="P374" s="1"/>
  <c r="P373" s="1"/>
  <c r="Q376"/>
  <c r="Q374" s="1"/>
  <c r="Q373" s="1"/>
  <c r="R376"/>
  <c r="H381"/>
  <c r="H380" s="1"/>
  <c r="I381"/>
  <c r="I380" s="1"/>
  <c r="J381"/>
  <c r="J380" s="1"/>
  <c r="K381"/>
  <c r="K380" s="1"/>
  <c r="L381"/>
  <c r="L380" s="1"/>
  <c r="M381"/>
  <c r="M380" s="1"/>
  <c r="N381"/>
  <c r="N380" s="1"/>
  <c r="O381"/>
  <c r="O380" s="1"/>
  <c r="P381"/>
  <c r="P380" s="1"/>
  <c r="Q381"/>
  <c r="Q380" s="1"/>
  <c r="R381"/>
  <c r="R380" s="1"/>
  <c r="H384"/>
  <c r="H383" s="1"/>
  <c r="I384"/>
  <c r="I383" s="1"/>
  <c r="J384"/>
  <c r="J383" s="1"/>
  <c r="K384"/>
  <c r="K383" s="1"/>
  <c r="L384"/>
  <c r="L383" s="1"/>
  <c r="M384"/>
  <c r="M383" s="1"/>
  <c r="N384"/>
  <c r="N383" s="1"/>
  <c r="O384"/>
  <c r="O383" s="1"/>
  <c r="P384"/>
  <c r="P383" s="1"/>
  <c r="Q384"/>
  <c r="Q383" s="1"/>
  <c r="R384"/>
  <c r="R383" s="1"/>
  <c r="H387"/>
  <c r="I387"/>
  <c r="J387"/>
  <c r="K387"/>
  <c r="L387"/>
  <c r="M387"/>
  <c r="N387"/>
  <c r="O387"/>
  <c r="P387"/>
  <c r="P386" s="1"/>
  <c r="P379" s="1"/>
  <c r="P378" s="1"/>
  <c r="P372" s="1"/>
  <c r="Q387"/>
  <c r="R387"/>
  <c r="H389"/>
  <c r="I389"/>
  <c r="J389"/>
  <c r="K389"/>
  <c r="L389"/>
  <c r="M389"/>
  <c r="N389"/>
  <c r="O389"/>
  <c r="P389"/>
  <c r="Q389"/>
  <c r="R389"/>
  <c r="H391"/>
  <c r="H386" s="1"/>
  <c r="I391"/>
  <c r="J391"/>
  <c r="K391"/>
  <c r="L391"/>
  <c r="L386" s="1"/>
  <c r="M391"/>
  <c r="N391"/>
  <c r="O391"/>
  <c r="P391"/>
  <c r="Q391"/>
  <c r="R391"/>
  <c r="H399"/>
  <c r="I399"/>
  <c r="J399"/>
  <c r="K399"/>
  <c r="L399"/>
  <c r="M399"/>
  <c r="N399"/>
  <c r="O399"/>
  <c r="P399"/>
  <c r="Q399"/>
  <c r="R399"/>
  <c r="H401"/>
  <c r="I401"/>
  <c r="J401"/>
  <c r="K401"/>
  <c r="L401"/>
  <c r="M401"/>
  <c r="N401"/>
  <c r="O401"/>
  <c r="P401"/>
  <c r="Q401"/>
  <c r="R401"/>
  <c r="H405"/>
  <c r="I405"/>
  <c r="J405"/>
  <c r="J94" i="3" s="1"/>
  <c r="J92" s="1"/>
  <c r="K405" i="1"/>
  <c r="K94" i="3" s="1"/>
  <c r="K92" s="1"/>
  <c r="L405" i="1"/>
  <c r="L94" i="3" s="1"/>
  <c r="L92" s="1"/>
  <c r="M405" i="1"/>
  <c r="N405"/>
  <c r="N94" i="3" s="1"/>
  <c r="N92" s="1"/>
  <c r="O405" i="1"/>
  <c r="O94" i="3" s="1"/>
  <c r="O92" s="1"/>
  <c r="P405" i="1"/>
  <c r="P94" i="3" s="1"/>
  <c r="P92" s="1"/>
  <c r="Q405" i="1"/>
  <c r="R405"/>
  <c r="R94" i="3" s="1"/>
  <c r="R92" s="1"/>
  <c r="H410" i="1"/>
  <c r="H409" s="1"/>
  <c r="I410"/>
  <c r="I409" s="1"/>
  <c r="J410"/>
  <c r="J409" s="1"/>
  <c r="K410"/>
  <c r="K409" s="1"/>
  <c r="L410"/>
  <c r="L409" s="1"/>
  <c r="M410"/>
  <c r="M409" s="1"/>
  <c r="N410"/>
  <c r="N409" s="1"/>
  <c r="N407" s="1"/>
  <c r="N406" s="1"/>
  <c r="O410"/>
  <c r="O409" s="1"/>
  <c r="P410"/>
  <c r="P409" s="1"/>
  <c r="Q410"/>
  <c r="Q409" s="1"/>
  <c r="R410"/>
  <c r="R409" s="1"/>
  <c r="H413"/>
  <c r="I413"/>
  <c r="I412" s="1"/>
  <c r="J413"/>
  <c r="J412" s="1"/>
  <c r="K413"/>
  <c r="L413"/>
  <c r="M413"/>
  <c r="M412" s="1"/>
  <c r="N413"/>
  <c r="N412" s="1"/>
  <c r="O413"/>
  <c r="P413"/>
  <c r="Q413"/>
  <c r="Q412" s="1"/>
  <c r="R413"/>
  <c r="H415"/>
  <c r="H412" s="1"/>
  <c r="I415"/>
  <c r="J415"/>
  <c r="K415"/>
  <c r="L415"/>
  <c r="L412" s="1"/>
  <c r="M415"/>
  <c r="N415"/>
  <c r="O415"/>
  <c r="P415"/>
  <c r="P412" s="1"/>
  <c r="Q415"/>
  <c r="R415"/>
  <c r="H419"/>
  <c r="I419"/>
  <c r="J419"/>
  <c r="K419"/>
  <c r="L419"/>
  <c r="M419"/>
  <c r="N419"/>
  <c r="O419"/>
  <c r="P419"/>
  <c r="Q419"/>
  <c r="R419"/>
  <c r="H421"/>
  <c r="I421"/>
  <c r="I418" s="1"/>
  <c r="J421"/>
  <c r="J417" s="1"/>
  <c r="K421"/>
  <c r="L421"/>
  <c r="M421"/>
  <c r="M417" s="1"/>
  <c r="N421"/>
  <c r="N417" s="1"/>
  <c r="O421"/>
  <c r="P421"/>
  <c r="Q421"/>
  <c r="Q418" s="1"/>
  <c r="R421"/>
  <c r="R417" s="1"/>
  <c r="H427"/>
  <c r="I427"/>
  <c r="J427"/>
  <c r="K427"/>
  <c r="L427"/>
  <c r="M427"/>
  <c r="N427"/>
  <c r="O427"/>
  <c r="P427"/>
  <c r="Q427"/>
  <c r="R427"/>
  <c r="H437"/>
  <c r="H426" s="1"/>
  <c r="H425" s="1"/>
  <c r="I437"/>
  <c r="J437"/>
  <c r="K437"/>
  <c r="L437"/>
  <c r="L426" s="1"/>
  <c r="M437"/>
  <c r="N437"/>
  <c r="O437"/>
  <c r="P437"/>
  <c r="P426" s="1"/>
  <c r="P425" s="1"/>
  <c r="P424" s="1"/>
  <c r="P423" s="1"/>
  <c r="Q437"/>
  <c r="R437"/>
  <c r="R426" s="1"/>
  <c r="H439"/>
  <c r="I439"/>
  <c r="J439"/>
  <c r="K439"/>
  <c r="K426" s="1"/>
  <c r="L439"/>
  <c r="M439"/>
  <c r="N439"/>
  <c r="O439"/>
  <c r="O426" s="1"/>
  <c r="P439"/>
  <c r="Q439"/>
  <c r="R439"/>
  <c r="H442"/>
  <c r="I442"/>
  <c r="I441" s="1"/>
  <c r="J442"/>
  <c r="K442"/>
  <c r="K441" s="1"/>
  <c r="L442"/>
  <c r="M442"/>
  <c r="M441" s="1"/>
  <c r="N442"/>
  <c r="O442"/>
  <c r="O441" s="1"/>
  <c r="P442"/>
  <c r="Q442"/>
  <c r="Q441" s="1"/>
  <c r="R442"/>
  <c r="H444"/>
  <c r="H441" s="1"/>
  <c r="I444"/>
  <c r="J444"/>
  <c r="J441" s="1"/>
  <c r="K444"/>
  <c r="L444"/>
  <c r="L441" s="1"/>
  <c r="M444"/>
  <c r="N444"/>
  <c r="N441" s="1"/>
  <c r="O444"/>
  <c r="P444"/>
  <c r="P441" s="1"/>
  <c r="Q444"/>
  <c r="R444"/>
  <c r="R441" s="1"/>
  <c r="H448"/>
  <c r="I448"/>
  <c r="J448"/>
  <c r="K448"/>
  <c r="L448"/>
  <c r="L447" s="1"/>
  <c r="L1285" i="3" s="1"/>
  <c r="L1284" s="1"/>
  <c r="L1283" s="1"/>
  <c r="M448" i="1"/>
  <c r="N448"/>
  <c r="O448"/>
  <c r="P448"/>
  <c r="P447" s="1"/>
  <c r="P1285" i="3" s="1"/>
  <c r="P1284" s="1"/>
  <c r="P1283" s="1"/>
  <c r="Q448" i="1"/>
  <c r="R448"/>
  <c r="H450"/>
  <c r="H446" s="1"/>
  <c r="I450"/>
  <c r="J450"/>
  <c r="K450"/>
  <c r="K447" s="1"/>
  <c r="K1285" i="3" s="1"/>
  <c r="K1284" s="1"/>
  <c r="K1283" s="1"/>
  <c r="L450" i="1"/>
  <c r="L446" s="1"/>
  <c r="M450"/>
  <c r="N450"/>
  <c r="O450"/>
  <c r="O446" s="1"/>
  <c r="P450"/>
  <c r="P446" s="1"/>
  <c r="Q450"/>
  <c r="R450"/>
  <c r="K457"/>
  <c r="K455" s="1"/>
  <c r="K454" s="1"/>
  <c r="K453" s="1"/>
  <c r="K452" s="1"/>
  <c r="O457"/>
  <c r="O455" s="1"/>
  <c r="O454" s="1"/>
  <c r="O453" s="1"/>
  <c r="O452" s="1"/>
  <c r="H458"/>
  <c r="I458"/>
  <c r="J458"/>
  <c r="J592" i="3" s="1"/>
  <c r="J591" s="1"/>
  <c r="J589" s="1"/>
  <c r="K458" i="1"/>
  <c r="K592" i="3" s="1"/>
  <c r="K591" s="1"/>
  <c r="K589" s="1"/>
  <c r="L458" i="1"/>
  <c r="M458"/>
  <c r="N458"/>
  <c r="N592" i="3" s="1"/>
  <c r="N591" s="1"/>
  <c r="N589" s="1"/>
  <c r="O458" i="1"/>
  <c r="O592" i="3" s="1"/>
  <c r="O591" s="1"/>
  <c r="O589" s="1"/>
  <c r="P458" i="1"/>
  <c r="Q458"/>
  <c r="R458"/>
  <c r="R592" i="3" s="1"/>
  <c r="R591" s="1"/>
  <c r="R589" s="1"/>
  <c r="M461" i="1"/>
  <c r="K463"/>
  <c r="K462" s="1"/>
  <c r="K461" s="1"/>
  <c r="O463"/>
  <c r="O462" s="1"/>
  <c r="O461" s="1"/>
  <c r="H464"/>
  <c r="H463" s="1"/>
  <c r="H462" s="1"/>
  <c r="H461" s="1"/>
  <c r="I464"/>
  <c r="I463" s="1"/>
  <c r="I462" s="1"/>
  <c r="I461" s="1"/>
  <c r="J464"/>
  <c r="J463" s="1"/>
  <c r="J462" s="1"/>
  <c r="J461" s="1"/>
  <c r="K464"/>
  <c r="L464"/>
  <c r="L463" s="1"/>
  <c r="L462" s="1"/>
  <c r="L461" s="1"/>
  <c r="M464"/>
  <c r="M463" s="1"/>
  <c r="M462" s="1"/>
  <c r="N464"/>
  <c r="N463" s="1"/>
  <c r="N462" s="1"/>
  <c r="N461" s="1"/>
  <c r="O464"/>
  <c r="P464"/>
  <c r="P463" s="1"/>
  <c r="P462" s="1"/>
  <c r="P461" s="1"/>
  <c r="Q464"/>
  <c r="Q463" s="1"/>
  <c r="Q462" s="1"/>
  <c r="Q461" s="1"/>
  <c r="R464"/>
  <c r="R463" s="1"/>
  <c r="R462" s="1"/>
  <c r="R461" s="1"/>
  <c r="H466"/>
  <c r="I466"/>
  <c r="J466"/>
  <c r="K466"/>
  <c r="L466"/>
  <c r="M466"/>
  <c r="N466"/>
  <c r="O466"/>
  <c r="P466"/>
  <c r="Q466"/>
  <c r="R466"/>
  <c r="H472"/>
  <c r="H471" s="1"/>
  <c r="H470" s="1"/>
  <c r="I472"/>
  <c r="I471" s="1"/>
  <c r="I470" s="1"/>
  <c r="I469" s="1"/>
  <c r="J472"/>
  <c r="J471" s="1"/>
  <c r="J470" s="1"/>
  <c r="J469" s="1"/>
  <c r="K472"/>
  <c r="K471" s="1"/>
  <c r="K470" s="1"/>
  <c r="L472"/>
  <c r="L471" s="1"/>
  <c r="L470" s="1"/>
  <c r="L469" s="1"/>
  <c r="L468" s="1"/>
  <c r="M472"/>
  <c r="M471" s="1"/>
  <c r="M470" s="1"/>
  <c r="M469" s="1"/>
  <c r="N472"/>
  <c r="N471" s="1"/>
  <c r="N470" s="1"/>
  <c r="N469" s="1"/>
  <c r="O472"/>
  <c r="O471" s="1"/>
  <c r="O470" s="1"/>
  <c r="O469" s="1"/>
  <c r="P472"/>
  <c r="P471" s="1"/>
  <c r="P470" s="1"/>
  <c r="Q472"/>
  <c r="Q471" s="1"/>
  <c r="Q470" s="1"/>
  <c r="Q469" s="1"/>
  <c r="R472"/>
  <c r="R471" s="1"/>
  <c r="R470" s="1"/>
  <c r="K477"/>
  <c r="O477"/>
  <c r="H478"/>
  <c r="H477" s="1"/>
  <c r="I478"/>
  <c r="I477" s="1"/>
  <c r="J478"/>
  <c r="J477" s="1"/>
  <c r="K478"/>
  <c r="L478"/>
  <c r="L477" s="1"/>
  <c r="M478"/>
  <c r="M477" s="1"/>
  <c r="N478"/>
  <c r="N477" s="1"/>
  <c r="O478"/>
  <c r="P478"/>
  <c r="P477" s="1"/>
  <c r="Q478"/>
  <c r="Q477" s="1"/>
  <c r="R478"/>
  <c r="R477" s="1"/>
  <c r="H482"/>
  <c r="I482"/>
  <c r="I389" i="3" s="1"/>
  <c r="I388" s="1"/>
  <c r="I387" s="1"/>
  <c r="J482" i="1"/>
  <c r="K482"/>
  <c r="L482"/>
  <c r="M482"/>
  <c r="N482"/>
  <c r="O482"/>
  <c r="P482"/>
  <c r="Q482"/>
  <c r="Q389" i="3" s="1"/>
  <c r="Q388" s="1"/>
  <c r="Q387" s="1"/>
  <c r="R482" i="1"/>
  <c r="H484"/>
  <c r="H483" s="1"/>
  <c r="I484"/>
  <c r="I483" s="1"/>
  <c r="J484"/>
  <c r="J483" s="1"/>
  <c r="K484"/>
  <c r="K483" s="1"/>
  <c r="L484"/>
  <c r="L483" s="1"/>
  <c r="M484"/>
  <c r="M483" s="1"/>
  <c r="N484"/>
  <c r="N483" s="1"/>
  <c r="O484"/>
  <c r="O483" s="1"/>
  <c r="P484"/>
  <c r="P483" s="1"/>
  <c r="Q484"/>
  <c r="Q483" s="1"/>
  <c r="R484"/>
  <c r="R483" s="1"/>
  <c r="I488"/>
  <c r="I487" s="1"/>
  <c r="M488"/>
  <c r="M487" s="1"/>
  <c r="Q488"/>
  <c r="Q487" s="1"/>
  <c r="H489"/>
  <c r="H488" s="1"/>
  <c r="H487" s="1"/>
  <c r="I489"/>
  <c r="J489"/>
  <c r="J488" s="1"/>
  <c r="J487" s="1"/>
  <c r="K489"/>
  <c r="K488" s="1"/>
  <c r="K487" s="1"/>
  <c r="L489"/>
  <c r="L488" s="1"/>
  <c r="L487" s="1"/>
  <c r="M489"/>
  <c r="N489"/>
  <c r="N488" s="1"/>
  <c r="N487" s="1"/>
  <c r="O489"/>
  <c r="O488" s="1"/>
  <c r="O487" s="1"/>
  <c r="P489"/>
  <c r="P488" s="1"/>
  <c r="P487" s="1"/>
  <c r="Q489"/>
  <c r="R489"/>
  <c r="R488" s="1"/>
  <c r="R487" s="1"/>
  <c r="K491"/>
  <c r="H492"/>
  <c r="H491" s="1"/>
  <c r="I492"/>
  <c r="I491" s="1"/>
  <c r="J492"/>
  <c r="J491" s="1"/>
  <c r="K492"/>
  <c r="L492"/>
  <c r="L491" s="1"/>
  <c r="M492"/>
  <c r="M491" s="1"/>
  <c r="N492"/>
  <c r="N491" s="1"/>
  <c r="O492"/>
  <c r="O491" s="1"/>
  <c r="P492"/>
  <c r="P491" s="1"/>
  <c r="Q492"/>
  <c r="Q491" s="1"/>
  <c r="R492"/>
  <c r="R491" s="1"/>
  <c r="J496"/>
  <c r="H497"/>
  <c r="H496" s="1"/>
  <c r="I497"/>
  <c r="I496" s="1"/>
  <c r="J497"/>
  <c r="K497"/>
  <c r="K496" s="1"/>
  <c r="L497"/>
  <c r="L496" s="1"/>
  <c r="M497"/>
  <c r="M496" s="1"/>
  <c r="N497"/>
  <c r="N496" s="1"/>
  <c r="O497"/>
  <c r="O496" s="1"/>
  <c r="P497"/>
  <c r="P496" s="1"/>
  <c r="Q497"/>
  <c r="Q496" s="1"/>
  <c r="R497"/>
  <c r="R496" s="1"/>
  <c r="H501"/>
  <c r="H500" s="1"/>
  <c r="I501"/>
  <c r="I500" s="1"/>
  <c r="J501"/>
  <c r="J500" s="1"/>
  <c r="K501"/>
  <c r="K500" s="1"/>
  <c r="L501"/>
  <c r="L500" s="1"/>
  <c r="M501"/>
  <c r="M500" s="1"/>
  <c r="N501"/>
  <c r="N500" s="1"/>
  <c r="O501"/>
  <c r="O500" s="1"/>
  <c r="P501"/>
  <c r="P500" s="1"/>
  <c r="Q501"/>
  <c r="Q500" s="1"/>
  <c r="R501"/>
  <c r="R500" s="1"/>
  <c r="R503"/>
  <c r="H504"/>
  <c r="H503" s="1"/>
  <c r="I504"/>
  <c r="I503" s="1"/>
  <c r="J504"/>
  <c r="J503" s="1"/>
  <c r="K504"/>
  <c r="K503" s="1"/>
  <c r="L504"/>
  <c r="L503" s="1"/>
  <c r="M504"/>
  <c r="M503" s="1"/>
  <c r="N504"/>
  <c r="N503" s="1"/>
  <c r="O504"/>
  <c r="O503" s="1"/>
  <c r="P504"/>
  <c r="P503" s="1"/>
  <c r="Q504"/>
  <c r="Q503" s="1"/>
  <c r="R504"/>
  <c r="H506"/>
  <c r="H507"/>
  <c r="I507"/>
  <c r="I506" s="1"/>
  <c r="J507"/>
  <c r="J506" s="1"/>
  <c r="K507"/>
  <c r="K506" s="1"/>
  <c r="L507"/>
  <c r="L506" s="1"/>
  <c r="M507"/>
  <c r="M506" s="1"/>
  <c r="N507"/>
  <c r="N506" s="1"/>
  <c r="O507"/>
  <c r="O506" s="1"/>
  <c r="P507"/>
  <c r="P506" s="1"/>
  <c r="Q507"/>
  <c r="Q506" s="1"/>
  <c r="R507"/>
  <c r="R506" s="1"/>
  <c r="H510"/>
  <c r="H509" s="1"/>
  <c r="I510"/>
  <c r="I509" s="1"/>
  <c r="J510"/>
  <c r="J509" s="1"/>
  <c r="K510"/>
  <c r="K509" s="1"/>
  <c r="L510"/>
  <c r="L509" s="1"/>
  <c r="M510"/>
  <c r="M509" s="1"/>
  <c r="N510"/>
  <c r="N509" s="1"/>
  <c r="O510"/>
  <c r="O509" s="1"/>
  <c r="P510"/>
  <c r="P509" s="1"/>
  <c r="Q510"/>
  <c r="Q509" s="1"/>
  <c r="R510"/>
  <c r="R509" s="1"/>
  <c r="H512"/>
  <c r="I512"/>
  <c r="J512"/>
  <c r="K512"/>
  <c r="L512"/>
  <c r="M512"/>
  <c r="N512"/>
  <c r="O512"/>
  <c r="P512"/>
  <c r="Q512"/>
  <c r="R512"/>
  <c r="H516"/>
  <c r="H515" s="1"/>
  <c r="H514" s="1"/>
  <c r="I516"/>
  <c r="I515" s="1"/>
  <c r="I514" s="1"/>
  <c r="J516"/>
  <c r="J515" s="1"/>
  <c r="J514" s="1"/>
  <c r="K516"/>
  <c r="K515" s="1"/>
  <c r="K514" s="1"/>
  <c r="L516"/>
  <c r="L515" s="1"/>
  <c r="L514" s="1"/>
  <c r="M516"/>
  <c r="M515" s="1"/>
  <c r="M514" s="1"/>
  <c r="N516"/>
  <c r="N515" s="1"/>
  <c r="N514" s="1"/>
  <c r="O516"/>
  <c r="O515" s="1"/>
  <c r="O514" s="1"/>
  <c r="P516"/>
  <c r="P515" s="1"/>
  <c r="P514" s="1"/>
  <c r="Q516"/>
  <c r="Q515" s="1"/>
  <c r="Q514" s="1"/>
  <c r="R516"/>
  <c r="R515" s="1"/>
  <c r="R514" s="1"/>
  <c r="H517"/>
  <c r="I517"/>
  <c r="J517"/>
  <c r="K517"/>
  <c r="L517"/>
  <c r="M517"/>
  <c r="N517"/>
  <c r="O517"/>
  <c r="P517"/>
  <c r="Q517"/>
  <c r="R517"/>
  <c r="H521"/>
  <c r="I521"/>
  <c r="J521"/>
  <c r="K521"/>
  <c r="L521"/>
  <c r="M521"/>
  <c r="N521"/>
  <c r="O521"/>
  <c r="P521"/>
  <c r="Q521"/>
  <c r="R521"/>
  <c r="H524"/>
  <c r="H523" s="1"/>
  <c r="I524"/>
  <c r="I523" s="1"/>
  <c r="J524"/>
  <c r="J523" s="1"/>
  <c r="K524"/>
  <c r="K523" s="1"/>
  <c r="L524"/>
  <c r="L523" s="1"/>
  <c r="M524"/>
  <c r="M523" s="1"/>
  <c r="N524"/>
  <c r="N523" s="1"/>
  <c r="O524"/>
  <c r="O523" s="1"/>
  <c r="P524"/>
  <c r="P523" s="1"/>
  <c r="Q524"/>
  <c r="Q523" s="1"/>
  <c r="R524"/>
  <c r="R523" s="1"/>
  <c r="H525"/>
  <c r="I525"/>
  <c r="J525"/>
  <c r="K525"/>
  <c r="L525"/>
  <c r="M525"/>
  <c r="N525"/>
  <c r="O525"/>
  <c r="P525"/>
  <c r="Q525"/>
  <c r="R525"/>
  <c r="H527"/>
  <c r="I527"/>
  <c r="J527"/>
  <c r="K527"/>
  <c r="L527"/>
  <c r="M527"/>
  <c r="N527"/>
  <c r="O527"/>
  <c r="P527"/>
  <c r="Q527"/>
  <c r="R527"/>
  <c r="H530"/>
  <c r="H529" s="1"/>
  <c r="I530"/>
  <c r="I529" s="1"/>
  <c r="J530"/>
  <c r="J529" s="1"/>
  <c r="K530"/>
  <c r="K529" s="1"/>
  <c r="L530"/>
  <c r="L529" s="1"/>
  <c r="M530"/>
  <c r="M529" s="1"/>
  <c r="N530"/>
  <c r="N529" s="1"/>
  <c r="O530"/>
  <c r="O529" s="1"/>
  <c r="P530"/>
  <c r="P529" s="1"/>
  <c r="Q530"/>
  <c r="Q529" s="1"/>
  <c r="R530"/>
  <c r="R529" s="1"/>
  <c r="H533"/>
  <c r="H532" s="1"/>
  <c r="I533"/>
  <c r="I532" s="1"/>
  <c r="J533"/>
  <c r="J532" s="1"/>
  <c r="K533"/>
  <c r="K532" s="1"/>
  <c r="L533"/>
  <c r="L532" s="1"/>
  <c r="M533"/>
  <c r="M532" s="1"/>
  <c r="N533"/>
  <c r="N532" s="1"/>
  <c r="O533"/>
  <c r="O532" s="1"/>
  <c r="P533"/>
  <c r="P532" s="1"/>
  <c r="Q533"/>
  <c r="Q532" s="1"/>
  <c r="R533"/>
  <c r="R532" s="1"/>
  <c r="H538"/>
  <c r="H537" s="1"/>
  <c r="H536" s="1"/>
  <c r="I538"/>
  <c r="I537" s="1"/>
  <c r="I536" s="1"/>
  <c r="J538"/>
  <c r="J537" s="1"/>
  <c r="J536" s="1"/>
  <c r="K538"/>
  <c r="K537" s="1"/>
  <c r="K536" s="1"/>
  <c r="L538"/>
  <c r="L537" s="1"/>
  <c r="L536" s="1"/>
  <c r="M538"/>
  <c r="M537" s="1"/>
  <c r="M536" s="1"/>
  <c r="N538"/>
  <c r="N537" s="1"/>
  <c r="N536" s="1"/>
  <c r="O538"/>
  <c r="O537" s="1"/>
  <c r="O536" s="1"/>
  <c r="P538"/>
  <c r="P537" s="1"/>
  <c r="P536" s="1"/>
  <c r="Q538"/>
  <c r="Q537" s="1"/>
  <c r="Q536" s="1"/>
  <c r="R538"/>
  <c r="R537" s="1"/>
  <c r="R536" s="1"/>
  <c r="H542"/>
  <c r="H541" s="1"/>
  <c r="H540" s="1"/>
  <c r="I542"/>
  <c r="I541" s="1"/>
  <c r="I540" s="1"/>
  <c r="J542"/>
  <c r="J541" s="1"/>
  <c r="J540" s="1"/>
  <c r="K542"/>
  <c r="K541" s="1"/>
  <c r="K540" s="1"/>
  <c r="L542"/>
  <c r="L541" s="1"/>
  <c r="L540" s="1"/>
  <c r="M542"/>
  <c r="M541" s="1"/>
  <c r="M540" s="1"/>
  <c r="N542"/>
  <c r="N541" s="1"/>
  <c r="N540" s="1"/>
  <c r="O542"/>
  <c r="O541" s="1"/>
  <c r="O540" s="1"/>
  <c r="P542"/>
  <c r="P541" s="1"/>
  <c r="P540" s="1"/>
  <c r="Q542"/>
  <c r="Q541" s="1"/>
  <c r="Q540" s="1"/>
  <c r="R542"/>
  <c r="R541" s="1"/>
  <c r="R540" s="1"/>
  <c r="H548"/>
  <c r="H546" s="1"/>
  <c r="I548"/>
  <c r="I363" i="3" s="1"/>
  <c r="I360" s="1"/>
  <c r="J548" i="1"/>
  <c r="J363" i="3" s="1"/>
  <c r="J360" s="1"/>
  <c r="K548" i="1"/>
  <c r="L548"/>
  <c r="L546" s="1"/>
  <c r="M548"/>
  <c r="M363" i="3" s="1"/>
  <c r="M360" s="1"/>
  <c r="N548" i="1"/>
  <c r="N363" i="3" s="1"/>
  <c r="N360" s="1"/>
  <c r="O548" i="1"/>
  <c r="O363" i="3" s="1"/>
  <c r="P548" i="1"/>
  <c r="Q548"/>
  <c r="Q363" i="3" s="1"/>
  <c r="Q360" s="1"/>
  <c r="R548" i="1"/>
  <c r="H553"/>
  <c r="H371" i="3" s="1"/>
  <c r="H370" s="1"/>
  <c r="I553" i="1"/>
  <c r="I371" i="3" s="1"/>
  <c r="I369" s="1"/>
  <c r="J553" i="1"/>
  <c r="J371" i="3" s="1"/>
  <c r="J370" s="1"/>
  <c r="K553" i="1"/>
  <c r="K371" i="3" s="1"/>
  <c r="K370" s="1"/>
  <c r="L553" i="1"/>
  <c r="L371" i="3" s="1"/>
  <c r="L369" s="1"/>
  <c r="M553" i="1"/>
  <c r="M371" i="3" s="1"/>
  <c r="M369" s="1"/>
  <c r="N553" i="1"/>
  <c r="N371" i="3" s="1"/>
  <c r="O553" i="1"/>
  <c r="O371" i="3" s="1"/>
  <c r="P553" i="1"/>
  <c r="P371" i="3" s="1"/>
  <c r="P370" s="1"/>
  <c r="Q553" i="1"/>
  <c r="Q371" i="3" s="1"/>
  <c r="Q369" s="1"/>
  <c r="R553" i="1"/>
  <c r="H557"/>
  <c r="H556" s="1"/>
  <c r="I557"/>
  <c r="I556" s="1"/>
  <c r="J557"/>
  <c r="J556" s="1"/>
  <c r="K557"/>
  <c r="K556" s="1"/>
  <c r="L557"/>
  <c r="L556" s="1"/>
  <c r="M557"/>
  <c r="M556" s="1"/>
  <c r="N557"/>
  <c r="N556" s="1"/>
  <c r="O557"/>
  <c r="O556" s="1"/>
  <c r="P557"/>
  <c r="P556" s="1"/>
  <c r="Q557"/>
  <c r="Q556" s="1"/>
  <c r="R557"/>
  <c r="R556" s="1"/>
  <c r="H560"/>
  <c r="H559" s="1"/>
  <c r="I560"/>
  <c r="I559" s="1"/>
  <c r="J560"/>
  <c r="J559" s="1"/>
  <c r="K560"/>
  <c r="K559" s="1"/>
  <c r="L560"/>
  <c r="L559" s="1"/>
  <c r="M560"/>
  <c r="M559" s="1"/>
  <c r="N560"/>
  <c r="N559" s="1"/>
  <c r="O560"/>
  <c r="O559" s="1"/>
  <c r="P560"/>
  <c r="P559" s="1"/>
  <c r="Q560"/>
  <c r="Q559" s="1"/>
  <c r="R560"/>
  <c r="R559" s="1"/>
  <c r="H563"/>
  <c r="H562" s="1"/>
  <c r="I563"/>
  <c r="I562" s="1"/>
  <c r="J563"/>
  <c r="J562" s="1"/>
  <c r="K563"/>
  <c r="K562" s="1"/>
  <c r="L563"/>
  <c r="L562" s="1"/>
  <c r="M563"/>
  <c r="M562" s="1"/>
  <c r="N563"/>
  <c r="N562" s="1"/>
  <c r="O563"/>
  <c r="O562" s="1"/>
  <c r="P563"/>
  <c r="P562" s="1"/>
  <c r="Q563"/>
  <c r="Q562" s="1"/>
  <c r="R563"/>
  <c r="R562" s="1"/>
  <c r="H567"/>
  <c r="I567"/>
  <c r="I411" i="3" s="1"/>
  <c r="I410" s="1"/>
  <c r="I409" s="1"/>
  <c r="J567" i="1"/>
  <c r="K567"/>
  <c r="K411" i="3" s="1"/>
  <c r="K410" s="1"/>
  <c r="K409" s="1"/>
  <c r="L567" i="1"/>
  <c r="M567"/>
  <c r="N567"/>
  <c r="O567"/>
  <c r="O411" i="3" s="1"/>
  <c r="O410" s="1"/>
  <c r="O409" s="1"/>
  <c r="P567" i="1"/>
  <c r="Q567"/>
  <c r="R567"/>
  <c r="H569"/>
  <c r="H568" s="1"/>
  <c r="I569"/>
  <c r="I568" s="1"/>
  <c r="J569"/>
  <c r="J568" s="1"/>
  <c r="K569"/>
  <c r="K568" s="1"/>
  <c r="L569"/>
  <c r="L568" s="1"/>
  <c r="M569"/>
  <c r="M568" s="1"/>
  <c r="N569"/>
  <c r="N568" s="1"/>
  <c r="O569"/>
  <c r="O568" s="1"/>
  <c r="P569"/>
  <c r="P568" s="1"/>
  <c r="Q569"/>
  <c r="Q568" s="1"/>
  <c r="R569"/>
  <c r="R568" s="1"/>
  <c r="H572"/>
  <c r="H571" s="1"/>
  <c r="I572"/>
  <c r="I571" s="1"/>
  <c r="J572"/>
  <c r="J571" s="1"/>
  <c r="K572"/>
  <c r="K571" s="1"/>
  <c r="L572"/>
  <c r="L571" s="1"/>
  <c r="M572"/>
  <c r="M571" s="1"/>
  <c r="N572"/>
  <c r="N571" s="1"/>
  <c r="O572"/>
  <c r="O571" s="1"/>
  <c r="P572"/>
  <c r="P571" s="1"/>
  <c r="Q572"/>
  <c r="Q571" s="1"/>
  <c r="R572"/>
  <c r="R571" s="1"/>
  <c r="H575"/>
  <c r="H574" s="1"/>
  <c r="I575"/>
  <c r="I574" s="1"/>
  <c r="J575"/>
  <c r="J574" s="1"/>
  <c r="K575"/>
  <c r="K574" s="1"/>
  <c r="L575"/>
  <c r="L574" s="1"/>
  <c r="M575"/>
  <c r="M574" s="1"/>
  <c r="N575"/>
  <c r="N574" s="1"/>
  <c r="O575"/>
  <c r="O574" s="1"/>
  <c r="P575"/>
  <c r="P574" s="1"/>
  <c r="Q575"/>
  <c r="Q574" s="1"/>
  <c r="R575"/>
  <c r="R574" s="1"/>
  <c r="H578"/>
  <c r="H577" s="1"/>
  <c r="I578"/>
  <c r="J578"/>
  <c r="J577" s="1"/>
  <c r="K578"/>
  <c r="K378" i="3" s="1"/>
  <c r="K377" s="1"/>
  <c r="L578" i="1"/>
  <c r="L577" s="1"/>
  <c r="M578"/>
  <c r="N578"/>
  <c r="N577" s="1"/>
  <c r="O578"/>
  <c r="O378" i="3" s="1"/>
  <c r="O377" s="1"/>
  <c r="P578" i="1"/>
  <c r="P577" s="1"/>
  <c r="Q578"/>
  <c r="R578"/>
  <c r="R577" s="1"/>
  <c r="H584"/>
  <c r="H583" s="1"/>
  <c r="I584"/>
  <c r="I583" s="1"/>
  <c r="J584"/>
  <c r="J583" s="1"/>
  <c r="K584"/>
  <c r="K583" s="1"/>
  <c r="L584"/>
  <c r="L583" s="1"/>
  <c r="M584"/>
  <c r="M583" s="1"/>
  <c r="N584"/>
  <c r="N583" s="1"/>
  <c r="O584"/>
  <c r="O583" s="1"/>
  <c r="P584"/>
  <c r="P583" s="1"/>
  <c r="Q584"/>
  <c r="Q583" s="1"/>
  <c r="R584"/>
  <c r="R583" s="1"/>
  <c r="H589"/>
  <c r="H588" s="1"/>
  <c r="I589"/>
  <c r="I588" s="1"/>
  <c r="J589"/>
  <c r="J588" s="1"/>
  <c r="K589"/>
  <c r="K588" s="1"/>
  <c r="L589"/>
  <c r="L588" s="1"/>
  <c r="M589"/>
  <c r="M588" s="1"/>
  <c r="N589"/>
  <c r="N588" s="1"/>
  <c r="O589"/>
  <c r="O588" s="1"/>
  <c r="P589"/>
  <c r="P588" s="1"/>
  <c r="Q589"/>
  <c r="Q588" s="1"/>
  <c r="R589"/>
  <c r="R588" s="1"/>
  <c r="H592"/>
  <c r="H591" s="1"/>
  <c r="I592"/>
  <c r="I591" s="1"/>
  <c r="J592"/>
  <c r="J591" s="1"/>
  <c r="K592"/>
  <c r="K591" s="1"/>
  <c r="L592"/>
  <c r="L591" s="1"/>
  <c r="M592"/>
  <c r="M591" s="1"/>
  <c r="N592"/>
  <c r="N591" s="1"/>
  <c r="O592"/>
  <c r="O591" s="1"/>
  <c r="P592"/>
  <c r="P591" s="1"/>
  <c r="Q592"/>
  <c r="Q591" s="1"/>
  <c r="R592"/>
  <c r="R591" s="1"/>
  <c r="H594"/>
  <c r="I594"/>
  <c r="J594"/>
  <c r="K594"/>
  <c r="L594"/>
  <c r="M594"/>
  <c r="N594"/>
  <c r="O594"/>
  <c r="P594"/>
  <c r="Q594"/>
  <c r="R594"/>
  <c r="H597"/>
  <c r="H596" s="1"/>
  <c r="I597"/>
  <c r="I596" s="1"/>
  <c r="J597"/>
  <c r="J596" s="1"/>
  <c r="K597"/>
  <c r="K596" s="1"/>
  <c r="L597"/>
  <c r="L596" s="1"/>
  <c r="M597"/>
  <c r="M596" s="1"/>
  <c r="N597"/>
  <c r="N596" s="1"/>
  <c r="O597"/>
  <c r="O596" s="1"/>
  <c r="P597"/>
  <c r="P596" s="1"/>
  <c r="Q597"/>
  <c r="Q596" s="1"/>
  <c r="R597"/>
  <c r="R596" s="1"/>
  <c r="H601"/>
  <c r="H600" s="1"/>
  <c r="H599" s="1"/>
  <c r="I601"/>
  <c r="I600" s="1"/>
  <c r="I599" s="1"/>
  <c r="J601"/>
  <c r="J600" s="1"/>
  <c r="J599" s="1"/>
  <c r="K601"/>
  <c r="K600" s="1"/>
  <c r="K599" s="1"/>
  <c r="L601"/>
  <c r="L600" s="1"/>
  <c r="L599" s="1"/>
  <c r="M601"/>
  <c r="M600" s="1"/>
  <c r="M599" s="1"/>
  <c r="N601"/>
  <c r="N600" s="1"/>
  <c r="N599" s="1"/>
  <c r="O601"/>
  <c r="O600" s="1"/>
  <c r="O599" s="1"/>
  <c r="P601"/>
  <c r="P600" s="1"/>
  <c r="P599" s="1"/>
  <c r="Q601"/>
  <c r="Q600" s="1"/>
  <c r="Q599" s="1"/>
  <c r="R601"/>
  <c r="R600" s="1"/>
  <c r="R599" s="1"/>
  <c r="H604"/>
  <c r="H603" s="1"/>
  <c r="I604"/>
  <c r="I603" s="1"/>
  <c r="J604"/>
  <c r="J603" s="1"/>
  <c r="K604"/>
  <c r="K603" s="1"/>
  <c r="L604"/>
  <c r="L603" s="1"/>
  <c r="M604"/>
  <c r="M603" s="1"/>
  <c r="N604"/>
  <c r="N603" s="1"/>
  <c r="O604"/>
  <c r="O603" s="1"/>
  <c r="P604"/>
  <c r="P603" s="1"/>
  <c r="Q604"/>
  <c r="Q603" s="1"/>
  <c r="R604"/>
  <c r="R603" s="1"/>
  <c r="H605"/>
  <c r="I605"/>
  <c r="J605"/>
  <c r="K605"/>
  <c r="L605"/>
  <c r="M605"/>
  <c r="N605"/>
  <c r="O605"/>
  <c r="P605"/>
  <c r="Q605"/>
  <c r="R605"/>
  <c r="H608"/>
  <c r="H607" s="1"/>
  <c r="I608"/>
  <c r="I607" s="1"/>
  <c r="J608"/>
  <c r="J607" s="1"/>
  <c r="K608"/>
  <c r="K607" s="1"/>
  <c r="L608"/>
  <c r="L607" s="1"/>
  <c r="M608"/>
  <c r="M607" s="1"/>
  <c r="N608"/>
  <c r="N607" s="1"/>
  <c r="O608"/>
  <c r="O607" s="1"/>
  <c r="P608"/>
  <c r="P607" s="1"/>
  <c r="Q608"/>
  <c r="Q607" s="1"/>
  <c r="R608"/>
  <c r="R607" s="1"/>
  <c r="H609"/>
  <c r="I609"/>
  <c r="J609"/>
  <c r="K609"/>
  <c r="L609"/>
  <c r="M609"/>
  <c r="N609"/>
  <c r="O609"/>
  <c r="P609"/>
  <c r="Q609"/>
  <c r="R609"/>
  <c r="H613"/>
  <c r="I613"/>
  <c r="J613"/>
  <c r="K613"/>
  <c r="L613"/>
  <c r="M613"/>
  <c r="M612" s="1"/>
  <c r="M611" s="1"/>
  <c r="N613"/>
  <c r="O613"/>
  <c r="P613"/>
  <c r="Q613"/>
  <c r="R613"/>
  <c r="H615"/>
  <c r="H614" s="1"/>
  <c r="I615"/>
  <c r="I614" s="1"/>
  <c r="J615"/>
  <c r="J614" s="1"/>
  <c r="K615"/>
  <c r="K614" s="1"/>
  <c r="L615"/>
  <c r="L614" s="1"/>
  <c r="M615"/>
  <c r="M614" s="1"/>
  <c r="N615"/>
  <c r="N614" s="1"/>
  <c r="O615"/>
  <c r="O614" s="1"/>
  <c r="P615"/>
  <c r="P614" s="1"/>
  <c r="Q615"/>
  <c r="Q614" s="1"/>
  <c r="R615"/>
  <c r="R614" s="1"/>
  <c r="H618"/>
  <c r="H617" s="1"/>
  <c r="I618"/>
  <c r="I617" s="1"/>
  <c r="J618"/>
  <c r="J617" s="1"/>
  <c r="K618"/>
  <c r="K617" s="1"/>
  <c r="L618"/>
  <c r="L617" s="1"/>
  <c r="M618"/>
  <c r="M617" s="1"/>
  <c r="N618"/>
  <c r="N617" s="1"/>
  <c r="O618"/>
  <c r="O617" s="1"/>
  <c r="P618"/>
  <c r="P617" s="1"/>
  <c r="Q618"/>
  <c r="Q617" s="1"/>
  <c r="R618"/>
  <c r="R617" s="1"/>
  <c r="H621"/>
  <c r="H620" s="1"/>
  <c r="I621"/>
  <c r="I620" s="1"/>
  <c r="J621"/>
  <c r="J620" s="1"/>
  <c r="K621"/>
  <c r="K620" s="1"/>
  <c r="L621"/>
  <c r="L620" s="1"/>
  <c r="M621"/>
  <c r="M620" s="1"/>
  <c r="N621"/>
  <c r="N620" s="1"/>
  <c r="O621"/>
  <c r="O620" s="1"/>
  <c r="P621"/>
  <c r="P620" s="1"/>
  <c r="Q621"/>
  <c r="Q620" s="1"/>
  <c r="R621"/>
  <c r="R620" s="1"/>
  <c r="H625"/>
  <c r="H624" s="1"/>
  <c r="I625"/>
  <c r="I624" s="1"/>
  <c r="J625"/>
  <c r="J624" s="1"/>
  <c r="K625"/>
  <c r="K624" s="1"/>
  <c r="L625"/>
  <c r="L624" s="1"/>
  <c r="M625"/>
  <c r="M624" s="1"/>
  <c r="N625"/>
  <c r="N624" s="1"/>
  <c r="O625"/>
  <c r="O624" s="1"/>
  <c r="P625"/>
  <c r="P624" s="1"/>
  <c r="Q625"/>
  <c r="Q624" s="1"/>
  <c r="R625"/>
  <c r="R624" s="1"/>
  <c r="H628"/>
  <c r="H627" s="1"/>
  <c r="I628"/>
  <c r="I627" s="1"/>
  <c r="J628"/>
  <c r="J627" s="1"/>
  <c r="K628"/>
  <c r="K627" s="1"/>
  <c r="L628"/>
  <c r="L627" s="1"/>
  <c r="M628"/>
  <c r="M627" s="1"/>
  <c r="N628"/>
  <c r="N627" s="1"/>
  <c r="O628"/>
  <c r="O627" s="1"/>
  <c r="P628"/>
  <c r="P627" s="1"/>
  <c r="Q628"/>
  <c r="Q627" s="1"/>
  <c r="R628"/>
  <c r="R627" s="1"/>
  <c r="H632"/>
  <c r="H631" s="1"/>
  <c r="H630" s="1"/>
  <c r="I632"/>
  <c r="I631" s="1"/>
  <c r="I630" s="1"/>
  <c r="J632"/>
  <c r="J631" s="1"/>
  <c r="J630" s="1"/>
  <c r="K632"/>
  <c r="K631" s="1"/>
  <c r="K630" s="1"/>
  <c r="L632"/>
  <c r="L631" s="1"/>
  <c r="L630" s="1"/>
  <c r="M632"/>
  <c r="M631" s="1"/>
  <c r="M630" s="1"/>
  <c r="N632"/>
  <c r="N631" s="1"/>
  <c r="N630" s="1"/>
  <c r="O632"/>
  <c r="O631" s="1"/>
  <c r="O630" s="1"/>
  <c r="P632"/>
  <c r="P631" s="1"/>
  <c r="P630" s="1"/>
  <c r="Q632"/>
  <c r="Q631" s="1"/>
  <c r="Q630" s="1"/>
  <c r="R632"/>
  <c r="R631" s="1"/>
  <c r="R630" s="1"/>
  <c r="H634"/>
  <c r="H633" s="1"/>
  <c r="I634"/>
  <c r="I633" s="1"/>
  <c r="J634"/>
  <c r="J633" s="1"/>
  <c r="K634"/>
  <c r="K633" s="1"/>
  <c r="L634"/>
  <c r="L633" s="1"/>
  <c r="M634"/>
  <c r="M633" s="1"/>
  <c r="N634"/>
  <c r="N633" s="1"/>
  <c r="O634"/>
  <c r="O633" s="1"/>
  <c r="P634"/>
  <c r="P633" s="1"/>
  <c r="Q634"/>
  <c r="Q633" s="1"/>
  <c r="R634"/>
  <c r="R633" s="1"/>
  <c r="H637"/>
  <c r="H636" s="1"/>
  <c r="I637"/>
  <c r="I636" s="1"/>
  <c r="J637"/>
  <c r="J636" s="1"/>
  <c r="K637"/>
  <c r="K636" s="1"/>
  <c r="L637"/>
  <c r="L636" s="1"/>
  <c r="M637"/>
  <c r="M636" s="1"/>
  <c r="N637"/>
  <c r="N636" s="1"/>
  <c r="O637"/>
  <c r="O636" s="1"/>
  <c r="P637"/>
  <c r="P636" s="1"/>
  <c r="Q637"/>
  <c r="Q636" s="1"/>
  <c r="R637"/>
  <c r="R636" s="1"/>
  <c r="H640"/>
  <c r="H639" s="1"/>
  <c r="I640"/>
  <c r="I639" s="1"/>
  <c r="J640"/>
  <c r="J639" s="1"/>
  <c r="K640"/>
  <c r="K639" s="1"/>
  <c r="L640"/>
  <c r="L639" s="1"/>
  <c r="M640"/>
  <c r="M639" s="1"/>
  <c r="N640"/>
  <c r="N639" s="1"/>
  <c r="O640"/>
  <c r="O639" s="1"/>
  <c r="P640"/>
  <c r="P639" s="1"/>
  <c r="Q640"/>
  <c r="Q639" s="1"/>
  <c r="R640"/>
  <c r="R639" s="1"/>
  <c r="H642"/>
  <c r="I642"/>
  <c r="J642"/>
  <c r="K642"/>
  <c r="L642"/>
  <c r="M642"/>
  <c r="N642"/>
  <c r="O642"/>
  <c r="P642"/>
  <c r="Q642"/>
  <c r="R642"/>
  <c r="H649"/>
  <c r="H648" s="1"/>
  <c r="I649"/>
  <c r="I648" s="1"/>
  <c r="J649"/>
  <c r="J648" s="1"/>
  <c r="K649"/>
  <c r="K648" s="1"/>
  <c r="L649"/>
  <c r="L648" s="1"/>
  <c r="M649"/>
  <c r="M648" s="1"/>
  <c r="N649"/>
  <c r="N648" s="1"/>
  <c r="O649"/>
  <c r="O648" s="1"/>
  <c r="P649"/>
  <c r="P648" s="1"/>
  <c r="Q649"/>
  <c r="Q648" s="1"/>
  <c r="R649"/>
  <c r="R648" s="1"/>
  <c r="H653"/>
  <c r="H652" s="1"/>
  <c r="H651" s="1"/>
  <c r="I653"/>
  <c r="I652" s="1"/>
  <c r="I651" s="1"/>
  <c r="J653"/>
  <c r="J652" s="1"/>
  <c r="J651" s="1"/>
  <c r="K653"/>
  <c r="K652" s="1"/>
  <c r="K651" s="1"/>
  <c r="L653"/>
  <c r="L652" s="1"/>
  <c r="L651" s="1"/>
  <c r="M653"/>
  <c r="M652" s="1"/>
  <c r="M651" s="1"/>
  <c r="N653"/>
  <c r="N652" s="1"/>
  <c r="N651" s="1"/>
  <c r="O653"/>
  <c r="O652" s="1"/>
  <c r="O651" s="1"/>
  <c r="P653"/>
  <c r="P652" s="1"/>
  <c r="P651" s="1"/>
  <c r="Q653"/>
  <c r="Q652" s="1"/>
  <c r="Q651" s="1"/>
  <c r="R653"/>
  <c r="R652" s="1"/>
  <c r="R651" s="1"/>
  <c r="H657"/>
  <c r="H656" s="1"/>
  <c r="H655" s="1"/>
  <c r="I657"/>
  <c r="I656" s="1"/>
  <c r="I655" s="1"/>
  <c r="J657"/>
  <c r="J656" s="1"/>
  <c r="J655" s="1"/>
  <c r="K657"/>
  <c r="K656" s="1"/>
  <c r="K655" s="1"/>
  <c r="L657"/>
  <c r="L656" s="1"/>
  <c r="L655" s="1"/>
  <c r="M657"/>
  <c r="M656" s="1"/>
  <c r="M655" s="1"/>
  <c r="N657"/>
  <c r="N656" s="1"/>
  <c r="N655" s="1"/>
  <c r="O657"/>
  <c r="O656" s="1"/>
  <c r="O655" s="1"/>
  <c r="P657"/>
  <c r="P656" s="1"/>
  <c r="P655" s="1"/>
  <c r="Q657"/>
  <c r="Q656" s="1"/>
  <c r="Q655" s="1"/>
  <c r="R657"/>
  <c r="R656" s="1"/>
  <c r="R655" s="1"/>
  <c r="H661"/>
  <c r="H660" s="1"/>
  <c r="H659" s="1"/>
  <c r="I661"/>
  <c r="I660" s="1"/>
  <c r="I659" s="1"/>
  <c r="J661"/>
  <c r="J660" s="1"/>
  <c r="J659" s="1"/>
  <c r="K661"/>
  <c r="K660" s="1"/>
  <c r="K659" s="1"/>
  <c r="L661"/>
  <c r="L660" s="1"/>
  <c r="L659" s="1"/>
  <c r="M661"/>
  <c r="M660" s="1"/>
  <c r="M659" s="1"/>
  <c r="N661"/>
  <c r="N660" s="1"/>
  <c r="N659" s="1"/>
  <c r="O661"/>
  <c r="O660" s="1"/>
  <c r="O659" s="1"/>
  <c r="P661"/>
  <c r="P660" s="1"/>
  <c r="P659" s="1"/>
  <c r="Q661"/>
  <c r="Q660" s="1"/>
  <c r="Q659" s="1"/>
  <c r="R661"/>
  <c r="R660" s="1"/>
  <c r="R659" s="1"/>
  <c r="H665"/>
  <c r="H664" s="1"/>
  <c r="H663" s="1"/>
  <c r="I665"/>
  <c r="I664" s="1"/>
  <c r="I663" s="1"/>
  <c r="J665"/>
  <c r="J664" s="1"/>
  <c r="J663" s="1"/>
  <c r="K665"/>
  <c r="K664" s="1"/>
  <c r="K663" s="1"/>
  <c r="L665"/>
  <c r="L664" s="1"/>
  <c r="L663" s="1"/>
  <c r="M665"/>
  <c r="M664" s="1"/>
  <c r="M663" s="1"/>
  <c r="N665"/>
  <c r="N664" s="1"/>
  <c r="N663" s="1"/>
  <c r="O665"/>
  <c r="O664" s="1"/>
  <c r="O663" s="1"/>
  <c r="P665"/>
  <c r="P664" s="1"/>
  <c r="P663" s="1"/>
  <c r="Q665"/>
  <c r="Q664" s="1"/>
  <c r="Q663" s="1"/>
  <c r="R665"/>
  <c r="R664" s="1"/>
  <c r="R663" s="1"/>
  <c r="H669"/>
  <c r="H668" s="1"/>
  <c r="H667" s="1"/>
  <c r="I669"/>
  <c r="I668" s="1"/>
  <c r="I667" s="1"/>
  <c r="J669"/>
  <c r="J668" s="1"/>
  <c r="J667" s="1"/>
  <c r="K669"/>
  <c r="K668" s="1"/>
  <c r="K667" s="1"/>
  <c r="L669"/>
  <c r="L668" s="1"/>
  <c r="L667" s="1"/>
  <c r="M669"/>
  <c r="M668" s="1"/>
  <c r="M667" s="1"/>
  <c r="N669"/>
  <c r="N668" s="1"/>
  <c r="N667" s="1"/>
  <c r="O669"/>
  <c r="O668" s="1"/>
  <c r="O667" s="1"/>
  <c r="P669"/>
  <c r="P668" s="1"/>
  <c r="P667" s="1"/>
  <c r="Q669"/>
  <c r="Q668" s="1"/>
  <c r="Q667" s="1"/>
  <c r="R669"/>
  <c r="R668" s="1"/>
  <c r="R667" s="1"/>
  <c r="H674"/>
  <c r="H673" s="1"/>
  <c r="I674"/>
  <c r="I673" s="1"/>
  <c r="J674"/>
  <c r="J673" s="1"/>
  <c r="K674"/>
  <c r="K673" s="1"/>
  <c r="L674"/>
  <c r="L673" s="1"/>
  <c r="M674"/>
  <c r="M673" s="1"/>
  <c r="N674"/>
  <c r="N673" s="1"/>
  <c r="O674"/>
  <c r="O673" s="1"/>
  <c r="P674"/>
  <c r="P673" s="1"/>
  <c r="Q674"/>
  <c r="Q673" s="1"/>
  <c r="R674"/>
  <c r="R673" s="1"/>
  <c r="H675"/>
  <c r="I675"/>
  <c r="J675"/>
  <c r="K675"/>
  <c r="L675"/>
  <c r="M675"/>
  <c r="N675"/>
  <c r="O675"/>
  <c r="P675"/>
  <c r="Q675"/>
  <c r="R675"/>
  <c r="H681"/>
  <c r="H680" s="1"/>
  <c r="I681"/>
  <c r="I680" s="1"/>
  <c r="J681"/>
  <c r="J680" s="1"/>
  <c r="K681"/>
  <c r="K680" s="1"/>
  <c r="L681"/>
  <c r="L680" s="1"/>
  <c r="M681"/>
  <c r="M680" s="1"/>
  <c r="N681"/>
  <c r="N680" s="1"/>
  <c r="O681"/>
  <c r="O680" s="1"/>
  <c r="P681"/>
  <c r="P680" s="1"/>
  <c r="Q681"/>
  <c r="Q680" s="1"/>
  <c r="R681"/>
  <c r="R680" s="1"/>
  <c r="H685"/>
  <c r="I685"/>
  <c r="I393" i="3" s="1"/>
  <c r="I392" s="1"/>
  <c r="I391" s="1"/>
  <c r="J685" i="1"/>
  <c r="J393" i="3" s="1"/>
  <c r="J392" s="1"/>
  <c r="J391" s="1"/>
  <c r="K685" i="1"/>
  <c r="L685"/>
  <c r="M685"/>
  <c r="M393" i="3" s="1"/>
  <c r="M392" s="1"/>
  <c r="M391" s="1"/>
  <c r="N685" i="1"/>
  <c r="N393" i="3" s="1"/>
  <c r="N392" s="1"/>
  <c r="N391" s="1"/>
  <c r="O685" i="1"/>
  <c r="P685"/>
  <c r="Q685"/>
  <c r="Q393" i="3" s="1"/>
  <c r="Q392" s="1"/>
  <c r="Q391" s="1"/>
  <c r="R685" i="1"/>
  <c r="R393" i="3" s="1"/>
  <c r="R392" s="1"/>
  <c r="R391" s="1"/>
  <c r="H687" i="1"/>
  <c r="H686" s="1"/>
  <c r="I687"/>
  <c r="I686" s="1"/>
  <c r="J687"/>
  <c r="J686" s="1"/>
  <c r="K687"/>
  <c r="K686" s="1"/>
  <c r="L687"/>
  <c r="L686" s="1"/>
  <c r="M687"/>
  <c r="M686" s="1"/>
  <c r="N687"/>
  <c r="N686" s="1"/>
  <c r="O687"/>
  <c r="O686" s="1"/>
  <c r="P687"/>
  <c r="P686" s="1"/>
  <c r="Q687"/>
  <c r="Q686" s="1"/>
  <c r="R687"/>
  <c r="R686" s="1"/>
  <c r="J689"/>
  <c r="H690"/>
  <c r="H689" s="1"/>
  <c r="I690"/>
  <c r="I689" s="1"/>
  <c r="J690"/>
  <c r="K690"/>
  <c r="K689" s="1"/>
  <c r="L690"/>
  <c r="L689" s="1"/>
  <c r="M690"/>
  <c r="M689" s="1"/>
  <c r="N690"/>
  <c r="N689" s="1"/>
  <c r="O690"/>
  <c r="O689" s="1"/>
  <c r="P690"/>
  <c r="P689" s="1"/>
  <c r="Q690"/>
  <c r="Q689" s="1"/>
  <c r="R690"/>
  <c r="R689" s="1"/>
  <c r="H693"/>
  <c r="H692" s="1"/>
  <c r="H694"/>
  <c r="I694"/>
  <c r="I693" s="1"/>
  <c r="I692" s="1"/>
  <c r="J694"/>
  <c r="J693" s="1"/>
  <c r="J692" s="1"/>
  <c r="K694"/>
  <c r="K693" s="1"/>
  <c r="K692" s="1"/>
  <c r="L694"/>
  <c r="L693" s="1"/>
  <c r="L692" s="1"/>
  <c r="M694"/>
  <c r="M693" s="1"/>
  <c r="M692" s="1"/>
  <c r="N694"/>
  <c r="N693" s="1"/>
  <c r="N692" s="1"/>
  <c r="O694"/>
  <c r="O693" s="1"/>
  <c r="O692" s="1"/>
  <c r="P694"/>
  <c r="P693" s="1"/>
  <c r="P692" s="1"/>
  <c r="Q694"/>
  <c r="Q693" s="1"/>
  <c r="Q692" s="1"/>
  <c r="R694"/>
  <c r="R693" s="1"/>
  <c r="R692" s="1"/>
  <c r="H696"/>
  <c r="H695" s="1"/>
  <c r="I696"/>
  <c r="I695" s="1"/>
  <c r="J696"/>
  <c r="J695" s="1"/>
  <c r="K696"/>
  <c r="K695" s="1"/>
  <c r="L696"/>
  <c r="L695" s="1"/>
  <c r="M696"/>
  <c r="M695" s="1"/>
  <c r="N696"/>
  <c r="N695" s="1"/>
  <c r="O696"/>
  <c r="O695" s="1"/>
  <c r="P696"/>
  <c r="P695" s="1"/>
  <c r="Q696"/>
  <c r="Q695" s="1"/>
  <c r="R696"/>
  <c r="R695" s="1"/>
  <c r="H699"/>
  <c r="H698" s="1"/>
  <c r="I699"/>
  <c r="I698" s="1"/>
  <c r="J699"/>
  <c r="J698" s="1"/>
  <c r="K699"/>
  <c r="K698" s="1"/>
  <c r="L699"/>
  <c r="L698" s="1"/>
  <c r="M699"/>
  <c r="M698" s="1"/>
  <c r="N699"/>
  <c r="N698" s="1"/>
  <c r="O699"/>
  <c r="O698" s="1"/>
  <c r="P699"/>
  <c r="P698" s="1"/>
  <c r="Q699"/>
  <c r="Q698" s="1"/>
  <c r="R699"/>
  <c r="R698" s="1"/>
  <c r="H702"/>
  <c r="H701" s="1"/>
  <c r="I702"/>
  <c r="I701" s="1"/>
  <c r="J702"/>
  <c r="J701" s="1"/>
  <c r="K702"/>
  <c r="K701" s="1"/>
  <c r="L702"/>
  <c r="L701" s="1"/>
  <c r="M702"/>
  <c r="M701" s="1"/>
  <c r="N702"/>
  <c r="N701" s="1"/>
  <c r="O702"/>
  <c r="O701" s="1"/>
  <c r="P702"/>
  <c r="P701" s="1"/>
  <c r="Q702"/>
  <c r="Q701" s="1"/>
  <c r="R702"/>
  <c r="R701" s="1"/>
  <c r="H705"/>
  <c r="H704" s="1"/>
  <c r="I705"/>
  <c r="I704" s="1"/>
  <c r="J705"/>
  <c r="J704" s="1"/>
  <c r="K705"/>
  <c r="K704" s="1"/>
  <c r="L705"/>
  <c r="L704" s="1"/>
  <c r="M705"/>
  <c r="M704" s="1"/>
  <c r="N705"/>
  <c r="N704" s="1"/>
  <c r="O705"/>
  <c r="O704" s="1"/>
  <c r="P705"/>
  <c r="P704" s="1"/>
  <c r="Q705"/>
  <c r="Q704" s="1"/>
  <c r="R705"/>
  <c r="R704" s="1"/>
  <c r="H708"/>
  <c r="H707" s="1"/>
  <c r="I708"/>
  <c r="I707" s="1"/>
  <c r="J708"/>
  <c r="J707" s="1"/>
  <c r="K708"/>
  <c r="K707" s="1"/>
  <c r="L708"/>
  <c r="L707" s="1"/>
  <c r="M708"/>
  <c r="M707" s="1"/>
  <c r="N708"/>
  <c r="N707" s="1"/>
  <c r="O708"/>
  <c r="O707" s="1"/>
  <c r="P708"/>
  <c r="P707" s="1"/>
  <c r="Q708"/>
  <c r="Q707" s="1"/>
  <c r="R708"/>
  <c r="R707" s="1"/>
  <c r="H712"/>
  <c r="H711" s="1"/>
  <c r="H710" s="1"/>
  <c r="I712"/>
  <c r="I711" s="1"/>
  <c r="I710" s="1"/>
  <c r="J712"/>
  <c r="J711" s="1"/>
  <c r="J710" s="1"/>
  <c r="K712"/>
  <c r="K711" s="1"/>
  <c r="K710" s="1"/>
  <c r="L712"/>
  <c r="L711" s="1"/>
  <c r="L710" s="1"/>
  <c r="M712"/>
  <c r="M711" s="1"/>
  <c r="M710" s="1"/>
  <c r="N712"/>
  <c r="N711" s="1"/>
  <c r="N710" s="1"/>
  <c r="O712"/>
  <c r="O711" s="1"/>
  <c r="O710" s="1"/>
  <c r="P712"/>
  <c r="P711" s="1"/>
  <c r="P710" s="1"/>
  <c r="Q712"/>
  <c r="Q711" s="1"/>
  <c r="Q710" s="1"/>
  <c r="R712"/>
  <c r="R711" s="1"/>
  <c r="R710" s="1"/>
  <c r="H716"/>
  <c r="H715" s="1"/>
  <c r="H714" s="1"/>
  <c r="I716"/>
  <c r="I715" s="1"/>
  <c r="I714" s="1"/>
  <c r="J716"/>
  <c r="J715" s="1"/>
  <c r="J714" s="1"/>
  <c r="K716"/>
  <c r="K715" s="1"/>
  <c r="K714" s="1"/>
  <c r="L716"/>
  <c r="L715" s="1"/>
  <c r="L714" s="1"/>
  <c r="M716"/>
  <c r="M715" s="1"/>
  <c r="M714" s="1"/>
  <c r="N716"/>
  <c r="N715" s="1"/>
  <c r="N714" s="1"/>
  <c r="O716"/>
  <c r="O715" s="1"/>
  <c r="O714" s="1"/>
  <c r="P716"/>
  <c r="P715" s="1"/>
  <c r="P714" s="1"/>
  <c r="Q716"/>
  <c r="Q715" s="1"/>
  <c r="Q714" s="1"/>
  <c r="R716"/>
  <c r="R715" s="1"/>
  <c r="R714" s="1"/>
  <c r="H720"/>
  <c r="H719" s="1"/>
  <c r="H718" s="1"/>
  <c r="I720"/>
  <c r="I719" s="1"/>
  <c r="I718" s="1"/>
  <c r="J720"/>
  <c r="J719" s="1"/>
  <c r="J718" s="1"/>
  <c r="K720"/>
  <c r="K719" s="1"/>
  <c r="K718" s="1"/>
  <c r="L720"/>
  <c r="L719" s="1"/>
  <c r="L718" s="1"/>
  <c r="M720"/>
  <c r="M719" s="1"/>
  <c r="M718" s="1"/>
  <c r="N720"/>
  <c r="N719" s="1"/>
  <c r="N718" s="1"/>
  <c r="O720"/>
  <c r="O719" s="1"/>
  <c r="O718" s="1"/>
  <c r="P720"/>
  <c r="P719" s="1"/>
  <c r="P718" s="1"/>
  <c r="Q720"/>
  <c r="Q719" s="1"/>
  <c r="Q718" s="1"/>
  <c r="R720"/>
  <c r="R719" s="1"/>
  <c r="R718" s="1"/>
  <c r="H726"/>
  <c r="H725" s="1"/>
  <c r="I726"/>
  <c r="I725" s="1"/>
  <c r="J726"/>
  <c r="J725" s="1"/>
  <c r="K726"/>
  <c r="K725" s="1"/>
  <c r="L726"/>
  <c r="L725" s="1"/>
  <c r="M726"/>
  <c r="M725" s="1"/>
  <c r="N726"/>
  <c r="N725" s="1"/>
  <c r="O726"/>
  <c r="O725" s="1"/>
  <c r="P726"/>
  <c r="P725" s="1"/>
  <c r="Q726"/>
  <c r="Q725" s="1"/>
  <c r="R726"/>
  <c r="R725" s="1"/>
  <c r="H728"/>
  <c r="I728"/>
  <c r="J728"/>
  <c r="K728"/>
  <c r="L728"/>
  <c r="M728"/>
  <c r="N728"/>
  <c r="O728"/>
  <c r="P728"/>
  <c r="Q728"/>
  <c r="R728"/>
  <c r="H731"/>
  <c r="I731"/>
  <c r="J731"/>
  <c r="K731"/>
  <c r="L731"/>
  <c r="M731"/>
  <c r="N731"/>
  <c r="O731"/>
  <c r="P731"/>
  <c r="Q731"/>
  <c r="R731"/>
  <c r="H734"/>
  <c r="I734"/>
  <c r="I494" i="3" s="1"/>
  <c r="I493" s="1"/>
  <c r="J734" i="1"/>
  <c r="J494" i="3" s="1"/>
  <c r="J493" s="1"/>
  <c r="K734" i="1"/>
  <c r="L734"/>
  <c r="M734"/>
  <c r="M494" i="3" s="1"/>
  <c r="M493" s="1"/>
  <c r="N734" i="1"/>
  <c r="N494" i="3" s="1"/>
  <c r="N493" s="1"/>
  <c r="O734" i="1"/>
  <c r="P734"/>
  <c r="Q734"/>
  <c r="Q494" i="3" s="1"/>
  <c r="Q493" s="1"/>
  <c r="R734" i="1"/>
  <c r="R494" i="3" s="1"/>
  <c r="R493" s="1"/>
  <c r="H736" i="1"/>
  <c r="H735" s="1"/>
  <c r="I736"/>
  <c r="J736"/>
  <c r="K736"/>
  <c r="K735" s="1"/>
  <c r="L736"/>
  <c r="M736"/>
  <c r="N736"/>
  <c r="O736"/>
  <c r="P736"/>
  <c r="P735" s="1"/>
  <c r="Q736"/>
  <c r="R736"/>
  <c r="H738"/>
  <c r="I738"/>
  <c r="J738"/>
  <c r="K738"/>
  <c r="L738"/>
  <c r="M738"/>
  <c r="N738"/>
  <c r="O738"/>
  <c r="P738"/>
  <c r="Q738"/>
  <c r="R738"/>
  <c r="H740"/>
  <c r="I740"/>
  <c r="J740"/>
  <c r="K740"/>
  <c r="L740"/>
  <c r="M740"/>
  <c r="N740"/>
  <c r="O740"/>
  <c r="P740"/>
  <c r="Q740"/>
  <c r="R740"/>
  <c r="H742"/>
  <c r="I742"/>
  <c r="J742"/>
  <c r="K742"/>
  <c r="L742"/>
  <c r="M742"/>
  <c r="N742"/>
  <c r="O742"/>
  <c r="P742"/>
  <c r="Q742"/>
  <c r="R742"/>
  <c r="H749"/>
  <c r="H748" s="1"/>
  <c r="H747" s="1"/>
  <c r="I749"/>
  <c r="I748" s="1"/>
  <c r="I747" s="1"/>
  <c r="J749"/>
  <c r="J748" s="1"/>
  <c r="J747" s="1"/>
  <c r="K749"/>
  <c r="K748" s="1"/>
  <c r="K747" s="1"/>
  <c r="L749"/>
  <c r="L748" s="1"/>
  <c r="L747" s="1"/>
  <c r="M749"/>
  <c r="M748" s="1"/>
  <c r="M747" s="1"/>
  <c r="N749"/>
  <c r="N748" s="1"/>
  <c r="N747" s="1"/>
  <c r="O749"/>
  <c r="O748" s="1"/>
  <c r="O747" s="1"/>
  <c r="P749"/>
  <c r="P748" s="1"/>
  <c r="P747" s="1"/>
  <c r="Q749"/>
  <c r="Q748" s="1"/>
  <c r="Q747" s="1"/>
  <c r="R748"/>
  <c r="R747" s="1"/>
  <c r="H754"/>
  <c r="H519" i="3" s="1"/>
  <c r="H518" s="1"/>
  <c r="I754" i="1"/>
  <c r="J754"/>
  <c r="K754"/>
  <c r="K519" i="3" s="1"/>
  <c r="K518" s="1"/>
  <c r="L754" i="1"/>
  <c r="M754"/>
  <c r="N754"/>
  <c r="O754"/>
  <c r="O519" i="3" s="1"/>
  <c r="O518" s="1"/>
  <c r="P754" i="1"/>
  <c r="P519" i="3" s="1"/>
  <c r="P518" s="1"/>
  <c r="Q754" i="1"/>
  <c r="R754"/>
  <c r="H758"/>
  <c r="I758"/>
  <c r="I521" i="3" s="1"/>
  <c r="I520" s="1"/>
  <c r="J758" i="1"/>
  <c r="K758"/>
  <c r="L758"/>
  <c r="M758"/>
  <c r="M521" i="3" s="1"/>
  <c r="M520" s="1"/>
  <c r="N758" i="1"/>
  <c r="O758"/>
  <c r="P758"/>
  <c r="Q758"/>
  <c r="Q521" i="3" s="1"/>
  <c r="Q520" s="1"/>
  <c r="R758" i="1"/>
  <c r="H759"/>
  <c r="I759"/>
  <c r="J759"/>
  <c r="K759"/>
  <c r="L759"/>
  <c r="M759"/>
  <c r="N759"/>
  <c r="O759"/>
  <c r="P759"/>
  <c r="Q759"/>
  <c r="R759"/>
  <c r="H770"/>
  <c r="I770"/>
  <c r="I769" s="1"/>
  <c r="I768" s="1"/>
  <c r="I767" s="1"/>
  <c r="I765" s="1"/>
  <c r="J770"/>
  <c r="K770"/>
  <c r="L770"/>
  <c r="M770"/>
  <c r="N770"/>
  <c r="O770"/>
  <c r="P770"/>
  <c r="Q770"/>
  <c r="R770"/>
  <c r="R776"/>
  <c r="R775" s="1"/>
  <c r="H777"/>
  <c r="I777"/>
  <c r="J777"/>
  <c r="J385" i="3" s="1"/>
  <c r="J384" s="1"/>
  <c r="J383" s="1"/>
  <c r="K777" i="1"/>
  <c r="L777"/>
  <c r="M777"/>
  <c r="N777"/>
  <c r="N385" i="3" s="1"/>
  <c r="N384" s="1"/>
  <c r="N383" s="1"/>
  <c r="O777" i="1"/>
  <c r="O385" i="3" s="1"/>
  <c r="O384" s="1"/>
  <c r="O383" s="1"/>
  <c r="P777" i="1"/>
  <c r="Q777"/>
  <c r="H780"/>
  <c r="H779" s="1"/>
  <c r="I780"/>
  <c r="I779" s="1"/>
  <c r="J780"/>
  <c r="J779" s="1"/>
  <c r="K780"/>
  <c r="K779" s="1"/>
  <c r="L780"/>
  <c r="L779" s="1"/>
  <c r="M780"/>
  <c r="M779" s="1"/>
  <c r="N780"/>
  <c r="N779" s="1"/>
  <c r="O780"/>
  <c r="O779" s="1"/>
  <c r="P780"/>
  <c r="P779" s="1"/>
  <c r="Q780"/>
  <c r="Q779" s="1"/>
  <c r="R780"/>
  <c r="R779" s="1"/>
  <c r="H783"/>
  <c r="H782" s="1"/>
  <c r="I783"/>
  <c r="I782" s="1"/>
  <c r="J783"/>
  <c r="J782" s="1"/>
  <c r="K783"/>
  <c r="K782" s="1"/>
  <c r="L783"/>
  <c r="L782" s="1"/>
  <c r="M783"/>
  <c r="M782" s="1"/>
  <c r="N783"/>
  <c r="N782" s="1"/>
  <c r="O783"/>
  <c r="O782" s="1"/>
  <c r="P783"/>
  <c r="P782" s="1"/>
  <c r="Q783"/>
  <c r="Q782" s="1"/>
  <c r="R783"/>
  <c r="R782" s="1"/>
  <c r="H786"/>
  <c r="H785" s="1"/>
  <c r="I786"/>
  <c r="I785" s="1"/>
  <c r="J786"/>
  <c r="J785" s="1"/>
  <c r="K786"/>
  <c r="K785" s="1"/>
  <c r="L786"/>
  <c r="L785" s="1"/>
  <c r="M786"/>
  <c r="M785" s="1"/>
  <c r="N786"/>
  <c r="N785" s="1"/>
  <c r="O786"/>
  <c r="O785" s="1"/>
  <c r="P786"/>
  <c r="P785" s="1"/>
  <c r="Q786"/>
  <c r="Q785" s="1"/>
  <c r="R786"/>
  <c r="R785" s="1"/>
  <c r="H790"/>
  <c r="H789" s="1"/>
  <c r="H788" s="1"/>
  <c r="I790"/>
  <c r="I789" s="1"/>
  <c r="I788" s="1"/>
  <c r="J790"/>
  <c r="J789" s="1"/>
  <c r="J788" s="1"/>
  <c r="K790"/>
  <c r="K789" s="1"/>
  <c r="K788" s="1"/>
  <c r="L790"/>
  <c r="L789" s="1"/>
  <c r="L788" s="1"/>
  <c r="M790"/>
  <c r="M789" s="1"/>
  <c r="M788" s="1"/>
  <c r="N790"/>
  <c r="N789" s="1"/>
  <c r="N788" s="1"/>
  <c r="O790"/>
  <c r="O789" s="1"/>
  <c r="O788" s="1"/>
  <c r="P790"/>
  <c r="P789" s="1"/>
  <c r="P788" s="1"/>
  <c r="Q790"/>
  <c r="Q789" s="1"/>
  <c r="Q788" s="1"/>
  <c r="R790"/>
  <c r="R789" s="1"/>
  <c r="R788" s="1"/>
  <c r="H800"/>
  <c r="H799" s="1"/>
  <c r="H798" s="1"/>
  <c r="I800"/>
  <c r="I799" s="1"/>
  <c r="I798" s="1"/>
  <c r="J800"/>
  <c r="J799" s="1"/>
  <c r="J797" s="1"/>
  <c r="J796" s="1"/>
  <c r="K800"/>
  <c r="K799" s="1"/>
  <c r="L800"/>
  <c r="L799" s="1"/>
  <c r="L798" s="1"/>
  <c r="M800"/>
  <c r="M799" s="1"/>
  <c r="M798" s="1"/>
  <c r="N800"/>
  <c r="N799" s="1"/>
  <c r="O800"/>
  <c r="O799" s="1"/>
  <c r="P800"/>
  <c r="P799" s="1"/>
  <c r="P798" s="1"/>
  <c r="Q800"/>
  <c r="Q799" s="1"/>
  <c r="Q798" s="1"/>
  <c r="R800"/>
  <c r="R799" s="1"/>
  <c r="R797" s="1"/>
  <c r="R796" s="1"/>
  <c r="H807"/>
  <c r="H908" i="3" s="1"/>
  <c r="H907" s="1"/>
  <c r="I807" i="1"/>
  <c r="I908" i="3" s="1"/>
  <c r="I907" s="1"/>
  <c r="J807" i="1"/>
  <c r="K807"/>
  <c r="L807"/>
  <c r="L908" i="3" s="1"/>
  <c r="L907" s="1"/>
  <c r="M807" i="1"/>
  <c r="N807"/>
  <c r="O807"/>
  <c r="P807"/>
  <c r="P908" i="3" s="1"/>
  <c r="P907" s="1"/>
  <c r="Q807" i="1"/>
  <c r="Q908" i="3" s="1"/>
  <c r="Q907" s="1"/>
  <c r="R806" i="1"/>
  <c r="R810"/>
  <c r="H811"/>
  <c r="I811"/>
  <c r="J811"/>
  <c r="J910" i="3" s="1"/>
  <c r="J909" s="1"/>
  <c r="K811" i="1"/>
  <c r="K910" i="3" s="1"/>
  <c r="K909" s="1"/>
  <c r="L811" i="1"/>
  <c r="M811"/>
  <c r="N811"/>
  <c r="N910" i="3" s="1"/>
  <c r="N909" s="1"/>
  <c r="O811" i="1"/>
  <c r="P811"/>
  <c r="Q811"/>
  <c r="H814"/>
  <c r="I814"/>
  <c r="J814"/>
  <c r="K814"/>
  <c r="L814"/>
  <c r="M814"/>
  <c r="N814"/>
  <c r="O814"/>
  <c r="P814"/>
  <c r="Q814"/>
  <c r="R814"/>
  <c r="H816"/>
  <c r="I816"/>
  <c r="J816"/>
  <c r="K816"/>
  <c r="L816"/>
  <c r="M816"/>
  <c r="N816"/>
  <c r="O816"/>
  <c r="P816"/>
  <c r="Q816"/>
  <c r="R816"/>
  <c r="H821"/>
  <c r="H820" s="1"/>
  <c r="H819" s="1"/>
  <c r="I821"/>
  <c r="I820" s="1"/>
  <c r="I819" s="1"/>
  <c r="J821"/>
  <c r="J820" s="1"/>
  <c r="J819" s="1"/>
  <c r="K821"/>
  <c r="K820" s="1"/>
  <c r="K819" s="1"/>
  <c r="L821"/>
  <c r="L820" s="1"/>
  <c r="L819" s="1"/>
  <c r="M821"/>
  <c r="M820" s="1"/>
  <c r="M819" s="1"/>
  <c r="N821"/>
  <c r="N820" s="1"/>
  <c r="N819" s="1"/>
  <c r="O821"/>
  <c r="O820" s="1"/>
  <c r="O819" s="1"/>
  <c r="P821"/>
  <c r="P820" s="1"/>
  <c r="P819" s="1"/>
  <c r="Q821"/>
  <c r="Q820" s="1"/>
  <c r="Q819" s="1"/>
  <c r="R821"/>
  <c r="R820" s="1"/>
  <c r="R819" s="1"/>
  <c r="H825"/>
  <c r="H824" s="1"/>
  <c r="I825"/>
  <c r="I824" s="1"/>
  <c r="J825"/>
  <c r="J824" s="1"/>
  <c r="K825"/>
  <c r="K824" s="1"/>
  <c r="L825"/>
  <c r="L824" s="1"/>
  <c r="M825"/>
  <c r="M824" s="1"/>
  <c r="N825"/>
  <c r="N824" s="1"/>
  <c r="O825"/>
  <c r="O824" s="1"/>
  <c r="O823" s="1"/>
  <c r="O818" s="1"/>
  <c r="P825"/>
  <c r="P824" s="1"/>
  <c r="Q825"/>
  <c r="Q824" s="1"/>
  <c r="R825"/>
  <c r="R824" s="1"/>
  <c r="R830"/>
  <c r="H831"/>
  <c r="I831"/>
  <c r="J831"/>
  <c r="J1410" i="3" s="1"/>
  <c r="J1409" s="1"/>
  <c r="K831" i="1"/>
  <c r="L831"/>
  <c r="M831"/>
  <c r="N831"/>
  <c r="N1410" i="3" s="1"/>
  <c r="N1409" s="1"/>
  <c r="O831" i="1"/>
  <c r="P831"/>
  <c r="Q831"/>
  <c r="H832"/>
  <c r="I832"/>
  <c r="J832"/>
  <c r="K832"/>
  <c r="L832"/>
  <c r="M832"/>
  <c r="N832"/>
  <c r="O832"/>
  <c r="P832"/>
  <c r="Q832"/>
  <c r="R832"/>
  <c r="H834"/>
  <c r="I834"/>
  <c r="J834"/>
  <c r="K834"/>
  <c r="L834"/>
  <c r="M834"/>
  <c r="N834"/>
  <c r="O834"/>
  <c r="P834"/>
  <c r="Q834"/>
  <c r="R834"/>
  <c r="O836"/>
  <c r="R836"/>
  <c r="H837"/>
  <c r="I837"/>
  <c r="J837"/>
  <c r="J1407" i="3" s="1"/>
  <c r="J1406" s="1"/>
  <c r="K837" i="1"/>
  <c r="L837"/>
  <c r="M837"/>
  <c r="N837"/>
  <c r="N1407" i="3" s="1"/>
  <c r="N1406" s="1"/>
  <c r="O837" i="1"/>
  <c r="O1407" i="3" s="1"/>
  <c r="O1406" s="1"/>
  <c r="P837" i="1"/>
  <c r="Q837"/>
  <c r="H838"/>
  <c r="I838"/>
  <c r="J838"/>
  <c r="K838"/>
  <c r="L838"/>
  <c r="M838"/>
  <c r="N838"/>
  <c r="O838"/>
  <c r="P838"/>
  <c r="Q838"/>
  <c r="R838"/>
  <c r="H839"/>
  <c r="I839"/>
  <c r="J839"/>
  <c r="K839"/>
  <c r="L839"/>
  <c r="M839"/>
  <c r="N839"/>
  <c r="O839"/>
  <c r="P839"/>
  <c r="Q839"/>
  <c r="R839"/>
  <c r="H841"/>
  <c r="I841"/>
  <c r="J841"/>
  <c r="K841"/>
  <c r="L841"/>
  <c r="M841"/>
  <c r="N841"/>
  <c r="O841"/>
  <c r="P841"/>
  <c r="Q841"/>
  <c r="R841"/>
  <c r="H842"/>
  <c r="I842"/>
  <c r="J842"/>
  <c r="K842"/>
  <c r="L842"/>
  <c r="M842"/>
  <c r="N842"/>
  <c r="O842"/>
  <c r="P842"/>
  <c r="Q842"/>
  <c r="R842"/>
  <c r="I850"/>
  <c r="H851"/>
  <c r="H850" s="1"/>
  <c r="I851"/>
  <c r="J851"/>
  <c r="J850" s="1"/>
  <c r="K851"/>
  <c r="K850" s="1"/>
  <c r="L851"/>
  <c r="L850" s="1"/>
  <c r="M851"/>
  <c r="M850" s="1"/>
  <c r="N851"/>
  <c r="N850" s="1"/>
  <c r="N849" s="1"/>
  <c r="O851"/>
  <c r="O850" s="1"/>
  <c r="P851"/>
  <c r="P850" s="1"/>
  <c r="Q851"/>
  <c r="Q850" s="1"/>
  <c r="R851"/>
  <c r="R850" s="1"/>
  <c r="H857"/>
  <c r="H856" s="1"/>
  <c r="H855" s="1"/>
  <c r="H854" s="1"/>
  <c r="H853" s="1"/>
  <c r="I857"/>
  <c r="I856" s="1"/>
  <c r="I855" s="1"/>
  <c r="I854" s="1"/>
  <c r="I853" s="1"/>
  <c r="J857"/>
  <c r="J856" s="1"/>
  <c r="J855" s="1"/>
  <c r="J854" s="1"/>
  <c r="J853" s="1"/>
  <c r="K857"/>
  <c r="K856" s="1"/>
  <c r="K855" s="1"/>
  <c r="K854" s="1"/>
  <c r="K853" s="1"/>
  <c r="L857"/>
  <c r="L856" s="1"/>
  <c r="L855" s="1"/>
  <c r="L854" s="1"/>
  <c r="L853" s="1"/>
  <c r="M857"/>
  <c r="M856" s="1"/>
  <c r="M855" s="1"/>
  <c r="M854" s="1"/>
  <c r="M853" s="1"/>
  <c r="N857"/>
  <c r="N856" s="1"/>
  <c r="N855" s="1"/>
  <c r="N854" s="1"/>
  <c r="N853" s="1"/>
  <c r="O857"/>
  <c r="O856" s="1"/>
  <c r="O855" s="1"/>
  <c r="O854" s="1"/>
  <c r="O853" s="1"/>
  <c r="P857"/>
  <c r="P856" s="1"/>
  <c r="P855" s="1"/>
  <c r="P854" s="1"/>
  <c r="P853" s="1"/>
  <c r="Q857"/>
  <c r="Q856" s="1"/>
  <c r="Q855" s="1"/>
  <c r="Q854" s="1"/>
  <c r="Q853" s="1"/>
  <c r="R857"/>
  <c r="R856" s="1"/>
  <c r="R855" s="1"/>
  <c r="R854" s="1"/>
  <c r="R853" s="1"/>
  <c r="H863"/>
  <c r="H862" s="1"/>
  <c r="H861" s="1"/>
  <c r="H860" s="1"/>
  <c r="H859" s="1"/>
  <c r="I863"/>
  <c r="I862" s="1"/>
  <c r="I861" s="1"/>
  <c r="I860" s="1"/>
  <c r="I859" s="1"/>
  <c r="J863"/>
  <c r="J862" s="1"/>
  <c r="J861" s="1"/>
  <c r="J860" s="1"/>
  <c r="J859" s="1"/>
  <c r="K863"/>
  <c r="K862" s="1"/>
  <c r="K861" s="1"/>
  <c r="K860" s="1"/>
  <c r="K859" s="1"/>
  <c r="L863"/>
  <c r="L862" s="1"/>
  <c r="L861" s="1"/>
  <c r="L860" s="1"/>
  <c r="L859" s="1"/>
  <c r="M863"/>
  <c r="M862" s="1"/>
  <c r="M861" s="1"/>
  <c r="M860" s="1"/>
  <c r="M859" s="1"/>
  <c r="N863"/>
  <c r="N862" s="1"/>
  <c r="N861" s="1"/>
  <c r="N860" s="1"/>
  <c r="N859" s="1"/>
  <c r="O863"/>
  <c r="O862" s="1"/>
  <c r="O861" s="1"/>
  <c r="O860" s="1"/>
  <c r="O859" s="1"/>
  <c r="P863"/>
  <c r="P862" s="1"/>
  <c r="P861" s="1"/>
  <c r="P860" s="1"/>
  <c r="P859" s="1"/>
  <c r="Q863"/>
  <c r="Q862" s="1"/>
  <c r="Q861" s="1"/>
  <c r="Q860" s="1"/>
  <c r="Q859" s="1"/>
  <c r="R863"/>
  <c r="R862" s="1"/>
  <c r="R861" s="1"/>
  <c r="R860" s="1"/>
  <c r="R859" s="1"/>
  <c r="H870"/>
  <c r="H869" s="1"/>
  <c r="H868" s="1"/>
  <c r="H867" s="1"/>
  <c r="H866" s="1"/>
  <c r="H865" s="1"/>
  <c r="I870"/>
  <c r="I869" s="1"/>
  <c r="I868" s="1"/>
  <c r="I867" s="1"/>
  <c r="I866" s="1"/>
  <c r="I865" s="1"/>
  <c r="J870"/>
  <c r="J869" s="1"/>
  <c r="J868" s="1"/>
  <c r="J867" s="1"/>
  <c r="J866" s="1"/>
  <c r="J865" s="1"/>
  <c r="K870"/>
  <c r="K869" s="1"/>
  <c r="K868" s="1"/>
  <c r="K867" s="1"/>
  <c r="K866" s="1"/>
  <c r="K865" s="1"/>
  <c r="L870"/>
  <c r="L869" s="1"/>
  <c r="L868" s="1"/>
  <c r="L867" s="1"/>
  <c r="L866" s="1"/>
  <c r="L865" s="1"/>
  <c r="M870"/>
  <c r="M869" s="1"/>
  <c r="M868" s="1"/>
  <c r="M867" s="1"/>
  <c r="M866" s="1"/>
  <c r="M865" s="1"/>
  <c r="N870"/>
  <c r="N869" s="1"/>
  <c r="N868" s="1"/>
  <c r="N867" s="1"/>
  <c r="N866" s="1"/>
  <c r="N865" s="1"/>
  <c r="O870"/>
  <c r="O869" s="1"/>
  <c r="O868" s="1"/>
  <c r="O867" s="1"/>
  <c r="O866" s="1"/>
  <c r="O865" s="1"/>
  <c r="P870"/>
  <c r="P869" s="1"/>
  <c r="P868" s="1"/>
  <c r="P867" s="1"/>
  <c r="P866" s="1"/>
  <c r="P865" s="1"/>
  <c r="Q870"/>
  <c r="Q869" s="1"/>
  <c r="Q868" s="1"/>
  <c r="Q867" s="1"/>
  <c r="Q866" s="1"/>
  <c r="Q865" s="1"/>
  <c r="R870"/>
  <c r="R869" s="1"/>
  <c r="R868" s="1"/>
  <c r="R867" s="1"/>
  <c r="R866" s="1"/>
  <c r="R865" s="1"/>
  <c r="H877"/>
  <c r="I877"/>
  <c r="J877"/>
  <c r="K877"/>
  <c r="L877"/>
  <c r="M877"/>
  <c r="N877"/>
  <c r="O877"/>
  <c r="P877"/>
  <c r="P876" s="1"/>
  <c r="P875" s="1"/>
  <c r="P874" s="1"/>
  <c r="P873" s="1"/>
  <c r="P872" s="1"/>
  <c r="P871" s="1"/>
  <c r="Q877"/>
  <c r="R877"/>
  <c r="H885"/>
  <c r="H884" s="1"/>
  <c r="I885"/>
  <c r="I884" s="1"/>
  <c r="J885"/>
  <c r="J884" s="1"/>
  <c r="K885"/>
  <c r="K884" s="1"/>
  <c r="L885"/>
  <c r="L884" s="1"/>
  <c r="M885"/>
  <c r="M884" s="1"/>
  <c r="N885"/>
  <c r="N884" s="1"/>
  <c r="N883" s="1"/>
  <c r="O885"/>
  <c r="O884" s="1"/>
  <c r="P885"/>
  <c r="P884" s="1"/>
  <c r="Q885"/>
  <c r="Q884" s="1"/>
  <c r="R885"/>
  <c r="R884" s="1"/>
  <c r="H889"/>
  <c r="H888" s="1"/>
  <c r="H882" s="1"/>
  <c r="I889"/>
  <c r="I888" s="1"/>
  <c r="J889"/>
  <c r="J888" s="1"/>
  <c r="K889"/>
  <c r="K888" s="1"/>
  <c r="L889"/>
  <c r="L888" s="1"/>
  <c r="M889"/>
  <c r="M888" s="1"/>
  <c r="N889"/>
  <c r="N888" s="1"/>
  <c r="O889"/>
  <c r="O888" s="1"/>
  <c r="P889"/>
  <c r="P888" s="1"/>
  <c r="Q889"/>
  <c r="Q888" s="1"/>
  <c r="R889"/>
  <c r="R888" s="1"/>
  <c r="H893"/>
  <c r="H892" s="1"/>
  <c r="H891" s="1"/>
  <c r="I893"/>
  <c r="I892" s="1"/>
  <c r="I891" s="1"/>
  <c r="J893"/>
  <c r="J892" s="1"/>
  <c r="J891" s="1"/>
  <c r="K893"/>
  <c r="K892" s="1"/>
  <c r="K891" s="1"/>
  <c r="J55" i="2" s="1"/>
  <c r="L893" i="1"/>
  <c r="L892" s="1"/>
  <c r="L891" s="1"/>
  <c r="M893"/>
  <c r="M892" s="1"/>
  <c r="M891" s="1"/>
  <c r="N893"/>
  <c r="N892" s="1"/>
  <c r="N891" s="1"/>
  <c r="O893"/>
  <c r="O892" s="1"/>
  <c r="O891" s="1"/>
  <c r="P893"/>
  <c r="P892" s="1"/>
  <c r="P891" s="1"/>
  <c r="Q893"/>
  <c r="Q892" s="1"/>
  <c r="Q891" s="1"/>
  <c r="R893"/>
  <c r="R892" s="1"/>
  <c r="R891" s="1"/>
  <c r="H900"/>
  <c r="I900"/>
  <c r="J900"/>
  <c r="J934" i="3" s="1"/>
  <c r="J933" s="1"/>
  <c r="J932" s="1"/>
  <c r="K900" i="1"/>
  <c r="L900"/>
  <c r="M900"/>
  <c r="N900"/>
  <c r="N934" i="3" s="1"/>
  <c r="N933" s="1"/>
  <c r="N932" s="1"/>
  <c r="O900" i="1"/>
  <c r="P900"/>
  <c r="Q900"/>
  <c r="R900"/>
  <c r="R934" i="3" s="1"/>
  <c r="R933" s="1"/>
  <c r="R932" s="1"/>
  <c r="H910" i="1"/>
  <c r="I910"/>
  <c r="J910"/>
  <c r="J1154" i="3" s="1"/>
  <c r="J1153" s="1"/>
  <c r="J1152" s="1"/>
  <c r="J1151" s="1"/>
  <c r="K910" i="1"/>
  <c r="K1154" i="3" s="1"/>
  <c r="K1153" s="1"/>
  <c r="K1152" s="1"/>
  <c r="K1151" s="1"/>
  <c r="L910" i="1"/>
  <c r="M910"/>
  <c r="N910"/>
  <c r="N1154" i="3" s="1"/>
  <c r="N1153" s="1"/>
  <c r="N1152" s="1"/>
  <c r="N1151" s="1"/>
  <c r="O910" i="1"/>
  <c r="O1154" i="3" s="1"/>
  <c r="O1153" s="1"/>
  <c r="O1152" s="1"/>
  <c r="O1151" s="1"/>
  <c r="P910" i="1"/>
  <c r="Q910"/>
  <c r="R910"/>
  <c r="R1154" i="3" s="1"/>
  <c r="R1153" s="1"/>
  <c r="R1152" s="1"/>
  <c r="R1151" s="1"/>
  <c r="H913" i="1"/>
  <c r="I913"/>
  <c r="J913"/>
  <c r="K913"/>
  <c r="L913"/>
  <c r="M913"/>
  <c r="N913"/>
  <c r="O913"/>
  <c r="P913"/>
  <c r="Q913"/>
  <c r="R913"/>
  <c r="H915"/>
  <c r="H914" s="1"/>
  <c r="I915"/>
  <c r="I914" s="1"/>
  <c r="J915"/>
  <c r="J914" s="1"/>
  <c r="K915"/>
  <c r="K914" s="1"/>
  <c r="L915"/>
  <c r="L914" s="1"/>
  <c r="M915"/>
  <c r="M914" s="1"/>
  <c r="N915"/>
  <c r="N914" s="1"/>
  <c r="O915"/>
  <c r="O914" s="1"/>
  <c r="P915"/>
  <c r="P914" s="1"/>
  <c r="Q915"/>
  <c r="Q914" s="1"/>
  <c r="R915"/>
  <c r="R914" s="1"/>
  <c r="H922"/>
  <c r="H1158" i="3" s="1"/>
  <c r="H1157" s="1"/>
  <c r="I922" i="1"/>
  <c r="J922"/>
  <c r="K922"/>
  <c r="K1158" i="3" s="1"/>
  <c r="K1157" s="1"/>
  <c r="L922" i="1"/>
  <c r="M922"/>
  <c r="N922"/>
  <c r="O922"/>
  <c r="O1158" i="3" s="1"/>
  <c r="O1157" s="1"/>
  <c r="P922" i="1"/>
  <c r="P1158" i="3" s="1"/>
  <c r="P1157" s="1"/>
  <c r="Q922" i="1"/>
  <c r="R921"/>
  <c r="H926"/>
  <c r="I926"/>
  <c r="I1160" i="3" s="1"/>
  <c r="I1159" s="1"/>
  <c r="J926" i="1"/>
  <c r="K926"/>
  <c r="L926"/>
  <c r="M926"/>
  <c r="M1160" i="3" s="1"/>
  <c r="M1159" s="1"/>
  <c r="N926" i="1"/>
  <c r="O926"/>
  <c r="P926"/>
  <c r="Q926"/>
  <c r="Q1160" i="3" s="1"/>
  <c r="Q1159" s="1"/>
  <c r="R925" i="1"/>
  <c r="H928"/>
  <c r="I928"/>
  <c r="J928"/>
  <c r="K928"/>
  <c r="L928"/>
  <c r="M928"/>
  <c r="N928"/>
  <c r="O928"/>
  <c r="P928"/>
  <c r="Q928"/>
  <c r="R928"/>
  <c r="H930"/>
  <c r="I930"/>
  <c r="J930"/>
  <c r="K930"/>
  <c r="L930"/>
  <c r="M930"/>
  <c r="N930"/>
  <c r="O930"/>
  <c r="P930"/>
  <c r="Q930"/>
  <c r="R930"/>
  <c r="H940"/>
  <c r="I940"/>
  <c r="J940"/>
  <c r="K940"/>
  <c r="L940"/>
  <c r="M940"/>
  <c r="N940"/>
  <c r="O940"/>
  <c r="P940"/>
  <c r="Q940"/>
  <c r="R940"/>
  <c r="H945"/>
  <c r="H1172" i="3" s="1"/>
  <c r="H1171" s="1"/>
  <c r="I945" i="1"/>
  <c r="J945"/>
  <c r="K945"/>
  <c r="K1172" i="3" s="1"/>
  <c r="K1171" s="1"/>
  <c r="L945" i="1"/>
  <c r="M945"/>
  <c r="N945"/>
  <c r="O945"/>
  <c r="O1172" i="3" s="1"/>
  <c r="O1171" s="1"/>
  <c r="P945" i="1"/>
  <c r="P1172" i="3" s="1"/>
  <c r="P1171" s="1"/>
  <c r="Q945" i="1"/>
  <c r="R945"/>
  <c r="H949"/>
  <c r="I949"/>
  <c r="I948" s="1"/>
  <c r="J949"/>
  <c r="K949"/>
  <c r="L949"/>
  <c r="M949"/>
  <c r="M948" s="1"/>
  <c r="N949"/>
  <c r="O949"/>
  <c r="P949"/>
  <c r="Q949"/>
  <c r="Q948" s="1"/>
  <c r="R949"/>
  <c r="H953"/>
  <c r="I953"/>
  <c r="J953"/>
  <c r="K953"/>
  <c r="L953"/>
  <c r="M953"/>
  <c r="N953"/>
  <c r="O953"/>
  <c r="P953"/>
  <c r="Q953"/>
  <c r="R953"/>
  <c r="H957"/>
  <c r="H956" s="1"/>
  <c r="I957"/>
  <c r="I956" s="1"/>
  <c r="J957"/>
  <c r="K957"/>
  <c r="L957"/>
  <c r="L956" s="1"/>
  <c r="M957"/>
  <c r="N957"/>
  <c r="O957"/>
  <c r="P957"/>
  <c r="P956" s="1"/>
  <c r="Q957"/>
  <c r="Q956" s="1"/>
  <c r="R957"/>
  <c r="H961"/>
  <c r="I961"/>
  <c r="J961"/>
  <c r="K961"/>
  <c r="L961"/>
  <c r="M961"/>
  <c r="N961"/>
  <c r="O961"/>
  <c r="P961"/>
  <c r="Q961"/>
  <c r="R961"/>
  <c r="H965"/>
  <c r="H964" s="1"/>
  <c r="I965"/>
  <c r="J965"/>
  <c r="K965"/>
  <c r="L965"/>
  <c r="L964" s="1"/>
  <c r="M965"/>
  <c r="N965"/>
  <c r="N964" s="1"/>
  <c r="O965"/>
  <c r="P965"/>
  <c r="P964" s="1"/>
  <c r="Q965"/>
  <c r="R965"/>
  <c r="R964" s="1"/>
  <c r="H969"/>
  <c r="I969"/>
  <c r="J969"/>
  <c r="K969"/>
  <c r="L969"/>
  <c r="M969"/>
  <c r="N969"/>
  <c r="O969"/>
  <c r="P969"/>
  <c r="Q969"/>
  <c r="R969"/>
  <c r="H973"/>
  <c r="I973"/>
  <c r="J973"/>
  <c r="K973"/>
  <c r="K972" s="1"/>
  <c r="L973"/>
  <c r="M973"/>
  <c r="N973"/>
  <c r="O973"/>
  <c r="O972" s="1"/>
  <c r="P973"/>
  <c r="Q973"/>
  <c r="R973"/>
  <c r="H977"/>
  <c r="I977"/>
  <c r="J977"/>
  <c r="J972" s="1"/>
  <c r="K977"/>
  <c r="L977"/>
  <c r="M977"/>
  <c r="N977"/>
  <c r="N972" s="1"/>
  <c r="O977"/>
  <c r="P977"/>
  <c r="Q977"/>
  <c r="R977"/>
  <c r="H980"/>
  <c r="H979" s="1"/>
  <c r="I980"/>
  <c r="I979" s="1"/>
  <c r="J980"/>
  <c r="J979" s="1"/>
  <c r="K980"/>
  <c r="L980"/>
  <c r="L979" s="1"/>
  <c r="M980"/>
  <c r="M979" s="1"/>
  <c r="N980"/>
  <c r="N979" s="1"/>
  <c r="O980"/>
  <c r="P980"/>
  <c r="P979" s="1"/>
  <c r="Q980"/>
  <c r="Q979" s="1"/>
  <c r="R980"/>
  <c r="H982"/>
  <c r="I982"/>
  <c r="J982"/>
  <c r="K982"/>
  <c r="L982"/>
  <c r="M982"/>
  <c r="N982"/>
  <c r="O982"/>
  <c r="P982"/>
  <c r="Q982"/>
  <c r="R982"/>
  <c r="H984"/>
  <c r="P984"/>
  <c r="H987"/>
  <c r="I987"/>
  <c r="I984" s="1"/>
  <c r="J987"/>
  <c r="J984" s="1"/>
  <c r="K987"/>
  <c r="K984" s="1"/>
  <c r="L987"/>
  <c r="L984" s="1"/>
  <c r="M987"/>
  <c r="M984" s="1"/>
  <c r="N987"/>
  <c r="N984" s="1"/>
  <c r="O987"/>
  <c r="O984" s="1"/>
  <c r="P987"/>
  <c r="Q987"/>
  <c r="Q984" s="1"/>
  <c r="R987"/>
  <c r="R984" s="1"/>
  <c r="K990"/>
  <c r="K989" s="1"/>
  <c r="H992"/>
  <c r="H991" s="1"/>
  <c r="H990" s="1"/>
  <c r="H989" s="1"/>
  <c r="I992"/>
  <c r="I991" s="1"/>
  <c r="I990" s="1"/>
  <c r="I989" s="1"/>
  <c r="J992"/>
  <c r="J991" s="1"/>
  <c r="J990" s="1"/>
  <c r="J989" s="1"/>
  <c r="K992"/>
  <c r="K991" s="1"/>
  <c r="L992"/>
  <c r="L991" s="1"/>
  <c r="L990" s="1"/>
  <c r="L989" s="1"/>
  <c r="M992"/>
  <c r="M991" s="1"/>
  <c r="M990" s="1"/>
  <c r="M989" s="1"/>
  <c r="N992"/>
  <c r="N991" s="1"/>
  <c r="N990" s="1"/>
  <c r="N989" s="1"/>
  <c r="O992"/>
  <c r="O991" s="1"/>
  <c r="O990" s="1"/>
  <c r="O989" s="1"/>
  <c r="P992"/>
  <c r="P991" s="1"/>
  <c r="P990" s="1"/>
  <c r="P989" s="1"/>
  <c r="Q992"/>
  <c r="Q991" s="1"/>
  <c r="Q990" s="1"/>
  <c r="Q989" s="1"/>
  <c r="R992"/>
  <c r="R991" s="1"/>
  <c r="R990" s="1"/>
  <c r="R989" s="1"/>
  <c r="I996"/>
  <c r="I995" s="1"/>
  <c r="I994" s="1"/>
  <c r="H997"/>
  <c r="H996" s="1"/>
  <c r="H995" s="1"/>
  <c r="H994" s="1"/>
  <c r="I997"/>
  <c r="J997"/>
  <c r="J996" s="1"/>
  <c r="J995" s="1"/>
  <c r="J994" s="1"/>
  <c r="K997"/>
  <c r="K996" s="1"/>
  <c r="K995" s="1"/>
  <c r="K994" s="1"/>
  <c r="J15" i="2" s="1"/>
  <c r="L997" i="1"/>
  <c r="L996" s="1"/>
  <c r="L995" s="1"/>
  <c r="L994" s="1"/>
  <c r="M997"/>
  <c r="M996" s="1"/>
  <c r="M995" s="1"/>
  <c r="M994" s="1"/>
  <c r="N997"/>
  <c r="N996" s="1"/>
  <c r="N995" s="1"/>
  <c r="N994" s="1"/>
  <c r="O997"/>
  <c r="O996" s="1"/>
  <c r="O995" s="1"/>
  <c r="O994" s="1"/>
  <c r="P997"/>
  <c r="P996" s="1"/>
  <c r="P995" s="1"/>
  <c r="P994" s="1"/>
  <c r="Q997"/>
  <c r="Q996" s="1"/>
  <c r="Q995" s="1"/>
  <c r="Q994" s="1"/>
  <c r="R997"/>
  <c r="R996" s="1"/>
  <c r="R995" s="1"/>
  <c r="R994" s="1"/>
  <c r="H1001"/>
  <c r="H1000" s="1"/>
  <c r="H999" s="1"/>
  <c r="L1001"/>
  <c r="L1000" s="1"/>
  <c r="L999" s="1"/>
  <c r="H1002"/>
  <c r="I1002"/>
  <c r="I1001" s="1"/>
  <c r="I1000" s="1"/>
  <c r="I999" s="1"/>
  <c r="J1002"/>
  <c r="J1001" s="1"/>
  <c r="J1000" s="1"/>
  <c r="J999" s="1"/>
  <c r="K1002"/>
  <c r="K1001" s="1"/>
  <c r="K1000" s="1"/>
  <c r="K999" s="1"/>
  <c r="L1002"/>
  <c r="M1002"/>
  <c r="M1001" s="1"/>
  <c r="M1000" s="1"/>
  <c r="M999" s="1"/>
  <c r="N1002"/>
  <c r="N1001" s="1"/>
  <c r="N1000" s="1"/>
  <c r="N999" s="1"/>
  <c r="O1002"/>
  <c r="O1001" s="1"/>
  <c r="O1000" s="1"/>
  <c r="O999" s="1"/>
  <c r="P1002"/>
  <c r="P1001" s="1"/>
  <c r="P1000" s="1"/>
  <c r="P999" s="1"/>
  <c r="Q1002"/>
  <c r="Q1001" s="1"/>
  <c r="Q1000" s="1"/>
  <c r="Q999" s="1"/>
  <c r="R1002"/>
  <c r="R1001" s="1"/>
  <c r="R1000" s="1"/>
  <c r="R999" s="1"/>
  <c r="H1008"/>
  <c r="I1008"/>
  <c r="I42" i="3" s="1"/>
  <c r="I41" s="1"/>
  <c r="I40" s="1"/>
  <c r="J1008" i="1"/>
  <c r="K1008"/>
  <c r="L1008"/>
  <c r="M1008"/>
  <c r="M42" i="3" s="1"/>
  <c r="M41" s="1"/>
  <c r="M40" s="1"/>
  <c r="N1008" i="1"/>
  <c r="O1008"/>
  <c r="P1008"/>
  <c r="Q1008"/>
  <c r="Q42" i="3" s="1"/>
  <c r="Q41" s="1"/>
  <c r="Q40" s="1"/>
  <c r="R1008" i="1"/>
  <c r="H1010"/>
  <c r="I1010"/>
  <c r="J1010"/>
  <c r="K1010"/>
  <c r="L1010"/>
  <c r="M1010"/>
  <c r="N1010"/>
  <c r="O1010"/>
  <c r="P1010"/>
  <c r="Q1010"/>
  <c r="R1010"/>
  <c r="H1013"/>
  <c r="I1013"/>
  <c r="J1013"/>
  <c r="K1013"/>
  <c r="L1013"/>
  <c r="M1013"/>
  <c r="N1013"/>
  <c r="O1013"/>
  <c r="P1013"/>
  <c r="Q1013"/>
  <c r="R1013"/>
  <c r="J1015"/>
  <c r="R1015"/>
  <c r="H1016"/>
  <c r="I1016"/>
  <c r="J1016"/>
  <c r="J50" i="3" s="1"/>
  <c r="J49" s="1"/>
  <c r="K1016" i="1"/>
  <c r="L1016"/>
  <c r="M1016"/>
  <c r="N1016"/>
  <c r="N50" i="3" s="1"/>
  <c r="N49" s="1"/>
  <c r="O1016" i="1"/>
  <c r="P1016"/>
  <c r="Q1016"/>
  <c r="R1016"/>
  <c r="R50" i="3" s="1"/>
  <c r="R49" s="1"/>
  <c r="H1018" i="1"/>
  <c r="H1017" s="1"/>
  <c r="I1018"/>
  <c r="I1017" s="1"/>
  <c r="J1018"/>
  <c r="J1017" s="1"/>
  <c r="K1018"/>
  <c r="K1017" s="1"/>
  <c r="L1018"/>
  <c r="L1017" s="1"/>
  <c r="M1018"/>
  <c r="M1017" s="1"/>
  <c r="N1018"/>
  <c r="N1017" s="1"/>
  <c r="O1018"/>
  <c r="O1017" s="1"/>
  <c r="P1018"/>
  <c r="P1017" s="1"/>
  <c r="Q1018"/>
  <c r="Q1017" s="1"/>
  <c r="R1018"/>
  <c r="R1017" s="1"/>
  <c r="H1021"/>
  <c r="I1021"/>
  <c r="J1021"/>
  <c r="K1021"/>
  <c r="L1021"/>
  <c r="M1021"/>
  <c r="N1021"/>
  <c r="O1021"/>
  <c r="P1021"/>
  <c r="Q1021"/>
  <c r="R1021"/>
  <c r="H1024"/>
  <c r="I1024"/>
  <c r="J1024"/>
  <c r="K1024"/>
  <c r="L1024"/>
  <c r="M1024"/>
  <c r="N1024"/>
  <c r="O1024"/>
  <c r="P1024"/>
  <c r="Q1024"/>
  <c r="R1024"/>
  <c r="H1026"/>
  <c r="I1026"/>
  <c r="J1026"/>
  <c r="K1026"/>
  <c r="L1026"/>
  <c r="M1026"/>
  <c r="N1026"/>
  <c r="O1026"/>
  <c r="P1026"/>
  <c r="Q1026"/>
  <c r="R1026"/>
  <c r="H1029"/>
  <c r="I1029"/>
  <c r="J1029"/>
  <c r="K1029"/>
  <c r="L1029"/>
  <c r="M1029"/>
  <c r="N1029"/>
  <c r="O1029"/>
  <c r="P1029"/>
  <c r="Q1029"/>
  <c r="R1029"/>
  <c r="H1033"/>
  <c r="I1033"/>
  <c r="J1033"/>
  <c r="K1033"/>
  <c r="L1033"/>
  <c r="M1033"/>
  <c r="N1033"/>
  <c r="O1033"/>
  <c r="P1033"/>
  <c r="Q1033"/>
  <c r="R1033"/>
  <c r="H1037"/>
  <c r="I1037"/>
  <c r="J1037"/>
  <c r="K1037"/>
  <c r="L1037"/>
  <c r="M1037"/>
  <c r="N1037"/>
  <c r="O1037"/>
  <c r="P1037"/>
  <c r="Q1037"/>
  <c r="R1037"/>
  <c r="H1039"/>
  <c r="I1039"/>
  <c r="J1039"/>
  <c r="K1039"/>
  <c r="L1039"/>
  <c r="M1039"/>
  <c r="N1039"/>
  <c r="O1039"/>
  <c r="P1039"/>
  <c r="Q1039"/>
  <c r="R1039"/>
  <c r="H1041"/>
  <c r="I1041"/>
  <c r="J1041"/>
  <c r="K1041"/>
  <c r="L1041"/>
  <c r="M1041"/>
  <c r="N1041"/>
  <c r="O1041"/>
  <c r="P1041"/>
  <c r="Q1041"/>
  <c r="R1041"/>
  <c r="H1044"/>
  <c r="H1043" s="1"/>
  <c r="I1044"/>
  <c r="I1043" s="1"/>
  <c r="J1044"/>
  <c r="J1043" s="1"/>
  <c r="K1044"/>
  <c r="K1043" s="1"/>
  <c r="L1044"/>
  <c r="L1043" s="1"/>
  <c r="M1044"/>
  <c r="M1043" s="1"/>
  <c r="N1044"/>
  <c r="N1043" s="1"/>
  <c r="O1044"/>
  <c r="O1043" s="1"/>
  <c r="P1044"/>
  <c r="P1043" s="1"/>
  <c r="Q1044"/>
  <c r="Q1043" s="1"/>
  <c r="R1044"/>
  <c r="R1043" s="1"/>
  <c r="H1047"/>
  <c r="H1046" s="1"/>
  <c r="L1047"/>
  <c r="L1046" s="1"/>
  <c r="H1048"/>
  <c r="H78" i="3" s="1"/>
  <c r="H77" s="1"/>
  <c r="H76" s="1"/>
  <c r="I1048" i="1"/>
  <c r="I78" i="3" s="1"/>
  <c r="I77" s="1"/>
  <c r="I76" s="1"/>
  <c r="J1048" i="1"/>
  <c r="K1048"/>
  <c r="L1048"/>
  <c r="L78" i="3" s="1"/>
  <c r="L77" s="1"/>
  <c r="L76" s="1"/>
  <c r="M1048" i="1"/>
  <c r="N1048"/>
  <c r="O1048"/>
  <c r="P1048"/>
  <c r="P78" i="3" s="1"/>
  <c r="P77" s="1"/>
  <c r="P76" s="1"/>
  <c r="Q1048" i="1"/>
  <c r="Q78" i="3" s="1"/>
  <c r="Q77" s="1"/>
  <c r="Q76" s="1"/>
  <c r="R1048" i="1"/>
  <c r="H1050"/>
  <c r="I1050"/>
  <c r="J1050"/>
  <c r="K1050"/>
  <c r="K1049" s="1"/>
  <c r="L1050"/>
  <c r="M1050"/>
  <c r="N1050"/>
  <c r="O1050"/>
  <c r="O1049" s="1"/>
  <c r="P1050"/>
  <c r="Q1050"/>
  <c r="R1050"/>
  <c r="H1052"/>
  <c r="I1052"/>
  <c r="J1052"/>
  <c r="K1052"/>
  <c r="L1052"/>
  <c r="M1052"/>
  <c r="N1052"/>
  <c r="N1049" s="1"/>
  <c r="O1052"/>
  <c r="P1052"/>
  <c r="Q1052"/>
  <c r="R1052"/>
  <c r="H1057"/>
  <c r="I1057"/>
  <c r="J1057"/>
  <c r="K1057"/>
  <c r="K998" i="3" s="1"/>
  <c r="K997" s="1"/>
  <c r="K996" s="1"/>
  <c r="L1057" i="1"/>
  <c r="L998" i="3" s="1"/>
  <c r="L997" s="1"/>
  <c r="L996" s="1"/>
  <c r="M1057" i="1"/>
  <c r="N1057"/>
  <c r="O1057"/>
  <c r="O998" i="3" s="1"/>
  <c r="O997" s="1"/>
  <c r="O996" s="1"/>
  <c r="P1057" i="1"/>
  <c r="Q1057"/>
  <c r="R1056"/>
  <c r="R1055" s="1"/>
  <c r="J1059"/>
  <c r="J1058" s="1"/>
  <c r="R1059"/>
  <c r="R1058" s="1"/>
  <c r="H1060"/>
  <c r="I1060"/>
  <c r="J1060"/>
  <c r="J1001" i="3" s="1"/>
  <c r="J1000" s="1"/>
  <c r="J999" s="1"/>
  <c r="K1060" i="1"/>
  <c r="L1060"/>
  <c r="M1060"/>
  <c r="N1060"/>
  <c r="N1001" i="3" s="1"/>
  <c r="N1000" s="1"/>
  <c r="N999" s="1"/>
  <c r="O1060" i="1"/>
  <c r="P1060"/>
  <c r="Q1060"/>
  <c r="R1060"/>
  <c r="R1001" i="3" s="1"/>
  <c r="R1000" s="1"/>
  <c r="R999" s="1"/>
  <c r="H1063" i="1"/>
  <c r="H1062" s="1"/>
  <c r="I1063"/>
  <c r="I1062" s="1"/>
  <c r="J1063"/>
  <c r="J1062" s="1"/>
  <c r="K1063"/>
  <c r="K1062" s="1"/>
  <c r="L1063"/>
  <c r="L1062" s="1"/>
  <c r="M1063"/>
  <c r="M1062" s="1"/>
  <c r="N1063"/>
  <c r="N1062" s="1"/>
  <c r="O1063"/>
  <c r="O1062" s="1"/>
  <c r="P1063"/>
  <c r="P1062" s="1"/>
  <c r="Q1063"/>
  <c r="Q1062" s="1"/>
  <c r="R1063"/>
  <c r="R1062" s="1"/>
  <c r="H1066"/>
  <c r="L1066"/>
  <c r="H1067"/>
  <c r="H1426" i="3" s="1"/>
  <c r="H1425" s="1"/>
  <c r="I1067" i="1"/>
  <c r="J1067"/>
  <c r="J1426" i="3" s="1"/>
  <c r="J1424" s="1"/>
  <c r="K1067" i="1"/>
  <c r="L1067"/>
  <c r="L1426" i="3" s="1"/>
  <c r="L1424" s="1"/>
  <c r="M1067" i="1"/>
  <c r="N1067"/>
  <c r="N1426" i="3" s="1"/>
  <c r="N1424" s="1"/>
  <c r="O1067" i="1"/>
  <c r="P1067"/>
  <c r="P1426" i="3" s="1"/>
  <c r="P1425" s="1"/>
  <c r="Q1067" i="1"/>
  <c r="Q1066" s="1"/>
  <c r="R1067"/>
  <c r="R1426" i="3" s="1"/>
  <c r="R1424" s="1"/>
  <c r="H1070" i="1"/>
  <c r="I1070"/>
  <c r="I1429" i="3" s="1"/>
  <c r="I1427" s="1"/>
  <c r="J1070" i="1"/>
  <c r="K1070"/>
  <c r="K1429" i="3" s="1"/>
  <c r="K1428" s="1"/>
  <c r="L1070" i="1"/>
  <c r="M1070"/>
  <c r="M1429" i="3" s="1"/>
  <c r="M1427" s="1"/>
  <c r="N1070" i="1"/>
  <c r="O1070"/>
  <c r="O1429" i="3" s="1"/>
  <c r="O1428" s="1"/>
  <c r="P1070" i="1"/>
  <c r="Q1070"/>
  <c r="Q1429" i="3" s="1"/>
  <c r="Q1427" s="1"/>
  <c r="R1070" i="1"/>
  <c r="H1073"/>
  <c r="I1073"/>
  <c r="J1073"/>
  <c r="J1432" i="3" s="1"/>
  <c r="J1431" s="1"/>
  <c r="J1430" s="1"/>
  <c r="K1073" i="1"/>
  <c r="L1073"/>
  <c r="M1073"/>
  <c r="N1073"/>
  <c r="N1432" i="3" s="1"/>
  <c r="N1431" s="1"/>
  <c r="N1430" s="1"/>
  <c r="O1073" i="1"/>
  <c r="P1073"/>
  <c r="Q1073"/>
  <c r="R1073"/>
  <c r="R1432" i="3" s="1"/>
  <c r="R1431" s="1"/>
  <c r="R1430" s="1"/>
  <c r="P1075" i="1"/>
  <c r="H1076"/>
  <c r="H1075" s="1"/>
  <c r="I1076"/>
  <c r="I1075" s="1"/>
  <c r="J1076"/>
  <c r="J1075" s="1"/>
  <c r="K1076"/>
  <c r="K1075" s="1"/>
  <c r="L1076"/>
  <c r="L1075" s="1"/>
  <c r="M1076"/>
  <c r="M1075" s="1"/>
  <c r="N1076"/>
  <c r="N1075" s="1"/>
  <c r="O1076"/>
  <c r="O1075" s="1"/>
  <c r="P1076"/>
  <c r="Q1076"/>
  <c r="Q1075" s="1"/>
  <c r="R1076"/>
  <c r="R1075" s="1"/>
  <c r="H1080"/>
  <c r="H1079" s="1"/>
  <c r="I1080"/>
  <c r="I1079" s="1"/>
  <c r="J1080"/>
  <c r="J1079" s="1"/>
  <c r="K1080"/>
  <c r="K1079" s="1"/>
  <c r="L1080"/>
  <c r="L1079" s="1"/>
  <c r="M1080"/>
  <c r="M1079" s="1"/>
  <c r="N1080"/>
  <c r="N1079" s="1"/>
  <c r="O1080"/>
  <c r="O1079" s="1"/>
  <c r="P1080"/>
  <c r="P1079" s="1"/>
  <c r="Q1080"/>
  <c r="Q1079" s="1"/>
  <c r="R1080"/>
  <c r="R1079" s="1"/>
  <c r="H1083"/>
  <c r="H1082" s="1"/>
  <c r="I1083"/>
  <c r="I1082" s="1"/>
  <c r="J1083"/>
  <c r="J1082" s="1"/>
  <c r="K1083"/>
  <c r="K1082" s="1"/>
  <c r="L1083"/>
  <c r="L1082" s="1"/>
  <c r="M1083"/>
  <c r="M1082" s="1"/>
  <c r="N1083"/>
  <c r="N1082" s="1"/>
  <c r="O1083"/>
  <c r="O1082" s="1"/>
  <c r="P1083"/>
  <c r="P1082" s="1"/>
  <c r="Q1083"/>
  <c r="Q1082" s="1"/>
  <c r="R1083"/>
  <c r="R1082" s="1"/>
  <c r="H1086"/>
  <c r="I1086"/>
  <c r="J1086"/>
  <c r="K1086"/>
  <c r="L1086"/>
  <c r="M1086"/>
  <c r="N1086"/>
  <c r="O1086"/>
  <c r="P1086"/>
  <c r="Q1086"/>
  <c r="R1086"/>
  <c r="H1089"/>
  <c r="I1089"/>
  <c r="J1089"/>
  <c r="K1089"/>
  <c r="L1089"/>
  <c r="M1089"/>
  <c r="N1089"/>
  <c r="O1089"/>
  <c r="P1089"/>
  <c r="Q1089"/>
  <c r="R1089"/>
  <c r="H1091"/>
  <c r="I1091"/>
  <c r="J1091"/>
  <c r="K1091"/>
  <c r="L1091"/>
  <c r="M1091"/>
  <c r="N1091"/>
  <c r="O1091"/>
  <c r="P1091"/>
  <c r="Q1091"/>
  <c r="R1091"/>
  <c r="H1093"/>
  <c r="I1093"/>
  <c r="J1093"/>
  <c r="K1093"/>
  <c r="L1093"/>
  <c r="M1093"/>
  <c r="N1093"/>
  <c r="O1093"/>
  <c r="P1093"/>
  <c r="Q1093"/>
  <c r="R1093"/>
  <c r="H1098"/>
  <c r="H1097" s="1"/>
  <c r="H1096" s="1"/>
  <c r="I1098"/>
  <c r="I1097" s="1"/>
  <c r="I1096" s="1"/>
  <c r="J1098"/>
  <c r="J1097" s="1"/>
  <c r="J1096" s="1"/>
  <c r="K1098"/>
  <c r="K1097" s="1"/>
  <c r="K1096" s="1"/>
  <c r="L1098"/>
  <c r="L1097" s="1"/>
  <c r="L1096" s="1"/>
  <c r="M1098"/>
  <c r="M1097" s="1"/>
  <c r="M1096" s="1"/>
  <c r="N1098"/>
  <c r="N1097" s="1"/>
  <c r="N1096" s="1"/>
  <c r="O1098"/>
  <c r="O1097" s="1"/>
  <c r="O1096" s="1"/>
  <c r="P1098"/>
  <c r="P1097" s="1"/>
  <c r="P1096" s="1"/>
  <c r="Q1098"/>
  <c r="Q1097" s="1"/>
  <c r="Q1096" s="1"/>
  <c r="R1098"/>
  <c r="R1097" s="1"/>
  <c r="R1096" s="1"/>
  <c r="H1103"/>
  <c r="H1102" s="1"/>
  <c r="H1101" s="1"/>
  <c r="I1103"/>
  <c r="I1102" s="1"/>
  <c r="I1101" s="1"/>
  <c r="J1103"/>
  <c r="J1102" s="1"/>
  <c r="J1101" s="1"/>
  <c r="K1103"/>
  <c r="K1102" s="1"/>
  <c r="K1101" s="1"/>
  <c r="L1103"/>
  <c r="L1102" s="1"/>
  <c r="L1101" s="1"/>
  <c r="M1103"/>
  <c r="M1102" s="1"/>
  <c r="M1101" s="1"/>
  <c r="N1103"/>
  <c r="N1102" s="1"/>
  <c r="N1101" s="1"/>
  <c r="O1103"/>
  <c r="O1102" s="1"/>
  <c r="O1101" s="1"/>
  <c r="P1103"/>
  <c r="P1102" s="1"/>
  <c r="P1101" s="1"/>
  <c r="Q1103"/>
  <c r="Q1102" s="1"/>
  <c r="Q1101" s="1"/>
  <c r="R1103"/>
  <c r="R1102" s="1"/>
  <c r="R1101" s="1"/>
  <c r="I1111"/>
  <c r="H1112"/>
  <c r="H1111" s="1"/>
  <c r="I1112"/>
  <c r="J1112"/>
  <c r="J1111" s="1"/>
  <c r="K1112"/>
  <c r="K1111" s="1"/>
  <c r="L1112"/>
  <c r="L1111" s="1"/>
  <c r="M1112"/>
  <c r="M1111" s="1"/>
  <c r="N1112"/>
  <c r="N1111" s="1"/>
  <c r="O1112"/>
  <c r="O1111" s="1"/>
  <c r="P1112"/>
  <c r="P1111" s="1"/>
  <c r="Q1112"/>
  <c r="Q1111" s="1"/>
  <c r="R1112"/>
  <c r="R1111" s="1"/>
  <c r="H1115"/>
  <c r="H1114" s="1"/>
  <c r="I1115"/>
  <c r="J1115"/>
  <c r="K1115"/>
  <c r="L1115"/>
  <c r="L1114" s="1"/>
  <c r="M1115"/>
  <c r="N1115"/>
  <c r="O1115"/>
  <c r="P1115"/>
  <c r="P1114" s="1"/>
  <c r="Q1115"/>
  <c r="R1115"/>
  <c r="H1117"/>
  <c r="I1117"/>
  <c r="J1117"/>
  <c r="K1117"/>
  <c r="K1114" s="1"/>
  <c r="L1117"/>
  <c r="M1117"/>
  <c r="N1117"/>
  <c r="O1117"/>
  <c r="O1114" s="1"/>
  <c r="P1117"/>
  <c r="Q1117"/>
  <c r="R1117"/>
  <c r="H1121"/>
  <c r="H1120" s="1"/>
  <c r="H1119" s="1"/>
  <c r="I1121"/>
  <c r="I1120" s="1"/>
  <c r="I1119" s="1"/>
  <c r="J1121"/>
  <c r="J1120" s="1"/>
  <c r="J1119" s="1"/>
  <c r="K1121"/>
  <c r="K1120" s="1"/>
  <c r="K1119" s="1"/>
  <c r="L1121"/>
  <c r="L1120" s="1"/>
  <c r="L1119" s="1"/>
  <c r="M1121"/>
  <c r="M1120" s="1"/>
  <c r="M1119" s="1"/>
  <c r="N1121"/>
  <c r="N1120" s="1"/>
  <c r="N1119" s="1"/>
  <c r="O1121"/>
  <c r="O1120" s="1"/>
  <c r="O1119" s="1"/>
  <c r="P1121"/>
  <c r="P1120" s="1"/>
  <c r="P1119" s="1"/>
  <c r="Q1121"/>
  <c r="Q1120" s="1"/>
  <c r="Q1119" s="1"/>
  <c r="R1121"/>
  <c r="R1120" s="1"/>
  <c r="R1119" s="1"/>
  <c r="H1125"/>
  <c r="H1124" s="1"/>
  <c r="I1125"/>
  <c r="I1124" s="1"/>
  <c r="J1125"/>
  <c r="J1124" s="1"/>
  <c r="K1125"/>
  <c r="K1124" s="1"/>
  <c r="L1125"/>
  <c r="L1124" s="1"/>
  <c r="M1125"/>
  <c r="M1124" s="1"/>
  <c r="N1125"/>
  <c r="N1124" s="1"/>
  <c r="O1125"/>
  <c r="O1124" s="1"/>
  <c r="P1125"/>
  <c r="P1124" s="1"/>
  <c r="Q1125"/>
  <c r="Q1124" s="1"/>
  <c r="R1125"/>
  <c r="R1124" s="1"/>
  <c r="I1127"/>
  <c r="H1128"/>
  <c r="H1127" s="1"/>
  <c r="I1128"/>
  <c r="J1128"/>
  <c r="J1127" s="1"/>
  <c r="K1128"/>
  <c r="K1127" s="1"/>
  <c r="L1128"/>
  <c r="L1127" s="1"/>
  <c r="M1128"/>
  <c r="M1127" s="1"/>
  <c r="M1123" s="1"/>
  <c r="N1128"/>
  <c r="N1127" s="1"/>
  <c r="O1128"/>
  <c r="O1127" s="1"/>
  <c r="P1128"/>
  <c r="P1127" s="1"/>
  <c r="Q1128"/>
  <c r="Q1127" s="1"/>
  <c r="R1128"/>
  <c r="R1127" s="1"/>
  <c r="N1130"/>
  <c r="R1130"/>
  <c r="H1131"/>
  <c r="H1130" s="1"/>
  <c r="I1131"/>
  <c r="I1130" s="1"/>
  <c r="J1131"/>
  <c r="J1130" s="1"/>
  <c r="K1131"/>
  <c r="K1130" s="1"/>
  <c r="L1131"/>
  <c r="L1130" s="1"/>
  <c r="M1131"/>
  <c r="M1130" s="1"/>
  <c r="N1131"/>
  <c r="O1131"/>
  <c r="O1130" s="1"/>
  <c r="P1131"/>
  <c r="P1130" s="1"/>
  <c r="Q1131"/>
  <c r="Q1130" s="1"/>
  <c r="R1131"/>
  <c r="H1133"/>
  <c r="P1133"/>
  <c r="H1134"/>
  <c r="I1134"/>
  <c r="I1133" s="1"/>
  <c r="J1134"/>
  <c r="J1133" s="1"/>
  <c r="K1134"/>
  <c r="K1133" s="1"/>
  <c r="L1134"/>
  <c r="L1133" s="1"/>
  <c r="M1134"/>
  <c r="M1133" s="1"/>
  <c r="N1134"/>
  <c r="N1133" s="1"/>
  <c r="O1134"/>
  <c r="O1133" s="1"/>
  <c r="P1134"/>
  <c r="Q1134"/>
  <c r="Q1133" s="1"/>
  <c r="R1134"/>
  <c r="R1133" s="1"/>
  <c r="H1138"/>
  <c r="H1137" s="1"/>
  <c r="H1136" s="1"/>
  <c r="L1138"/>
  <c r="L1137" s="1"/>
  <c r="L1136" s="1"/>
  <c r="H1139"/>
  <c r="I1139"/>
  <c r="I1138" s="1"/>
  <c r="I1137" s="1"/>
  <c r="I1136" s="1"/>
  <c r="J1139"/>
  <c r="J1138" s="1"/>
  <c r="J1137" s="1"/>
  <c r="J1136" s="1"/>
  <c r="K1139"/>
  <c r="K1138" s="1"/>
  <c r="K1137" s="1"/>
  <c r="K1136" s="1"/>
  <c r="J22" i="2" s="1"/>
  <c r="L1139" i="1"/>
  <c r="M1139"/>
  <c r="M1138" s="1"/>
  <c r="M1137" s="1"/>
  <c r="M1136" s="1"/>
  <c r="N1139"/>
  <c r="N1138" s="1"/>
  <c r="N1137" s="1"/>
  <c r="N1136" s="1"/>
  <c r="O1139"/>
  <c r="O1138" s="1"/>
  <c r="O1137" s="1"/>
  <c r="O1136" s="1"/>
  <c r="P1139"/>
  <c r="P1138" s="1"/>
  <c r="P1137" s="1"/>
  <c r="P1136" s="1"/>
  <c r="Q1139"/>
  <c r="Q1138" s="1"/>
  <c r="Q1137" s="1"/>
  <c r="Q1136" s="1"/>
  <c r="R1139"/>
  <c r="R1138" s="1"/>
  <c r="R1137" s="1"/>
  <c r="R1136" s="1"/>
  <c r="I1143"/>
  <c r="H1144"/>
  <c r="H1143" s="1"/>
  <c r="H1142" s="1"/>
  <c r="I1144"/>
  <c r="J1144"/>
  <c r="J1143" s="1"/>
  <c r="K1144"/>
  <c r="K1143" s="1"/>
  <c r="L1144"/>
  <c r="L1143" s="1"/>
  <c r="L1142" s="1"/>
  <c r="M1144"/>
  <c r="M1143" s="1"/>
  <c r="N1144"/>
  <c r="N1143" s="1"/>
  <c r="O1144"/>
  <c r="O1143" s="1"/>
  <c r="P1144"/>
  <c r="P1143" s="1"/>
  <c r="P1142" s="1"/>
  <c r="Q1144"/>
  <c r="Q1143" s="1"/>
  <c r="Q1142" s="1"/>
  <c r="R1144"/>
  <c r="R1143" s="1"/>
  <c r="N1147"/>
  <c r="H1148"/>
  <c r="H1147" s="1"/>
  <c r="I1148"/>
  <c r="I1147" s="1"/>
  <c r="J1148"/>
  <c r="J1147" s="1"/>
  <c r="K1148"/>
  <c r="K1147" s="1"/>
  <c r="L1148"/>
  <c r="L1147" s="1"/>
  <c r="M1148"/>
  <c r="M1147" s="1"/>
  <c r="N1148"/>
  <c r="O1148"/>
  <c r="O1147" s="1"/>
  <c r="P1148"/>
  <c r="P1147" s="1"/>
  <c r="Q1148"/>
  <c r="Q1147" s="1"/>
  <c r="R1148"/>
  <c r="R1147" s="1"/>
  <c r="J1152"/>
  <c r="J1151" s="1"/>
  <c r="J1150" s="1"/>
  <c r="R1152"/>
  <c r="R1151" s="1"/>
  <c r="R1150" s="1"/>
  <c r="H1153"/>
  <c r="I1153"/>
  <c r="J1153"/>
  <c r="J901" i="3" s="1"/>
  <c r="J900" s="1"/>
  <c r="K1153" i="1"/>
  <c r="L1153"/>
  <c r="M1153"/>
  <c r="N1153"/>
  <c r="N901" i="3" s="1"/>
  <c r="N900" s="1"/>
  <c r="O1153" i="1"/>
  <c r="P1153"/>
  <c r="Q1153"/>
  <c r="R1153"/>
  <c r="R901" i="3" s="1"/>
  <c r="R900" s="1"/>
  <c r="M1160" i="1"/>
  <c r="M1159" s="1"/>
  <c r="H1161"/>
  <c r="I1161"/>
  <c r="I188" i="3" s="1"/>
  <c r="I187" s="1"/>
  <c r="I186" s="1"/>
  <c r="J1161" i="1"/>
  <c r="K1161"/>
  <c r="L1161"/>
  <c r="M1161"/>
  <c r="M188" i="3" s="1"/>
  <c r="M187" s="1"/>
  <c r="M186" s="1"/>
  <c r="N1161" i="1"/>
  <c r="O1161"/>
  <c r="P1161"/>
  <c r="Q1161"/>
  <c r="Q188" i="3" s="1"/>
  <c r="Q187" s="1"/>
  <c r="Q186" s="1"/>
  <c r="Q185" s="1"/>
  <c r="R1160" i="1"/>
  <c r="R1159" s="1"/>
  <c r="R1158" s="1"/>
  <c r="R1156" s="1"/>
  <c r="K1162"/>
  <c r="O1162"/>
  <c r="H1163"/>
  <c r="H1162" s="1"/>
  <c r="I1163"/>
  <c r="I1162" s="1"/>
  <c r="J1163"/>
  <c r="J1162" s="1"/>
  <c r="K1163"/>
  <c r="L1163"/>
  <c r="L1162" s="1"/>
  <c r="M1163"/>
  <c r="M1162" s="1"/>
  <c r="N1163"/>
  <c r="N1162" s="1"/>
  <c r="O1163"/>
  <c r="P1163"/>
  <c r="P1162" s="1"/>
  <c r="Q1163"/>
  <c r="Q1162" s="1"/>
  <c r="R1163"/>
  <c r="R1162" s="1"/>
  <c r="K1169"/>
  <c r="H1171"/>
  <c r="H1170" s="1"/>
  <c r="H1169" s="1"/>
  <c r="H1168" s="1"/>
  <c r="I1171"/>
  <c r="I1170" s="1"/>
  <c r="I1169" s="1"/>
  <c r="J1171"/>
  <c r="J1170" s="1"/>
  <c r="J1169" s="1"/>
  <c r="K1171"/>
  <c r="K1170" s="1"/>
  <c r="L1171"/>
  <c r="L1170" s="1"/>
  <c r="L1169" s="1"/>
  <c r="L1168" s="1"/>
  <c r="M1171"/>
  <c r="M1170" s="1"/>
  <c r="M1169" s="1"/>
  <c r="N1171"/>
  <c r="N1170" s="1"/>
  <c r="N1169" s="1"/>
  <c r="O1171"/>
  <c r="O1170" s="1"/>
  <c r="O1169" s="1"/>
  <c r="P1171"/>
  <c r="P1170" s="1"/>
  <c r="P1169" s="1"/>
  <c r="Q1171"/>
  <c r="Q1170" s="1"/>
  <c r="Q1169" s="1"/>
  <c r="R1171"/>
  <c r="R1170" s="1"/>
  <c r="R1169" s="1"/>
  <c r="H1175"/>
  <c r="H1174" s="1"/>
  <c r="H1173" s="1"/>
  <c r="I1175"/>
  <c r="I1174" s="1"/>
  <c r="I1173" s="1"/>
  <c r="J1175"/>
  <c r="J1174" s="1"/>
  <c r="J1173" s="1"/>
  <c r="K1175"/>
  <c r="K1174" s="1"/>
  <c r="K1173" s="1"/>
  <c r="K1168" s="1"/>
  <c r="L1175"/>
  <c r="L1174" s="1"/>
  <c r="L1173" s="1"/>
  <c r="M1175"/>
  <c r="M1174" s="1"/>
  <c r="M1173" s="1"/>
  <c r="N1175"/>
  <c r="N1174" s="1"/>
  <c r="N1173" s="1"/>
  <c r="O1175"/>
  <c r="O1174" s="1"/>
  <c r="O1173" s="1"/>
  <c r="P1175"/>
  <c r="P1174" s="1"/>
  <c r="P1173" s="1"/>
  <c r="Q1175"/>
  <c r="Q1174" s="1"/>
  <c r="Q1173" s="1"/>
  <c r="R1175"/>
  <c r="R1174" s="1"/>
  <c r="R1173" s="1"/>
  <c r="N1178"/>
  <c r="N1177" s="1"/>
  <c r="R1178"/>
  <c r="R1177" s="1"/>
  <c r="H1179"/>
  <c r="H1178" s="1"/>
  <c r="H1177" s="1"/>
  <c r="I1179"/>
  <c r="I1178" s="1"/>
  <c r="I1177" s="1"/>
  <c r="J1179"/>
  <c r="J1178" s="1"/>
  <c r="J1177" s="1"/>
  <c r="K1179"/>
  <c r="K1178" s="1"/>
  <c r="K1177" s="1"/>
  <c r="L1179"/>
  <c r="L1178" s="1"/>
  <c r="L1177" s="1"/>
  <c r="M1179"/>
  <c r="M1178" s="1"/>
  <c r="M1177" s="1"/>
  <c r="N1179"/>
  <c r="O1179"/>
  <c r="O1178" s="1"/>
  <c r="O1177" s="1"/>
  <c r="P1179"/>
  <c r="P1178" s="1"/>
  <c r="P1177" s="1"/>
  <c r="Q1179"/>
  <c r="Q1178" s="1"/>
  <c r="Q1177" s="1"/>
  <c r="R1179"/>
  <c r="Q1182"/>
  <c r="Q1181" s="1"/>
  <c r="H1183"/>
  <c r="H1182" s="1"/>
  <c r="H1181" s="1"/>
  <c r="I1183"/>
  <c r="I1182" s="1"/>
  <c r="I1181" s="1"/>
  <c r="J1183"/>
  <c r="J1182" s="1"/>
  <c r="J1181" s="1"/>
  <c r="K1183"/>
  <c r="K1182" s="1"/>
  <c r="K1181" s="1"/>
  <c r="L1183"/>
  <c r="L1182" s="1"/>
  <c r="L1181" s="1"/>
  <c r="M1183"/>
  <c r="M1182" s="1"/>
  <c r="M1181" s="1"/>
  <c r="N1183"/>
  <c r="N1182" s="1"/>
  <c r="N1181" s="1"/>
  <c r="O1183"/>
  <c r="O1182" s="1"/>
  <c r="O1181" s="1"/>
  <c r="P1183"/>
  <c r="P1182" s="1"/>
  <c r="P1181" s="1"/>
  <c r="Q1183"/>
  <c r="R1183"/>
  <c r="R1182" s="1"/>
  <c r="R1181" s="1"/>
  <c r="H1186"/>
  <c r="H1185" s="1"/>
  <c r="P1186"/>
  <c r="P1185" s="1"/>
  <c r="H1187"/>
  <c r="I1187"/>
  <c r="I1186" s="1"/>
  <c r="J1187"/>
  <c r="J1186" s="1"/>
  <c r="K1187"/>
  <c r="K1186" s="1"/>
  <c r="L1187"/>
  <c r="L1186" s="1"/>
  <c r="L1185" s="1"/>
  <c r="M1187"/>
  <c r="M1186" s="1"/>
  <c r="N1187"/>
  <c r="N1186" s="1"/>
  <c r="O1187"/>
  <c r="O1186" s="1"/>
  <c r="P1187"/>
  <c r="Q1187"/>
  <c r="Q1186" s="1"/>
  <c r="R1187"/>
  <c r="R1186" s="1"/>
  <c r="J1189"/>
  <c r="N1189"/>
  <c r="R1189"/>
  <c r="H1190"/>
  <c r="H1189" s="1"/>
  <c r="I1190"/>
  <c r="I1189" s="1"/>
  <c r="J1190"/>
  <c r="K1190"/>
  <c r="K1189" s="1"/>
  <c r="L1190"/>
  <c r="L1189" s="1"/>
  <c r="M1190"/>
  <c r="M1189" s="1"/>
  <c r="N1190"/>
  <c r="O1190"/>
  <c r="O1189" s="1"/>
  <c r="O1185" s="1"/>
  <c r="P1190"/>
  <c r="P1189" s="1"/>
  <c r="Q1190"/>
  <c r="Q1189" s="1"/>
  <c r="R1190"/>
  <c r="H1192"/>
  <c r="P1192"/>
  <c r="H1193"/>
  <c r="I1193"/>
  <c r="I1192" s="1"/>
  <c r="J1193"/>
  <c r="J1192" s="1"/>
  <c r="K1193"/>
  <c r="K1192" s="1"/>
  <c r="L1193"/>
  <c r="L1192" s="1"/>
  <c r="M1193"/>
  <c r="M1192" s="1"/>
  <c r="N1193"/>
  <c r="N1192" s="1"/>
  <c r="O1193"/>
  <c r="O1192" s="1"/>
  <c r="P1193"/>
  <c r="Q1193"/>
  <c r="Q1192" s="1"/>
  <c r="R1193"/>
  <c r="R1192" s="1"/>
  <c r="P1196"/>
  <c r="P1195" s="1"/>
  <c r="R1198"/>
  <c r="R1197" s="1"/>
  <c r="R1196" s="1"/>
  <c r="R1195" s="1"/>
  <c r="H1199"/>
  <c r="H1198" s="1"/>
  <c r="H1197" s="1"/>
  <c r="H1196" s="1"/>
  <c r="H1195" s="1"/>
  <c r="I1199"/>
  <c r="I1198" s="1"/>
  <c r="I1197" s="1"/>
  <c r="I1196" s="1"/>
  <c r="I1195" s="1"/>
  <c r="J1199"/>
  <c r="J1198" s="1"/>
  <c r="J1197" s="1"/>
  <c r="J1196" s="1"/>
  <c r="J1195" s="1"/>
  <c r="K1199"/>
  <c r="K1198" s="1"/>
  <c r="K1197" s="1"/>
  <c r="K1196" s="1"/>
  <c r="K1195" s="1"/>
  <c r="L1199"/>
  <c r="L1198" s="1"/>
  <c r="L1197" s="1"/>
  <c r="L1196" s="1"/>
  <c r="L1195" s="1"/>
  <c r="M1199"/>
  <c r="M1198" s="1"/>
  <c r="M1197" s="1"/>
  <c r="M1196" s="1"/>
  <c r="M1195" s="1"/>
  <c r="N1199"/>
  <c r="N1198" s="1"/>
  <c r="N1197" s="1"/>
  <c r="N1196" s="1"/>
  <c r="N1195" s="1"/>
  <c r="O1199"/>
  <c r="O1198" s="1"/>
  <c r="O1197" s="1"/>
  <c r="O1196" s="1"/>
  <c r="O1195" s="1"/>
  <c r="P1199"/>
  <c r="P1198" s="1"/>
  <c r="P1197" s="1"/>
  <c r="Q1199"/>
  <c r="Q1198" s="1"/>
  <c r="Q1197" s="1"/>
  <c r="Q1196" s="1"/>
  <c r="Q1195" s="1"/>
  <c r="R1199"/>
  <c r="K1203"/>
  <c r="O1203"/>
  <c r="H1204"/>
  <c r="H1203" s="1"/>
  <c r="I1204"/>
  <c r="I1203" s="1"/>
  <c r="J1204"/>
  <c r="J1203" s="1"/>
  <c r="K1204"/>
  <c r="L1204"/>
  <c r="L1203" s="1"/>
  <c r="M1204"/>
  <c r="M1203" s="1"/>
  <c r="N1204"/>
  <c r="N1203" s="1"/>
  <c r="O1204"/>
  <c r="P1204"/>
  <c r="P1203" s="1"/>
  <c r="Q1204"/>
  <c r="Q1203" s="1"/>
  <c r="R1204"/>
  <c r="R1203" s="1"/>
  <c r="H1207"/>
  <c r="H1206" s="1"/>
  <c r="I1207"/>
  <c r="I1206" s="1"/>
  <c r="J1207"/>
  <c r="J1206" s="1"/>
  <c r="K1207"/>
  <c r="K1206" s="1"/>
  <c r="L1207"/>
  <c r="L1206" s="1"/>
  <c r="M1207"/>
  <c r="M1206" s="1"/>
  <c r="N1207"/>
  <c r="N1206" s="1"/>
  <c r="O1207"/>
  <c r="O1206" s="1"/>
  <c r="P1207"/>
  <c r="P1206" s="1"/>
  <c r="Q1207"/>
  <c r="Q1206" s="1"/>
  <c r="R1207"/>
  <c r="R1206" s="1"/>
  <c r="H1211"/>
  <c r="H177" i="3" s="1"/>
  <c r="H176" s="1"/>
  <c r="H175" s="1"/>
  <c r="I1211" i="1"/>
  <c r="I177" i="3" s="1"/>
  <c r="I176" s="1"/>
  <c r="I175" s="1"/>
  <c r="J1211" i="1"/>
  <c r="K1211"/>
  <c r="L1211"/>
  <c r="L177" i="3" s="1"/>
  <c r="L176" s="1"/>
  <c r="L175" s="1"/>
  <c r="M1211" i="1"/>
  <c r="M177" i="3" s="1"/>
  <c r="M176" s="1"/>
  <c r="M175" s="1"/>
  <c r="N1211" i="1"/>
  <c r="O1211"/>
  <c r="P1211"/>
  <c r="P177" i="3" s="1"/>
  <c r="P176" s="1"/>
  <c r="P175" s="1"/>
  <c r="Q1211" i="1"/>
  <c r="Q177" i="3" s="1"/>
  <c r="Q176" s="1"/>
  <c r="Q175" s="1"/>
  <c r="R1211" i="1"/>
  <c r="K1212"/>
  <c r="O1212"/>
  <c r="H1213"/>
  <c r="H1212" s="1"/>
  <c r="I1213"/>
  <c r="I1212" s="1"/>
  <c r="J1213"/>
  <c r="J1212" s="1"/>
  <c r="K1213"/>
  <c r="L1213"/>
  <c r="L1212" s="1"/>
  <c r="M1213"/>
  <c r="M1212" s="1"/>
  <c r="N1213"/>
  <c r="N1212" s="1"/>
  <c r="O1213"/>
  <c r="P1213"/>
  <c r="P1212" s="1"/>
  <c r="Q1213"/>
  <c r="Q1212" s="1"/>
  <c r="R1213"/>
  <c r="R1212" s="1"/>
  <c r="H1216"/>
  <c r="H1215" s="1"/>
  <c r="I1216"/>
  <c r="I1215" s="1"/>
  <c r="J1216"/>
  <c r="J1215" s="1"/>
  <c r="K1216"/>
  <c r="K1215" s="1"/>
  <c r="L1216"/>
  <c r="L1215" s="1"/>
  <c r="M1216"/>
  <c r="M1215" s="1"/>
  <c r="N1216"/>
  <c r="N1215" s="1"/>
  <c r="O1216"/>
  <c r="O1215" s="1"/>
  <c r="P1216"/>
  <c r="P1215" s="1"/>
  <c r="Q1216"/>
  <c r="Q1215" s="1"/>
  <c r="R1216"/>
  <c r="R1215" s="1"/>
  <c r="H1219"/>
  <c r="H1218" s="1"/>
  <c r="I1219"/>
  <c r="I1218" s="1"/>
  <c r="J1219"/>
  <c r="J1218" s="1"/>
  <c r="K1219"/>
  <c r="K1218" s="1"/>
  <c r="L1219"/>
  <c r="L1218" s="1"/>
  <c r="M1219"/>
  <c r="M1218" s="1"/>
  <c r="N1219"/>
  <c r="N1218" s="1"/>
  <c r="O1219"/>
  <c r="O1218" s="1"/>
  <c r="P1219"/>
  <c r="P1218" s="1"/>
  <c r="Q1219"/>
  <c r="Q1218" s="1"/>
  <c r="R1219"/>
  <c r="R1218" s="1"/>
  <c r="H1223"/>
  <c r="I1223"/>
  <c r="J1223"/>
  <c r="K1223"/>
  <c r="K1222" s="1"/>
  <c r="K1221" s="1"/>
  <c r="L1223"/>
  <c r="M1223"/>
  <c r="N1223"/>
  <c r="N1222" s="1"/>
  <c r="N1221" s="1"/>
  <c r="O1223"/>
  <c r="O1222" s="1"/>
  <c r="O1221" s="1"/>
  <c r="P1223"/>
  <c r="Q1223"/>
  <c r="R1223"/>
  <c r="H1226"/>
  <c r="I1226"/>
  <c r="J1226"/>
  <c r="J1222" s="1"/>
  <c r="J1221" s="1"/>
  <c r="K1226"/>
  <c r="L1226"/>
  <c r="M1226"/>
  <c r="N1226"/>
  <c r="O1226"/>
  <c r="P1226"/>
  <c r="Q1226"/>
  <c r="R1226"/>
  <c r="R1222" s="1"/>
  <c r="R1221" s="1"/>
  <c r="J1230"/>
  <c r="J1229" s="1"/>
  <c r="J1228" s="1"/>
  <c r="N1230"/>
  <c r="N1229" s="1"/>
  <c r="N1228" s="1"/>
  <c r="R1230"/>
  <c r="R1229" s="1"/>
  <c r="R1228" s="1"/>
  <c r="H1231"/>
  <c r="H1230" s="1"/>
  <c r="H1229" s="1"/>
  <c r="H1228" s="1"/>
  <c r="I1231"/>
  <c r="I1230" s="1"/>
  <c r="I1229" s="1"/>
  <c r="I1228" s="1"/>
  <c r="J1231"/>
  <c r="K1231"/>
  <c r="K1230" s="1"/>
  <c r="K1229" s="1"/>
  <c r="K1228" s="1"/>
  <c r="L1231"/>
  <c r="L1230" s="1"/>
  <c r="L1229" s="1"/>
  <c r="L1228" s="1"/>
  <c r="M1231"/>
  <c r="M1230" s="1"/>
  <c r="M1229" s="1"/>
  <c r="M1228" s="1"/>
  <c r="N1231"/>
  <c r="O1231"/>
  <c r="O1230" s="1"/>
  <c r="O1229" s="1"/>
  <c r="O1228" s="1"/>
  <c r="P1231"/>
  <c r="P1230" s="1"/>
  <c r="P1229" s="1"/>
  <c r="P1228" s="1"/>
  <c r="Q1231"/>
  <c r="Q1230" s="1"/>
  <c r="Q1229" s="1"/>
  <c r="Q1228" s="1"/>
  <c r="R1231"/>
  <c r="H1237"/>
  <c r="H1236" s="1"/>
  <c r="I1237"/>
  <c r="I1236" s="1"/>
  <c r="J1237"/>
  <c r="J1236" s="1"/>
  <c r="K1237"/>
  <c r="K1236" s="1"/>
  <c r="L1237"/>
  <c r="L1236" s="1"/>
  <c r="M1237"/>
  <c r="M1236" s="1"/>
  <c r="N1237"/>
  <c r="N1236" s="1"/>
  <c r="O1237"/>
  <c r="O1236" s="1"/>
  <c r="P1237"/>
  <c r="P1236" s="1"/>
  <c r="Q1237"/>
  <c r="Q1236" s="1"/>
  <c r="R1237"/>
  <c r="R1236" s="1"/>
  <c r="J1239"/>
  <c r="N1239"/>
  <c r="R1239"/>
  <c r="R1235" s="1"/>
  <c r="R1234" s="1"/>
  <c r="H1240"/>
  <c r="H1239" s="1"/>
  <c r="I1240"/>
  <c r="I1239" s="1"/>
  <c r="J1240"/>
  <c r="K1240"/>
  <c r="K1239" s="1"/>
  <c r="L1240"/>
  <c r="L1239" s="1"/>
  <c r="M1240"/>
  <c r="M1239" s="1"/>
  <c r="N1240"/>
  <c r="O1240"/>
  <c r="O1239" s="1"/>
  <c r="P1240"/>
  <c r="P1239" s="1"/>
  <c r="Q1240"/>
  <c r="Q1239" s="1"/>
  <c r="R1240"/>
  <c r="N1245"/>
  <c r="N1244" s="1"/>
  <c r="N1243" s="1"/>
  <c r="R1245"/>
  <c r="R1244" s="1"/>
  <c r="R1243" s="1"/>
  <c r="H1246"/>
  <c r="I1246"/>
  <c r="J1246"/>
  <c r="K1246"/>
  <c r="L1246"/>
  <c r="M1246"/>
  <c r="N1246"/>
  <c r="O1246"/>
  <c r="P1246"/>
  <c r="Q1246"/>
  <c r="H1249"/>
  <c r="I1249"/>
  <c r="J1249"/>
  <c r="K1249"/>
  <c r="L1249"/>
  <c r="M1249"/>
  <c r="N1249"/>
  <c r="O1249"/>
  <c r="P1249"/>
  <c r="Q1249"/>
  <c r="R1249"/>
  <c r="H1252"/>
  <c r="I1252"/>
  <c r="J1252"/>
  <c r="K1252"/>
  <c r="L1252"/>
  <c r="M1252"/>
  <c r="N1252"/>
  <c r="O1252"/>
  <c r="O1251" s="1"/>
  <c r="O1248" s="1"/>
  <c r="O1247" s="1"/>
  <c r="P1252"/>
  <c r="Q1252"/>
  <c r="R1252"/>
  <c r="I1257"/>
  <c r="I1256" s="1"/>
  <c r="I1255" s="1"/>
  <c r="I1254" s="1"/>
  <c r="K1257"/>
  <c r="K1256" s="1"/>
  <c r="K1255" s="1"/>
  <c r="K1254" s="1"/>
  <c r="Q1257"/>
  <c r="Q1256" s="1"/>
  <c r="Q1255" s="1"/>
  <c r="Q1254" s="1"/>
  <c r="R1257"/>
  <c r="R1256" s="1"/>
  <c r="R1255" s="1"/>
  <c r="R1254" s="1"/>
  <c r="H1258"/>
  <c r="H1257" s="1"/>
  <c r="H1256" s="1"/>
  <c r="H1255" s="1"/>
  <c r="H1254" s="1"/>
  <c r="I1258"/>
  <c r="J1258"/>
  <c r="J1257" s="1"/>
  <c r="J1256" s="1"/>
  <c r="J1255" s="1"/>
  <c r="J1254" s="1"/>
  <c r="K1258"/>
  <c r="L1258"/>
  <c r="L1257" s="1"/>
  <c r="L1256" s="1"/>
  <c r="L1255" s="1"/>
  <c r="L1254" s="1"/>
  <c r="M1258"/>
  <c r="M1257" s="1"/>
  <c r="M1256" s="1"/>
  <c r="M1255" s="1"/>
  <c r="M1254" s="1"/>
  <c r="N1258"/>
  <c r="N1257" s="1"/>
  <c r="N1256" s="1"/>
  <c r="N1255" s="1"/>
  <c r="N1254" s="1"/>
  <c r="O1258"/>
  <c r="O1257" s="1"/>
  <c r="O1256" s="1"/>
  <c r="O1255" s="1"/>
  <c r="O1254" s="1"/>
  <c r="P1258"/>
  <c r="P1257" s="1"/>
  <c r="P1256" s="1"/>
  <c r="P1255" s="1"/>
  <c r="P1254" s="1"/>
  <c r="Q1258"/>
  <c r="H1264"/>
  <c r="I1264"/>
  <c r="J1264"/>
  <c r="J119" i="3" s="1"/>
  <c r="J118" s="1"/>
  <c r="K1264" i="1"/>
  <c r="K119" i="3" s="1"/>
  <c r="K118" s="1"/>
  <c r="L1264" i="1"/>
  <c r="M1264"/>
  <c r="N1264"/>
  <c r="N119" i="3" s="1"/>
  <c r="N118" s="1"/>
  <c r="O1264" i="1"/>
  <c r="O119" i="3" s="1"/>
  <c r="O118" s="1"/>
  <c r="P1264" i="1"/>
  <c r="P119" i="3" s="1"/>
  <c r="P118" s="1"/>
  <c r="Q1264" i="1"/>
  <c r="R1264"/>
  <c r="R119" i="3" s="1"/>
  <c r="R118" s="1"/>
  <c r="H1265" i="1"/>
  <c r="I1265"/>
  <c r="J1265"/>
  <c r="K1265"/>
  <c r="L1265"/>
  <c r="M1265"/>
  <c r="N1265"/>
  <c r="O1265"/>
  <c r="P1265"/>
  <c r="Q1265"/>
  <c r="R1265"/>
  <c r="H1268"/>
  <c r="H1267" s="1"/>
  <c r="I1268"/>
  <c r="I1267" s="1"/>
  <c r="J1268"/>
  <c r="J1267" s="1"/>
  <c r="K1268"/>
  <c r="K1267" s="1"/>
  <c r="L1268"/>
  <c r="L1267" s="1"/>
  <c r="M1268"/>
  <c r="M1267" s="1"/>
  <c r="N1268"/>
  <c r="N1267" s="1"/>
  <c r="O1268"/>
  <c r="O1267" s="1"/>
  <c r="P1268"/>
  <c r="P1267" s="1"/>
  <c r="Q1268"/>
  <c r="Q1267" s="1"/>
  <c r="R1268"/>
  <c r="R1267" s="1"/>
  <c r="I1271"/>
  <c r="I1270" s="1"/>
  <c r="H1272"/>
  <c r="H129" i="3" s="1"/>
  <c r="H128" s="1"/>
  <c r="H127" s="1"/>
  <c r="I1272" i="1"/>
  <c r="I129" i="3" s="1"/>
  <c r="I128" s="1"/>
  <c r="I127" s="1"/>
  <c r="J1272" i="1"/>
  <c r="J129" i="3" s="1"/>
  <c r="J128" s="1"/>
  <c r="J127" s="1"/>
  <c r="K1272" i="1"/>
  <c r="L1272"/>
  <c r="L129" i="3" s="1"/>
  <c r="L128" s="1"/>
  <c r="L127" s="1"/>
  <c r="M1272" i="1"/>
  <c r="M129" i="3" s="1"/>
  <c r="M128" s="1"/>
  <c r="M127" s="1"/>
  <c r="N1272" i="1"/>
  <c r="O1272"/>
  <c r="P1272"/>
  <c r="P129" i="3" s="1"/>
  <c r="P128" s="1"/>
  <c r="P127" s="1"/>
  <c r="Q1272" i="1"/>
  <c r="Q129" i="3" s="1"/>
  <c r="Q128" s="1"/>
  <c r="Q127" s="1"/>
  <c r="R1272" i="1"/>
  <c r="K1273"/>
  <c r="H1274"/>
  <c r="H1273" s="1"/>
  <c r="I1274"/>
  <c r="I1273" s="1"/>
  <c r="J1274"/>
  <c r="J1273" s="1"/>
  <c r="K1274"/>
  <c r="L1274"/>
  <c r="L1273" s="1"/>
  <c r="M1274"/>
  <c r="M1273" s="1"/>
  <c r="N1274"/>
  <c r="N1273" s="1"/>
  <c r="O1274"/>
  <c r="O1273" s="1"/>
  <c r="P1274"/>
  <c r="P1273" s="1"/>
  <c r="Q1274"/>
  <c r="Q1273" s="1"/>
  <c r="R1274"/>
  <c r="R1273" s="1"/>
  <c r="H1277"/>
  <c r="H1276" s="1"/>
  <c r="I1277"/>
  <c r="I1276" s="1"/>
  <c r="J1277"/>
  <c r="J1276" s="1"/>
  <c r="K1277"/>
  <c r="K1276" s="1"/>
  <c r="L1277"/>
  <c r="L1276" s="1"/>
  <c r="M1277"/>
  <c r="M1276" s="1"/>
  <c r="N1277"/>
  <c r="N1276" s="1"/>
  <c r="O1277"/>
  <c r="O1276" s="1"/>
  <c r="P1277"/>
  <c r="P1276" s="1"/>
  <c r="Q1277"/>
  <c r="Q1276" s="1"/>
  <c r="R1277"/>
  <c r="R1276" s="1"/>
  <c r="O1279"/>
  <c r="H1280"/>
  <c r="H1279" s="1"/>
  <c r="I1280"/>
  <c r="I1279" s="1"/>
  <c r="J1280"/>
  <c r="J1279" s="1"/>
  <c r="K1280"/>
  <c r="K1279" s="1"/>
  <c r="L1280"/>
  <c r="L1279" s="1"/>
  <c r="M1280"/>
  <c r="M1279" s="1"/>
  <c r="N1280"/>
  <c r="N1279" s="1"/>
  <c r="O1280"/>
  <c r="P1280"/>
  <c r="P1279" s="1"/>
  <c r="Q1280"/>
  <c r="Q1279" s="1"/>
  <c r="R1280"/>
  <c r="R1279" s="1"/>
  <c r="P1282"/>
  <c r="R1282"/>
  <c r="H1283"/>
  <c r="H1282" s="1"/>
  <c r="I1283"/>
  <c r="I1282" s="1"/>
  <c r="J1283"/>
  <c r="J1282" s="1"/>
  <c r="K1283"/>
  <c r="K1282" s="1"/>
  <c r="L1283"/>
  <c r="L1282" s="1"/>
  <c r="M1283"/>
  <c r="M1282" s="1"/>
  <c r="N1283"/>
  <c r="N1282" s="1"/>
  <c r="O1283"/>
  <c r="O1282" s="1"/>
  <c r="P1283"/>
  <c r="Q1283"/>
  <c r="Q1282" s="1"/>
  <c r="R1283"/>
  <c r="H1286"/>
  <c r="H1285" s="1"/>
  <c r="I1286"/>
  <c r="I1285" s="1"/>
  <c r="J1286"/>
  <c r="J1285" s="1"/>
  <c r="K1286"/>
  <c r="K1285" s="1"/>
  <c r="L1286"/>
  <c r="L1285" s="1"/>
  <c r="M1286"/>
  <c r="M1285" s="1"/>
  <c r="N1286"/>
  <c r="N1285" s="1"/>
  <c r="O1286"/>
  <c r="O1285" s="1"/>
  <c r="P1286"/>
  <c r="P1285" s="1"/>
  <c r="Q1286"/>
  <c r="Q1285" s="1"/>
  <c r="R1286"/>
  <c r="R1285" s="1"/>
  <c r="R1289"/>
  <c r="R1288" s="1"/>
  <c r="K1290"/>
  <c r="K1289" s="1"/>
  <c r="K1288" s="1"/>
  <c r="R1290"/>
  <c r="H1291"/>
  <c r="I1291"/>
  <c r="J1291"/>
  <c r="J894" i="3" s="1"/>
  <c r="J893" s="1"/>
  <c r="K1291" i="1"/>
  <c r="K894" i="3" s="1"/>
  <c r="K893" s="1"/>
  <c r="L1291" i="1"/>
  <c r="L894" i="3" s="1"/>
  <c r="L893" s="1"/>
  <c r="M1291" i="1"/>
  <c r="N1291"/>
  <c r="N894" i="3" s="1"/>
  <c r="N893" s="1"/>
  <c r="O1291" i="1"/>
  <c r="O894" i="3" s="1"/>
  <c r="O893" s="1"/>
  <c r="P1291" i="1"/>
  <c r="P894" i="3" s="1"/>
  <c r="P893" s="1"/>
  <c r="Q1291" i="1"/>
  <c r="J1294"/>
  <c r="R1294"/>
  <c r="H1295"/>
  <c r="H1294" s="1"/>
  <c r="I1295"/>
  <c r="I1294" s="1"/>
  <c r="J1295"/>
  <c r="K1295"/>
  <c r="K1294" s="1"/>
  <c r="L1295"/>
  <c r="L1294" s="1"/>
  <c r="M1295"/>
  <c r="M1294" s="1"/>
  <c r="N1295"/>
  <c r="N1294" s="1"/>
  <c r="O1295"/>
  <c r="O1294" s="1"/>
  <c r="P1295"/>
  <c r="P1294" s="1"/>
  <c r="Q1295"/>
  <c r="Q1294" s="1"/>
  <c r="R1295"/>
  <c r="P1298"/>
  <c r="P1297" s="1"/>
  <c r="R1298"/>
  <c r="R1297" s="1"/>
  <c r="H1299"/>
  <c r="H1092" i="3" s="1"/>
  <c r="H1091" s="1"/>
  <c r="H1090" s="1"/>
  <c r="I1299" i="1"/>
  <c r="I1092" i="3" s="1"/>
  <c r="I1091" s="1"/>
  <c r="I1090" s="1"/>
  <c r="J1299" i="1"/>
  <c r="K1299"/>
  <c r="L1299"/>
  <c r="L1092" i="3" s="1"/>
  <c r="L1091" s="1"/>
  <c r="L1090" s="1"/>
  <c r="M1299" i="1"/>
  <c r="M1092" i="3" s="1"/>
  <c r="M1091" s="1"/>
  <c r="M1090" s="1"/>
  <c r="N1299" i="1"/>
  <c r="N1092" i="3" s="1"/>
  <c r="N1091" s="1"/>
  <c r="N1090" s="1"/>
  <c r="O1299" i="1"/>
  <c r="P1299"/>
  <c r="P1092" i="3" s="1"/>
  <c r="P1091" s="1"/>
  <c r="P1090" s="1"/>
  <c r="Q1299" i="1"/>
  <c r="Q1092" i="3" s="1"/>
  <c r="Q1091" s="1"/>
  <c r="Q1090" s="1"/>
  <c r="R1299" i="1"/>
  <c r="R1092" i="3" s="1"/>
  <c r="R1091" s="1"/>
  <c r="R1090" s="1"/>
  <c r="H1301" i="1"/>
  <c r="H1300" s="1"/>
  <c r="I1301"/>
  <c r="I1300" s="1"/>
  <c r="J1301"/>
  <c r="J1300" s="1"/>
  <c r="K1301"/>
  <c r="K1300" s="1"/>
  <c r="L1301"/>
  <c r="L1300" s="1"/>
  <c r="M1301"/>
  <c r="M1300" s="1"/>
  <c r="N1301"/>
  <c r="N1300" s="1"/>
  <c r="O1301"/>
  <c r="O1300" s="1"/>
  <c r="P1301"/>
  <c r="P1300" s="1"/>
  <c r="Q1301"/>
  <c r="Q1300" s="1"/>
  <c r="R1301"/>
  <c r="R1300" s="1"/>
  <c r="H1302"/>
  <c r="I1302"/>
  <c r="J1302"/>
  <c r="K1302"/>
  <c r="L1302"/>
  <c r="M1302"/>
  <c r="N1302"/>
  <c r="O1302"/>
  <c r="P1302"/>
  <c r="Q1302"/>
  <c r="R1302"/>
  <c r="R1305"/>
  <c r="R1304" s="1"/>
  <c r="H1306"/>
  <c r="H1305" s="1"/>
  <c r="H1304" s="1"/>
  <c r="I1306"/>
  <c r="I1305" s="1"/>
  <c r="I1304" s="1"/>
  <c r="J1306"/>
  <c r="J1305" s="1"/>
  <c r="J1304" s="1"/>
  <c r="K1306"/>
  <c r="K1305" s="1"/>
  <c r="K1304" s="1"/>
  <c r="L1306"/>
  <c r="L1305" s="1"/>
  <c r="L1304" s="1"/>
  <c r="M1306"/>
  <c r="M1305" s="1"/>
  <c r="M1304" s="1"/>
  <c r="N1306"/>
  <c r="N1305" s="1"/>
  <c r="N1304" s="1"/>
  <c r="O1306"/>
  <c r="O1305" s="1"/>
  <c r="O1304" s="1"/>
  <c r="P1306"/>
  <c r="P1305" s="1"/>
  <c r="P1304" s="1"/>
  <c r="Q1306"/>
  <c r="Q1305" s="1"/>
  <c r="Q1304" s="1"/>
  <c r="R1306"/>
  <c r="H1313"/>
  <c r="H1312" s="1"/>
  <c r="I1313"/>
  <c r="I1312" s="1"/>
  <c r="J1313"/>
  <c r="J1312" s="1"/>
  <c r="K1313"/>
  <c r="K1312" s="1"/>
  <c r="L1313"/>
  <c r="L1312" s="1"/>
  <c r="L1311" s="1"/>
  <c r="M1313"/>
  <c r="M1312" s="1"/>
  <c r="N1313"/>
  <c r="N1312" s="1"/>
  <c r="O1313"/>
  <c r="O1312" s="1"/>
  <c r="P1313"/>
  <c r="P1312" s="1"/>
  <c r="P1311" s="1"/>
  <c r="Q1313"/>
  <c r="Q1312" s="1"/>
  <c r="R1313"/>
  <c r="R1312" s="1"/>
  <c r="H1315"/>
  <c r="H1311" s="1"/>
  <c r="I1315"/>
  <c r="J1315"/>
  <c r="K1315"/>
  <c r="L1315"/>
  <c r="M1315"/>
  <c r="N1315"/>
  <c r="O1315"/>
  <c r="P1315"/>
  <c r="Q1315"/>
  <c r="R1315"/>
  <c r="K1317"/>
  <c r="O1317"/>
  <c r="H1318"/>
  <c r="H1317" s="1"/>
  <c r="I1318"/>
  <c r="I1317" s="1"/>
  <c r="J1318"/>
  <c r="J1317" s="1"/>
  <c r="K1318"/>
  <c r="L1318"/>
  <c r="L1317" s="1"/>
  <c r="M1318"/>
  <c r="M1317" s="1"/>
  <c r="N1318"/>
  <c r="N1317" s="1"/>
  <c r="O1318"/>
  <c r="P1318"/>
  <c r="P1317" s="1"/>
  <c r="Q1318"/>
  <c r="Q1317" s="1"/>
  <c r="R1318"/>
  <c r="R1317" s="1"/>
  <c r="H1319"/>
  <c r="I1319"/>
  <c r="J1319"/>
  <c r="K1319"/>
  <c r="L1319"/>
  <c r="M1319"/>
  <c r="N1319"/>
  <c r="O1319"/>
  <c r="P1319"/>
  <c r="Q1319"/>
  <c r="R1319"/>
  <c r="N1322"/>
  <c r="R1322"/>
  <c r="H1323"/>
  <c r="H1322" s="1"/>
  <c r="I1323"/>
  <c r="I1322" s="1"/>
  <c r="J1323"/>
  <c r="J1322" s="1"/>
  <c r="K1323"/>
  <c r="K1322" s="1"/>
  <c r="L1323"/>
  <c r="L1322" s="1"/>
  <c r="M1323"/>
  <c r="M1322" s="1"/>
  <c r="N1323"/>
  <c r="O1323"/>
  <c r="O1322" s="1"/>
  <c r="P1323"/>
  <c r="P1322" s="1"/>
  <c r="Q1323"/>
  <c r="Q1322" s="1"/>
  <c r="R1323"/>
  <c r="H1324"/>
  <c r="I1324"/>
  <c r="J1324"/>
  <c r="K1324"/>
  <c r="L1324"/>
  <c r="M1324"/>
  <c r="N1324"/>
  <c r="O1324"/>
  <c r="P1324"/>
  <c r="Q1324"/>
  <c r="R1324"/>
  <c r="I1326"/>
  <c r="M1326"/>
  <c r="H1327"/>
  <c r="H1326" s="1"/>
  <c r="I1327"/>
  <c r="J1327"/>
  <c r="J1326" s="1"/>
  <c r="K1327"/>
  <c r="K1326" s="1"/>
  <c r="L1327"/>
  <c r="L1326" s="1"/>
  <c r="M1327"/>
  <c r="N1327"/>
  <c r="N1326" s="1"/>
  <c r="O1327"/>
  <c r="O1326" s="1"/>
  <c r="P1327"/>
  <c r="P1326" s="1"/>
  <c r="Q1327"/>
  <c r="Q1326" s="1"/>
  <c r="R1327"/>
  <c r="R1326" s="1"/>
  <c r="K1330"/>
  <c r="K1329" s="1"/>
  <c r="M1330"/>
  <c r="M1329" s="1"/>
  <c r="H1331"/>
  <c r="H1127" i="3" s="1"/>
  <c r="H1126" s="1"/>
  <c r="H1125" s="1"/>
  <c r="I1331" i="1"/>
  <c r="J1331"/>
  <c r="K1331"/>
  <c r="K1127" i="3" s="1"/>
  <c r="K1126" s="1"/>
  <c r="K1125" s="1"/>
  <c r="L1331" i="1"/>
  <c r="L1127" i="3" s="1"/>
  <c r="L1126" s="1"/>
  <c r="L1125" s="1"/>
  <c r="M1331" i="1"/>
  <c r="M1127" i="3" s="1"/>
  <c r="M1126" s="1"/>
  <c r="M1125" s="1"/>
  <c r="N1331" i="1"/>
  <c r="O1331"/>
  <c r="O1127" i="3" s="1"/>
  <c r="O1126" s="1"/>
  <c r="O1125" s="1"/>
  <c r="P1331" i="1"/>
  <c r="P1127" i="3" s="1"/>
  <c r="P1126" s="1"/>
  <c r="P1125" s="1"/>
  <c r="Q1331" i="1"/>
  <c r="Q1127" i="3" s="1"/>
  <c r="Q1126" s="1"/>
  <c r="Q1125" s="1"/>
  <c r="R1331" i="1"/>
  <c r="H1335"/>
  <c r="H1334" s="1"/>
  <c r="H1333" s="1"/>
  <c r="H1332" s="1"/>
  <c r="I1335"/>
  <c r="I1334" s="1"/>
  <c r="I1333" s="1"/>
  <c r="I1332" s="1"/>
  <c r="J1335"/>
  <c r="J1334" s="1"/>
  <c r="J1333" s="1"/>
  <c r="J1332" s="1"/>
  <c r="K1335"/>
  <c r="K1334" s="1"/>
  <c r="K1333" s="1"/>
  <c r="K1332" s="1"/>
  <c r="J47" i="2" s="1"/>
  <c r="L1335" i="1"/>
  <c r="L1334" s="1"/>
  <c r="L1333" s="1"/>
  <c r="L1332" s="1"/>
  <c r="M1335"/>
  <c r="M1334" s="1"/>
  <c r="M1333" s="1"/>
  <c r="M1332" s="1"/>
  <c r="N1335"/>
  <c r="N1334" s="1"/>
  <c r="N1333" s="1"/>
  <c r="N1332" s="1"/>
  <c r="O1335"/>
  <c r="O1334" s="1"/>
  <c r="O1333" s="1"/>
  <c r="O1332" s="1"/>
  <c r="P1335"/>
  <c r="P1334" s="1"/>
  <c r="P1333" s="1"/>
  <c r="P1332" s="1"/>
  <c r="Q1335"/>
  <c r="Q1334" s="1"/>
  <c r="Q1333" s="1"/>
  <c r="Q1332" s="1"/>
  <c r="R1335"/>
  <c r="R1334" s="1"/>
  <c r="R1333" s="1"/>
  <c r="R1332" s="1"/>
  <c r="H1340"/>
  <c r="L1340"/>
  <c r="P1340"/>
  <c r="H1341"/>
  <c r="I1341"/>
  <c r="I1340" s="1"/>
  <c r="J1341"/>
  <c r="J1340" s="1"/>
  <c r="K1341"/>
  <c r="K1340" s="1"/>
  <c r="L1341"/>
  <c r="M1341"/>
  <c r="M1340" s="1"/>
  <c r="N1341"/>
  <c r="N1340" s="1"/>
  <c r="O1341"/>
  <c r="O1340" s="1"/>
  <c r="P1341"/>
  <c r="Q1341"/>
  <c r="Q1340" s="1"/>
  <c r="R1341"/>
  <c r="R1340" s="1"/>
  <c r="J1343"/>
  <c r="N1343"/>
  <c r="R1343"/>
  <c r="R1344"/>
  <c r="H1345"/>
  <c r="H1343" s="1"/>
  <c r="I1345"/>
  <c r="J1345"/>
  <c r="J1344" s="1"/>
  <c r="K1345"/>
  <c r="K1343" s="1"/>
  <c r="L1345"/>
  <c r="L1343" s="1"/>
  <c r="M1345"/>
  <c r="N1345"/>
  <c r="N1344" s="1"/>
  <c r="O1345"/>
  <c r="O1343" s="1"/>
  <c r="P1345"/>
  <c r="P1343" s="1"/>
  <c r="Q1345"/>
  <c r="R1345"/>
  <c r="R1348"/>
  <c r="R1347" s="1"/>
  <c r="H1349"/>
  <c r="H1348" s="1"/>
  <c r="I1349"/>
  <c r="I1348" s="1"/>
  <c r="J1349"/>
  <c r="J1348" s="1"/>
  <c r="J1347" s="1"/>
  <c r="K1349"/>
  <c r="K1348" s="1"/>
  <c r="L1349"/>
  <c r="L1348" s="1"/>
  <c r="M1349"/>
  <c r="M1348" s="1"/>
  <c r="N1349"/>
  <c r="N1348" s="1"/>
  <c r="N1347" s="1"/>
  <c r="O1349"/>
  <c r="O1348" s="1"/>
  <c r="P1349"/>
  <c r="P1348" s="1"/>
  <c r="Q1349"/>
  <c r="Q1348" s="1"/>
  <c r="R1349"/>
  <c r="H1351"/>
  <c r="L1351"/>
  <c r="P1351"/>
  <c r="H1352"/>
  <c r="I1352"/>
  <c r="I1351" s="1"/>
  <c r="J1352"/>
  <c r="J1351" s="1"/>
  <c r="K1352"/>
  <c r="K1351" s="1"/>
  <c r="L1352"/>
  <c r="M1352"/>
  <c r="M1351" s="1"/>
  <c r="N1352"/>
  <c r="N1351" s="1"/>
  <c r="O1352"/>
  <c r="O1351" s="1"/>
  <c r="P1352"/>
  <c r="Q1352"/>
  <c r="Q1351" s="1"/>
  <c r="R1352"/>
  <c r="R1351" s="1"/>
  <c r="H1356"/>
  <c r="I1356"/>
  <c r="J1356"/>
  <c r="K1356"/>
  <c r="L1356"/>
  <c r="M1356"/>
  <c r="N1356"/>
  <c r="O1356"/>
  <c r="P1356"/>
  <c r="Q1356"/>
  <c r="R1356"/>
  <c r="H1358"/>
  <c r="J1358"/>
  <c r="J1355" s="1"/>
  <c r="J1354" s="1"/>
  <c r="P1358"/>
  <c r="R1358"/>
  <c r="R1355" s="1"/>
  <c r="R1354" s="1"/>
  <c r="H1359"/>
  <c r="H123" i="3" s="1"/>
  <c r="H122" s="1"/>
  <c r="I1359" i="1"/>
  <c r="I123" i="3" s="1"/>
  <c r="I122" s="1"/>
  <c r="J1359" i="1"/>
  <c r="J123" i="3" s="1"/>
  <c r="J122" s="1"/>
  <c r="K1359" i="1"/>
  <c r="L1359"/>
  <c r="L123" i="3" s="1"/>
  <c r="L122" s="1"/>
  <c r="M1359" i="1"/>
  <c r="M123" i="3" s="1"/>
  <c r="M122" s="1"/>
  <c r="N1359" i="1"/>
  <c r="N123" i="3" s="1"/>
  <c r="N122" s="1"/>
  <c r="O1359" i="1"/>
  <c r="P1359"/>
  <c r="P123" i="3" s="1"/>
  <c r="P122" s="1"/>
  <c r="Q1359" i="1"/>
  <c r="Q123" i="3" s="1"/>
  <c r="Q122" s="1"/>
  <c r="R1359" i="1"/>
  <c r="R123" i="3" s="1"/>
  <c r="R122" s="1"/>
  <c r="O1361" i="1"/>
  <c r="O1360" s="1"/>
  <c r="H1362"/>
  <c r="H1361" s="1"/>
  <c r="H1360" s="1"/>
  <c r="I1362"/>
  <c r="I1361" s="1"/>
  <c r="I1360" s="1"/>
  <c r="J1362"/>
  <c r="J1361" s="1"/>
  <c r="J1360" s="1"/>
  <c r="K1362"/>
  <c r="K1361" s="1"/>
  <c r="K1360" s="1"/>
  <c r="L1362"/>
  <c r="L1361" s="1"/>
  <c r="L1360" s="1"/>
  <c r="M1362"/>
  <c r="M1361" s="1"/>
  <c r="M1360" s="1"/>
  <c r="N1362"/>
  <c r="N1361" s="1"/>
  <c r="N1360" s="1"/>
  <c r="O1362"/>
  <c r="P1362"/>
  <c r="P1361" s="1"/>
  <c r="P1360" s="1"/>
  <c r="Q1362"/>
  <c r="Q1361" s="1"/>
  <c r="Q1360" s="1"/>
  <c r="R1362"/>
  <c r="R1361" s="1"/>
  <c r="R1360" s="1"/>
  <c r="K1369"/>
  <c r="K1368" s="1"/>
  <c r="K1367" s="1"/>
  <c r="K1366" s="1"/>
  <c r="K1365" s="1"/>
  <c r="K1364" s="1"/>
  <c r="R1369"/>
  <c r="R1368" s="1"/>
  <c r="R1367" s="1"/>
  <c r="R1366" s="1"/>
  <c r="R1365" s="1"/>
  <c r="R1364" s="1"/>
  <c r="H1370"/>
  <c r="H1369" s="1"/>
  <c r="H1368" s="1"/>
  <c r="H1367" s="1"/>
  <c r="H1366" s="1"/>
  <c r="H1365" s="1"/>
  <c r="H1364" s="1"/>
  <c r="I1370"/>
  <c r="I1369" s="1"/>
  <c r="I1368" s="1"/>
  <c r="I1367" s="1"/>
  <c r="I1366" s="1"/>
  <c r="I1365" s="1"/>
  <c r="I1364" s="1"/>
  <c r="J1370"/>
  <c r="J1369" s="1"/>
  <c r="J1368" s="1"/>
  <c r="J1367" s="1"/>
  <c r="J1366" s="1"/>
  <c r="J1365" s="1"/>
  <c r="J1364" s="1"/>
  <c r="K1370"/>
  <c r="L1370"/>
  <c r="L1369" s="1"/>
  <c r="L1368" s="1"/>
  <c r="L1367" s="1"/>
  <c r="L1366" s="1"/>
  <c r="L1365" s="1"/>
  <c r="L1364" s="1"/>
  <c r="M1370"/>
  <c r="M1369" s="1"/>
  <c r="M1368" s="1"/>
  <c r="M1367" s="1"/>
  <c r="M1366" s="1"/>
  <c r="M1365" s="1"/>
  <c r="M1364" s="1"/>
  <c r="N1370"/>
  <c r="N1369" s="1"/>
  <c r="N1368" s="1"/>
  <c r="N1367" s="1"/>
  <c r="N1366" s="1"/>
  <c r="N1365" s="1"/>
  <c r="N1364" s="1"/>
  <c r="O1370"/>
  <c r="O1369" s="1"/>
  <c r="O1368" s="1"/>
  <c r="O1367" s="1"/>
  <c r="O1366" s="1"/>
  <c r="O1365" s="1"/>
  <c r="O1364" s="1"/>
  <c r="P1370"/>
  <c r="P1369" s="1"/>
  <c r="P1368" s="1"/>
  <c r="P1367" s="1"/>
  <c r="P1366" s="1"/>
  <c r="P1365" s="1"/>
  <c r="P1364" s="1"/>
  <c r="Q1370"/>
  <c r="Q1369" s="1"/>
  <c r="Q1368" s="1"/>
  <c r="Q1367" s="1"/>
  <c r="Q1366" s="1"/>
  <c r="Q1365" s="1"/>
  <c r="Q1364" s="1"/>
  <c r="K1378"/>
  <c r="K1377" s="1"/>
  <c r="K1376" s="1"/>
  <c r="H1379"/>
  <c r="I1379"/>
  <c r="J1379"/>
  <c r="J1207" i="3" s="1"/>
  <c r="J1206" s="1"/>
  <c r="J1205" s="1"/>
  <c r="J1204" s="1"/>
  <c r="K1379" i="1"/>
  <c r="K1207" i="3" s="1"/>
  <c r="K1206" s="1"/>
  <c r="K1205" s="1"/>
  <c r="K1204" s="1"/>
  <c r="L1379" i="1"/>
  <c r="L1207" i="3" s="1"/>
  <c r="L1206" s="1"/>
  <c r="L1205" s="1"/>
  <c r="L1204" s="1"/>
  <c r="M1379" i="1"/>
  <c r="N1379"/>
  <c r="N1207" i="3" s="1"/>
  <c r="N1206" s="1"/>
  <c r="N1205" s="1"/>
  <c r="N1204" s="1"/>
  <c r="O1379" i="1"/>
  <c r="O1207" i="3" s="1"/>
  <c r="O1206" s="1"/>
  <c r="O1205" s="1"/>
  <c r="O1204" s="1"/>
  <c r="P1379" i="1"/>
  <c r="P1207" i="3" s="1"/>
  <c r="P1206" s="1"/>
  <c r="P1205" s="1"/>
  <c r="P1204" s="1"/>
  <c r="Q1379" i="1"/>
  <c r="R1379"/>
  <c r="R1207" i="3" s="1"/>
  <c r="R1206" s="1"/>
  <c r="R1205" s="1"/>
  <c r="R1204" s="1"/>
  <c r="J1381" i="1"/>
  <c r="J1380" s="1"/>
  <c r="R1381"/>
  <c r="R1380" s="1"/>
  <c r="H1382"/>
  <c r="H1381" s="1"/>
  <c r="H1380" s="1"/>
  <c r="I1382"/>
  <c r="I1381" s="1"/>
  <c r="I1380" s="1"/>
  <c r="J1382"/>
  <c r="K1382"/>
  <c r="K1381" s="1"/>
  <c r="K1380" s="1"/>
  <c r="L1382"/>
  <c r="L1381" s="1"/>
  <c r="L1380" s="1"/>
  <c r="M1382"/>
  <c r="M1381" s="1"/>
  <c r="M1380" s="1"/>
  <c r="N1382"/>
  <c r="N1381" s="1"/>
  <c r="N1380" s="1"/>
  <c r="O1382"/>
  <c r="O1381" s="1"/>
  <c r="O1380" s="1"/>
  <c r="P1382"/>
  <c r="P1381" s="1"/>
  <c r="P1380" s="1"/>
  <c r="Q1382"/>
  <c r="Q1381" s="1"/>
  <c r="Q1380" s="1"/>
  <c r="R1382"/>
  <c r="H1386"/>
  <c r="I1386"/>
  <c r="J1386"/>
  <c r="K1386"/>
  <c r="L1386"/>
  <c r="M1386"/>
  <c r="N1386"/>
  <c r="O1386"/>
  <c r="P1386"/>
  <c r="Q1386"/>
  <c r="R1386"/>
  <c r="H1390"/>
  <c r="I1390"/>
  <c r="J1390"/>
  <c r="K1390"/>
  <c r="L1390"/>
  <c r="M1390"/>
  <c r="N1390"/>
  <c r="O1390"/>
  <c r="P1390"/>
  <c r="Q1390"/>
  <c r="R1390"/>
  <c r="H1393"/>
  <c r="I1393"/>
  <c r="J1393"/>
  <c r="K1393"/>
  <c r="L1393"/>
  <c r="M1393"/>
  <c r="N1393"/>
  <c r="O1393"/>
  <c r="P1393"/>
  <c r="Q1393"/>
  <c r="R1393"/>
  <c r="P1397"/>
  <c r="H1398"/>
  <c r="H1397" s="1"/>
  <c r="I1398"/>
  <c r="I1397" s="1"/>
  <c r="J1398"/>
  <c r="J1397" s="1"/>
  <c r="K1398"/>
  <c r="K1397" s="1"/>
  <c r="L1398"/>
  <c r="L1397" s="1"/>
  <c r="M1398"/>
  <c r="M1397" s="1"/>
  <c r="N1398"/>
  <c r="N1397" s="1"/>
  <c r="O1398"/>
  <c r="O1397" s="1"/>
  <c r="P1398"/>
  <c r="Q1398"/>
  <c r="Q1397" s="1"/>
  <c r="R1398"/>
  <c r="R1397" s="1"/>
  <c r="H1407"/>
  <c r="H1224" i="3" s="1"/>
  <c r="H1223" s="1"/>
  <c r="I1407" i="1"/>
  <c r="J1407"/>
  <c r="K1407"/>
  <c r="K1224" i="3" s="1"/>
  <c r="K1223" s="1"/>
  <c r="L1407" i="1"/>
  <c r="L1224" i="3" s="1"/>
  <c r="L1223" s="1"/>
  <c r="M1407" i="1"/>
  <c r="N1407"/>
  <c r="O1407"/>
  <c r="O1224" i="3" s="1"/>
  <c r="O1223" s="1"/>
  <c r="P1407" i="1"/>
  <c r="P1224" i="3" s="1"/>
  <c r="P1223" s="1"/>
  <c r="Q1407" i="1"/>
  <c r="Q1224" i="3" s="1"/>
  <c r="Q1223" s="1"/>
  <c r="R1406" i="1"/>
  <c r="N1408"/>
  <c r="R1408"/>
  <c r="H1409"/>
  <c r="I1409"/>
  <c r="J1409"/>
  <c r="J1226" i="3" s="1"/>
  <c r="J1225" s="1"/>
  <c r="K1409" i="1"/>
  <c r="L1409"/>
  <c r="M1409"/>
  <c r="N1409"/>
  <c r="N1226" i="3" s="1"/>
  <c r="N1225" s="1"/>
  <c r="O1409" i="1"/>
  <c r="O1226" i="3" s="1"/>
  <c r="O1225" s="1"/>
  <c r="P1409" i="1"/>
  <c r="Q1409"/>
  <c r="H1410"/>
  <c r="I1410"/>
  <c r="J1410"/>
  <c r="K1410"/>
  <c r="L1410"/>
  <c r="M1410"/>
  <c r="N1410"/>
  <c r="O1410"/>
  <c r="P1410"/>
  <c r="Q1410"/>
  <c r="R1410"/>
  <c r="H1413"/>
  <c r="H1412" s="1"/>
  <c r="I1413"/>
  <c r="I1412" s="1"/>
  <c r="J1413"/>
  <c r="J1412" s="1"/>
  <c r="K1413"/>
  <c r="K1412" s="1"/>
  <c r="L1413"/>
  <c r="L1412" s="1"/>
  <c r="M1413"/>
  <c r="M1412" s="1"/>
  <c r="N1413"/>
  <c r="N1412" s="1"/>
  <c r="O1413"/>
  <c r="O1412" s="1"/>
  <c r="P1413"/>
  <c r="P1412" s="1"/>
  <c r="Q1413"/>
  <c r="Q1412" s="1"/>
  <c r="R1413"/>
  <c r="R1412" s="1"/>
  <c r="K1420"/>
  <c r="H1421"/>
  <c r="H1420" s="1"/>
  <c r="I1421"/>
  <c r="I1420" s="1"/>
  <c r="J1421"/>
  <c r="J1420" s="1"/>
  <c r="K1421"/>
  <c r="L1421"/>
  <c r="L1420" s="1"/>
  <c r="M1421"/>
  <c r="M1420" s="1"/>
  <c r="N1421"/>
  <c r="N1420" s="1"/>
  <c r="O1421"/>
  <c r="O1420" s="1"/>
  <c r="P1421"/>
  <c r="P1420" s="1"/>
  <c r="Q1421"/>
  <c r="Q1420" s="1"/>
  <c r="R1421"/>
  <c r="R1420" s="1"/>
  <c r="H1425"/>
  <c r="H1424" s="1"/>
  <c r="I1425"/>
  <c r="I1424" s="1"/>
  <c r="J1425"/>
  <c r="J1424" s="1"/>
  <c r="K1425"/>
  <c r="K1424" s="1"/>
  <c r="L1425"/>
  <c r="L1424" s="1"/>
  <c r="M1425"/>
  <c r="M1424" s="1"/>
  <c r="N1425"/>
  <c r="N1424" s="1"/>
  <c r="O1425"/>
  <c r="O1424" s="1"/>
  <c r="P1425"/>
  <c r="P1424" s="1"/>
  <c r="Q1425"/>
  <c r="Q1424" s="1"/>
  <c r="R1425"/>
  <c r="R1424" s="1"/>
  <c r="H1430"/>
  <c r="H1429" s="1"/>
  <c r="I1430"/>
  <c r="I1429" s="1"/>
  <c r="J1430"/>
  <c r="J1429" s="1"/>
  <c r="K1430"/>
  <c r="K1429" s="1"/>
  <c r="L1430"/>
  <c r="L1429" s="1"/>
  <c r="M1430"/>
  <c r="M1429" s="1"/>
  <c r="N1430"/>
  <c r="N1429" s="1"/>
  <c r="O1430"/>
  <c r="O1429" s="1"/>
  <c r="P1430"/>
  <c r="P1429" s="1"/>
  <c r="Q1430"/>
  <c r="Q1429" s="1"/>
  <c r="R1430"/>
  <c r="R1429" s="1"/>
  <c r="H1434"/>
  <c r="I1434"/>
  <c r="J1434"/>
  <c r="K1434"/>
  <c r="K216" i="3" s="1"/>
  <c r="K215" s="1"/>
  <c r="L1434" i="1"/>
  <c r="M1434"/>
  <c r="N1434"/>
  <c r="O1434"/>
  <c r="O216" i="3" s="1"/>
  <c r="O215" s="1"/>
  <c r="P1434" i="1"/>
  <c r="Q1434"/>
  <c r="R1433"/>
  <c r="N1436"/>
  <c r="N1435" s="1"/>
  <c r="R1436"/>
  <c r="R1435" s="1"/>
  <c r="H1437"/>
  <c r="H1436" s="1"/>
  <c r="H1435" s="1"/>
  <c r="I1437"/>
  <c r="I1436" s="1"/>
  <c r="I1435" s="1"/>
  <c r="J1437"/>
  <c r="J1436" s="1"/>
  <c r="J1435" s="1"/>
  <c r="K1437"/>
  <c r="K1436" s="1"/>
  <c r="K1435" s="1"/>
  <c r="L1437"/>
  <c r="L1436" s="1"/>
  <c r="L1435" s="1"/>
  <c r="M1437"/>
  <c r="M1436" s="1"/>
  <c r="M1435" s="1"/>
  <c r="N1437"/>
  <c r="O1437"/>
  <c r="O1436" s="1"/>
  <c r="O1435" s="1"/>
  <c r="P1437"/>
  <c r="P1436" s="1"/>
  <c r="P1435" s="1"/>
  <c r="Q1437"/>
  <c r="Q1436" s="1"/>
  <c r="Q1435" s="1"/>
  <c r="R1437"/>
  <c r="H1439"/>
  <c r="I1439"/>
  <c r="J1439"/>
  <c r="K1439"/>
  <c r="L1439"/>
  <c r="M1439"/>
  <c r="N1439"/>
  <c r="O1439"/>
  <c r="P1439"/>
  <c r="Q1439"/>
  <c r="R1439"/>
  <c r="H1442"/>
  <c r="I1442"/>
  <c r="I1441" s="1"/>
  <c r="J1442"/>
  <c r="J1441" s="1"/>
  <c r="K1442"/>
  <c r="L1442"/>
  <c r="M1442"/>
  <c r="N1442"/>
  <c r="N1441" s="1"/>
  <c r="O1442"/>
  <c r="P1442"/>
  <c r="Q1442"/>
  <c r="Q1441" s="1"/>
  <c r="R1442"/>
  <c r="R1441" s="1"/>
  <c r="H1446"/>
  <c r="I1446"/>
  <c r="J1446"/>
  <c r="K1446"/>
  <c r="L1446"/>
  <c r="M1446"/>
  <c r="M1441" s="1"/>
  <c r="N1446"/>
  <c r="O1446"/>
  <c r="P1446"/>
  <c r="Q1446"/>
  <c r="R1446"/>
  <c r="H1448"/>
  <c r="L1448"/>
  <c r="H1449"/>
  <c r="I1449"/>
  <c r="I1448" s="1"/>
  <c r="J1449"/>
  <c r="J1448" s="1"/>
  <c r="K1449"/>
  <c r="K1448" s="1"/>
  <c r="L1449"/>
  <c r="M1449"/>
  <c r="M1448" s="1"/>
  <c r="N1449"/>
  <c r="N1448" s="1"/>
  <c r="O1449"/>
  <c r="O1448" s="1"/>
  <c r="P1449"/>
  <c r="P1448" s="1"/>
  <c r="Q1449"/>
  <c r="Q1448" s="1"/>
  <c r="R1449"/>
  <c r="R1448" s="1"/>
  <c r="H1452"/>
  <c r="I1452"/>
  <c r="J1452"/>
  <c r="K1452"/>
  <c r="L1452"/>
  <c r="M1452"/>
  <c r="N1452"/>
  <c r="O1452"/>
  <c r="P1452"/>
  <c r="Q1452"/>
  <c r="R1452"/>
  <c r="H1454"/>
  <c r="P1454"/>
  <c r="H1455"/>
  <c r="H234" i="3" s="1"/>
  <c r="H233" s="1"/>
  <c r="I1455" i="1"/>
  <c r="J1455"/>
  <c r="K1455"/>
  <c r="L1455"/>
  <c r="L234" i="3" s="1"/>
  <c r="L233" s="1"/>
  <c r="M1455" i="1"/>
  <c r="N1455"/>
  <c r="O1455"/>
  <c r="P1455"/>
  <c r="P234" i="3" s="1"/>
  <c r="P233" s="1"/>
  <c r="Q1455" i="1"/>
  <c r="R1455"/>
  <c r="H1458"/>
  <c r="I1458"/>
  <c r="J1458"/>
  <c r="K1458"/>
  <c r="L1458"/>
  <c r="M1458"/>
  <c r="N1458"/>
  <c r="O1458"/>
  <c r="P1458"/>
  <c r="Q1458"/>
  <c r="R1458"/>
  <c r="H1460"/>
  <c r="I1460"/>
  <c r="J1460"/>
  <c r="K1460"/>
  <c r="L1460"/>
  <c r="M1460"/>
  <c r="N1460"/>
  <c r="O1460"/>
  <c r="P1460"/>
  <c r="Q1460"/>
  <c r="R1460"/>
  <c r="K1463"/>
  <c r="O1463"/>
  <c r="R1463"/>
  <c r="H1464"/>
  <c r="I1464"/>
  <c r="J1464"/>
  <c r="J245" i="3" s="1"/>
  <c r="J244" s="1"/>
  <c r="K1464" i="1"/>
  <c r="K245" i="3" s="1"/>
  <c r="K244" s="1"/>
  <c r="L1464" i="1"/>
  <c r="M1464"/>
  <c r="N1464"/>
  <c r="N245" i="3" s="1"/>
  <c r="N244" s="1"/>
  <c r="O1464" i="1"/>
  <c r="O245" i="3" s="1"/>
  <c r="O244" s="1"/>
  <c r="P1464" i="1"/>
  <c r="Q1464"/>
  <c r="H1465"/>
  <c r="P1465"/>
  <c r="H1466"/>
  <c r="H247" i="3" s="1"/>
  <c r="H246" s="1"/>
  <c r="I1466" i="1"/>
  <c r="J1466"/>
  <c r="K1466"/>
  <c r="L1466"/>
  <c r="L247" i="3" s="1"/>
  <c r="L246" s="1"/>
  <c r="M1466" i="1"/>
  <c r="N1466"/>
  <c r="O1466"/>
  <c r="P1466"/>
  <c r="P247" i="3" s="1"/>
  <c r="P246" s="1"/>
  <c r="Q1466" i="1"/>
  <c r="R1465"/>
  <c r="O1468"/>
  <c r="O1467" s="1"/>
  <c r="H1469"/>
  <c r="H1468" s="1"/>
  <c r="H1467" s="1"/>
  <c r="I1469"/>
  <c r="I1468" s="1"/>
  <c r="I1467" s="1"/>
  <c r="J1469"/>
  <c r="J1468" s="1"/>
  <c r="J1467" s="1"/>
  <c r="K1469"/>
  <c r="K1468" s="1"/>
  <c r="K1467" s="1"/>
  <c r="L1469"/>
  <c r="L1468" s="1"/>
  <c r="L1467" s="1"/>
  <c r="M1469"/>
  <c r="M1468" s="1"/>
  <c r="M1467" s="1"/>
  <c r="N1469"/>
  <c r="N1468" s="1"/>
  <c r="N1467" s="1"/>
  <c r="O1469"/>
  <c r="P1469"/>
  <c r="P1468" s="1"/>
  <c r="P1467" s="1"/>
  <c r="Q1469"/>
  <c r="Q1468" s="1"/>
  <c r="Q1467" s="1"/>
  <c r="R1469"/>
  <c r="R1468" s="1"/>
  <c r="R1467" s="1"/>
  <c r="M1471"/>
  <c r="H1472"/>
  <c r="H1471" s="1"/>
  <c r="I1472"/>
  <c r="I1471" s="1"/>
  <c r="J1472"/>
  <c r="J1471" s="1"/>
  <c r="K1472"/>
  <c r="K1471" s="1"/>
  <c r="L1472"/>
  <c r="L1471" s="1"/>
  <c r="M1472"/>
  <c r="N1472"/>
  <c r="N1471" s="1"/>
  <c r="O1472"/>
  <c r="O1471" s="1"/>
  <c r="P1472"/>
  <c r="P1471" s="1"/>
  <c r="Q1472"/>
  <c r="Q1471" s="1"/>
  <c r="R1472"/>
  <c r="R1471" s="1"/>
  <c r="K1474"/>
  <c r="O1474"/>
  <c r="H1475"/>
  <c r="H1474" s="1"/>
  <c r="I1475"/>
  <c r="I1474" s="1"/>
  <c r="J1475"/>
  <c r="J1474" s="1"/>
  <c r="K1475"/>
  <c r="L1475"/>
  <c r="L1474" s="1"/>
  <c r="M1475"/>
  <c r="M1474" s="1"/>
  <c r="N1475"/>
  <c r="N1474" s="1"/>
  <c r="O1475"/>
  <c r="P1475"/>
  <c r="P1474" s="1"/>
  <c r="Q1475"/>
  <c r="Q1474" s="1"/>
  <c r="R1475"/>
  <c r="R1474" s="1"/>
  <c r="H1478"/>
  <c r="I1478"/>
  <c r="J1478"/>
  <c r="K1478"/>
  <c r="L1478"/>
  <c r="M1478"/>
  <c r="M1477" s="1"/>
  <c r="N1478"/>
  <c r="O1478"/>
  <c r="P1478"/>
  <c r="Q1478"/>
  <c r="Q1477" s="1"/>
  <c r="R1478"/>
  <c r="H1480"/>
  <c r="H1477" s="1"/>
  <c r="I1480"/>
  <c r="I1477" s="1"/>
  <c r="J1480"/>
  <c r="K1480"/>
  <c r="L1480"/>
  <c r="L1477" s="1"/>
  <c r="M1480"/>
  <c r="N1480"/>
  <c r="N1477" s="1"/>
  <c r="O1480"/>
  <c r="P1480"/>
  <c r="P1477" s="1"/>
  <c r="Q1480"/>
  <c r="R1480"/>
  <c r="H1484"/>
  <c r="I1484"/>
  <c r="I1483" s="1"/>
  <c r="J1484"/>
  <c r="J1483" s="1"/>
  <c r="K1484"/>
  <c r="L1484"/>
  <c r="M1484"/>
  <c r="M1483" s="1"/>
  <c r="N1484"/>
  <c r="N1483" s="1"/>
  <c r="O1484"/>
  <c r="P1484"/>
  <c r="Q1484"/>
  <c r="R1484"/>
  <c r="R1483" s="1"/>
  <c r="H1488"/>
  <c r="I1488"/>
  <c r="J1488"/>
  <c r="K1488"/>
  <c r="L1488"/>
  <c r="M1488"/>
  <c r="N1488"/>
  <c r="O1488"/>
  <c r="P1488"/>
  <c r="Q1488"/>
  <c r="Q1483" s="1"/>
  <c r="R1488"/>
  <c r="H1490"/>
  <c r="I1490"/>
  <c r="J1490"/>
  <c r="K1490"/>
  <c r="L1490"/>
  <c r="M1490"/>
  <c r="N1490"/>
  <c r="O1490"/>
  <c r="P1490"/>
  <c r="Q1490"/>
  <c r="R1490"/>
  <c r="H1494"/>
  <c r="H1493" s="1"/>
  <c r="H1492" s="1"/>
  <c r="I1494"/>
  <c r="I1493" s="1"/>
  <c r="I1492" s="1"/>
  <c r="J1494"/>
  <c r="J1493" s="1"/>
  <c r="J1492" s="1"/>
  <c r="K1494"/>
  <c r="K1493" s="1"/>
  <c r="K1492" s="1"/>
  <c r="L1494"/>
  <c r="L1493" s="1"/>
  <c r="L1492" s="1"/>
  <c r="M1494"/>
  <c r="M1493" s="1"/>
  <c r="M1492" s="1"/>
  <c r="N1494"/>
  <c r="N1493" s="1"/>
  <c r="N1492" s="1"/>
  <c r="O1494"/>
  <c r="O1493" s="1"/>
  <c r="O1492" s="1"/>
  <c r="P1494"/>
  <c r="P1493" s="1"/>
  <c r="P1492" s="1"/>
  <c r="Q1494"/>
  <c r="Q1493" s="1"/>
  <c r="Q1492" s="1"/>
  <c r="R1494"/>
  <c r="R1493" s="1"/>
  <c r="R1492" s="1"/>
  <c r="J1497"/>
  <c r="J1496" s="1"/>
  <c r="N1497"/>
  <c r="N1496" s="1"/>
  <c r="R1497"/>
  <c r="R1496" s="1"/>
  <c r="H1498"/>
  <c r="I1498"/>
  <c r="I284" i="3" s="1"/>
  <c r="I283" s="1"/>
  <c r="J1498" i="1"/>
  <c r="J284" i="3" s="1"/>
  <c r="J283" s="1"/>
  <c r="K1498" i="1"/>
  <c r="L1498"/>
  <c r="M1498"/>
  <c r="M284" i="3" s="1"/>
  <c r="M283" s="1"/>
  <c r="N1498" i="1"/>
  <c r="N284" i="3" s="1"/>
  <c r="N283" s="1"/>
  <c r="O1498" i="1"/>
  <c r="P1498"/>
  <c r="Q1498"/>
  <c r="Q284" i="3" s="1"/>
  <c r="Q283" s="1"/>
  <c r="R1498" i="1"/>
  <c r="R284" i="3" s="1"/>
  <c r="R283" s="1"/>
  <c r="K1499" i="1"/>
  <c r="H1500"/>
  <c r="H1499" s="1"/>
  <c r="I1500"/>
  <c r="I1499" s="1"/>
  <c r="J1500"/>
  <c r="J1499" s="1"/>
  <c r="K1500"/>
  <c r="L1500"/>
  <c r="L1499" s="1"/>
  <c r="M1500"/>
  <c r="M1499" s="1"/>
  <c r="N1500"/>
  <c r="N1499" s="1"/>
  <c r="O1500"/>
  <c r="O1499" s="1"/>
  <c r="P1500"/>
  <c r="P1499" s="1"/>
  <c r="Q1500"/>
  <c r="Q1499" s="1"/>
  <c r="R1500"/>
  <c r="R1499" s="1"/>
  <c r="M1502"/>
  <c r="O1503"/>
  <c r="O1502" s="1"/>
  <c r="H1504"/>
  <c r="H1503" s="1"/>
  <c r="H1502" s="1"/>
  <c r="I1504"/>
  <c r="I1503" s="1"/>
  <c r="I1502" s="1"/>
  <c r="J1504"/>
  <c r="J1503" s="1"/>
  <c r="J1502" s="1"/>
  <c r="K1504"/>
  <c r="K1503" s="1"/>
  <c r="K1502" s="1"/>
  <c r="L1504"/>
  <c r="L1503" s="1"/>
  <c r="L1502" s="1"/>
  <c r="M1504"/>
  <c r="M1503" s="1"/>
  <c r="N1504"/>
  <c r="N1503" s="1"/>
  <c r="N1502" s="1"/>
  <c r="O1504"/>
  <c r="P1504"/>
  <c r="P1503" s="1"/>
  <c r="P1502" s="1"/>
  <c r="Q1504"/>
  <c r="Q1503" s="1"/>
  <c r="Q1502" s="1"/>
  <c r="R1504"/>
  <c r="R1503" s="1"/>
  <c r="R1502" s="1"/>
  <c r="H1508"/>
  <c r="H261" i="3" s="1"/>
  <c r="H260" s="1"/>
  <c r="I1508" i="1"/>
  <c r="J1508"/>
  <c r="K1508"/>
  <c r="L1508"/>
  <c r="L261" i="3" s="1"/>
  <c r="L260" s="1"/>
  <c r="M1508" i="1"/>
  <c r="N1508"/>
  <c r="O1508"/>
  <c r="P1508"/>
  <c r="P261" i="3" s="1"/>
  <c r="P260" s="1"/>
  <c r="Q1508" i="1"/>
  <c r="R1507"/>
  <c r="I1511"/>
  <c r="I1510" s="1"/>
  <c r="I1509" s="1"/>
  <c r="H1512"/>
  <c r="H304" i="3" s="1"/>
  <c r="H303" s="1"/>
  <c r="I1512" i="1"/>
  <c r="I304" i="3" s="1"/>
  <c r="I303" s="1"/>
  <c r="J1512" i="1"/>
  <c r="K1512"/>
  <c r="L1512"/>
  <c r="L304" i="3" s="1"/>
  <c r="L303" s="1"/>
  <c r="M1512" i="1"/>
  <c r="N1512"/>
  <c r="O1512"/>
  <c r="P1512"/>
  <c r="P304" i="3" s="1"/>
  <c r="P303" s="1"/>
  <c r="Q1512" i="1"/>
  <c r="Q304" i="3" s="1"/>
  <c r="Q303" s="1"/>
  <c r="R1511" i="1"/>
  <c r="R1510" s="1"/>
  <c r="R1509" s="1"/>
  <c r="N1513"/>
  <c r="R1513"/>
  <c r="H1514"/>
  <c r="I1514"/>
  <c r="J1514"/>
  <c r="J306" i="3" s="1"/>
  <c r="J305" s="1"/>
  <c r="K1514" i="1"/>
  <c r="L1514"/>
  <c r="M1514"/>
  <c r="N1514"/>
  <c r="N306" i="3" s="1"/>
  <c r="N305" s="1"/>
  <c r="O1514" i="1"/>
  <c r="O306" i="3" s="1"/>
  <c r="O305" s="1"/>
  <c r="P1514" i="1"/>
  <c r="Q1514"/>
  <c r="R1514"/>
  <c r="R306" i="3" s="1"/>
  <c r="R305" s="1"/>
  <c r="H1516" i="1"/>
  <c r="I1516"/>
  <c r="J1516"/>
  <c r="K1516"/>
  <c r="L1516"/>
  <c r="M1516"/>
  <c r="N1516"/>
  <c r="O1516"/>
  <c r="P1516"/>
  <c r="Q1516"/>
  <c r="R1516"/>
  <c r="H1518"/>
  <c r="I1518"/>
  <c r="J1518"/>
  <c r="K1518"/>
  <c r="L1518"/>
  <c r="M1518"/>
  <c r="N1518"/>
  <c r="O1518"/>
  <c r="P1518"/>
  <c r="Q1518"/>
  <c r="R1518"/>
  <c r="H1521"/>
  <c r="H1515" s="1"/>
  <c r="I1521"/>
  <c r="I1515" s="1"/>
  <c r="J1521"/>
  <c r="J1515" s="1"/>
  <c r="K1521"/>
  <c r="K1515" s="1"/>
  <c r="L1521"/>
  <c r="L1515" s="1"/>
  <c r="M1521"/>
  <c r="M1515" s="1"/>
  <c r="N1521"/>
  <c r="N1515" s="1"/>
  <c r="O1521"/>
  <c r="O1515" s="1"/>
  <c r="P1521"/>
  <c r="P1515" s="1"/>
  <c r="Q1521"/>
  <c r="Q1515" s="1"/>
  <c r="R1521"/>
  <c r="R1515" s="1"/>
  <c r="R1525"/>
  <c r="J1526"/>
  <c r="J1524" s="1"/>
  <c r="R1526"/>
  <c r="R1524" s="1"/>
  <c r="H1527"/>
  <c r="H319" i="3" s="1"/>
  <c r="H318" s="1"/>
  <c r="H317" s="1"/>
  <c r="I1527" i="1"/>
  <c r="J1527"/>
  <c r="J319" i="3" s="1"/>
  <c r="K1527" i="1"/>
  <c r="L1527"/>
  <c r="L319" i="3" s="1"/>
  <c r="L318" s="1"/>
  <c r="L317" s="1"/>
  <c r="M1527" i="1"/>
  <c r="N1527"/>
  <c r="N319" i="3" s="1"/>
  <c r="O1527" i="1"/>
  <c r="P1527"/>
  <c r="P319" i="3" s="1"/>
  <c r="P318" s="1"/>
  <c r="P317" s="1"/>
  <c r="Q1527" i="1"/>
  <c r="H1528"/>
  <c r="I1528"/>
  <c r="J1528"/>
  <c r="K1528"/>
  <c r="L1528"/>
  <c r="M1528"/>
  <c r="N1528"/>
  <c r="O1528"/>
  <c r="P1528"/>
  <c r="Q1528"/>
  <c r="R1528"/>
  <c r="H1533"/>
  <c r="I1533"/>
  <c r="J1533"/>
  <c r="K1533"/>
  <c r="K325" i="3" s="1"/>
  <c r="K324" s="1"/>
  <c r="L1533" i="1"/>
  <c r="L325" i="3" s="1"/>
  <c r="L324" s="1"/>
  <c r="L323" s="1"/>
  <c r="M1533" i="1"/>
  <c r="N1533"/>
  <c r="O1533"/>
  <c r="O325" i="3" s="1"/>
  <c r="O324" s="1"/>
  <c r="P1533" i="1"/>
  <c r="Q1533"/>
  <c r="R1532"/>
  <c r="R1531" s="1"/>
  <c r="H1534"/>
  <c r="I1534"/>
  <c r="J1534"/>
  <c r="K1534"/>
  <c r="L1534"/>
  <c r="M1534"/>
  <c r="N1534"/>
  <c r="O1534"/>
  <c r="P1534"/>
  <c r="Q1534"/>
  <c r="R1534"/>
  <c r="J1536"/>
  <c r="H1537"/>
  <c r="H1536" s="1"/>
  <c r="I1537"/>
  <c r="I1536" s="1"/>
  <c r="J1537"/>
  <c r="K1537"/>
  <c r="K1536" s="1"/>
  <c r="L1537"/>
  <c r="L1536" s="1"/>
  <c r="M1537"/>
  <c r="M1536" s="1"/>
  <c r="N1537"/>
  <c r="N1536" s="1"/>
  <c r="O1537"/>
  <c r="O1536" s="1"/>
  <c r="P1537"/>
  <c r="P1536" s="1"/>
  <c r="Q1537"/>
  <c r="Q1536" s="1"/>
  <c r="R1537"/>
  <c r="R1536" s="1"/>
  <c r="H1539"/>
  <c r="P1539"/>
  <c r="H1540"/>
  <c r="I1540"/>
  <c r="I1539" s="1"/>
  <c r="J1540"/>
  <c r="J1539" s="1"/>
  <c r="K1540"/>
  <c r="K1539" s="1"/>
  <c r="L1540"/>
  <c r="L1539" s="1"/>
  <c r="M1540"/>
  <c r="M1539" s="1"/>
  <c r="N1540"/>
  <c r="N1539" s="1"/>
  <c r="O1540"/>
  <c r="O1539" s="1"/>
  <c r="P1540"/>
  <c r="Q1540"/>
  <c r="Q1539" s="1"/>
  <c r="R1540"/>
  <c r="R1539" s="1"/>
  <c r="J1542"/>
  <c r="N1542"/>
  <c r="R1542"/>
  <c r="H1543"/>
  <c r="H1542" s="1"/>
  <c r="I1543"/>
  <c r="I1542" s="1"/>
  <c r="J1543"/>
  <c r="K1543"/>
  <c r="K1542" s="1"/>
  <c r="L1543"/>
  <c r="L1542" s="1"/>
  <c r="M1543"/>
  <c r="M1542" s="1"/>
  <c r="N1543"/>
  <c r="O1543"/>
  <c r="O1542" s="1"/>
  <c r="P1543"/>
  <c r="P1542" s="1"/>
  <c r="Q1543"/>
  <c r="Q1542" s="1"/>
  <c r="R1543"/>
  <c r="L1545"/>
  <c r="H1547"/>
  <c r="H1546" s="1"/>
  <c r="H1545" s="1"/>
  <c r="I1547"/>
  <c r="I1546" s="1"/>
  <c r="I1545" s="1"/>
  <c r="J1547"/>
  <c r="J1546" s="1"/>
  <c r="J1545" s="1"/>
  <c r="K1547"/>
  <c r="K1546" s="1"/>
  <c r="K1545" s="1"/>
  <c r="L1547"/>
  <c r="L1546" s="1"/>
  <c r="M1547"/>
  <c r="M1546" s="1"/>
  <c r="M1545" s="1"/>
  <c r="N1547"/>
  <c r="N1546" s="1"/>
  <c r="N1545" s="1"/>
  <c r="O1547"/>
  <c r="O1546" s="1"/>
  <c r="O1545" s="1"/>
  <c r="P1547"/>
  <c r="P1546" s="1"/>
  <c r="P1545" s="1"/>
  <c r="Q1547"/>
  <c r="Q1546" s="1"/>
  <c r="Q1545" s="1"/>
  <c r="R1547"/>
  <c r="R1546" s="1"/>
  <c r="R1545" s="1"/>
  <c r="H1549"/>
  <c r="I1549"/>
  <c r="J1549"/>
  <c r="K1549"/>
  <c r="L1549"/>
  <c r="M1549"/>
  <c r="N1549"/>
  <c r="O1549"/>
  <c r="P1549"/>
  <c r="Q1549"/>
  <c r="R1549"/>
  <c r="J1551"/>
  <c r="N1551"/>
  <c r="R1551"/>
  <c r="H1552"/>
  <c r="H1551" s="1"/>
  <c r="I1552"/>
  <c r="I1551" s="1"/>
  <c r="J1552"/>
  <c r="K1552"/>
  <c r="K1551" s="1"/>
  <c r="L1552"/>
  <c r="L1551" s="1"/>
  <c r="M1552"/>
  <c r="M1551" s="1"/>
  <c r="N1552"/>
  <c r="O1552"/>
  <c r="O1551" s="1"/>
  <c r="P1552"/>
  <c r="P1551" s="1"/>
  <c r="Q1552"/>
  <c r="Q1551" s="1"/>
  <c r="R1552"/>
  <c r="H1556"/>
  <c r="H1555" s="1"/>
  <c r="H1554" s="1"/>
  <c r="I1556"/>
  <c r="J1556"/>
  <c r="J1555" s="1"/>
  <c r="J1554" s="1"/>
  <c r="K1556"/>
  <c r="L1556"/>
  <c r="M1556"/>
  <c r="N1556"/>
  <c r="N1555" s="1"/>
  <c r="N1554" s="1"/>
  <c r="O1556"/>
  <c r="P1556"/>
  <c r="P1555" s="1"/>
  <c r="P1554" s="1"/>
  <c r="P1550" s="1"/>
  <c r="Q1556"/>
  <c r="R1556"/>
  <c r="H1558"/>
  <c r="I1558"/>
  <c r="J1558"/>
  <c r="K1558"/>
  <c r="L1558"/>
  <c r="M1558"/>
  <c r="N1558"/>
  <c r="O1558"/>
  <c r="P1558"/>
  <c r="Q1558"/>
  <c r="R1558"/>
  <c r="H1560"/>
  <c r="I1560"/>
  <c r="J1560"/>
  <c r="K1560"/>
  <c r="L1560"/>
  <c r="M1560"/>
  <c r="N1560"/>
  <c r="O1560"/>
  <c r="P1560"/>
  <c r="Q1560"/>
  <c r="R1560"/>
  <c r="H1562"/>
  <c r="I1562"/>
  <c r="I1555" s="1"/>
  <c r="I1554" s="1"/>
  <c r="J1562"/>
  <c r="K1562"/>
  <c r="L1562"/>
  <c r="M1562"/>
  <c r="N1562"/>
  <c r="O1562"/>
  <c r="P1562"/>
  <c r="Q1562"/>
  <c r="Q1555" s="1"/>
  <c r="Q1554" s="1"/>
  <c r="R1562"/>
  <c r="J1565"/>
  <c r="J1564" s="1"/>
  <c r="R1565"/>
  <c r="R1564" s="1"/>
  <c r="H1566"/>
  <c r="H1565" s="1"/>
  <c r="H1564" s="1"/>
  <c r="I1566"/>
  <c r="I1565" s="1"/>
  <c r="I1564" s="1"/>
  <c r="J1566"/>
  <c r="K1566"/>
  <c r="K1565" s="1"/>
  <c r="K1564" s="1"/>
  <c r="L1566"/>
  <c r="L1565" s="1"/>
  <c r="L1564" s="1"/>
  <c r="M1566"/>
  <c r="M1565" s="1"/>
  <c r="M1564" s="1"/>
  <c r="N1566"/>
  <c r="N1565" s="1"/>
  <c r="N1564" s="1"/>
  <c r="O1566"/>
  <c r="O1565" s="1"/>
  <c r="O1564" s="1"/>
  <c r="P1566"/>
  <c r="P1565" s="1"/>
  <c r="P1564" s="1"/>
  <c r="Q1566"/>
  <c r="Q1565" s="1"/>
  <c r="Q1564" s="1"/>
  <c r="R1566"/>
  <c r="H1570"/>
  <c r="H1569" s="1"/>
  <c r="H1568" s="1"/>
  <c r="I1570"/>
  <c r="I1569" s="1"/>
  <c r="I1568" s="1"/>
  <c r="J1570"/>
  <c r="J1569" s="1"/>
  <c r="J1568" s="1"/>
  <c r="K1570"/>
  <c r="K1569" s="1"/>
  <c r="K1568" s="1"/>
  <c r="L1570"/>
  <c r="L1569" s="1"/>
  <c r="L1568" s="1"/>
  <c r="M1570"/>
  <c r="M1569" s="1"/>
  <c r="M1568" s="1"/>
  <c r="N1570"/>
  <c r="N1569" s="1"/>
  <c r="N1568" s="1"/>
  <c r="O1570"/>
  <c r="O1569" s="1"/>
  <c r="O1568" s="1"/>
  <c r="P1570"/>
  <c r="P1569" s="1"/>
  <c r="P1568" s="1"/>
  <c r="Q1570"/>
  <c r="Q1569" s="1"/>
  <c r="Q1568" s="1"/>
  <c r="R1570"/>
  <c r="R1569" s="1"/>
  <c r="R1568" s="1"/>
  <c r="K1576"/>
  <c r="K1575" s="1"/>
  <c r="O1576"/>
  <c r="O1575" s="1"/>
  <c r="H1577"/>
  <c r="H347" i="3" s="1"/>
  <c r="H346" s="1"/>
  <c r="H345" s="1"/>
  <c r="I1577" i="1"/>
  <c r="J1577"/>
  <c r="K1577"/>
  <c r="K347" i="3" s="1"/>
  <c r="K346" s="1"/>
  <c r="K345" s="1"/>
  <c r="L1577" i="1"/>
  <c r="L347" i="3" s="1"/>
  <c r="L346" s="1"/>
  <c r="L345" s="1"/>
  <c r="M1577" i="1"/>
  <c r="N1577"/>
  <c r="O1577"/>
  <c r="O347" i="3" s="1"/>
  <c r="O346" s="1"/>
  <c r="O345" s="1"/>
  <c r="P1577" i="1"/>
  <c r="P347" i="3" s="1"/>
  <c r="P346" s="1"/>
  <c r="P345" s="1"/>
  <c r="Q1577" i="1"/>
  <c r="R1577"/>
  <c r="R1579"/>
  <c r="R1578" s="1"/>
  <c r="H1580"/>
  <c r="I1580"/>
  <c r="J1580"/>
  <c r="J350" i="3" s="1"/>
  <c r="J349" s="1"/>
  <c r="J348" s="1"/>
  <c r="K1580" i="1"/>
  <c r="K350" i="3" s="1"/>
  <c r="K349" s="1"/>
  <c r="K348" s="1"/>
  <c r="L1580" i="1"/>
  <c r="M1580"/>
  <c r="N1580"/>
  <c r="N350" i="3" s="1"/>
  <c r="N349" s="1"/>
  <c r="N348" s="1"/>
  <c r="O1580" i="1"/>
  <c r="P1580"/>
  <c r="Q1580"/>
  <c r="I1582"/>
  <c r="H1583"/>
  <c r="H1582" s="1"/>
  <c r="I1583"/>
  <c r="J1583"/>
  <c r="J1582" s="1"/>
  <c r="K1583"/>
  <c r="K1582" s="1"/>
  <c r="L1583"/>
  <c r="L1582" s="1"/>
  <c r="M1583"/>
  <c r="M1582" s="1"/>
  <c r="N1583"/>
  <c r="N1582" s="1"/>
  <c r="N1581" s="1"/>
  <c r="O1583"/>
  <c r="O1582" s="1"/>
  <c r="P1583"/>
  <c r="P1582" s="1"/>
  <c r="Q1583"/>
  <c r="Q1582" s="1"/>
  <c r="R1583"/>
  <c r="R1582" s="1"/>
  <c r="H1586"/>
  <c r="H1585" s="1"/>
  <c r="I1586"/>
  <c r="I1585" s="1"/>
  <c r="J1586"/>
  <c r="J1585" s="1"/>
  <c r="K1586"/>
  <c r="K1585" s="1"/>
  <c r="L1586"/>
  <c r="L1585" s="1"/>
  <c r="M1586"/>
  <c r="M1585" s="1"/>
  <c r="N1586"/>
  <c r="N1585" s="1"/>
  <c r="O1586"/>
  <c r="O1585" s="1"/>
  <c r="P1586"/>
  <c r="P1585" s="1"/>
  <c r="Q1586"/>
  <c r="Q1585" s="1"/>
  <c r="R1586"/>
  <c r="R1585" s="1"/>
  <c r="J1588"/>
  <c r="N1588"/>
  <c r="R1588"/>
  <c r="H1589"/>
  <c r="H1588" s="1"/>
  <c r="I1589"/>
  <c r="I1588" s="1"/>
  <c r="J1589"/>
  <c r="K1589"/>
  <c r="K1588" s="1"/>
  <c r="L1589"/>
  <c r="L1588" s="1"/>
  <c r="M1589"/>
  <c r="M1588" s="1"/>
  <c r="N1589"/>
  <c r="O1589"/>
  <c r="O1588" s="1"/>
  <c r="P1589"/>
  <c r="P1588" s="1"/>
  <c r="Q1589"/>
  <c r="Q1588" s="1"/>
  <c r="R1589"/>
  <c r="K1591"/>
  <c r="H1592"/>
  <c r="H1591" s="1"/>
  <c r="I1592"/>
  <c r="I1591" s="1"/>
  <c r="J1592"/>
  <c r="J1591" s="1"/>
  <c r="K1592"/>
  <c r="L1592"/>
  <c r="L1591" s="1"/>
  <c r="M1592"/>
  <c r="M1591" s="1"/>
  <c r="N1592"/>
  <c r="N1591" s="1"/>
  <c r="O1592"/>
  <c r="O1591" s="1"/>
  <c r="P1592"/>
  <c r="P1591" s="1"/>
  <c r="Q1592"/>
  <c r="Q1591" s="1"/>
  <c r="R1592"/>
  <c r="R1591" s="1"/>
  <c r="H1597"/>
  <c r="H1596" s="1"/>
  <c r="L1597"/>
  <c r="L1596" s="1"/>
  <c r="H1598"/>
  <c r="H1060" i="3" s="1"/>
  <c r="H1059" s="1"/>
  <c r="H1058" s="1"/>
  <c r="I1598" i="1"/>
  <c r="I1060" i="3" s="1"/>
  <c r="I1059" s="1"/>
  <c r="I1058" s="1"/>
  <c r="J1598" i="1"/>
  <c r="K1598"/>
  <c r="L1598"/>
  <c r="L1060" i="3" s="1"/>
  <c r="L1059" s="1"/>
  <c r="L1058" s="1"/>
  <c r="M1598" i="1"/>
  <c r="N1598"/>
  <c r="O1598"/>
  <c r="P1598"/>
  <c r="P1060" i="3" s="1"/>
  <c r="P1059" s="1"/>
  <c r="P1058" s="1"/>
  <c r="Q1598" i="1"/>
  <c r="Q1060" i="3" s="1"/>
  <c r="Q1059" s="1"/>
  <c r="Q1058" s="1"/>
  <c r="R1598" i="1"/>
  <c r="K1600"/>
  <c r="K1599" s="1"/>
  <c r="O1600"/>
  <c r="O1599" s="1"/>
  <c r="H1601"/>
  <c r="H1028" i="3" s="1"/>
  <c r="H1027" s="1"/>
  <c r="H1026" s="1"/>
  <c r="I1601" i="1"/>
  <c r="J1601"/>
  <c r="K1601"/>
  <c r="K1028" i="3" s="1"/>
  <c r="K1027" s="1"/>
  <c r="K1026" s="1"/>
  <c r="L1601" i="1"/>
  <c r="L1028" i="3" s="1"/>
  <c r="L1027" s="1"/>
  <c r="L1026" s="1"/>
  <c r="M1601" i="1"/>
  <c r="N1601"/>
  <c r="O1601"/>
  <c r="O1028" i="3" s="1"/>
  <c r="O1027" s="1"/>
  <c r="O1026" s="1"/>
  <c r="P1601" i="1"/>
  <c r="P1028" i="3" s="1"/>
  <c r="P1027" s="1"/>
  <c r="P1026" s="1"/>
  <c r="Q1601" i="1"/>
  <c r="R1600"/>
  <c r="R1599" s="1"/>
  <c r="J1602"/>
  <c r="N1602"/>
  <c r="R1602"/>
  <c r="R1603"/>
  <c r="H1604"/>
  <c r="H1025" i="3" s="1"/>
  <c r="H1024" s="1"/>
  <c r="H1023" s="1"/>
  <c r="I1604" i="1"/>
  <c r="J1604"/>
  <c r="J1025" i="3" s="1"/>
  <c r="J1024" s="1"/>
  <c r="J1023" s="1"/>
  <c r="K1604" i="1"/>
  <c r="K1603" s="1"/>
  <c r="L1604"/>
  <c r="L1025" i="3" s="1"/>
  <c r="L1024" s="1"/>
  <c r="L1023" s="1"/>
  <c r="M1604" i="1"/>
  <c r="N1604"/>
  <c r="N1025" i="3" s="1"/>
  <c r="N1024" s="1"/>
  <c r="N1023" s="1"/>
  <c r="O1604" i="1"/>
  <c r="P1604"/>
  <c r="P1025" i="3" s="1"/>
  <c r="P1024" s="1"/>
  <c r="P1023" s="1"/>
  <c r="Q1604" i="1"/>
  <c r="R1604"/>
  <c r="R1025" i="3" s="1"/>
  <c r="R1024" s="1"/>
  <c r="R1023" s="1"/>
  <c r="H1605" i="1"/>
  <c r="I1605"/>
  <c r="J1605"/>
  <c r="K1605"/>
  <c r="L1605"/>
  <c r="M1605"/>
  <c r="N1605"/>
  <c r="O1605"/>
  <c r="P1605"/>
  <c r="Q1605"/>
  <c r="R1605"/>
  <c r="J1607"/>
  <c r="N1607"/>
  <c r="R1607"/>
  <c r="H1608"/>
  <c r="H1607" s="1"/>
  <c r="I1608"/>
  <c r="I1607" s="1"/>
  <c r="J1608"/>
  <c r="K1608"/>
  <c r="K1607" s="1"/>
  <c r="L1608"/>
  <c r="L1607" s="1"/>
  <c r="M1608"/>
  <c r="M1607" s="1"/>
  <c r="N1608"/>
  <c r="O1608"/>
  <c r="O1607" s="1"/>
  <c r="P1608"/>
  <c r="P1607" s="1"/>
  <c r="Q1608"/>
  <c r="Q1607" s="1"/>
  <c r="R1608"/>
  <c r="H1612"/>
  <c r="I1612"/>
  <c r="J1612"/>
  <c r="K1612"/>
  <c r="L1612"/>
  <c r="M1612"/>
  <c r="N1612"/>
  <c r="O1612"/>
  <c r="P1612"/>
  <c r="P1611" s="1"/>
  <c r="P1610" s="1"/>
  <c r="Q1612"/>
  <c r="R1612"/>
  <c r="H1614"/>
  <c r="H1611" s="1"/>
  <c r="H1610" s="1"/>
  <c r="I1614"/>
  <c r="I1611" s="1"/>
  <c r="I1610" s="1"/>
  <c r="J1614"/>
  <c r="K1614"/>
  <c r="K1611" s="1"/>
  <c r="K1610" s="1"/>
  <c r="L1614"/>
  <c r="L1611" s="1"/>
  <c r="L1610" s="1"/>
  <c r="M1614"/>
  <c r="N1614"/>
  <c r="O1614"/>
  <c r="O1611" s="1"/>
  <c r="O1610" s="1"/>
  <c r="P1614"/>
  <c r="Q1614"/>
  <c r="Q1611" s="1"/>
  <c r="Q1610" s="1"/>
  <c r="R1614"/>
  <c r="H1617"/>
  <c r="H1616" s="1"/>
  <c r="P1617"/>
  <c r="P1616" s="1"/>
  <c r="H1618"/>
  <c r="I1618"/>
  <c r="I1617" s="1"/>
  <c r="I1616" s="1"/>
  <c r="J1618"/>
  <c r="J1617" s="1"/>
  <c r="J1616" s="1"/>
  <c r="K1618"/>
  <c r="K1617" s="1"/>
  <c r="K1616" s="1"/>
  <c r="L1618"/>
  <c r="L1617" s="1"/>
  <c r="L1616" s="1"/>
  <c r="M1618"/>
  <c r="M1617" s="1"/>
  <c r="M1616" s="1"/>
  <c r="N1618"/>
  <c r="N1617" s="1"/>
  <c r="N1616" s="1"/>
  <c r="O1618"/>
  <c r="O1617" s="1"/>
  <c r="O1616" s="1"/>
  <c r="P1618"/>
  <c r="Q1618"/>
  <c r="Q1617" s="1"/>
  <c r="Q1616" s="1"/>
  <c r="R1618"/>
  <c r="R1617" s="1"/>
  <c r="R1616" s="1"/>
  <c r="H1621"/>
  <c r="H1620" s="1"/>
  <c r="I1621"/>
  <c r="I1620" s="1"/>
  <c r="J1621"/>
  <c r="J1620" s="1"/>
  <c r="K1621"/>
  <c r="K1620" s="1"/>
  <c r="L1621"/>
  <c r="L1620" s="1"/>
  <c r="M1621"/>
  <c r="M1620" s="1"/>
  <c r="N1621"/>
  <c r="N1620" s="1"/>
  <c r="O1621"/>
  <c r="O1620" s="1"/>
  <c r="P1621"/>
  <c r="P1620" s="1"/>
  <c r="Q1621"/>
  <c r="Q1620" s="1"/>
  <c r="R1621"/>
  <c r="R1620" s="1"/>
  <c r="H1624"/>
  <c r="H1623" s="1"/>
  <c r="I1624"/>
  <c r="I1623" s="1"/>
  <c r="J1624"/>
  <c r="J1623" s="1"/>
  <c r="K1624"/>
  <c r="K1623" s="1"/>
  <c r="L1624"/>
  <c r="L1623" s="1"/>
  <c r="M1624"/>
  <c r="M1623" s="1"/>
  <c r="N1624"/>
  <c r="N1623" s="1"/>
  <c r="O1624"/>
  <c r="O1623" s="1"/>
  <c r="P1624"/>
  <c r="P1623" s="1"/>
  <c r="Q1624"/>
  <c r="Q1623" s="1"/>
  <c r="R1624"/>
  <c r="R1623" s="1"/>
  <c r="R1628"/>
  <c r="H1629"/>
  <c r="H1628" s="1"/>
  <c r="I1629"/>
  <c r="I1628" s="1"/>
  <c r="J1629"/>
  <c r="J1628" s="1"/>
  <c r="K1629"/>
  <c r="K1628" s="1"/>
  <c r="L1629"/>
  <c r="L1628" s="1"/>
  <c r="M1629"/>
  <c r="M1628" s="1"/>
  <c r="N1629"/>
  <c r="N1628" s="1"/>
  <c r="O1629"/>
  <c r="O1628" s="1"/>
  <c r="P1629"/>
  <c r="P1628" s="1"/>
  <c r="Q1629"/>
  <c r="Q1628" s="1"/>
  <c r="R1629"/>
  <c r="H1633"/>
  <c r="H1632" s="1"/>
  <c r="H1631" s="1"/>
  <c r="I1633"/>
  <c r="I1632" s="1"/>
  <c r="I1631" s="1"/>
  <c r="J1633"/>
  <c r="J1632" s="1"/>
  <c r="J1631" s="1"/>
  <c r="K1633"/>
  <c r="K1632" s="1"/>
  <c r="K1631" s="1"/>
  <c r="L1633"/>
  <c r="L1632" s="1"/>
  <c r="L1631" s="1"/>
  <c r="M1633"/>
  <c r="M1632" s="1"/>
  <c r="M1631" s="1"/>
  <c r="N1633"/>
  <c r="N1632" s="1"/>
  <c r="N1631" s="1"/>
  <c r="O1633"/>
  <c r="O1632" s="1"/>
  <c r="O1631" s="1"/>
  <c r="P1633"/>
  <c r="P1632" s="1"/>
  <c r="P1631" s="1"/>
  <c r="Q1633"/>
  <c r="Q1632" s="1"/>
  <c r="Q1631" s="1"/>
  <c r="R1633"/>
  <c r="R1632" s="1"/>
  <c r="R1631" s="1"/>
  <c r="R1639"/>
  <c r="R1638" s="1"/>
  <c r="H1640"/>
  <c r="H1639" s="1"/>
  <c r="H1638" s="1"/>
  <c r="I1640"/>
  <c r="I1639" s="1"/>
  <c r="I1638" s="1"/>
  <c r="J1640"/>
  <c r="J1639" s="1"/>
  <c r="J1638" s="1"/>
  <c r="K1640"/>
  <c r="K1639" s="1"/>
  <c r="K1638" s="1"/>
  <c r="L1640"/>
  <c r="L1639" s="1"/>
  <c r="L1638" s="1"/>
  <c r="M1640"/>
  <c r="M1639" s="1"/>
  <c r="M1638" s="1"/>
  <c r="N1640"/>
  <c r="N1639" s="1"/>
  <c r="N1638" s="1"/>
  <c r="O1640"/>
  <c r="O1639" s="1"/>
  <c r="O1638" s="1"/>
  <c r="P1640"/>
  <c r="P1639" s="1"/>
  <c r="P1638" s="1"/>
  <c r="Q1640"/>
  <c r="Q1639" s="1"/>
  <c r="Q1638" s="1"/>
  <c r="I1641"/>
  <c r="H1642"/>
  <c r="H1641" s="1"/>
  <c r="I1642"/>
  <c r="J1642"/>
  <c r="J1641" s="1"/>
  <c r="K1642"/>
  <c r="K1641" s="1"/>
  <c r="L1642"/>
  <c r="L1641" s="1"/>
  <c r="M1642"/>
  <c r="M1641" s="1"/>
  <c r="N1642"/>
  <c r="N1641" s="1"/>
  <c r="O1642"/>
  <c r="O1641" s="1"/>
  <c r="P1642"/>
  <c r="P1641" s="1"/>
  <c r="Q1642"/>
  <c r="Q1641" s="1"/>
  <c r="R1642"/>
  <c r="R1641" s="1"/>
  <c r="H1645"/>
  <c r="H1644" s="1"/>
  <c r="L1645"/>
  <c r="L1644" s="1"/>
  <c r="P1645"/>
  <c r="P1644" s="1"/>
  <c r="H1646"/>
  <c r="I1646"/>
  <c r="I1645" s="1"/>
  <c r="I1644" s="1"/>
  <c r="J1646"/>
  <c r="J1645" s="1"/>
  <c r="J1644" s="1"/>
  <c r="K1646"/>
  <c r="K1645" s="1"/>
  <c r="K1644" s="1"/>
  <c r="L1646"/>
  <c r="M1646"/>
  <c r="M1645" s="1"/>
  <c r="M1644" s="1"/>
  <c r="N1646"/>
  <c r="N1645" s="1"/>
  <c r="N1644" s="1"/>
  <c r="O1646"/>
  <c r="O1645" s="1"/>
  <c r="O1644" s="1"/>
  <c r="P1646"/>
  <c r="Q1646"/>
  <c r="Q1645" s="1"/>
  <c r="Q1644" s="1"/>
  <c r="R1646"/>
  <c r="R1645" s="1"/>
  <c r="R1644" s="1"/>
  <c r="R1649"/>
  <c r="R1648" s="1"/>
  <c r="H1650"/>
  <c r="I1650"/>
  <c r="J1650"/>
  <c r="J1031" i="3" s="1"/>
  <c r="J1030" s="1"/>
  <c r="K1650" i="1"/>
  <c r="K1031" i="3" s="1"/>
  <c r="K1030" s="1"/>
  <c r="L1650" i="1"/>
  <c r="M1650"/>
  <c r="N1650"/>
  <c r="N1031" i="3" s="1"/>
  <c r="N1030" s="1"/>
  <c r="O1650" i="1"/>
  <c r="P1650"/>
  <c r="Q1650"/>
  <c r="R1650"/>
  <c r="R1031" i="3" s="1"/>
  <c r="R1030" s="1"/>
  <c r="H1651" i="1"/>
  <c r="L1651"/>
  <c r="H1652"/>
  <c r="H1036" i="3" s="1"/>
  <c r="H1035" s="1"/>
  <c r="I1652" i="1"/>
  <c r="I1036" i="3" s="1"/>
  <c r="I1035" s="1"/>
  <c r="J1652" i="1"/>
  <c r="K1652"/>
  <c r="L1652"/>
  <c r="L1036" i="3" s="1"/>
  <c r="L1035" s="1"/>
  <c r="M1652" i="1"/>
  <c r="N1652"/>
  <c r="O1652"/>
  <c r="P1652"/>
  <c r="P1036" i="3" s="1"/>
  <c r="P1035" s="1"/>
  <c r="Q1652" i="1"/>
  <c r="Q1036" i="3" s="1"/>
  <c r="Q1035" s="1"/>
  <c r="R1651" i="1"/>
  <c r="H1654"/>
  <c r="H1653" s="1"/>
  <c r="I1654"/>
  <c r="I1653" s="1"/>
  <c r="J1654"/>
  <c r="J1653" s="1"/>
  <c r="K1654"/>
  <c r="K1653" s="1"/>
  <c r="L1654"/>
  <c r="L1653" s="1"/>
  <c r="M1654"/>
  <c r="M1653" s="1"/>
  <c r="N1654"/>
  <c r="N1653" s="1"/>
  <c r="O1654"/>
  <c r="O1653" s="1"/>
  <c r="P1654"/>
  <c r="P1653" s="1"/>
  <c r="Q1654"/>
  <c r="Q1653" s="1"/>
  <c r="R1654"/>
  <c r="R1653" s="1"/>
  <c r="J1657"/>
  <c r="J1656" s="1"/>
  <c r="N1657"/>
  <c r="N1656" s="1"/>
  <c r="R1657"/>
  <c r="R1656" s="1"/>
  <c r="H1658"/>
  <c r="H1657" s="1"/>
  <c r="H1656" s="1"/>
  <c r="I1658"/>
  <c r="I1657" s="1"/>
  <c r="I1656" s="1"/>
  <c r="J1658"/>
  <c r="K1658"/>
  <c r="K1657" s="1"/>
  <c r="K1656" s="1"/>
  <c r="L1658"/>
  <c r="L1657" s="1"/>
  <c r="L1656" s="1"/>
  <c r="M1658"/>
  <c r="M1657" s="1"/>
  <c r="M1656" s="1"/>
  <c r="N1658"/>
  <c r="O1658"/>
  <c r="O1657" s="1"/>
  <c r="O1656" s="1"/>
  <c r="P1658"/>
  <c r="P1657" s="1"/>
  <c r="P1656" s="1"/>
  <c r="Q1658"/>
  <c r="Q1657" s="1"/>
  <c r="Q1656" s="1"/>
  <c r="R1658"/>
  <c r="H1661"/>
  <c r="H1660" s="1"/>
  <c r="L1661"/>
  <c r="L1660" s="1"/>
  <c r="H1662"/>
  <c r="I1662"/>
  <c r="I1661" s="1"/>
  <c r="I1660" s="1"/>
  <c r="J1662"/>
  <c r="J1661" s="1"/>
  <c r="J1660" s="1"/>
  <c r="K1662"/>
  <c r="K1661" s="1"/>
  <c r="K1660" s="1"/>
  <c r="L1662"/>
  <c r="M1662"/>
  <c r="M1661" s="1"/>
  <c r="M1660" s="1"/>
  <c r="N1662"/>
  <c r="N1661" s="1"/>
  <c r="N1660" s="1"/>
  <c r="O1662"/>
  <c r="O1661" s="1"/>
  <c r="O1660" s="1"/>
  <c r="P1662"/>
  <c r="P1661" s="1"/>
  <c r="P1660" s="1"/>
  <c r="Q1662"/>
  <c r="Q1661" s="1"/>
  <c r="Q1660" s="1"/>
  <c r="R1662"/>
  <c r="R1661" s="1"/>
  <c r="R1660" s="1"/>
  <c r="H1666"/>
  <c r="H1665" s="1"/>
  <c r="H1664" s="1"/>
  <c r="I1666"/>
  <c r="J1666"/>
  <c r="K1666"/>
  <c r="L1666"/>
  <c r="L1665" s="1"/>
  <c r="L1664" s="1"/>
  <c r="M1666"/>
  <c r="N1666"/>
  <c r="O1666"/>
  <c r="P1666"/>
  <c r="P1665" s="1"/>
  <c r="P1664" s="1"/>
  <c r="Q1666"/>
  <c r="R1666"/>
  <c r="H1668"/>
  <c r="I1668"/>
  <c r="J1668"/>
  <c r="K1668"/>
  <c r="K1665" s="1"/>
  <c r="K1664" s="1"/>
  <c r="L1668"/>
  <c r="M1668"/>
  <c r="N1668"/>
  <c r="O1668"/>
  <c r="O1665" s="1"/>
  <c r="O1664" s="1"/>
  <c r="P1668"/>
  <c r="Q1668"/>
  <c r="R1668"/>
  <c r="H1672"/>
  <c r="H1671" s="1"/>
  <c r="H1670" s="1"/>
  <c r="I1672"/>
  <c r="I1671" s="1"/>
  <c r="I1670" s="1"/>
  <c r="J1672"/>
  <c r="J1671" s="1"/>
  <c r="J1670" s="1"/>
  <c r="K1672"/>
  <c r="K1671" s="1"/>
  <c r="K1670" s="1"/>
  <c r="L1672"/>
  <c r="L1671" s="1"/>
  <c r="L1670" s="1"/>
  <c r="M1672"/>
  <c r="M1671" s="1"/>
  <c r="M1670" s="1"/>
  <c r="N1672"/>
  <c r="N1671" s="1"/>
  <c r="N1670" s="1"/>
  <c r="O1672"/>
  <c r="O1671" s="1"/>
  <c r="O1670" s="1"/>
  <c r="P1672"/>
  <c r="P1671" s="1"/>
  <c r="P1670" s="1"/>
  <c r="Q1672"/>
  <c r="Q1671" s="1"/>
  <c r="Q1670" s="1"/>
  <c r="R1672"/>
  <c r="R1671" s="1"/>
  <c r="R1670" s="1"/>
  <c r="H1677"/>
  <c r="H1676" s="1"/>
  <c r="I1677"/>
  <c r="I1676" s="1"/>
  <c r="J1677"/>
  <c r="J1676" s="1"/>
  <c r="J1675" s="1"/>
  <c r="K1677"/>
  <c r="K1676" s="1"/>
  <c r="L1677"/>
  <c r="L1676" s="1"/>
  <c r="M1677"/>
  <c r="M1676" s="1"/>
  <c r="N1677"/>
  <c r="N1676" s="1"/>
  <c r="O1677"/>
  <c r="O1676" s="1"/>
  <c r="P1677"/>
  <c r="P1676" s="1"/>
  <c r="Q1677"/>
  <c r="Q1676" s="1"/>
  <c r="R1677"/>
  <c r="R1676" s="1"/>
  <c r="R1675" s="1"/>
  <c r="I1679"/>
  <c r="H1680"/>
  <c r="H1679" s="1"/>
  <c r="I1680"/>
  <c r="J1680"/>
  <c r="J1679" s="1"/>
  <c r="K1680"/>
  <c r="K1679" s="1"/>
  <c r="L1680"/>
  <c r="L1679" s="1"/>
  <c r="M1680"/>
  <c r="M1679" s="1"/>
  <c r="M1675" s="1"/>
  <c r="N1680"/>
  <c r="N1679" s="1"/>
  <c r="O1680"/>
  <c r="O1679" s="1"/>
  <c r="P1680"/>
  <c r="P1679" s="1"/>
  <c r="Q1680"/>
  <c r="Q1679" s="1"/>
  <c r="R1680"/>
  <c r="R1679" s="1"/>
  <c r="N1682"/>
  <c r="R1682"/>
  <c r="H1683"/>
  <c r="H1682" s="1"/>
  <c r="I1683"/>
  <c r="I1682" s="1"/>
  <c r="J1683"/>
  <c r="J1682" s="1"/>
  <c r="K1683"/>
  <c r="K1682" s="1"/>
  <c r="L1683"/>
  <c r="L1682" s="1"/>
  <c r="M1683"/>
  <c r="M1682" s="1"/>
  <c r="N1683"/>
  <c r="O1683"/>
  <c r="O1682" s="1"/>
  <c r="P1683"/>
  <c r="P1682" s="1"/>
  <c r="Q1683"/>
  <c r="Q1682" s="1"/>
  <c r="R1683"/>
  <c r="Q1689"/>
  <c r="Q1688" s="1"/>
  <c r="H1690"/>
  <c r="I1690"/>
  <c r="I1048" i="3" s="1"/>
  <c r="I1047" s="1"/>
  <c r="I1046" s="1"/>
  <c r="J1690" i="1"/>
  <c r="J1048" i="3" s="1"/>
  <c r="J1047" s="1"/>
  <c r="J1046" s="1"/>
  <c r="K1690" i="1"/>
  <c r="L1690"/>
  <c r="M1690"/>
  <c r="M1048" i="3" s="1"/>
  <c r="M1047" s="1"/>
  <c r="M1046" s="1"/>
  <c r="N1690" i="1"/>
  <c r="O1690"/>
  <c r="P1690"/>
  <c r="Q1690"/>
  <c r="Q1048" i="3" s="1"/>
  <c r="Q1047" s="1"/>
  <c r="Q1046" s="1"/>
  <c r="R1690" i="1"/>
  <c r="R1048" i="3" s="1"/>
  <c r="R1047" s="1"/>
  <c r="R1046" s="1"/>
  <c r="R1693" i="1"/>
  <c r="R1692" s="1"/>
  <c r="H1694"/>
  <c r="I1694"/>
  <c r="I540" i="3" s="1"/>
  <c r="I539" s="1"/>
  <c r="I538" s="1"/>
  <c r="J1694" i="1"/>
  <c r="J540" i="3" s="1"/>
  <c r="J539" s="1"/>
  <c r="J538" s="1"/>
  <c r="K1694" i="1"/>
  <c r="L1694"/>
  <c r="M1694"/>
  <c r="M540" i="3" s="1"/>
  <c r="M539" s="1"/>
  <c r="M538" s="1"/>
  <c r="N1694" i="1"/>
  <c r="O1694"/>
  <c r="P1694"/>
  <c r="Q1694"/>
  <c r="Q540" i="3" s="1"/>
  <c r="Q539" s="1"/>
  <c r="Q538" s="1"/>
  <c r="R1694" i="1"/>
  <c r="R540" i="3" s="1"/>
  <c r="R539" s="1"/>
  <c r="R538" s="1"/>
  <c r="H1696" i="1"/>
  <c r="H1695" s="1"/>
  <c r="P1696"/>
  <c r="P1695" s="1"/>
  <c r="H1697"/>
  <c r="H543" i="3" s="1"/>
  <c r="H542" s="1"/>
  <c r="H541" s="1"/>
  <c r="I1697" i="1"/>
  <c r="J1697"/>
  <c r="K1697"/>
  <c r="L1697"/>
  <c r="L543" i="3" s="1"/>
  <c r="L542" s="1"/>
  <c r="L541" s="1"/>
  <c r="M1697" i="1"/>
  <c r="N1697"/>
  <c r="O1697"/>
  <c r="P1697"/>
  <c r="P543" i="3" s="1"/>
  <c r="P542" s="1"/>
  <c r="P541" s="1"/>
  <c r="Q1697" i="1"/>
  <c r="R1697"/>
  <c r="J1699"/>
  <c r="N1699"/>
  <c r="R1699"/>
  <c r="H1700"/>
  <c r="H1699" s="1"/>
  <c r="I1700"/>
  <c r="I1699" s="1"/>
  <c r="J1700"/>
  <c r="K1700"/>
  <c r="K1699" s="1"/>
  <c r="L1700"/>
  <c r="L1699" s="1"/>
  <c r="M1700"/>
  <c r="M1699" s="1"/>
  <c r="N1700"/>
  <c r="O1700"/>
  <c r="O1699" s="1"/>
  <c r="P1700"/>
  <c r="P1699" s="1"/>
  <c r="Q1700"/>
  <c r="Q1699" s="1"/>
  <c r="R1700"/>
  <c r="H1702"/>
  <c r="L1702"/>
  <c r="P1702"/>
  <c r="H1704"/>
  <c r="H1703" s="1"/>
  <c r="I1704"/>
  <c r="I1702" s="1"/>
  <c r="J1704"/>
  <c r="J1702" s="1"/>
  <c r="K1704"/>
  <c r="L1704"/>
  <c r="L1703" s="1"/>
  <c r="M1704"/>
  <c r="M1702" s="1"/>
  <c r="N1704"/>
  <c r="N1702" s="1"/>
  <c r="O1704"/>
  <c r="P1704"/>
  <c r="P1703" s="1"/>
  <c r="Q1704"/>
  <c r="Q1702" s="1"/>
  <c r="R1704"/>
  <c r="R1702" s="1"/>
  <c r="H1708"/>
  <c r="H1707" s="1"/>
  <c r="H1706" s="1"/>
  <c r="I1708"/>
  <c r="I1707" s="1"/>
  <c r="I1706" s="1"/>
  <c r="J1708"/>
  <c r="J1707" s="1"/>
  <c r="J1706" s="1"/>
  <c r="K1708"/>
  <c r="K1707" s="1"/>
  <c r="K1706" s="1"/>
  <c r="L1708"/>
  <c r="L1707" s="1"/>
  <c r="L1706" s="1"/>
  <c r="M1708"/>
  <c r="M1707" s="1"/>
  <c r="M1706" s="1"/>
  <c r="N1708"/>
  <c r="N1707" s="1"/>
  <c r="N1706" s="1"/>
  <c r="O1708"/>
  <c r="O1707" s="1"/>
  <c r="O1706" s="1"/>
  <c r="P1708"/>
  <c r="P1707" s="1"/>
  <c r="P1706" s="1"/>
  <c r="Q1708"/>
  <c r="Q1707" s="1"/>
  <c r="Q1706" s="1"/>
  <c r="R1708"/>
  <c r="R1707" s="1"/>
  <c r="R1706" s="1"/>
  <c r="Q1713"/>
  <c r="H1715"/>
  <c r="H1713" s="1"/>
  <c r="I1715"/>
  <c r="I1713" s="1"/>
  <c r="J1715"/>
  <c r="J1713" s="1"/>
  <c r="K1715"/>
  <c r="K1713" s="1"/>
  <c r="L1715"/>
  <c r="L1713" s="1"/>
  <c r="M1715"/>
  <c r="M1713" s="1"/>
  <c r="N1715"/>
  <c r="N1713" s="1"/>
  <c r="O1715"/>
  <c r="O1713" s="1"/>
  <c r="P1715"/>
  <c r="P1713" s="1"/>
  <c r="Q1715"/>
  <c r="R1715"/>
  <c r="R1713" s="1"/>
  <c r="H1720"/>
  <c r="H579" i="3" s="1"/>
  <c r="H578" s="1"/>
  <c r="H576" s="1"/>
  <c r="I1720" i="1"/>
  <c r="J1720"/>
  <c r="K1720"/>
  <c r="L1720"/>
  <c r="L579" i="3" s="1"/>
  <c r="L578" s="1"/>
  <c r="L576" s="1"/>
  <c r="M1720" i="1"/>
  <c r="N1720"/>
  <c r="O1720"/>
  <c r="P1720"/>
  <c r="P579" i="3" s="1"/>
  <c r="P578" s="1"/>
  <c r="P576" s="1"/>
  <c r="Q1720" i="1"/>
  <c r="R1719"/>
  <c r="R1717" s="1"/>
  <c r="K1721"/>
  <c r="O1721"/>
  <c r="H1723"/>
  <c r="H1721" s="1"/>
  <c r="I1723"/>
  <c r="I1721" s="1"/>
  <c r="J1723"/>
  <c r="J1721" s="1"/>
  <c r="K1723"/>
  <c r="L1723"/>
  <c r="L1721" s="1"/>
  <c r="M1723"/>
  <c r="M1721" s="1"/>
  <c r="N1723"/>
  <c r="N1721" s="1"/>
  <c r="O1723"/>
  <c r="P1723"/>
  <c r="P1721" s="1"/>
  <c r="Q1723"/>
  <c r="Q1721" s="1"/>
  <c r="R1723"/>
  <c r="R1721" s="1"/>
  <c r="H1727"/>
  <c r="I1727"/>
  <c r="J1727"/>
  <c r="K1727"/>
  <c r="L1727"/>
  <c r="M1727"/>
  <c r="N1727"/>
  <c r="O1727"/>
  <c r="P1727"/>
  <c r="Q1727"/>
  <c r="R1727"/>
  <c r="H1728"/>
  <c r="I1728"/>
  <c r="J1728"/>
  <c r="K1728"/>
  <c r="L1728"/>
  <c r="M1728"/>
  <c r="N1728"/>
  <c r="O1728"/>
  <c r="P1728"/>
  <c r="Q1728"/>
  <c r="R1728"/>
  <c r="M1733"/>
  <c r="H1734"/>
  <c r="H1733" s="1"/>
  <c r="H1732" s="1"/>
  <c r="H1731" s="1"/>
  <c r="H1730" s="1"/>
  <c r="I1734"/>
  <c r="I1733" s="1"/>
  <c r="I1732" s="1"/>
  <c r="I1731" s="1"/>
  <c r="I1730" s="1"/>
  <c r="J1734"/>
  <c r="J1733" s="1"/>
  <c r="J1732" s="1"/>
  <c r="J1731" s="1"/>
  <c r="J1730" s="1"/>
  <c r="K1734"/>
  <c r="K1733" s="1"/>
  <c r="L1734"/>
  <c r="L1733" s="1"/>
  <c r="L1732" s="1"/>
  <c r="L1731" s="1"/>
  <c r="L1730" s="1"/>
  <c r="M1734"/>
  <c r="N1734"/>
  <c r="N1733" s="1"/>
  <c r="N1732" s="1"/>
  <c r="N1731" s="1"/>
  <c r="N1730" s="1"/>
  <c r="O1734"/>
  <c r="O1733" s="1"/>
  <c r="P1734"/>
  <c r="P1733" s="1"/>
  <c r="P1732" s="1"/>
  <c r="P1731" s="1"/>
  <c r="P1730" s="1"/>
  <c r="Q1734"/>
  <c r="Q1733" s="1"/>
  <c r="Q1732" s="1"/>
  <c r="Q1731" s="1"/>
  <c r="Q1730" s="1"/>
  <c r="R1734"/>
  <c r="R1733" s="1"/>
  <c r="R1732" s="1"/>
  <c r="R1731" s="1"/>
  <c r="R1730" s="1"/>
  <c r="H1737"/>
  <c r="H1736" s="1"/>
  <c r="P1737"/>
  <c r="P1736" s="1"/>
  <c r="H1738"/>
  <c r="H359" i="3" s="1"/>
  <c r="H358" s="1"/>
  <c r="H357" s="1"/>
  <c r="I1738" i="1"/>
  <c r="J1738"/>
  <c r="K1738"/>
  <c r="L1738"/>
  <c r="L359" i="3" s="1"/>
  <c r="L358" s="1"/>
  <c r="L357" s="1"/>
  <c r="M1738" i="1"/>
  <c r="N1738"/>
  <c r="O1738"/>
  <c r="P1738"/>
  <c r="P359" i="3" s="1"/>
  <c r="P358" s="1"/>
  <c r="P357" s="1"/>
  <c r="Q1738" i="1"/>
  <c r="R1738"/>
  <c r="Q1742"/>
  <c r="Q1740" s="1"/>
  <c r="Q1739" s="1"/>
  <c r="H1743"/>
  <c r="H1742" s="1"/>
  <c r="H1741" s="1"/>
  <c r="I1743"/>
  <c r="I1742" s="1"/>
  <c r="I1740" s="1"/>
  <c r="I1739" s="1"/>
  <c r="J1743"/>
  <c r="J1742" s="1"/>
  <c r="K1743"/>
  <c r="K1742" s="1"/>
  <c r="K1741" s="1"/>
  <c r="L1743"/>
  <c r="L1742" s="1"/>
  <c r="L1740" s="1"/>
  <c r="L1739" s="1"/>
  <c r="M1743"/>
  <c r="M1742" s="1"/>
  <c r="N1743"/>
  <c r="N1742" s="1"/>
  <c r="O1743"/>
  <c r="O1742" s="1"/>
  <c r="O1741" s="1"/>
  <c r="P1743"/>
  <c r="P1742" s="1"/>
  <c r="P1741" s="1"/>
  <c r="Q1743"/>
  <c r="R1743"/>
  <c r="R1742" s="1"/>
  <c r="H1749"/>
  <c r="H571" i="3" s="1"/>
  <c r="H570" s="1"/>
  <c r="H568" s="1"/>
  <c r="I1749" i="1"/>
  <c r="J1749"/>
  <c r="K1749"/>
  <c r="L1749"/>
  <c r="L571" i="3" s="1"/>
  <c r="L570" s="1"/>
  <c r="L568" s="1"/>
  <c r="M1749" i="1"/>
  <c r="N1749"/>
  <c r="O1749"/>
  <c r="P1749"/>
  <c r="P571" i="3" s="1"/>
  <c r="P570" s="1"/>
  <c r="P568" s="1"/>
  <c r="Q1749" i="1"/>
  <c r="R1748"/>
  <c r="R1746" s="1"/>
  <c r="H1753"/>
  <c r="H1752" s="1"/>
  <c r="I1753"/>
  <c r="I1752" s="1"/>
  <c r="J1753"/>
  <c r="J1752" s="1"/>
  <c r="K1753"/>
  <c r="K1752" s="1"/>
  <c r="L1753"/>
  <c r="L1752" s="1"/>
  <c r="M1753"/>
  <c r="M1752" s="1"/>
  <c r="N1753"/>
  <c r="N1752" s="1"/>
  <c r="O1753"/>
  <c r="O1752" s="1"/>
  <c r="P1753"/>
  <c r="P1752" s="1"/>
  <c r="Q1753"/>
  <c r="Q1752" s="1"/>
  <c r="R1753"/>
  <c r="R1752" s="1"/>
  <c r="H1755"/>
  <c r="P1755"/>
  <c r="H1756"/>
  <c r="I1756"/>
  <c r="I1755" s="1"/>
  <c r="J1756"/>
  <c r="J1755" s="1"/>
  <c r="K1756"/>
  <c r="K1755" s="1"/>
  <c r="L1756"/>
  <c r="L1755" s="1"/>
  <c r="M1756"/>
  <c r="M1755" s="1"/>
  <c r="N1756"/>
  <c r="N1755" s="1"/>
  <c r="O1756"/>
  <c r="O1755" s="1"/>
  <c r="P1756"/>
  <c r="Q1756"/>
  <c r="Q1755" s="1"/>
  <c r="R1756"/>
  <c r="R1755" s="1"/>
  <c r="H1760"/>
  <c r="I1760"/>
  <c r="J1760"/>
  <c r="K1760"/>
  <c r="K1759" s="1"/>
  <c r="L1760"/>
  <c r="M1760"/>
  <c r="N1760"/>
  <c r="O1760"/>
  <c r="O1759" s="1"/>
  <c r="P1760"/>
  <c r="Q1760"/>
  <c r="R1760"/>
  <c r="H1762"/>
  <c r="I1762"/>
  <c r="J1762"/>
  <c r="J1759" s="1"/>
  <c r="K1762"/>
  <c r="L1762"/>
  <c r="M1762"/>
  <c r="N1762"/>
  <c r="N1759" s="1"/>
  <c r="O1762"/>
  <c r="P1762"/>
  <c r="Q1762"/>
  <c r="R1762"/>
  <c r="J51" i="2"/>
  <c r="AD883" i="3" l="1"/>
  <c r="V883"/>
  <c r="N883"/>
  <c r="AG1166"/>
  <c r="T1374"/>
  <c r="AB1251"/>
  <c r="T1251"/>
  <c r="AA938"/>
  <c r="S938"/>
  <c r="K938"/>
  <c r="AE873"/>
  <c r="AE872" s="1"/>
  <c r="W873"/>
  <c r="W872" s="1"/>
  <c r="O873"/>
  <c r="O872" s="1"/>
  <c r="AB938"/>
  <c r="T938"/>
  <c r="L938"/>
  <c r="AF878"/>
  <c r="AD878"/>
  <c r="AB878"/>
  <c r="Z878"/>
  <c r="X878"/>
  <c r="V878"/>
  <c r="T878"/>
  <c r="T871" s="1"/>
  <c r="R878"/>
  <c r="P878"/>
  <c r="N878"/>
  <c r="L878"/>
  <c r="J878"/>
  <c r="H878"/>
  <c r="AF873"/>
  <c r="AF872" s="1"/>
  <c r="P873"/>
  <c r="P872" s="1"/>
  <c r="AD1387"/>
  <c r="V1387"/>
  <c r="N1387"/>
  <c r="Z1387"/>
  <c r="R1387"/>
  <c r="J1387"/>
  <c r="AE1387"/>
  <c r="AA1387"/>
  <c r="W1387"/>
  <c r="S1387"/>
  <c r="O1387"/>
  <c r="K1387"/>
  <c r="S1374"/>
  <c r="AF871"/>
  <c r="P871"/>
  <c r="Y1387"/>
  <c r="Q1387"/>
  <c r="I1387"/>
  <c r="W1374"/>
  <c r="Q1374"/>
  <c r="I1374"/>
  <c r="H1374"/>
  <c r="AD1263"/>
  <c r="Z1263"/>
  <c r="V1263"/>
  <c r="AE1257"/>
  <c r="AA1257"/>
  <c r="U1257"/>
  <c r="O1257"/>
  <c r="K1257"/>
  <c r="AA1374"/>
  <c r="K1374"/>
  <c r="AF1374"/>
  <c r="AG1263"/>
  <c r="AE1263"/>
  <c r="AC1263"/>
  <c r="AA1263"/>
  <c r="Y1263"/>
  <c r="W1263"/>
  <c r="U1263"/>
  <c r="S1263"/>
  <c r="AF1257"/>
  <c r="AB1257"/>
  <c r="X1257"/>
  <c r="T1257"/>
  <c r="P1257"/>
  <c r="L1257"/>
  <c r="H1257"/>
  <c r="AG1100"/>
  <c r="AC1100"/>
  <c r="Y1100"/>
  <c r="U1100"/>
  <c r="Q1100"/>
  <c r="M1100"/>
  <c r="I1100"/>
  <c r="AE1100"/>
  <c r="AA1100"/>
  <c r="W1100"/>
  <c r="S1100"/>
  <c r="O1100"/>
  <c r="K1100"/>
  <c r="AG938"/>
  <c r="Y938"/>
  <c r="Q938"/>
  <c r="I938"/>
  <c r="Z883"/>
  <c r="R883"/>
  <c r="AG878"/>
  <c r="AC878"/>
  <c r="Y878"/>
  <c r="U878"/>
  <c r="Q878"/>
  <c r="M878"/>
  <c r="I878"/>
  <c r="AB871"/>
  <c r="X871"/>
  <c r="L871"/>
  <c r="H871"/>
  <c r="AD873"/>
  <c r="AD872" s="1"/>
  <c r="Z873"/>
  <c r="Z872" s="1"/>
  <c r="Z871" s="1"/>
  <c r="V873"/>
  <c r="V872" s="1"/>
  <c r="V871" s="1"/>
  <c r="R873"/>
  <c r="R872" s="1"/>
  <c r="R871" s="1"/>
  <c r="N873"/>
  <c r="N872" s="1"/>
  <c r="J873"/>
  <c r="J872" s="1"/>
  <c r="J871" s="1"/>
  <c r="AG1387"/>
  <c r="AC1387"/>
  <c r="U1387"/>
  <c r="M1387"/>
  <c r="AG1374"/>
  <c r="Y1374"/>
  <c r="U1374"/>
  <c r="AF1263"/>
  <c r="AB1263"/>
  <c r="X1263"/>
  <c r="T1263"/>
  <c r="AC1257"/>
  <c r="W1257"/>
  <c r="S1257"/>
  <c r="M1257"/>
  <c r="S1139"/>
  <c r="S1138" s="1"/>
  <c r="AD1100"/>
  <c r="Z1100"/>
  <c r="V1100"/>
  <c r="R1100"/>
  <c r="N1100"/>
  <c r="J1100"/>
  <c r="AF1100"/>
  <c r="AB1100"/>
  <c r="X1100"/>
  <c r="T1100"/>
  <c r="P1100"/>
  <c r="L1100"/>
  <c r="H1100"/>
  <c r="AG873"/>
  <c r="AG872" s="1"/>
  <c r="AC873"/>
  <c r="AC872" s="1"/>
  <c r="Y873"/>
  <c r="Y872" s="1"/>
  <c r="U873"/>
  <c r="U872" s="1"/>
  <c r="Q873"/>
  <c r="Q872" s="1"/>
  <c r="M873"/>
  <c r="M872" s="1"/>
  <c r="I873"/>
  <c r="I872" s="1"/>
  <c r="AG846"/>
  <c r="AE846"/>
  <c r="AC846"/>
  <c r="AA846"/>
  <c r="Y846"/>
  <c r="W846"/>
  <c r="U846"/>
  <c r="S846"/>
  <c r="Q846"/>
  <c r="O846"/>
  <c r="M846"/>
  <c r="K846"/>
  <c r="I846"/>
  <c r="S547"/>
  <c r="AD323"/>
  <c r="AB323"/>
  <c r="Z323"/>
  <c r="V323"/>
  <c r="T323"/>
  <c r="R323"/>
  <c r="AF185"/>
  <c r="AD185"/>
  <c r="AB185"/>
  <c r="Z185"/>
  <c r="X185"/>
  <c r="T185"/>
  <c r="R185"/>
  <c r="AF103"/>
  <c r="AB103"/>
  <c r="X103"/>
  <c r="T103"/>
  <c r="P103"/>
  <c r="L103"/>
  <c r="H103"/>
  <c r="AF846"/>
  <c r="AD846"/>
  <c r="AB846"/>
  <c r="Z846"/>
  <c r="X846"/>
  <c r="V846"/>
  <c r="T846"/>
  <c r="R846"/>
  <c r="P846"/>
  <c r="N846"/>
  <c r="L846"/>
  <c r="J846"/>
  <c r="H846"/>
  <c r="AA786"/>
  <c r="K786"/>
  <c r="AG323"/>
  <c r="AC323"/>
  <c r="Y323"/>
  <c r="U323"/>
  <c r="AG230"/>
  <c r="AG185"/>
  <c r="AA185"/>
  <c r="W185"/>
  <c r="S185"/>
  <c r="AE103"/>
  <c r="AC103"/>
  <c r="W103"/>
  <c r="O103"/>
  <c r="O212"/>
  <c r="K212"/>
  <c r="AE1251"/>
  <c r="AA1251"/>
  <c r="W1251"/>
  <c r="W1244" s="1"/>
  <c r="W1237" s="1"/>
  <c r="S1251"/>
  <c r="O1251"/>
  <c r="K1251"/>
  <c r="Z806"/>
  <c r="J806"/>
  <c r="AE212"/>
  <c r="AC212"/>
  <c r="AA212"/>
  <c r="M1740" i="1"/>
  <c r="M1739" s="1"/>
  <c r="M1741"/>
  <c r="K1309"/>
  <c r="K1308" s="1"/>
  <c r="M1581"/>
  <c r="O1347"/>
  <c r="K1185"/>
  <c r="K1165"/>
  <c r="H1165"/>
  <c r="L1110"/>
  <c r="N1748"/>
  <c r="N1746" s="1"/>
  <c r="N571" i="3"/>
  <c r="N570" s="1"/>
  <c r="N568" s="1"/>
  <c r="O1737" i="1"/>
  <c r="O1736" s="1"/>
  <c r="O359" i="3"/>
  <c r="O358" s="1"/>
  <c r="O357" s="1"/>
  <c r="K1737" i="1"/>
  <c r="K1736" s="1"/>
  <c r="K359" i="3"/>
  <c r="K358" s="1"/>
  <c r="K357" s="1"/>
  <c r="N1719" i="1"/>
  <c r="N1717" s="1"/>
  <c r="N579" i="3"/>
  <c r="N578" s="1"/>
  <c r="N576" s="1"/>
  <c r="Q1696" i="1"/>
  <c r="Q1695" s="1"/>
  <c r="Q543" i="3"/>
  <c r="Q542" s="1"/>
  <c r="Q541" s="1"/>
  <c r="K1696" i="1"/>
  <c r="K1695" s="1"/>
  <c r="K543" i="3"/>
  <c r="K542" s="1"/>
  <c r="K541" s="1"/>
  <c r="K1693" i="1"/>
  <c r="K1692" s="1"/>
  <c r="K1691" s="1"/>
  <c r="K540" i="3"/>
  <c r="K539" s="1"/>
  <c r="K538" s="1"/>
  <c r="H1689" i="1"/>
  <c r="H1688" s="1"/>
  <c r="H1048" i="3"/>
  <c r="H1047" s="1"/>
  <c r="H1046" s="1"/>
  <c r="O1651" i="1"/>
  <c r="O1036" i="3"/>
  <c r="O1035" s="1"/>
  <c r="Q1649" i="1"/>
  <c r="Q1031" i="3"/>
  <c r="Q1030" s="1"/>
  <c r="O1649" i="1"/>
  <c r="O1648" s="1"/>
  <c r="O1031" i="3"/>
  <c r="O1030" s="1"/>
  <c r="M1649" i="1"/>
  <c r="M1031" i="3"/>
  <c r="M1030" s="1"/>
  <c r="Q1603" i="1"/>
  <c r="Q1025" i="3"/>
  <c r="Q1024" s="1"/>
  <c r="Q1023" s="1"/>
  <c r="M1603" i="1"/>
  <c r="M1025" i="3"/>
  <c r="M1024" s="1"/>
  <c r="M1023" s="1"/>
  <c r="I1603" i="1"/>
  <c r="I1025" i="3"/>
  <c r="I1024" s="1"/>
  <c r="I1023" s="1"/>
  <c r="N1600" i="1"/>
  <c r="N1599" s="1"/>
  <c r="N1028" i="3"/>
  <c r="N1027" s="1"/>
  <c r="N1026" s="1"/>
  <c r="O1597" i="1"/>
  <c r="O1596" s="1"/>
  <c r="O1060" i="3"/>
  <c r="O1059" s="1"/>
  <c r="O1058" s="1"/>
  <c r="M1597" i="1"/>
  <c r="M1596" s="1"/>
  <c r="M1060" i="3"/>
  <c r="M1059" s="1"/>
  <c r="M1058" s="1"/>
  <c r="K1597" i="1"/>
  <c r="K1596" s="1"/>
  <c r="K1060" i="3"/>
  <c r="K1059" s="1"/>
  <c r="K1058" s="1"/>
  <c r="L1579" i="1"/>
  <c r="L1578" s="1"/>
  <c r="L350" i="3"/>
  <c r="L349" s="1"/>
  <c r="L348" s="1"/>
  <c r="H1579" i="1"/>
  <c r="H1578" s="1"/>
  <c r="H350" i="3"/>
  <c r="H349" s="1"/>
  <c r="H348" s="1"/>
  <c r="N1576" i="1"/>
  <c r="N1575" s="1"/>
  <c r="N347" i="3"/>
  <c r="N346" s="1"/>
  <c r="N345" s="1"/>
  <c r="P1532" i="1"/>
  <c r="P1531" s="1"/>
  <c r="P1530" s="1"/>
  <c r="P325" i="3"/>
  <c r="P324" s="1"/>
  <c r="N1532" i="1"/>
  <c r="N1531" s="1"/>
  <c r="N1530" s="1"/>
  <c r="N325" i="3"/>
  <c r="N324" s="1"/>
  <c r="N323" s="1"/>
  <c r="J1532" i="1"/>
  <c r="J1531" s="1"/>
  <c r="J1530" s="1"/>
  <c r="J325" i="3"/>
  <c r="J324" s="1"/>
  <c r="J323" s="1"/>
  <c r="Q1526" i="1"/>
  <c r="Q319" i="3"/>
  <c r="M1526" i="1"/>
  <c r="M319" i="3"/>
  <c r="I1526" i="1"/>
  <c r="I319" i="3"/>
  <c r="I1513" i="1"/>
  <c r="I306" i="3"/>
  <c r="I305" s="1"/>
  <c r="J1511" i="1"/>
  <c r="J1510" s="1"/>
  <c r="J1509" s="1"/>
  <c r="J304" i="3"/>
  <c r="J303" s="1"/>
  <c r="K1497" i="1"/>
  <c r="K1496" s="1"/>
  <c r="K284" i="3"/>
  <c r="K283" s="1"/>
  <c r="Q1465" i="1"/>
  <c r="Q247" i="3"/>
  <c r="Q246" s="1"/>
  <c r="M1465" i="1"/>
  <c r="M247" i="3"/>
  <c r="M246" s="1"/>
  <c r="I1465" i="1"/>
  <c r="I247" i="3"/>
  <c r="I246" s="1"/>
  <c r="P1463" i="1"/>
  <c r="P245" i="3"/>
  <c r="P244" s="1"/>
  <c r="L1463" i="1"/>
  <c r="L245" i="3"/>
  <c r="L244" s="1"/>
  <c r="H1463" i="1"/>
  <c r="H245" i="3"/>
  <c r="H244" s="1"/>
  <c r="Q1454" i="1"/>
  <c r="Q234" i="3"/>
  <c r="Q233" s="1"/>
  <c r="Q230" s="1"/>
  <c r="M1454" i="1"/>
  <c r="M234" i="3"/>
  <c r="M233" s="1"/>
  <c r="M230" s="1"/>
  <c r="I1454" i="1"/>
  <c r="I234" i="3"/>
  <c r="I233" s="1"/>
  <c r="I230" s="1"/>
  <c r="Q1433" i="1"/>
  <c r="Q1432" s="1"/>
  <c r="Q216" i="3"/>
  <c r="Q215" s="1"/>
  <c r="K1408" i="1"/>
  <c r="K1226" i="3"/>
  <c r="K1225" s="1"/>
  <c r="J1406" i="1"/>
  <c r="J1224" i="3"/>
  <c r="J1223" s="1"/>
  <c r="K1358" i="1"/>
  <c r="K1355" s="1"/>
  <c r="K1354" s="1"/>
  <c r="K1338" s="1"/>
  <c r="K1337" s="1"/>
  <c r="K123" i="3"/>
  <c r="K122" s="1"/>
  <c r="R1330" i="1"/>
  <c r="R1329" s="1"/>
  <c r="R1127" i="3"/>
  <c r="R1126" s="1"/>
  <c r="R1125" s="1"/>
  <c r="N1330" i="1"/>
  <c r="N1329" s="1"/>
  <c r="N1127" i="3"/>
  <c r="N1126" s="1"/>
  <c r="N1125" s="1"/>
  <c r="O1298" i="1"/>
  <c r="O1297" s="1"/>
  <c r="O1092" i="3"/>
  <c r="O1091" s="1"/>
  <c r="O1090" s="1"/>
  <c r="H1290" i="1"/>
  <c r="H1289" s="1"/>
  <c r="H1288" s="1"/>
  <c r="H894" i="3"/>
  <c r="H893" s="1"/>
  <c r="N1271" i="1"/>
  <c r="N1270" s="1"/>
  <c r="N129" i="3"/>
  <c r="N128" s="1"/>
  <c r="N127" s="1"/>
  <c r="Q1293"/>
  <c r="Q1292" s="1"/>
  <c r="Q1289"/>
  <c r="Q1288" s="1"/>
  <c r="M1251" i="1"/>
  <c r="M1248" s="1"/>
  <c r="M1247" s="1"/>
  <c r="M1293" i="3"/>
  <c r="M1292" s="1"/>
  <c r="M1289"/>
  <c r="M1288" s="1"/>
  <c r="I1251" i="1"/>
  <c r="I1248" s="1"/>
  <c r="I1247" s="1"/>
  <c r="I1293" i="3"/>
  <c r="I1292" s="1"/>
  <c r="I1289"/>
  <c r="I1288" s="1"/>
  <c r="Q1245" i="1"/>
  <c r="Q1244" s="1"/>
  <c r="Q1243" s="1"/>
  <c r="Q1063" i="3"/>
  <c r="Q1062" s="1"/>
  <c r="Q1061" s="1"/>
  <c r="R1210" i="1"/>
  <c r="R1209" s="1"/>
  <c r="R177" i="3"/>
  <c r="R176" s="1"/>
  <c r="R175" s="1"/>
  <c r="N1210" i="1"/>
  <c r="N1209" s="1"/>
  <c r="N177" i="3"/>
  <c r="N176" s="1"/>
  <c r="N175" s="1"/>
  <c r="J1210" i="1"/>
  <c r="J1209" s="1"/>
  <c r="J177" i="3"/>
  <c r="J176" s="1"/>
  <c r="J175" s="1"/>
  <c r="P1160" i="1"/>
  <c r="P1159" s="1"/>
  <c r="P188" i="3"/>
  <c r="P187" s="1"/>
  <c r="P186" s="1"/>
  <c r="P185" s="1"/>
  <c r="L1160" i="1"/>
  <c r="L1159" s="1"/>
  <c r="L188" i="3"/>
  <c r="L187" s="1"/>
  <c r="L186" s="1"/>
  <c r="L185" s="1"/>
  <c r="H1160" i="1"/>
  <c r="H1159" s="1"/>
  <c r="H188" i="3"/>
  <c r="H187" s="1"/>
  <c r="H186" s="1"/>
  <c r="H185" s="1"/>
  <c r="Q1152" i="1"/>
  <c r="Q1151" s="1"/>
  <c r="Q1150" s="1"/>
  <c r="Q1141" s="1"/>
  <c r="Q901" i="3"/>
  <c r="Q900" s="1"/>
  <c r="O1152" i="1"/>
  <c r="O1151" s="1"/>
  <c r="O1150" s="1"/>
  <c r="O901" i="3"/>
  <c r="O900" s="1"/>
  <c r="K1152" i="1"/>
  <c r="K1151" s="1"/>
  <c r="K1150" s="1"/>
  <c r="K901" i="3"/>
  <c r="K900" s="1"/>
  <c r="I1152" i="1"/>
  <c r="I1151" s="1"/>
  <c r="I1150" s="1"/>
  <c r="I901" i="3"/>
  <c r="I900" s="1"/>
  <c r="L1072" i="1"/>
  <c r="L1071" s="1"/>
  <c r="L1432" i="3"/>
  <c r="L1431" s="1"/>
  <c r="L1430" s="1"/>
  <c r="H1072" i="1"/>
  <c r="H1071" s="1"/>
  <c r="H1432" i="3"/>
  <c r="H1431" s="1"/>
  <c r="H1430" s="1"/>
  <c r="R1069" i="1"/>
  <c r="R1429" i="3"/>
  <c r="R1427" s="1"/>
  <c r="N1069" i="1"/>
  <c r="N1429" i="3"/>
  <c r="N1428" s="1"/>
  <c r="J1069" i="1"/>
  <c r="J1429" i="3"/>
  <c r="J1428" s="1"/>
  <c r="O1066" i="1"/>
  <c r="O1426" i="3"/>
  <c r="O1424" s="1"/>
  <c r="O1059" i="1"/>
  <c r="O1058" s="1"/>
  <c r="O1001" i="3"/>
  <c r="O1000" s="1"/>
  <c r="O999" s="1"/>
  <c r="K1059" i="1"/>
  <c r="K1058" s="1"/>
  <c r="K1001" i="3"/>
  <c r="K1000" s="1"/>
  <c r="K999" s="1"/>
  <c r="Q1056" i="1"/>
  <c r="Q1055" s="1"/>
  <c r="Q998" i="3"/>
  <c r="Q997" s="1"/>
  <c r="Q996" s="1"/>
  <c r="M1056" i="1"/>
  <c r="M1055" s="1"/>
  <c r="M998" i="3"/>
  <c r="M997" s="1"/>
  <c r="M996" s="1"/>
  <c r="I1056" i="1"/>
  <c r="I1055" s="1"/>
  <c r="I998" i="3"/>
  <c r="I997" s="1"/>
  <c r="I996" s="1"/>
  <c r="O1047" i="1"/>
  <c r="O1046" s="1"/>
  <c r="O78" i="3"/>
  <c r="O77" s="1"/>
  <c r="O76" s="1"/>
  <c r="M1047" i="1"/>
  <c r="M1046" s="1"/>
  <c r="M78" i="3"/>
  <c r="M77" s="1"/>
  <c r="M76" s="1"/>
  <c r="K1047" i="1"/>
  <c r="K1046" s="1"/>
  <c r="K78" i="3"/>
  <c r="K77" s="1"/>
  <c r="K76" s="1"/>
  <c r="Q1015" i="1"/>
  <c r="Q50" i="3"/>
  <c r="Q49" s="1"/>
  <c r="O1015" i="1"/>
  <c r="O50" i="3"/>
  <c r="O49" s="1"/>
  <c r="K1015" i="1"/>
  <c r="K50" i="3"/>
  <c r="K49" s="1"/>
  <c r="O1007" i="1"/>
  <c r="O1006" s="1"/>
  <c r="O42" i="3"/>
  <c r="O41" s="1"/>
  <c r="O40" s="1"/>
  <c r="L848" i="1"/>
  <c r="L847" s="1"/>
  <c r="L846" s="1"/>
  <c r="L849"/>
  <c r="N93"/>
  <c r="N92"/>
  <c r="H1740"/>
  <c r="H1739" s="1"/>
  <c r="I1703"/>
  <c r="I1693"/>
  <c r="I1692" s="1"/>
  <c r="J1689"/>
  <c r="J1688" s="1"/>
  <c r="L1675"/>
  <c r="Q1550"/>
  <c r="J1550"/>
  <c r="L1532"/>
  <c r="L1531" s="1"/>
  <c r="L1530" s="1"/>
  <c r="Q1524"/>
  <c r="M1524"/>
  <c r="M1525"/>
  <c r="O1433"/>
  <c r="O1432" s="1"/>
  <c r="P1406"/>
  <c r="H1406"/>
  <c r="M1347"/>
  <c r="I1347"/>
  <c r="K1347"/>
  <c r="K1344"/>
  <c r="N1309"/>
  <c r="N1308" s="1"/>
  <c r="I1298"/>
  <c r="I1297" s="1"/>
  <c r="I1293" s="1"/>
  <c r="R1293"/>
  <c r="N1290"/>
  <c r="N1289" s="1"/>
  <c r="N1288" s="1"/>
  <c r="L1271"/>
  <c r="L1270" s="1"/>
  <c r="P1263"/>
  <c r="P1262" s="1"/>
  <c r="J1263"/>
  <c r="K1063" i="3"/>
  <c r="K1062" s="1"/>
  <c r="K1061" s="1"/>
  <c r="K1245" i="1"/>
  <c r="K1244" s="1"/>
  <c r="K1243" s="1"/>
  <c r="K1235"/>
  <c r="K1234" s="1"/>
  <c r="P1210"/>
  <c r="P1209" s="1"/>
  <c r="P1202" s="1"/>
  <c r="H1210"/>
  <c r="H1209" s="1"/>
  <c r="H1202" s="1"/>
  <c r="H1201" s="1"/>
  <c r="M1185"/>
  <c r="N1142"/>
  <c r="N1123"/>
  <c r="R1068"/>
  <c r="J1068"/>
  <c r="O1065"/>
  <c r="O1056"/>
  <c r="O1055" s="1"/>
  <c r="Q1047"/>
  <c r="Q1046" s="1"/>
  <c r="I1007"/>
  <c r="I1006" s="1"/>
  <c r="J1748"/>
  <c r="J1746" s="1"/>
  <c r="J571" i="3"/>
  <c r="J570" s="1"/>
  <c r="J568" s="1"/>
  <c r="Q1737" i="1"/>
  <c r="Q1736" s="1"/>
  <c r="Q359" i="3"/>
  <c r="Q358" s="1"/>
  <c r="Q357" s="1"/>
  <c r="M1737" i="1"/>
  <c r="M1736" s="1"/>
  <c r="M359" i="3"/>
  <c r="M358" s="1"/>
  <c r="M357" s="1"/>
  <c r="I1737" i="1"/>
  <c r="I1736" s="1"/>
  <c r="I359" i="3"/>
  <c r="I358" s="1"/>
  <c r="I357" s="1"/>
  <c r="J1719" i="1"/>
  <c r="J1717" s="1"/>
  <c r="J579" i="3"/>
  <c r="J578" s="1"/>
  <c r="J576" s="1"/>
  <c r="O1696" i="1"/>
  <c r="O1695" s="1"/>
  <c r="O543" i="3"/>
  <c r="O542" s="1"/>
  <c r="O541" s="1"/>
  <c r="M1696" i="1"/>
  <c r="M1695" s="1"/>
  <c r="M543" i="3"/>
  <c r="M542" s="1"/>
  <c r="M541" s="1"/>
  <c r="I1696" i="1"/>
  <c r="I1695" s="1"/>
  <c r="I543" i="3"/>
  <c r="I542" s="1"/>
  <c r="I541" s="1"/>
  <c r="I531" s="1"/>
  <c r="O1693" i="1"/>
  <c r="O1692" s="1"/>
  <c r="O1691" s="1"/>
  <c r="O540" i="3"/>
  <c r="O539" s="1"/>
  <c r="O538" s="1"/>
  <c r="O531" s="1"/>
  <c r="P1689" i="1"/>
  <c r="P1688" s="1"/>
  <c r="P1048" i="3"/>
  <c r="P1047" s="1"/>
  <c r="P1046" s="1"/>
  <c r="N1689" i="1"/>
  <c r="N1688" s="1"/>
  <c r="N1048" i="3"/>
  <c r="N1047" s="1"/>
  <c r="N1046" s="1"/>
  <c r="L1689" i="1"/>
  <c r="L1688" s="1"/>
  <c r="L1048" i="3"/>
  <c r="L1047" s="1"/>
  <c r="L1046" s="1"/>
  <c r="M1651" i="1"/>
  <c r="M1036" i="3"/>
  <c r="M1035" s="1"/>
  <c r="M1029" s="1"/>
  <c r="K1651" i="1"/>
  <c r="K1036" i="3"/>
  <c r="K1035" s="1"/>
  <c r="I1649" i="1"/>
  <c r="I1031" i="3"/>
  <c r="I1030" s="1"/>
  <c r="O1602" i="1"/>
  <c r="O1025" i="3"/>
  <c r="O1024" s="1"/>
  <c r="O1023" s="1"/>
  <c r="K1602" i="1"/>
  <c r="K1595" s="1"/>
  <c r="K1594" s="1"/>
  <c r="K1025" i="3"/>
  <c r="K1024" s="1"/>
  <c r="K1023" s="1"/>
  <c r="J1600" i="1"/>
  <c r="J1599" s="1"/>
  <c r="J1028" i="3"/>
  <c r="J1027" s="1"/>
  <c r="J1026" s="1"/>
  <c r="P1579" i="1"/>
  <c r="P1578" s="1"/>
  <c r="P350" i="3"/>
  <c r="P349" s="1"/>
  <c r="P348" s="1"/>
  <c r="R1576" i="1"/>
  <c r="R1575" s="1"/>
  <c r="R1574" s="1"/>
  <c r="R347" i="3"/>
  <c r="R346" s="1"/>
  <c r="R345" s="1"/>
  <c r="J1576" i="1"/>
  <c r="J1575" s="1"/>
  <c r="J347" i="3"/>
  <c r="J346" s="1"/>
  <c r="J345" s="1"/>
  <c r="H1532" i="1"/>
  <c r="H1531" s="1"/>
  <c r="H1530" s="1"/>
  <c r="H325" i="3"/>
  <c r="H324" s="1"/>
  <c r="O1525" i="1"/>
  <c r="O319" i="3"/>
  <c r="O318" s="1"/>
  <c r="O317" s="1"/>
  <c r="K1525" i="1"/>
  <c r="K319" i="3"/>
  <c r="K318" s="1"/>
  <c r="K317" s="1"/>
  <c r="Q1513" i="1"/>
  <c r="Q306" i="3"/>
  <c r="Q305" s="1"/>
  <c r="Q302" s="1"/>
  <c r="M1513" i="1"/>
  <c r="M306" i="3"/>
  <c r="M305" s="1"/>
  <c r="K1513" i="1"/>
  <c r="K306" i="3"/>
  <c r="K305" s="1"/>
  <c r="N1511" i="1"/>
  <c r="N1510" s="1"/>
  <c r="N1509" s="1"/>
  <c r="N304" i="3"/>
  <c r="N303" s="1"/>
  <c r="N302" s="1"/>
  <c r="N1507" i="1"/>
  <c r="N261" i="3"/>
  <c r="N260" s="1"/>
  <c r="J1507" i="1"/>
  <c r="J261" i="3"/>
  <c r="J260" s="1"/>
  <c r="O1497" i="1"/>
  <c r="O1496" s="1"/>
  <c r="O284" i="3"/>
  <c r="O283" s="1"/>
  <c r="O1465" i="1"/>
  <c r="O247" i="3"/>
  <c r="O246" s="1"/>
  <c r="K1465" i="1"/>
  <c r="K247" i="3"/>
  <c r="K246" s="1"/>
  <c r="O1454" i="1"/>
  <c r="O1451" s="1"/>
  <c r="O1423" s="1"/>
  <c r="O234" i="3"/>
  <c r="O233" s="1"/>
  <c r="K1454" i="1"/>
  <c r="K234" i="3"/>
  <c r="K233" s="1"/>
  <c r="K230" s="1"/>
  <c r="M1433" i="1"/>
  <c r="M1432" s="1"/>
  <c r="M216" i="3"/>
  <c r="M215" s="1"/>
  <c r="M212" s="1"/>
  <c r="I1433" i="1"/>
  <c r="I1432" s="1"/>
  <c r="I216" i="3"/>
  <c r="I215" s="1"/>
  <c r="Q1408" i="1"/>
  <c r="Q1226" i="3"/>
  <c r="Q1225" s="1"/>
  <c r="Q1222" s="1"/>
  <c r="Q1221" s="1"/>
  <c r="M1408" i="1"/>
  <c r="M1226" i="3"/>
  <c r="M1225" s="1"/>
  <c r="I1408" i="1"/>
  <c r="I1226" i="3"/>
  <c r="I1225" s="1"/>
  <c r="N1406" i="1"/>
  <c r="N1405" s="1"/>
  <c r="N1224" i="3"/>
  <c r="N1223" s="1"/>
  <c r="H1378" i="1"/>
  <c r="H1377" s="1"/>
  <c r="H1376" s="1"/>
  <c r="H1207" i="3"/>
  <c r="H1206" s="1"/>
  <c r="H1205" s="1"/>
  <c r="H1204" s="1"/>
  <c r="O1358" i="1"/>
  <c r="O1355" s="1"/>
  <c r="O1354" s="1"/>
  <c r="O1338" s="1"/>
  <c r="O1337" s="1"/>
  <c r="O123" i="3"/>
  <c r="O122" s="1"/>
  <c r="J1330" i="1"/>
  <c r="J1329" s="1"/>
  <c r="J1309" s="1"/>
  <c r="J1308" s="1"/>
  <c r="J1127" i="3"/>
  <c r="J1126" s="1"/>
  <c r="J1125" s="1"/>
  <c r="K1298" i="1"/>
  <c r="K1297" s="1"/>
  <c r="K1092" i="3"/>
  <c r="K1091" s="1"/>
  <c r="K1090" s="1"/>
  <c r="R1271" i="1"/>
  <c r="R1270" s="1"/>
  <c r="R129" i="3"/>
  <c r="R128" s="1"/>
  <c r="R127" s="1"/>
  <c r="L1263" i="1"/>
  <c r="L1262" s="1"/>
  <c r="L119" i="3"/>
  <c r="L118" s="1"/>
  <c r="L117" s="1"/>
  <c r="L116" s="1"/>
  <c r="L115" s="1"/>
  <c r="H1263" i="1"/>
  <c r="H1262" s="1"/>
  <c r="H119" i="3"/>
  <c r="H118" s="1"/>
  <c r="H117" s="1"/>
  <c r="H116" s="1"/>
  <c r="H115" s="1"/>
  <c r="O1293"/>
  <c r="O1292" s="1"/>
  <c r="O1289"/>
  <c r="O1288" s="1"/>
  <c r="K1293"/>
  <c r="K1292" s="1"/>
  <c r="K1289"/>
  <c r="K1288" s="1"/>
  <c r="M1245" i="1"/>
  <c r="M1244" s="1"/>
  <c r="M1243" s="1"/>
  <c r="M1063" i="3"/>
  <c r="M1062" s="1"/>
  <c r="M1061" s="1"/>
  <c r="I1245" i="1"/>
  <c r="I1244" s="1"/>
  <c r="I1243" s="1"/>
  <c r="I1063" i="3"/>
  <c r="I1062" s="1"/>
  <c r="I1061" s="1"/>
  <c r="N1160" i="1"/>
  <c r="N1159" s="1"/>
  <c r="N188" i="3"/>
  <c r="N187" s="1"/>
  <c r="N186" s="1"/>
  <c r="N185" s="1"/>
  <c r="J1160" i="1"/>
  <c r="J1159" s="1"/>
  <c r="J1158" s="1"/>
  <c r="J1156" s="1"/>
  <c r="J188" i="3"/>
  <c r="J187" s="1"/>
  <c r="J186" s="1"/>
  <c r="J185" s="1"/>
  <c r="M1152" i="1"/>
  <c r="M1151" s="1"/>
  <c r="M1150" s="1"/>
  <c r="M901" i="3"/>
  <c r="M900" s="1"/>
  <c r="P1072" i="1"/>
  <c r="P1071" s="1"/>
  <c r="P1432" i="3"/>
  <c r="P1431" s="1"/>
  <c r="P1430" s="1"/>
  <c r="P1068" i="1"/>
  <c r="P1429" i="3"/>
  <c r="P1427" s="1"/>
  <c r="L1068" i="1"/>
  <c r="L1429" i="3"/>
  <c r="L1427" s="1"/>
  <c r="H1068" i="1"/>
  <c r="H1429" i="3"/>
  <c r="H1427" s="1"/>
  <c r="Q1065" i="1"/>
  <c r="Q1426" i="3"/>
  <c r="Q1425" s="1"/>
  <c r="M1065" i="1"/>
  <c r="M1426" i="3"/>
  <c r="M1425" s="1"/>
  <c r="K1066" i="1"/>
  <c r="K1426" i="3"/>
  <c r="K1424" s="1"/>
  <c r="I1065" i="1"/>
  <c r="I1426" i="3"/>
  <c r="I1425" s="1"/>
  <c r="Q1059" i="1"/>
  <c r="Q1058" s="1"/>
  <c r="Q1001" i="3"/>
  <c r="Q1000" s="1"/>
  <c r="Q999" s="1"/>
  <c r="Q995" s="1"/>
  <c r="M1059" i="1"/>
  <c r="M1058" s="1"/>
  <c r="M1001" i="3"/>
  <c r="M1000" s="1"/>
  <c r="M999" s="1"/>
  <c r="M995" s="1"/>
  <c r="I1059" i="1"/>
  <c r="I1058" s="1"/>
  <c r="I1001" i="3"/>
  <c r="I1000" s="1"/>
  <c r="I999" s="1"/>
  <c r="M1015" i="1"/>
  <c r="M50" i="3"/>
  <c r="M49" s="1"/>
  <c r="I1015" i="1"/>
  <c r="I50" i="3"/>
  <c r="I49" s="1"/>
  <c r="I43" s="1"/>
  <c r="K1007" i="1"/>
  <c r="K1006" s="1"/>
  <c r="K42" i="3"/>
  <c r="K41" s="1"/>
  <c r="K40" s="1"/>
  <c r="Q1748" i="1"/>
  <c r="Q1746" s="1"/>
  <c r="Q571" i="3"/>
  <c r="Q570" s="1"/>
  <c r="Q568" s="1"/>
  <c r="O1748" i="1"/>
  <c r="O1746" s="1"/>
  <c r="O571" i="3"/>
  <c r="O570" s="1"/>
  <c r="O568" s="1"/>
  <c r="M1748" i="1"/>
  <c r="M1746" s="1"/>
  <c r="M571" i="3"/>
  <c r="M570" s="1"/>
  <c r="M568" s="1"/>
  <c r="K1748" i="1"/>
  <c r="K1746" s="1"/>
  <c r="K571" i="3"/>
  <c r="K570" s="1"/>
  <c r="K568" s="1"/>
  <c r="I1748" i="1"/>
  <c r="I1746" s="1"/>
  <c r="I571" i="3"/>
  <c r="I570" s="1"/>
  <c r="I568" s="1"/>
  <c r="R1737" i="1"/>
  <c r="R1736" s="1"/>
  <c r="R359" i="3"/>
  <c r="R358" s="1"/>
  <c r="R357" s="1"/>
  <c r="N1737" i="1"/>
  <c r="N1736" s="1"/>
  <c r="N359" i="3"/>
  <c r="N358" s="1"/>
  <c r="N357" s="1"/>
  <c r="J1737" i="1"/>
  <c r="J1736" s="1"/>
  <c r="J359" i="3"/>
  <c r="J358" s="1"/>
  <c r="J357" s="1"/>
  <c r="Q1719" i="1"/>
  <c r="Q1717" s="1"/>
  <c r="Q579" i="3"/>
  <c r="Q578" s="1"/>
  <c r="Q576" s="1"/>
  <c r="O1719" i="1"/>
  <c r="O1717" s="1"/>
  <c r="O579" i="3"/>
  <c r="O578" s="1"/>
  <c r="O576" s="1"/>
  <c r="M1719" i="1"/>
  <c r="M1717" s="1"/>
  <c r="M579" i="3"/>
  <c r="M578" s="1"/>
  <c r="M576" s="1"/>
  <c r="K1719" i="1"/>
  <c r="K1717" s="1"/>
  <c r="K579" i="3"/>
  <c r="K578" s="1"/>
  <c r="K576" s="1"/>
  <c r="I1719" i="1"/>
  <c r="I1717" s="1"/>
  <c r="I579" i="3"/>
  <c r="I578" s="1"/>
  <c r="I576" s="1"/>
  <c r="R1696" i="1"/>
  <c r="R1695" s="1"/>
  <c r="R1691" s="1"/>
  <c r="R543" i="3"/>
  <c r="R542" s="1"/>
  <c r="R541" s="1"/>
  <c r="N1696" i="1"/>
  <c r="N1695" s="1"/>
  <c r="N543" i="3"/>
  <c r="N542" s="1"/>
  <c r="N541" s="1"/>
  <c r="J1696" i="1"/>
  <c r="J1695" s="1"/>
  <c r="J543" i="3"/>
  <c r="J542" s="1"/>
  <c r="J541" s="1"/>
  <c r="J531" s="1"/>
  <c r="P1693" i="1"/>
  <c r="P1692" s="1"/>
  <c r="P1691" s="1"/>
  <c r="P540" i="3"/>
  <c r="P539" s="1"/>
  <c r="P538" s="1"/>
  <c r="N1693" i="1"/>
  <c r="N1692" s="1"/>
  <c r="N1691" s="1"/>
  <c r="N540" i="3"/>
  <c r="N539" s="1"/>
  <c r="N538" s="1"/>
  <c r="L1693" i="1"/>
  <c r="L1692" s="1"/>
  <c r="L540" i="3"/>
  <c r="L539" s="1"/>
  <c r="L538" s="1"/>
  <c r="L531" s="1"/>
  <c r="H1693" i="1"/>
  <c r="H1692" s="1"/>
  <c r="H1691" s="1"/>
  <c r="H540" i="3"/>
  <c r="H539" s="1"/>
  <c r="H538" s="1"/>
  <c r="O1689" i="1"/>
  <c r="O1688" s="1"/>
  <c r="O1048" i="3"/>
  <c r="O1047" s="1"/>
  <c r="O1046" s="1"/>
  <c r="K1689" i="1"/>
  <c r="K1688" s="1"/>
  <c r="K1048" i="3"/>
  <c r="K1047" s="1"/>
  <c r="K1046" s="1"/>
  <c r="N1651" i="1"/>
  <c r="N1036" i="3"/>
  <c r="N1035" s="1"/>
  <c r="J1651" i="1"/>
  <c r="J1036" i="3"/>
  <c r="J1035" s="1"/>
  <c r="J1029" s="1"/>
  <c r="P1649" i="1"/>
  <c r="P1031" i="3"/>
  <c r="P1030" s="1"/>
  <c r="P1029" s="1"/>
  <c r="L1649" i="1"/>
  <c r="L1648" s="1"/>
  <c r="L1031" i="3"/>
  <c r="L1030" s="1"/>
  <c r="L1029" s="1"/>
  <c r="H1649" i="1"/>
  <c r="H1648" s="1"/>
  <c r="H1031" i="3"/>
  <c r="H1030" s="1"/>
  <c r="Q1600" i="1"/>
  <c r="Q1599" s="1"/>
  <c r="Q1028" i="3"/>
  <c r="Q1027" s="1"/>
  <c r="Q1026" s="1"/>
  <c r="M1600" i="1"/>
  <c r="M1599" s="1"/>
  <c r="M1028" i="3"/>
  <c r="M1027" s="1"/>
  <c r="M1026" s="1"/>
  <c r="I1600" i="1"/>
  <c r="I1599" s="1"/>
  <c r="I1028" i="3"/>
  <c r="I1027" s="1"/>
  <c r="I1026" s="1"/>
  <c r="R1597" i="1"/>
  <c r="R1596" s="1"/>
  <c r="R1060" i="3"/>
  <c r="R1059" s="1"/>
  <c r="R1058" s="1"/>
  <c r="N1597" i="1"/>
  <c r="N1596" s="1"/>
  <c r="N1060" i="3"/>
  <c r="N1059" s="1"/>
  <c r="N1058" s="1"/>
  <c r="J1597" i="1"/>
  <c r="J1596" s="1"/>
  <c r="J1060" i="3"/>
  <c r="J1059" s="1"/>
  <c r="J1058" s="1"/>
  <c r="Q1579" i="1"/>
  <c r="Q1578" s="1"/>
  <c r="Q350" i="3"/>
  <c r="Q349" s="1"/>
  <c r="Q348" s="1"/>
  <c r="O1579" i="1"/>
  <c r="O1578" s="1"/>
  <c r="O350" i="3"/>
  <c r="O349" s="1"/>
  <c r="O348" s="1"/>
  <c r="M1579" i="1"/>
  <c r="M1578" s="1"/>
  <c r="M350" i="3"/>
  <c r="M349" s="1"/>
  <c r="M348" s="1"/>
  <c r="I1579" i="1"/>
  <c r="I1578" s="1"/>
  <c r="I350" i="3"/>
  <c r="I349" s="1"/>
  <c r="I348" s="1"/>
  <c r="Q1576" i="1"/>
  <c r="Q1575" s="1"/>
  <c r="Q347" i="3"/>
  <c r="Q346" s="1"/>
  <c r="Q345" s="1"/>
  <c r="M1576" i="1"/>
  <c r="M1575" s="1"/>
  <c r="M347" i="3"/>
  <c r="M346" s="1"/>
  <c r="M345" s="1"/>
  <c r="I1576" i="1"/>
  <c r="I1575" s="1"/>
  <c r="I347" i="3"/>
  <c r="I346" s="1"/>
  <c r="I345" s="1"/>
  <c r="Q1532" i="1"/>
  <c r="Q1531" s="1"/>
  <c r="Q325" i="3"/>
  <c r="Q324" s="1"/>
  <c r="Q323" s="1"/>
  <c r="Q315" s="1"/>
  <c r="M1532" i="1"/>
  <c r="M1531" s="1"/>
  <c r="M325" i="3"/>
  <c r="M324" s="1"/>
  <c r="M323" s="1"/>
  <c r="M315" s="1"/>
  <c r="I1532" i="1"/>
  <c r="I1531" s="1"/>
  <c r="I325" i="3"/>
  <c r="I324" s="1"/>
  <c r="I323" s="1"/>
  <c r="I315" s="1"/>
  <c r="P1513" i="1"/>
  <c r="P306" i="3"/>
  <c r="P305" s="1"/>
  <c r="P302" s="1"/>
  <c r="L1513" i="1"/>
  <c r="L306" i="3"/>
  <c r="L305" s="1"/>
  <c r="L302" s="1"/>
  <c r="H1513" i="1"/>
  <c r="H306" i="3"/>
  <c r="H305" s="1"/>
  <c r="O1511" i="1"/>
  <c r="O1510" s="1"/>
  <c r="O1509" s="1"/>
  <c r="O304" i="3"/>
  <c r="O303" s="1"/>
  <c r="M1511" i="1"/>
  <c r="M1510" s="1"/>
  <c r="M1509" s="1"/>
  <c r="M304" i="3"/>
  <c r="M303" s="1"/>
  <c r="M302" s="1"/>
  <c r="K1511" i="1"/>
  <c r="K1510" s="1"/>
  <c r="K1509" s="1"/>
  <c r="K304" i="3"/>
  <c r="K303" s="1"/>
  <c r="K302" s="1"/>
  <c r="Q1507" i="1"/>
  <c r="Q261" i="3"/>
  <c r="Q260" s="1"/>
  <c r="O1507" i="1"/>
  <c r="O261" i="3"/>
  <c r="O260" s="1"/>
  <c r="M1507" i="1"/>
  <c r="M261" i="3"/>
  <c r="M260" s="1"/>
  <c r="K1507" i="1"/>
  <c r="K261" i="3"/>
  <c r="K260" s="1"/>
  <c r="I1507" i="1"/>
  <c r="I261" i="3"/>
  <c r="I260" s="1"/>
  <c r="P1497" i="1"/>
  <c r="P1496" s="1"/>
  <c r="P284" i="3"/>
  <c r="P283" s="1"/>
  <c r="L1497" i="1"/>
  <c r="L284" i="3"/>
  <c r="L283" s="1"/>
  <c r="H1497" i="1"/>
  <c r="H1496" s="1"/>
  <c r="H284" i="3"/>
  <c r="H283" s="1"/>
  <c r="N1465" i="1"/>
  <c r="N247" i="3"/>
  <c r="N246" s="1"/>
  <c r="J1465" i="1"/>
  <c r="J247" i="3"/>
  <c r="J246" s="1"/>
  <c r="J239" s="1"/>
  <c r="Q1463" i="1"/>
  <c r="Q245" i="3"/>
  <c r="Q244" s="1"/>
  <c r="M1463" i="1"/>
  <c r="M245" i="3"/>
  <c r="M244" s="1"/>
  <c r="I1463" i="1"/>
  <c r="I245" i="3"/>
  <c r="I244" s="1"/>
  <c r="R1454" i="1"/>
  <c r="R1451" s="1"/>
  <c r="R234" i="3"/>
  <c r="R233" s="1"/>
  <c r="R230" s="1"/>
  <c r="N1454" i="1"/>
  <c r="N1451" s="1"/>
  <c r="N234" i="3"/>
  <c r="N233" s="1"/>
  <c r="N230" s="1"/>
  <c r="J1454" i="1"/>
  <c r="J1451" s="1"/>
  <c r="J234" i="3"/>
  <c r="J233" s="1"/>
  <c r="J230" s="1"/>
  <c r="P1433" i="1"/>
  <c r="P1432" s="1"/>
  <c r="P216" i="3"/>
  <c r="P215" s="1"/>
  <c r="P212" s="1"/>
  <c r="N1433" i="1"/>
  <c r="N1432" s="1"/>
  <c r="N216" i="3"/>
  <c r="N215" s="1"/>
  <c r="N212" s="1"/>
  <c r="L1433" i="1"/>
  <c r="L1432" s="1"/>
  <c r="L216" i="3"/>
  <c r="L215" s="1"/>
  <c r="J1433" i="1"/>
  <c r="J1432" s="1"/>
  <c r="J216" i="3"/>
  <c r="J215" s="1"/>
  <c r="H1433" i="1"/>
  <c r="H1432" s="1"/>
  <c r="H216" i="3"/>
  <c r="H215" s="1"/>
  <c r="H212" s="1"/>
  <c r="P1408" i="1"/>
  <c r="P1226" i="3"/>
  <c r="P1225" s="1"/>
  <c r="L1408" i="1"/>
  <c r="L1226" i="3"/>
  <c r="L1225" s="1"/>
  <c r="L1222" s="1"/>
  <c r="L1221" s="1"/>
  <c r="H1408" i="1"/>
  <c r="H1226" i="3"/>
  <c r="H1225" s="1"/>
  <c r="M1406" i="1"/>
  <c r="M1405" s="1"/>
  <c r="M1404" s="1"/>
  <c r="M1403" s="1"/>
  <c r="M1402" s="1"/>
  <c r="M1401" s="1"/>
  <c r="M1224" i="3"/>
  <c r="M1223" s="1"/>
  <c r="M1222" s="1"/>
  <c r="M1221" s="1"/>
  <c r="I1406" i="1"/>
  <c r="I1405" s="1"/>
  <c r="I1404" s="1"/>
  <c r="I1403" s="1"/>
  <c r="I1402" s="1"/>
  <c r="I1401" s="1"/>
  <c r="I1224" i="3"/>
  <c r="I1223" s="1"/>
  <c r="Q1378" i="1"/>
  <c r="Q1377" s="1"/>
  <c r="Q1376" s="1"/>
  <c r="Q1207" i="3"/>
  <c r="Q1206" s="1"/>
  <c r="Q1205" s="1"/>
  <c r="Q1204" s="1"/>
  <c r="M1378" i="1"/>
  <c r="M1377" s="1"/>
  <c r="M1376" s="1"/>
  <c r="M1207" i="3"/>
  <c r="M1206" s="1"/>
  <c r="M1205" s="1"/>
  <c r="M1204" s="1"/>
  <c r="I1378" i="1"/>
  <c r="I1377" s="1"/>
  <c r="I1376" s="1"/>
  <c r="I1207" i="3"/>
  <c r="I1206" s="1"/>
  <c r="I1205" s="1"/>
  <c r="I1204" s="1"/>
  <c r="I1330" i="1"/>
  <c r="I1329" s="1"/>
  <c r="I1127" i="3"/>
  <c r="I1126" s="1"/>
  <c r="I1125" s="1"/>
  <c r="J1298" i="1"/>
  <c r="J1297" s="1"/>
  <c r="J1092" i="3"/>
  <c r="J1091" s="1"/>
  <c r="J1090" s="1"/>
  <c r="Q1290" i="1"/>
  <c r="Q1289" s="1"/>
  <c r="Q1288" s="1"/>
  <c r="Q894" i="3"/>
  <c r="Q893" s="1"/>
  <c r="M1290" i="1"/>
  <c r="M1289" s="1"/>
  <c r="M1288" s="1"/>
  <c r="M894" i="3"/>
  <c r="M893" s="1"/>
  <c r="I1290" i="1"/>
  <c r="I1289" s="1"/>
  <c r="I1288" s="1"/>
  <c r="I894" i="3"/>
  <c r="I893" s="1"/>
  <c r="I892" s="1"/>
  <c r="I891" s="1"/>
  <c r="O1271" i="1"/>
  <c r="O1270" s="1"/>
  <c r="O129" i="3"/>
  <c r="O128" s="1"/>
  <c r="O127" s="1"/>
  <c r="K1271" i="1"/>
  <c r="K1270" s="1"/>
  <c r="K129" i="3"/>
  <c r="K128" s="1"/>
  <c r="K127" s="1"/>
  <c r="Q1263" i="1"/>
  <c r="Q1262" s="1"/>
  <c r="Q1261" s="1"/>
  <c r="Q119" i="3"/>
  <c r="Q118" s="1"/>
  <c r="M1263" i="1"/>
  <c r="M1262" s="1"/>
  <c r="M119" i="3"/>
  <c r="M118" s="1"/>
  <c r="I1263" i="1"/>
  <c r="I1262" s="1"/>
  <c r="I1261" s="1"/>
  <c r="I119" i="3"/>
  <c r="I118" s="1"/>
  <c r="I117" s="1"/>
  <c r="I116" s="1"/>
  <c r="I115" s="1"/>
  <c r="R1251" i="1"/>
  <c r="R1248" s="1"/>
  <c r="R1247" s="1"/>
  <c r="R1289" i="3"/>
  <c r="R1288" s="1"/>
  <c r="R1293"/>
  <c r="R1292" s="1"/>
  <c r="P1289"/>
  <c r="P1288" s="1"/>
  <c r="P1293"/>
  <c r="P1292" s="1"/>
  <c r="N1251" i="1"/>
  <c r="N1248" s="1"/>
  <c r="N1247" s="1"/>
  <c r="N1242" s="1"/>
  <c r="N1289" i="3"/>
  <c r="N1288" s="1"/>
  <c r="N1293"/>
  <c r="N1292" s="1"/>
  <c r="L1289"/>
  <c r="L1288" s="1"/>
  <c r="L1293"/>
  <c r="L1292" s="1"/>
  <c r="L1280" s="1"/>
  <c r="L1279" s="1"/>
  <c r="J1251" i="1"/>
  <c r="J1248" s="1"/>
  <c r="J1247" s="1"/>
  <c r="J1289" i="3"/>
  <c r="J1288" s="1"/>
  <c r="J1293"/>
  <c r="J1292" s="1"/>
  <c r="H1289"/>
  <c r="H1288" s="1"/>
  <c r="H1293"/>
  <c r="H1292" s="1"/>
  <c r="P1245" i="1"/>
  <c r="P1244" s="1"/>
  <c r="P1243" s="1"/>
  <c r="P1063" i="3"/>
  <c r="P1062" s="1"/>
  <c r="P1061" s="1"/>
  <c r="H1245" i="1"/>
  <c r="H1244" s="1"/>
  <c r="H1243" s="1"/>
  <c r="H1063" i="3"/>
  <c r="H1062" s="1"/>
  <c r="H1061" s="1"/>
  <c r="O1210" i="1"/>
  <c r="O1209" s="1"/>
  <c r="O177" i="3"/>
  <c r="O176" s="1"/>
  <c r="O175" s="1"/>
  <c r="K1210" i="1"/>
  <c r="K1209" s="1"/>
  <c r="K177" i="3"/>
  <c r="K176" s="1"/>
  <c r="K175" s="1"/>
  <c r="O1160" i="1"/>
  <c r="O1159" s="1"/>
  <c r="O188" i="3"/>
  <c r="O187" s="1"/>
  <c r="O186" s="1"/>
  <c r="O185" s="1"/>
  <c r="K1160" i="1"/>
  <c r="K1159" s="1"/>
  <c r="K1158" s="1"/>
  <c r="K1156" s="1"/>
  <c r="K188" i="3"/>
  <c r="K187" s="1"/>
  <c r="K186" s="1"/>
  <c r="K185" s="1"/>
  <c r="P1152" i="1"/>
  <c r="P1151" s="1"/>
  <c r="P1150" s="1"/>
  <c r="P901" i="3"/>
  <c r="P900" s="1"/>
  <c r="L1152" i="1"/>
  <c r="L1151" s="1"/>
  <c r="L1150" s="1"/>
  <c r="L901" i="3"/>
  <c r="L900" s="1"/>
  <c r="H1152" i="1"/>
  <c r="H1151" s="1"/>
  <c r="H1150" s="1"/>
  <c r="H1141" s="1"/>
  <c r="H901" i="3"/>
  <c r="H900" s="1"/>
  <c r="Q1072" i="1"/>
  <c r="Q1071" s="1"/>
  <c r="Q1432" i="3"/>
  <c r="Q1431" s="1"/>
  <c r="Q1430" s="1"/>
  <c r="O1072" i="1"/>
  <c r="O1071" s="1"/>
  <c r="O1432" i="3"/>
  <c r="O1431" s="1"/>
  <c r="O1430" s="1"/>
  <c r="M1072" i="1"/>
  <c r="M1071" s="1"/>
  <c r="M1432" i="3"/>
  <c r="M1431" s="1"/>
  <c r="M1430" s="1"/>
  <c r="K1072" i="1"/>
  <c r="K1071" s="1"/>
  <c r="K1432" i="3"/>
  <c r="K1431" s="1"/>
  <c r="K1430" s="1"/>
  <c r="I1072" i="1"/>
  <c r="I1071" s="1"/>
  <c r="I1432" i="3"/>
  <c r="I1431" s="1"/>
  <c r="I1430" s="1"/>
  <c r="P1059" i="1"/>
  <c r="P1058" s="1"/>
  <c r="P1001" i="3"/>
  <c r="P1000" s="1"/>
  <c r="P999" s="1"/>
  <c r="L1059" i="1"/>
  <c r="L1058" s="1"/>
  <c r="L1001" i="3"/>
  <c r="L1000" s="1"/>
  <c r="L999" s="1"/>
  <c r="H1059" i="1"/>
  <c r="H1058" s="1"/>
  <c r="H1001" i="3"/>
  <c r="H1000" s="1"/>
  <c r="H999" s="1"/>
  <c r="P1056" i="1"/>
  <c r="P1055" s="1"/>
  <c r="P998" i="3"/>
  <c r="P997" s="1"/>
  <c r="P996" s="1"/>
  <c r="N1056" i="1"/>
  <c r="N1055" s="1"/>
  <c r="N998" i="3"/>
  <c r="N997" s="1"/>
  <c r="N996" s="1"/>
  <c r="J1056" i="1"/>
  <c r="J1055" s="1"/>
  <c r="J998" i="3"/>
  <c r="J997" s="1"/>
  <c r="J996" s="1"/>
  <c r="H1056" i="1"/>
  <c r="H1055" s="1"/>
  <c r="H998" i="3"/>
  <c r="H997" s="1"/>
  <c r="H996" s="1"/>
  <c r="R1047" i="1"/>
  <c r="R1046" s="1"/>
  <c r="R78" i="3"/>
  <c r="R77" s="1"/>
  <c r="R76" s="1"/>
  <c r="N1047" i="1"/>
  <c r="N1046" s="1"/>
  <c r="N78" i="3"/>
  <c r="N77" s="1"/>
  <c r="N76" s="1"/>
  <c r="J1047" i="1"/>
  <c r="J1046" s="1"/>
  <c r="J78" i="3"/>
  <c r="J77" s="1"/>
  <c r="J76" s="1"/>
  <c r="P1015" i="1"/>
  <c r="P50" i="3"/>
  <c r="P49" s="1"/>
  <c r="L1015" i="1"/>
  <c r="L50" i="3"/>
  <c r="L49" s="1"/>
  <c r="H1015" i="1"/>
  <c r="H50" i="3"/>
  <c r="H49" s="1"/>
  <c r="R1007" i="1"/>
  <c r="R1006" s="1"/>
  <c r="R42" i="3"/>
  <c r="R41" s="1"/>
  <c r="R40" s="1"/>
  <c r="P1007" i="1"/>
  <c r="P1006" s="1"/>
  <c r="P42" i="3"/>
  <c r="P41" s="1"/>
  <c r="P40" s="1"/>
  <c r="N1007" i="1"/>
  <c r="N1006" s="1"/>
  <c r="N42" i="3"/>
  <c r="N41" s="1"/>
  <c r="N40" s="1"/>
  <c r="L1007" i="1"/>
  <c r="L1006" s="1"/>
  <c r="L42" i="3"/>
  <c r="L41" s="1"/>
  <c r="L40" s="1"/>
  <c r="J1007" i="1"/>
  <c r="J1006" s="1"/>
  <c r="J42" i="3"/>
  <c r="J41" s="1"/>
  <c r="J40" s="1"/>
  <c r="H1007" i="1"/>
  <c r="H1006" s="1"/>
  <c r="H42" i="3"/>
  <c r="H41" s="1"/>
  <c r="H40" s="1"/>
  <c r="O883" i="1"/>
  <c r="O882"/>
  <c r="N797"/>
  <c r="N796" s="1"/>
  <c r="N798"/>
  <c r="L1748"/>
  <c r="L1746" s="1"/>
  <c r="L1719"/>
  <c r="L1717" s="1"/>
  <c r="Q1703"/>
  <c r="M1693"/>
  <c r="M1692" s="1"/>
  <c r="N1675"/>
  <c r="Q1651"/>
  <c r="K1649"/>
  <c r="O1595"/>
  <c r="O1594" s="1"/>
  <c r="Q1597"/>
  <c r="Q1596" s="1"/>
  <c r="J1581"/>
  <c r="N1579"/>
  <c r="N1578" s="1"/>
  <c r="J1579"/>
  <c r="J1578" s="1"/>
  <c r="O1574"/>
  <c r="I1550"/>
  <c r="N1550"/>
  <c r="I1524"/>
  <c r="Q1525"/>
  <c r="I1525"/>
  <c r="P1511"/>
  <c r="P1510" s="1"/>
  <c r="P1509" s="1"/>
  <c r="L1507"/>
  <c r="L1496"/>
  <c r="K1451"/>
  <c r="L1406"/>
  <c r="L1405" s="1"/>
  <c r="L1404" s="1"/>
  <c r="L1403" s="1"/>
  <c r="L1402" s="1"/>
  <c r="L1401" s="1"/>
  <c r="P1378"/>
  <c r="P1377" s="1"/>
  <c r="P1376" s="1"/>
  <c r="N1378"/>
  <c r="N1377" s="1"/>
  <c r="N1376" s="1"/>
  <c r="M1358"/>
  <c r="M1355" s="1"/>
  <c r="M1354" s="1"/>
  <c r="M1338" s="1"/>
  <c r="M1337" s="1"/>
  <c r="Q1347"/>
  <c r="O1344"/>
  <c r="P1330"/>
  <c r="P1329" s="1"/>
  <c r="P1309" s="1"/>
  <c r="P1308" s="1"/>
  <c r="M1298"/>
  <c r="M1297" s="1"/>
  <c r="M1293" s="1"/>
  <c r="P1290"/>
  <c r="P1289" s="1"/>
  <c r="P1288" s="1"/>
  <c r="P1271"/>
  <c r="P1270" s="1"/>
  <c r="N1263"/>
  <c r="Q1251"/>
  <c r="Q1248" s="1"/>
  <c r="Q1247" s="1"/>
  <c r="Q1242" s="1"/>
  <c r="K1251"/>
  <c r="K1248" s="1"/>
  <c r="K1247" s="1"/>
  <c r="O1063" i="3"/>
  <c r="O1062" s="1"/>
  <c r="O1061" s="1"/>
  <c r="O1235" i="1"/>
  <c r="O1234" s="1"/>
  <c r="L1210"/>
  <c r="L1209" s="1"/>
  <c r="I1142"/>
  <c r="I1141" s="1"/>
  <c r="L1123"/>
  <c r="N1072"/>
  <c r="N1071" s="1"/>
  <c r="L1069"/>
  <c r="N1068"/>
  <c r="K1065"/>
  <c r="K1056"/>
  <c r="K1055" s="1"/>
  <c r="Q1007"/>
  <c r="Q1006" s="1"/>
  <c r="R1759"/>
  <c r="P1759"/>
  <c r="L1759"/>
  <c r="H1759"/>
  <c r="P1748"/>
  <c r="P1746" s="1"/>
  <c r="H1748"/>
  <c r="H1746" s="1"/>
  <c r="P1740"/>
  <c r="P1739" s="1"/>
  <c r="L1737"/>
  <c r="L1736" s="1"/>
  <c r="O1732"/>
  <c r="O1731" s="1"/>
  <c r="O1730" s="1"/>
  <c r="K1732"/>
  <c r="K1731" s="1"/>
  <c r="K1730" s="1"/>
  <c r="P1719"/>
  <c r="P1717" s="1"/>
  <c r="P1712" s="1"/>
  <c r="P1711" s="1"/>
  <c r="P1710" s="1"/>
  <c r="H1719"/>
  <c r="H1717" s="1"/>
  <c r="H1712" s="1"/>
  <c r="H1711" s="1"/>
  <c r="H1710" s="1"/>
  <c r="M1703"/>
  <c r="L1696"/>
  <c r="L1695" s="1"/>
  <c r="Q1693"/>
  <c r="Q1692" s="1"/>
  <c r="J1693"/>
  <c r="J1692" s="1"/>
  <c r="J1691" s="1"/>
  <c r="R1689"/>
  <c r="R1688" s="1"/>
  <c r="M1689"/>
  <c r="M1688" s="1"/>
  <c r="I1689"/>
  <c r="I1688" s="1"/>
  <c r="Q1675"/>
  <c r="O1675"/>
  <c r="K1675"/>
  <c r="I1675"/>
  <c r="R1665"/>
  <c r="R1664" s="1"/>
  <c r="N1665"/>
  <c r="N1664" s="1"/>
  <c r="J1665"/>
  <c r="J1664" s="1"/>
  <c r="P1651"/>
  <c r="I1651"/>
  <c r="N1649"/>
  <c r="N1648" s="1"/>
  <c r="J1649"/>
  <c r="J1648" s="1"/>
  <c r="M1611"/>
  <c r="M1610" s="1"/>
  <c r="N1603"/>
  <c r="J1603"/>
  <c r="Q1602"/>
  <c r="M1602"/>
  <c r="I1602"/>
  <c r="P1600"/>
  <c r="P1599" s="1"/>
  <c r="L1600"/>
  <c r="L1599" s="1"/>
  <c r="H1600"/>
  <c r="H1599" s="1"/>
  <c r="P1597"/>
  <c r="P1596" s="1"/>
  <c r="I1597"/>
  <c r="I1596" s="1"/>
  <c r="Q1581"/>
  <c r="I1581"/>
  <c r="K1579"/>
  <c r="K1578" s="1"/>
  <c r="P1576"/>
  <c r="P1575" s="1"/>
  <c r="L1576"/>
  <c r="L1575" s="1"/>
  <c r="H1576"/>
  <c r="H1575" s="1"/>
  <c r="L1555"/>
  <c r="L1554" s="1"/>
  <c r="M1555"/>
  <c r="M1554" s="1"/>
  <c r="O1532"/>
  <c r="O1531" s="1"/>
  <c r="K1532"/>
  <c r="K1531" s="1"/>
  <c r="N1526"/>
  <c r="N1524" s="1"/>
  <c r="N1525"/>
  <c r="J1525"/>
  <c r="O1513"/>
  <c r="J1513"/>
  <c r="Q1511"/>
  <c r="Q1510" s="1"/>
  <c r="Q1509" s="1"/>
  <c r="L1511"/>
  <c r="L1510" s="1"/>
  <c r="L1509" s="1"/>
  <c r="H1511"/>
  <c r="H1510" s="1"/>
  <c r="H1509" s="1"/>
  <c r="P1507"/>
  <c r="H1507"/>
  <c r="Q1497"/>
  <c r="M1497"/>
  <c r="I1497"/>
  <c r="Q1496"/>
  <c r="Q1482" s="1"/>
  <c r="M1496"/>
  <c r="M1482" s="1"/>
  <c r="I1496"/>
  <c r="I1482" s="1"/>
  <c r="O1483"/>
  <c r="K1483"/>
  <c r="O1477"/>
  <c r="K1477"/>
  <c r="R1477"/>
  <c r="J1477"/>
  <c r="L1465"/>
  <c r="L1457" s="1"/>
  <c r="N1463"/>
  <c r="J1463"/>
  <c r="P1457"/>
  <c r="H1457"/>
  <c r="L1454"/>
  <c r="R1432"/>
  <c r="K1433"/>
  <c r="K1432" s="1"/>
  <c r="H1405"/>
  <c r="H1404" s="1"/>
  <c r="H1403" s="1"/>
  <c r="H1402" s="1"/>
  <c r="H1401" s="1"/>
  <c r="O1408"/>
  <c r="J1408"/>
  <c r="Q1406"/>
  <c r="Q1405" s="1"/>
  <c r="O1406"/>
  <c r="K1406"/>
  <c r="R1378"/>
  <c r="R1377" s="1"/>
  <c r="R1376" s="1"/>
  <c r="O1378"/>
  <c r="O1377" s="1"/>
  <c r="O1376" s="1"/>
  <c r="L1378"/>
  <c r="L1377" s="1"/>
  <c r="L1376" s="1"/>
  <c r="J1378"/>
  <c r="J1377" s="1"/>
  <c r="J1376" s="1"/>
  <c r="Q1358"/>
  <c r="Q1355" s="1"/>
  <c r="Q1354" s="1"/>
  <c r="Q1338" s="1"/>
  <c r="Q1337" s="1"/>
  <c r="N1358"/>
  <c r="N1355" s="1"/>
  <c r="N1354" s="1"/>
  <c r="L1358"/>
  <c r="I1358"/>
  <c r="P1355"/>
  <c r="P1354" s="1"/>
  <c r="L1355"/>
  <c r="L1354" s="1"/>
  <c r="L1338" s="1"/>
  <c r="L1337" s="1"/>
  <c r="H1355"/>
  <c r="H1354" s="1"/>
  <c r="P1347"/>
  <c r="L1347"/>
  <c r="H1347"/>
  <c r="P1344"/>
  <c r="Q1330"/>
  <c r="Q1329" s="1"/>
  <c r="O1330"/>
  <c r="O1329" s="1"/>
  <c r="O1309" s="1"/>
  <c r="O1308" s="1"/>
  <c r="L1330"/>
  <c r="L1329" s="1"/>
  <c r="H1330"/>
  <c r="H1329" s="1"/>
  <c r="H1309" s="1"/>
  <c r="H1308" s="1"/>
  <c r="O1311"/>
  <c r="K1311"/>
  <c r="Q1298"/>
  <c r="Q1297" s="1"/>
  <c r="Q1293" s="1"/>
  <c r="N1298"/>
  <c r="N1297" s="1"/>
  <c r="N1293" s="1"/>
  <c r="N1260" s="1"/>
  <c r="N1253" s="1"/>
  <c r="L1298"/>
  <c r="L1297" s="1"/>
  <c r="H1298"/>
  <c r="H1297" s="1"/>
  <c r="P1293"/>
  <c r="H1293"/>
  <c r="O1290"/>
  <c r="O1289" s="1"/>
  <c r="O1288" s="1"/>
  <c r="L1290"/>
  <c r="L1289" s="1"/>
  <c r="L1288" s="1"/>
  <c r="J1290"/>
  <c r="J1289" s="1"/>
  <c r="J1288" s="1"/>
  <c r="Q1271"/>
  <c r="Q1270" s="1"/>
  <c r="M1271"/>
  <c r="M1270" s="1"/>
  <c r="M1261" s="1"/>
  <c r="J1271"/>
  <c r="J1270" s="1"/>
  <c r="H1271"/>
  <c r="H1270" s="1"/>
  <c r="R1262"/>
  <c r="N1262"/>
  <c r="N1261" s="1"/>
  <c r="J1262"/>
  <c r="J1261" s="1"/>
  <c r="R1263"/>
  <c r="O1263"/>
  <c r="O1262" s="1"/>
  <c r="K1263"/>
  <c r="K1262" s="1"/>
  <c r="P1251"/>
  <c r="P1248" s="1"/>
  <c r="P1247" s="1"/>
  <c r="L1251"/>
  <c r="L1248" s="1"/>
  <c r="L1247" s="1"/>
  <c r="H1251"/>
  <c r="N1063" i="3"/>
  <c r="N1062" s="1"/>
  <c r="N1061" s="1"/>
  <c r="L1063"/>
  <c r="L1062" s="1"/>
  <c r="L1061" s="1"/>
  <c r="J1063"/>
  <c r="J1062" s="1"/>
  <c r="J1061" s="1"/>
  <c r="O1245" i="1"/>
  <c r="O1244" s="1"/>
  <c r="O1243" s="1"/>
  <c r="O1242" s="1"/>
  <c r="L1245"/>
  <c r="L1244" s="1"/>
  <c r="L1243" s="1"/>
  <c r="J1245"/>
  <c r="J1244" s="1"/>
  <c r="J1243" s="1"/>
  <c r="P1235"/>
  <c r="P1234" s="1"/>
  <c r="L1235"/>
  <c r="L1234" s="1"/>
  <c r="H1235"/>
  <c r="H1234" s="1"/>
  <c r="Q1222"/>
  <c r="Q1221" s="1"/>
  <c r="M1222"/>
  <c r="M1221" s="1"/>
  <c r="I1222"/>
  <c r="I1221" s="1"/>
  <c r="Q1210"/>
  <c r="Q1209" s="1"/>
  <c r="M1210"/>
  <c r="M1209" s="1"/>
  <c r="M1202" s="1"/>
  <c r="M1201" s="1"/>
  <c r="I1210"/>
  <c r="I1209" s="1"/>
  <c r="R1185"/>
  <c r="J1185"/>
  <c r="Q1168"/>
  <c r="M1168"/>
  <c r="I1168"/>
  <c r="Q1160"/>
  <c r="Q1159" s="1"/>
  <c r="I1160"/>
  <c r="I1159" s="1"/>
  <c r="N1152"/>
  <c r="N1151" s="1"/>
  <c r="N1150" s="1"/>
  <c r="O1142"/>
  <c r="O1141" s="1"/>
  <c r="M1142"/>
  <c r="K1142"/>
  <c r="Q1123"/>
  <c r="O1123"/>
  <c r="K1123"/>
  <c r="I1123"/>
  <c r="N1114"/>
  <c r="N1110" s="1"/>
  <c r="N1109" s="1"/>
  <c r="J1114"/>
  <c r="J1110" s="1"/>
  <c r="J1109" s="1"/>
  <c r="R1072"/>
  <c r="R1071" s="1"/>
  <c r="J1072"/>
  <c r="J1071" s="1"/>
  <c r="O1069"/>
  <c r="K1069"/>
  <c r="O1068"/>
  <c r="K1068"/>
  <c r="P1066"/>
  <c r="I1066"/>
  <c r="P1065"/>
  <c r="L1065"/>
  <c r="H1065"/>
  <c r="N1059"/>
  <c r="N1058" s="1"/>
  <c r="L1056"/>
  <c r="L1055" s="1"/>
  <c r="L1054" s="1"/>
  <c r="J1049"/>
  <c r="P1047"/>
  <c r="P1046" s="1"/>
  <c r="I1047"/>
  <c r="I1046" s="1"/>
  <c r="N1015"/>
  <c r="M1007"/>
  <c r="M1006" s="1"/>
  <c r="O979"/>
  <c r="K979"/>
  <c r="R972"/>
  <c r="P972"/>
  <c r="L972"/>
  <c r="H972"/>
  <c r="O964"/>
  <c r="K964"/>
  <c r="O468"/>
  <c r="I468"/>
  <c r="J407"/>
  <c r="J406" s="1"/>
  <c r="P250"/>
  <c r="L250"/>
  <c r="Q220"/>
  <c r="P131"/>
  <c r="R944"/>
  <c r="R1172" i="3"/>
  <c r="R1171" s="1"/>
  <c r="N944" i="1"/>
  <c r="N1172" i="3"/>
  <c r="N1171" s="1"/>
  <c r="N1166" s="1"/>
  <c r="L944" i="1"/>
  <c r="L1172" i="3"/>
  <c r="L1171" s="1"/>
  <c r="L1166" s="1"/>
  <c r="J944" i="1"/>
  <c r="J939" s="1"/>
  <c r="J919" s="1"/>
  <c r="J918" s="1"/>
  <c r="J912" s="1"/>
  <c r="J1172" i="3"/>
  <c r="J1171" s="1"/>
  <c r="J1166" s="1"/>
  <c r="P925" i="1"/>
  <c r="P1160" i="3"/>
  <c r="P1159" s="1"/>
  <c r="P1156" s="1"/>
  <c r="N925" i="1"/>
  <c r="N1160" i="3"/>
  <c r="N1159" s="1"/>
  <c r="L925" i="1"/>
  <c r="L1160" i="3"/>
  <c r="L1159" s="1"/>
  <c r="J925" i="1"/>
  <c r="J1160" i="3"/>
  <c r="J1159" s="1"/>
  <c r="H925" i="1"/>
  <c r="H1160" i="3"/>
  <c r="H1159" s="1"/>
  <c r="N921" i="1"/>
  <c r="N1158" i="3"/>
  <c r="N1157" s="1"/>
  <c r="L921" i="1"/>
  <c r="L1158" i="3"/>
  <c r="L1157" s="1"/>
  <c r="J921" i="1"/>
  <c r="J920" s="1"/>
  <c r="J1158" i="3"/>
  <c r="J1157" s="1"/>
  <c r="J1156" s="1"/>
  <c r="P909" i="1"/>
  <c r="P908" s="1"/>
  <c r="P907" s="1"/>
  <c r="P906" s="1"/>
  <c r="P905" s="1"/>
  <c r="P1154" i="3"/>
  <c r="P1153" s="1"/>
  <c r="P1152" s="1"/>
  <c r="P1151" s="1"/>
  <c r="L909" i="1"/>
  <c r="L908" s="1"/>
  <c r="L907" s="1"/>
  <c r="L906" s="1"/>
  <c r="L905" s="1"/>
  <c r="L1154" i="3"/>
  <c r="L1153" s="1"/>
  <c r="L1152" s="1"/>
  <c r="L1151" s="1"/>
  <c r="H909" i="1"/>
  <c r="H908" s="1"/>
  <c r="H907" s="1"/>
  <c r="H906" s="1"/>
  <c r="H905" s="1"/>
  <c r="H1154" i="3"/>
  <c r="H1153" s="1"/>
  <c r="H1152" s="1"/>
  <c r="H1151" s="1"/>
  <c r="Q899" i="1"/>
  <c r="Q898" s="1"/>
  <c r="Q934" i="3"/>
  <c r="Q933" s="1"/>
  <c r="Q932" s="1"/>
  <c r="O899" i="1"/>
  <c r="O898" s="1"/>
  <c r="O934" i="3"/>
  <c r="O933" s="1"/>
  <c r="O932" s="1"/>
  <c r="M899" i="1"/>
  <c r="M898" s="1"/>
  <c r="M934" i="3"/>
  <c r="M933" s="1"/>
  <c r="M932" s="1"/>
  <c r="K899" i="1"/>
  <c r="K898" s="1"/>
  <c r="K897" s="1"/>
  <c r="K934" i="3"/>
  <c r="K933" s="1"/>
  <c r="K932" s="1"/>
  <c r="I899" i="1"/>
  <c r="I898" s="1"/>
  <c r="I934" i="3"/>
  <c r="I933" s="1"/>
  <c r="I932" s="1"/>
  <c r="Q876" i="1"/>
  <c r="Q875" s="1"/>
  <c r="Q874" s="1"/>
  <c r="Q873" s="1"/>
  <c r="Q872" s="1"/>
  <c r="Q871" s="1"/>
  <c r="Q920" i="3"/>
  <c r="Q919" s="1"/>
  <c r="Q918" s="1"/>
  <c r="Q917" s="1"/>
  <c r="M876" i="1"/>
  <c r="M875" s="1"/>
  <c r="M874" s="1"/>
  <c r="M873" s="1"/>
  <c r="M872" s="1"/>
  <c r="M871" s="1"/>
  <c r="M920" i="3"/>
  <c r="M919" s="1"/>
  <c r="M918" s="1"/>
  <c r="M917" s="1"/>
  <c r="I876" i="1"/>
  <c r="I875" s="1"/>
  <c r="I874" s="1"/>
  <c r="I873" s="1"/>
  <c r="I872" s="1"/>
  <c r="I871" s="1"/>
  <c r="I920" i="3"/>
  <c r="I919" s="1"/>
  <c r="I918" s="1"/>
  <c r="I917" s="1"/>
  <c r="Q836" i="1"/>
  <c r="Q1407" i="3"/>
  <c r="Q1406" s="1"/>
  <c r="M836" i="1"/>
  <c r="M1407" i="3"/>
  <c r="M1406" s="1"/>
  <c r="K836" i="1"/>
  <c r="K1407" i="3"/>
  <c r="K1406" s="1"/>
  <c r="I836" i="1"/>
  <c r="I1407" i="3"/>
  <c r="I1406" s="1"/>
  <c r="Q830" i="1"/>
  <c r="Q829" s="1"/>
  <c r="Q1410" i="3"/>
  <c r="Q1409" s="1"/>
  <c r="O830" i="1"/>
  <c r="O829" s="1"/>
  <c r="O1410" i="3"/>
  <c r="O1409" s="1"/>
  <c r="M830" i="1"/>
  <c r="M829" s="1"/>
  <c r="M1410" i="3"/>
  <c r="M1409" s="1"/>
  <c r="K823" i="1"/>
  <c r="K1410" i="3"/>
  <c r="K1409" s="1"/>
  <c r="I830" i="1"/>
  <c r="I829" s="1"/>
  <c r="I1410" i="3"/>
  <c r="I1409" s="1"/>
  <c r="P810" i="1"/>
  <c r="P910" i="3"/>
  <c r="P909" s="1"/>
  <c r="P906" s="1"/>
  <c r="P905" s="1"/>
  <c r="L810" i="1"/>
  <c r="L910" i="3"/>
  <c r="L909" s="1"/>
  <c r="H810" i="1"/>
  <c r="H910" i="3"/>
  <c r="H909" s="1"/>
  <c r="O806" i="1"/>
  <c r="O908" i="3"/>
  <c r="O907" s="1"/>
  <c r="M806" i="1"/>
  <c r="M908" i="3"/>
  <c r="M907" s="1"/>
  <c r="K806" i="1"/>
  <c r="K908" i="3"/>
  <c r="K907" s="1"/>
  <c r="P776" i="1"/>
  <c r="P775" s="1"/>
  <c r="P774" s="1"/>
  <c r="P773" s="1"/>
  <c r="P385" i="3"/>
  <c r="P384" s="1"/>
  <c r="P383" s="1"/>
  <c r="L776" i="1"/>
  <c r="L775" s="1"/>
  <c r="L774" s="1"/>
  <c r="L773" s="1"/>
  <c r="L772" s="1"/>
  <c r="L762" s="1"/>
  <c r="L385" i="3"/>
  <c r="L384" s="1"/>
  <c r="L383" s="1"/>
  <c r="H776" i="1"/>
  <c r="H775" s="1"/>
  <c r="H774" s="1"/>
  <c r="H773" s="1"/>
  <c r="H772" s="1"/>
  <c r="H762" s="1"/>
  <c r="H385" i="3"/>
  <c r="H384" s="1"/>
  <c r="H383" s="1"/>
  <c r="R769" i="1"/>
  <c r="R768" s="1"/>
  <c r="R767" s="1"/>
  <c r="R765" s="1"/>
  <c r="R1070" i="3"/>
  <c r="R1069" s="1"/>
  <c r="R1068" s="1"/>
  <c r="N769" i="1"/>
  <c r="N768" s="1"/>
  <c r="N767" s="1"/>
  <c r="N765" s="1"/>
  <c r="N1070" i="3"/>
  <c r="N1069" s="1"/>
  <c r="N1068" s="1"/>
  <c r="J769" i="1"/>
  <c r="J768" s="1"/>
  <c r="J767" s="1"/>
  <c r="J765" s="1"/>
  <c r="J1070" i="3"/>
  <c r="J1069" s="1"/>
  <c r="J1068" s="1"/>
  <c r="R757" i="1"/>
  <c r="R521" i="3"/>
  <c r="R520" s="1"/>
  <c r="P757" i="1"/>
  <c r="P521" i="3"/>
  <c r="P520" s="1"/>
  <c r="P517" s="1"/>
  <c r="P516" s="1"/>
  <c r="N757" i="1"/>
  <c r="N521" i="3"/>
  <c r="N520" s="1"/>
  <c r="L757" i="1"/>
  <c r="L521" i="3"/>
  <c r="L520" s="1"/>
  <c r="J757" i="1"/>
  <c r="J521" i="3"/>
  <c r="J520" s="1"/>
  <c r="H757" i="1"/>
  <c r="H521" i="3"/>
  <c r="H520" s="1"/>
  <c r="R753" i="1"/>
  <c r="R752" s="1"/>
  <c r="R751" s="1"/>
  <c r="R519" i="3"/>
  <c r="R518" s="1"/>
  <c r="R517" s="1"/>
  <c r="R516" s="1"/>
  <c r="N753" i="1"/>
  <c r="N519" i="3"/>
  <c r="N518" s="1"/>
  <c r="N517" s="1"/>
  <c r="N516" s="1"/>
  <c r="L753" i="1"/>
  <c r="L752" s="1"/>
  <c r="L751" s="1"/>
  <c r="L746" s="1"/>
  <c r="L744" s="1"/>
  <c r="L519" i="3"/>
  <c r="L518" s="1"/>
  <c r="L517" s="1"/>
  <c r="L516" s="1"/>
  <c r="J753" i="1"/>
  <c r="J752" s="1"/>
  <c r="J751" s="1"/>
  <c r="J519" i="3"/>
  <c r="J518" s="1"/>
  <c r="P733" i="1"/>
  <c r="P494" i="3"/>
  <c r="P493" s="1"/>
  <c r="P488" s="1"/>
  <c r="L733" i="1"/>
  <c r="L494" i="3"/>
  <c r="L493" s="1"/>
  <c r="H733" i="1"/>
  <c r="H494" i="3"/>
  <c r="H493" s="1"/>
  <c r="P684" i="1"/>
  <c r="P683" s="1"/>
  <c r="P679" s="1"/>
  <c r="P678" s="1"/>
  <c r="P671" s="1"/>
  <c r="P393" i="3"/>
  <c r="P392" s="1"/>
  <c r="P391" s="1"/>
  <c r="L684" i="1"/>
  <c r="L683" s="1"/>
  <c r="L393" i="3"/>
  <c r="L392" s="1"/>
  <c r="L391" s="1"/>
  <c r="H684" i="1"/>
  <c r="H683" s="1"/>
  <c r="H393" i="3"/>
  <c r="H392" s="1"/>
  <c r="H391" s="1"/>
  <c r="R612" i="1"/>
  <c r="R611" s="1"/>
  <c r="R453" i="3"/>
  <c r="R452" s="1"/>
  <c r="R451" s="1"/>
  <c r="N612" i="1"/>
  <c r="N611" s="1"/>
  <c r="N453" i="3"/>
  <c r="N452" s="1"/>
  <c r="N451" s="1"/>
  <c r="J612" i="1"/>
  <c r="J611" s="1"/>
  <c r="J453" i="3"/>
  <c r="J452" s="1"/>
  <c r="J451" s="1"/>
  <c r="J432" s="1"/>
  <c r="Q566" i="1"/>
  <c r="Q565" s="1"/>
  <c r="Q411" i="3"/>
  <c r="Q410" s="1"/>
  <c r="Q409" s="1"/>
  <c r="M566" i="1"/>
  <c r="M565" s="1"/>
  <c r="M411" i="3"/>
  <c r="M410" s="1"/>
  <c r="M409" s="1"/>
  <c r="R551" i="1"/>
  <c r="R371" i="3"/>
  <c r="R370" s="1"/>
  <c r="K546" i="1"/>
  <c r="K363" i="3"/>
  <c r="K361" s="1"/>
  <c r="P520" i="1"/>
  <c r="P519" s="1"/>
  <c r="P460" i="3"/>
  <c r="P459" s="1"/>
  <c r="P458" s="1"/>
  <c r="L520" i="1"/>
  <c r="L519" s="1"/>
  <c r="L460" i="3"/>
  <c r="L459" s="1"/>
  <c r="L458" s="1"/>
  <c r="H520" i="1"/>
  <c r="H519" s="1"/>
  <c r="H460" i="3"/>
  <c r="H459" s="1"/>
  <c r="H458" s="1"/>
  <c r="R481" i="1"/>
  <c r="R480" s="1"/>
  <c r="R389" i="3"/>
  <c r="R388" s="1"/>
  <c r="R387" s="1"/>
  <c r="P481" i="1"/>
  <c r="P480" s="1"/>
  <c r="P389" i="3"/>
  <c r="P388" s="1"/>
  <c r="P387" s="1"/>
  <c r="N481" i="1"/>
  <c r="N480" s="1"/>
  <c r="N389" i="3"/>
  <c r="N388" s="1"/>
  <c r="N387" s="1"/>
  <c r="L481" i="1"/>
  <c r="L480" s="1"/>
  <c r="L389" i="3"/>
  <c r="L388" s="1"/>
  <c r="L387" s="1"/>
  <c r="J481" i="1"/>
  <c r="J480" s="1"/>
  <c r="J389" i="3"/>
  <c r="J388" s="1"/>
  <c r="J387" s="1"/>
  <c r="H481" i="1"/>
  <c r="H480" s="1"/>
  <c r="H389" i="3"/>
  <c r="H388" s="1"/>
  <c r="H387" s="1"/>
  <c r="Q457" i="1"/>
  <c r="Q455" s="1"/>
  <c r="Q454" s="1"/>
  <c r="Q453" s="1"/>
  <c r="Q452" s="1"/>
  <c r="Q592" i="3"/>
  <c r="Q591" s="1"/>
  <c r="Q589" s="1"/>
  <c r="M457" i="1"/>
  <c r="M455" s="1"/>
  <c r="M454" s="1"/>
  <c r="M453" s="1"/>
  <c r="M452" s="1"/>
  <c r="M592" i="3"/>
  <c r="M591" s="1"/>
  <c r="M589" s="1"/>
  <c r="I457" i="1"/>
  <c r="I455" s="1"/>
  <c r="I454" s="1"/>
  <c r="I453" s="1"/>
  <c r="I452" s="1"/>
  <c r="I592" i="3"/>
  <c r="I591" s="1"/>
  <c r="I589" s="1"/>
  <c r="Q403" i="1"/>
  <c r="Q94" i="3"/>
  <c r="Q92" s="1"/>
  <c r="M403" i="1"/>
  <c r="M94" i="3"/>
  <c r="M92" s="1"/>
  <c r="M85" s="1"/>
  <c r="I403" i="1"/>
  <c r="I94" i="3"/>
  <c r="I92" s="1"/>
  <c r="I85" s="1"/>
  <c r="Q370" i="1"/>
  <c r="Q369" s="1"/>
  <c r="Q38" i="3"/>
  <c r="Q37" s="1"/>
  <c r="Q36" s="1"/>
  <c r="Q11" s="1"/>
  <c r="M370" i="1"/>
  <c r="M369" s="1"/>
  <c r="M38" i="3"/>
  <c r="M37" s="1"/>
  <c r="M36" s="1"/>
  <c r="I370" i="1"/>
  <c r="I369" s="1"/>
  <c r="I38" i="3"/>
  <c r="I37" s="1"/>
  <c r="I36" s="1"/>
  <c r="R367" i="1"/>
  <c r="R366" s="1"/>
  <c r="R35" i="3"/>
  <c r="R34" s="1"/>
  <c r="R33" s="1"/>
  <c r="N367" i="1"/>
  <c r="N366" s="1"/>
  <c r="N35" i="3"/>
  <c r="N34" s="1"/>
  <c r="N33" s="1"/>
  <c r="J367" i="1"/>
  <c r="J366" s="1"/>
  <c r="J35" i="3"/>
  <c r="J34" s="1"/>
  <c r="J33" s="1"/>
  <c r="J11" s="1"/>
  <c r="O344" i="1"/>
  <c r="O343" s="1"/>
  <c r="O342" s="1"/>
  <c r="O729" i="3"/>
  <c r="O728" s="1"/>
  <c r="K344" i="1"/>
  <c r="K343" s="1"/>
  <c r="K342" s="1"/>
  <c r="K333" s="1"/>
  <c r="K729" i="3"/>
  <c r="K728" s="1"/>
  <c r="P318" i="1"/>
  <c r="P317" s="1"/>
  <c r="P1278" i="3"/>
  <c r="P1277" s="1"/>
  <c r="P1276" s="1"/>
  <c r="P1275" s="1"/>
  <c r="L318" i="1"/>
  <c r="L317" s="1"/>
  <c r="L1278" i="3"/>
  <c r="L1277" s="1"/>
  <c r="L1276" s="1"/>
  <c r="L1275" s="1"/>
  <c r="H318" i="1"/>
  <c r="H317" s="1"/>
  <c r="H1278" i="3"/>
  <c r="H1277" s="1"/>
  <c r="H1276" s="1"/>
  <c r="H1275" s="1"/>
  <c r="P207" i="1"/>
  <c r="P206" s="1"/>
  <c r="P699" i="3"/>
  <c r="P698" s="1"/>
  <c r="P696" s="1"/>
  <c r="L207" i="1"/>
  <c r="L206" s="1"/>
  <c r="L699" i="3"/>
  <c r="L698" s="1"/>
  <c r="L696" s="1"/>
  <c r="H207" i="1"/>
  <c r="H206" s="1"/>
  <c r="H699" i="3"/>
  <c r="H698" s="1"/>
  <c r="H696" s="1"/>
  <c r="R200" i="1"/>
  <c r="R199" s="1"/>
  <c r="R689" i="3"/>
  <c r="R688" s="1"/>
  <c r="R687" s="1"/>
  <c r="N200" i="1"/>
  <c r="N199" s="1"/>
  <c r="N689" i="3"/>
  <c r="N688" s="1"/>
  <c r="N687" s="1"/>
  <c r="J200" i="1"/>
  <c r="J199" s="1"/>
  <c r="J689" i="3"/>
  <c r="J688" s="1"/>
  <c r="J687" s="1"/>
  <c r="P193" i="1"/>
  <c r="P190" s="1"/>
  <c r="P682" i="3"/>
  <c r="P681" s="1"/>
  <c r="L193" i="1"/>
  <c r="L190" s="1"/>
  <c r="L682" i="3"/>
  <c r="L681" s="1"/>
  <c r="L676" s="1"/>
  <c r="H193" i="1"/>
  <c r="H190" s="1"/>
  <c r="H682" i="3"/>
  <c r="H681" s="1"/>
  <c r="H676" s="1"/>
  <c r="Q151" i="1"/>
  <c r="Q1265" i="3"/>
  <c r="Q1264" s="1"/>
  <c r="Q1263" s="1"/>
  <c r="M151" i="1"/>
  <c r="M1265" i="3"/>
  <c r="M1264" s="1"/>
  <c r="M1263" s="1"/>
  <c r="I151" i="1"/>
  <c r="I1265" i="3"/>
  <c r="I1264" s="1"/>
  <c r="I1263" s="1"/>
  <c r="R89" i="1"/>
  <c r="R88" s="1"/>
  <c r="R87" s="1"/>
  <c r="R1321" i="3"/>
  <c r="R1320" s="1"/>
  <c r="R1319" s="1"/>
  <c r="R1309" s="1"/>
  <c r="N89" i="1"/>
  <c r="N88" s="1"/>
  <c r="N87" s="1"/>
  <c r="N1321" i="3"/>
  <c r="N1320" s="1"/>
  <c r="N1319" s="1"/>
  <c r="N1309" s="1"/>
  <c r="J89" i="1"/>
  <c r="J88" s="1"/>
  <c r="J87" s="1"/>
  <c r="J1321" i="3"/>
  <c r="J1320" s="1"/>
  <c r="J1319" s="1"/>
  <c r="M956" i="1"/>
  <c r="R948"/>
  <c r="N948"/>
  <c r="J948"/>
  <c r="O944"/>
  <c r="H944"/>
  <c r="O939"/>
  <c r="M925"/>
  <c r="O921"/>
  <c r="H921"/>
  <c r="O909"/>
  <c r="O908" s="1"/>
  <c r="O907" s="1"/>
  <c r="O906" s="1"/>
  <c r="O905" s="1"/>
  <c r="K909"/>
  <c r="K908" s="1"/>
  <c r="K907" s="1"/>
  <c r="K906" s="1"/>
  <c r="K905" s="1"/>
  <c r="R899"/>
  <c r="R898" s="1"/>
  <c r="J899"/>
  <c r="J898" s="1"/>
  <c r="R883"/>
  <c r="H883"/>
  <c r="O920" i="3"/>
  <c r="O919" s="1"/>
  <c r="O918" s="1"/>
  <c r="O917" s="1"/>
  <c r="K920"/>
  <c r="K919" s="1"/>
  <c r="K918" s="1"/>
  <c r="K917" s="1"/>
  <c r="K876" i="1"/>
  <c r="K875" s="1"/>
  <c r="K874" s="1"/>
  <c r="K873" s="1"/>
  <c r="K872" s="1"/>
  <c r="K871" s="1"/>
  <c r="N848"/>
  <c r="N847" s="1"/>
  <c r="N846" s="1"/>
  <c r="N836"/>
  <c r="R829"/>
  <c r="J830"/>
  <c r="J829" s="1"/>
  <c r="N810"/>
  <c r="J810"/>
  <c r="Q806"/>
  <c r="L806"/>
  <c r="H806"/>
  <c r="Q797"/>
  <c r="Q796" s="1"/>
  <c r="M797"/>
  <c r="M796" s="1"/>
  <c r="H797"/>
  <c r="H796" s="1"/>
  <c r="O776"/>
  <c r="O775" s="1"/>
  <c r="J776"/>
  <c r="J775" s="1"/>
  <c r="J774" s="1"/>
  <c r="J773" s="1"/>
  <c r="P1070" i="3"/>
  <c r="P1069" s="1"/>
  <c r="P1068" s="1"/>
  <c r="P1067" s="1"/>
  <c r="L1070"/>
  <c r="L1069" s="1"/>
  <c r="L1068" s="1"/>
  <c r="H1070"/>
  <c r="H1069" s="1"/>
  <c r="H1068" s="1"/>
  <c r="P769" i="1"/>
  <c r="P768" s="1"/>
  <c r="P767" s="1"/>
  <c r="P765" s="1"/>
  <c r="M757"/>
  <c r="O753"/>
  <c r="H753"/>
  <c r="H752" s="1"/>
  <c r="H751" s="1"/>
  <c r="H746" s="1"/>
  <c r="H744" s="1"/>
  <c r="L735"/>
  <c r="Q733"/>
  <c r="M733"/>
  <c r="I733"/>
  <c r="Q730"/>
  <c r="I730"/>
  <c r="L679"/>
  <c r="H679"/>
  <c r="Q684"/>
  <c r="Q683" s="1"/>
  <c r="M684"/>
  <c r="M683" s="1"/>
  <c r="M679" s="1"/>
  <c r="I684"/>
  <c r="I683" s="1"/>
  <c r="P453" i="3"/>
  <c r="P452" s="1"/>
  <c r="P451" s="1"/>
  <c r="P432" s="1"/>
  <c r="L453"/>
  <c r="L452" s="1"/>
  <c r="L451" s="1"/>
  <c r="H453"/>
  <c r="H452" s="1"/>
  <c r="H451" s="1"/>
  <c r="H612" i="1"/>
  <c r="H611" s="1"/>
  <c r="O566"/>
  <c r="O565" s="1"/>
  <c r="I566"/>
  <c r="I565" s="1"/>
  <c r="P552"/>
  <c r="L552"/>
  <c r="H552"/>
  <c r="P551"/>
  <c r="L551"/>
  <c r="L545" s="1"/>
  <c r="H551"/>
  <c r="Q547"/>
  <c r="K547"/>
  <c r="Q546"/>
  <c r="R460" i="3"/>
  <c r="R459" s="1"/>
  <c r="R458" s="1"/>
  <c r="N460"/>
  <c r="N459" s="1"/>
  <c r="N458" s="1"/>
  <c r="J460"/>
  <c r="J459" s="1"/>
  <c r="J458" s="1"/>
  <c r="N520" i="1"/>
  <c r="N519" s="1"/>
  <c r="I481"/>
  <c r="I480" s="1"/>
  <c r="K469"/>
  <c r="K468" s="1"/>
  <c r="R457"/>
  <c r="R455" s="1"/>
  <c r="R454" s="1"/>
  <c r="R453" s="1"/>
  <c r="R452" s="1"/>
  <c r="N457"/>
  <c r="N455" s="1"/>
  <c r="N454" s="1"/>
  <c r="N453" s="1"/>
  <c r="N452" s="1"/>
  <c r="J457"/>
  <c r="J455" s="1"/>
  <c r="J454" s="1"/>
  <c r="J453" s="1"/>
  <c r="J452" s="1"/>
  <c r="N447"/>
  <c r="N1285" i="3" s="1"/>
  <c r="N1284" s="1"/>
  <c r="N1283" s="1"/>
  <c r="O447" i="1"/>
  <c r="O1285" i="3" s="1"/>
  <c r="O1284" s="1"/>
  <c r="O1283" s="1"/>
  <c r="H447" i="1"/>
  <c r="H1285" i="3" s="1"/>
  <c r="H1284" s="1"/>
  <c r="H1283" s="1"/>
  <c r="H1280" s="1"/>
  <c r="H1279" s="1"/>
  <c r="K446" i="1"/>
  <c r="R418"/>
  <c r="M418"/>
  <c r="Q417"/>
  <c r="I417"/>
  <c r="R412"/>
  <c r="R403"/>
  <c r="O403"/>
  <c r="L403"/>
  <c r="L398" s="1"/>
  <c r="L397" s="1"/>
  <c r="L396" s="1"/>
  <c r="J403"/>
  <c r="O398"/>
  <c r="O397" s="1"/>
  <c r="O396" s="1"/>
  <c r="L379"/>
  <c r="L378" s="1"/>
  <c r="L372" s="1"/>
  <c r="H379"/>
  <c r="H378" s="1"/>
  <c r="H372" s="1"/>
  <c r="Q375"/>
  <c r="O375"/>
  <c r="K374"/>
  <c r="K373" s="1"/>
  <c r="O370"/>
  <c r="O369" s="1"/>
  <c r="P367"/>
  <c r="P366" s="1"/>
  <c r="L367"/>
  <c r="L366" s="1"/>
  <c r="M344"/>
  <c r="M343" s="1"/>
  <c r="M342" s="1"/>
  <c r="J343"/>
  <c r="J342" s="1"/>
  <c r="J333" s="1"/>
  <c r="O334"/>
  <c r="N321"/>
  <c r="P256"/>
  <c r="O227"/>
  <c r="I227"/>
  <c r="L227"/>
  <c r="N220"/>
  <c r="N207"/>
  <c r="N206" s="1"/>
  <c r="J207"/>
  <c r="J206" s="1"/>
  <c r="O202"/>
  <c r="K202"/>
  <c r="P200"/>
  <c r="P199" s="1"/>
  <c r="N193"/>
  <c r="J193"/>
  <c r="Q175"/>
  <c r="I175"/>
  <c r="P165"/>
  <c r="H156"/>
  <c r="H155" s="1"/>
  <c r="N156"/>
  <c r="N155" s="1"/>
  <c r="J156"/>
  <c r="J155" s="1"/>
  <c r="M156"/>
  <c r="M155" s="1"/>
  <c r="O151"/>
  <c r="O150" s="1"/>
  <c r="O138"/>
  <c r="O131" s="1"/>
  <c r="O109" s="1"/>
  <c r="O101" s="1"/>
  <c r="L131"/>
  <c r="R120"/>
  <c r="N120"/>
  <c r="J120"/>
  <c r="P110"/>
  <c r="L110"/>
  <c r="H110"/>
  <c r="O102"/>
  <c r="M102"/>
  <c r="K102"/>
  <c r="L93"/>
  <c r="H89"/>
  <c r="H88" s="1"/>
  <c r="H87" s="1"/>
  <c r="Q944"/>
  <c r="Q939" s="1"/>
  <c r="Q1172" i="3"/>
  <c r="Q1171" s="1"/>
  <c r="Q1166" s="1"/>
  <c r="M944" i="1"/>
  <c r="M939" s="1"/>
  <c r="M1172" i="3"/>
  <c r="M1171" s="1"/>
  <c r="I944" i="1"/>
  <c r="I939" s="1"/>
  <c r="I1172" i="3"/>
  <c r="I1171" s="1"/>
  <c r="I1166" s="1"/>
  <c r="O925" i="1"/>
  <c r="O1160" i="3"/>
  <c r="O1159" s="1"/>
  <c r="K925" i="1"/>
  <c r="K1160" i="3"/>
  <c r="K1159" s="1"/>
  <c r="K1156" s="1"/>
  <c r="Q921" i="1"/>
  <c r="Q1158" i="3"/>
  <c r="Q1157" s="1"/>
  <c r="Q1156" s="1"/>
  <c r="M921" i="1"/>
  <c r="M1158" i="3"/>
  <c r="M1157" s="1"/>
  <c r="I921" i="1"/>
  <c r="I1158" i="3"/>
  <c r="I1157" s="1"/>
  <c r="Q909" i="1"/>
  <c r="Q908" s="1"/>
  <c r="Q907" s="1"/>
  <c r="Q906" s="1"/>
  <c r="Q905" s="1"/>
  <c r="Q1154" i="3"/>
  <c r="Q1153" s="1"/>
  <c r="Q1152" s="1"/>
  <c r="Q1151" s="1"/>
  <c r="M909" i="1"/>
  <c r="M908" s="1"/>
  <c r="M907" s="1"/>
  <c r="M906" s="1"/>
  <c r="M905" s="1"/>
  <c r="M1154" i="3"/>
  <c r="M1153" s="1"/>
  <c r="M1152" s="1"/>
  <c r="M1151" s="1"/>
  <c r="I909" i="1"/>
  <c r="I908" s="1"/>
  <c r="I907" s="1"/>
  <c r="I906" s="1"/>
  <c r="I905" s="1"/>
  <c r="I1154" i="3"/>
  <c r="I1153" s="1"/>
  <c r="I1152" s="1"/>
  <c r="I1151" s="1"/>
  <c r="P899" i="1"/>
  <c r="P898" s="1"/>
  <c r="P934" i="3"/>
  <c r="P933" s="1"/>
  <c r="P932" s="1"/>
  <c r="L899" i="1"/>
  <c r="L898" s="1"/>
  <c r="L897" s="1"/>
  <c r="L934" i="3"/>
  <c r="L933" s="1"/>
  <c r="L932" s="1"/>
  <c r="H899" i="1"/>
  <c r="H898" s="1"/>
  <c r="H934" i="3"/>
  <c r="H933" s="1"/>
  <c r="H932" s="1"/>
  <c r="R876" i="1"/>
  <c r="R875" s="1"/>
  <c r="R874" s="1"/>
  <c r="R873" s="1"/>
  <c r="R872" s="1"/>
  <c r="R871" s="1"/>
  <c r="R920" i="3"/>
  <c r="R919" s="1"/>
  <c r="R918" s="1"/>
  <c r="R917" s="1"/>
  <c r="N876" i="1"/>
  <c r="N875" s="1"/>
  <c r="N874" s="1"/>
  <c r="N873" s="1"/>
  <c r="N872" s="1"/>
  <c r="N871" s="1"/>
  <c r="N920" i="3"/>
  <c r="N919" s="1"/>
  <c r="N918" s="1"/>
  <c r="N917" s="1"/>
  <c r="L876" i="1"/>
  <c r="L875" s="1"/>
  <c r="L874" s="1"/>
  <c r="L873" s="1"/>
  <c r="L872" s="1"/>
  <c r="L871" s="1"/>
  <c r="L920" i="3"/>
  <c r="L919" s="1"/>
  <c r="L918" s="1"/>
  <c r="L917" s="1"/>
  <c r="J876" i="1"/>
  <c r="J875" s="1"/>
  <c r="J874" s="1"/>
  <c r="J873" s="1"/>
  <c r="J872" s="1"/>
  <c r="J871" s="1"/>
  <c r="J920" i="3"/>
  <c r="J919" s="1"/>
  <c r="J918" s="1"/>
  <c r="J917" s="1"/>
  <c r="P836" i="1"/>
  <c r="P1407" i="3"/>
  <c r="P1406" s="1"/>
  <c r="L836" i="1"/>
  <c r="L1407" i="3"/>
  <c r="L1406" s="1"/>
  <c r="H836" i="1"/>
  <c r="H1407" i="3"/>
  <c r="H1406" s="1"/>
  <c r="P830" i="1"/>
  <c r="P1410" i="3"/>
  <c r="P1409" s="1"/>
  <c r="L830" i="1"/>
  <c r="L1410" i="3"/>
  <c r="L1409" s="1"/>
  <c r="H830" i="1"/>
  <c r="H1410" i="3"/>
  <c r="H1409" s="1"/>
  <c r="Q810" i="1"/>
  <c r="Q910" i="3"/>
  <c r="Q909" s="1"/>
  <c r="Q906" s="1"/>
  <c r="Q905" s="1"/>
  <c r="O810" i="1"/>
  <c r="O910" i="3"/>
  <c r="O909" s="1"/>
  <c r="M810" i="1"/>
  <c r="M910" i="3"/>
  <c r="M909" s="1"/>
  <c r="I810" i="1"/>
  <c r="I910" i="3"/>
  <c r="I909" s="1"/>
  <c r="N806" i="1"/>
  <c r="N908" i="3"/>
  <c r="N907" s="1"/>
  <c r="J806" i="1"/>
  <c r="J908" i="3"/>
  <c r="J907" s="1"/>
  <c r="J906" s="1"/>
  <c r="J905" s="1"/>
  <c r="Q776" i="1"/>
  <c r="Q775" s="1"/>
  <c r="Q385" i="3"/>
  <c r="Q384" s="1"/>
  <c r="Q383" s="1"/>
  <c r="M776" i="1"/>
  <c r="M775" s="1"/>
  <c r="M774" s="1"/>
  <c r="M773" s="1"/>
  <c r="M772" s="1"/>
  <c r="M762" s="1"/>
  <c r="M385" i="3"/>
  <c r="M384" s="1"/>
  <c r="M383" s="1"/>
  <c r="K776" i="1"/>
  <c r="K775" s="1"/>
  <c r="K774" s="1"/>
  <c r="K773" s="1"/>
  <c r="K772" s="1"/>
  <c r="K385" i="3"/>
  <c r="K384" s="1"/>
  <c r="K383" s="1"/>
  <c r="I776" i="1"/>
  <c r="I775" s="1"/>
  <c r="I385" i="3"/>
  <c r="I384" s="1"/>
  <c r="I383" s="1"/>
  <c r="O769" i="1"/>
  <c r="O768" s="1"/>
  <c r="O767" s="1"/>
  <c r="O765" s="1"/>
  <c r="O1070" i="3"/>
  <c r="O1069" s="1"/>
  <c r="O1068" s="1"/>
  <c r="M769" i="1"/>
  <c r="M768" s="1"/>
  <c r="M767" s="1"/>
  <c r="M765" s="1"/>
  <c r="M1070" i="3"/>
  <c r="M1069" s="1"/>
  <c r="M1068" s="1"/>
  <c r="K769" i="1"/>
  <c r="K768" s="1"/>
  <c r="K767" s="1"/>
  <c r="K765" s="1"/>
  <c r="K1070" i="3"/>
  <c r="K1069" s="1"/>
  <c r="K1068" s="1"/>
  <c r="K1067" s="1"/>
  <c r="O757" i="1"/>
  <c r="O521" i="3"/>
  <c r="O520" s="1"/>
  <c r="K757" i="1"/>
  <c r="K521" i="3"/>
  <c r="K520" s="1"/>
  <c r="K517" s="1"/>
  <c r="K516" s="1"/>
  <c r="Q753" i="1"/>
  <c r="Q519" i="3"/>
  <c r="Q518" s="1"/>
  <c r="M753" i="1"/>
  <c r="M519" i="3"/>
  <c r="M518" s="1"/>
  <c r="I753" i="1"/>
  <c r="I519" i="3"/>
  <c r="I518" s="1"/>
  <c r="I517" s="1"/>
  <c r="I516" s="1"/>
  <c r="O733" i="1"/>
  <c r="O730" s="1"/>
  <c r="O494" i="3"/>
  <c r="O493" s="1"/>
  <c r="O488" s="1"/>
  <c r="K733" i="1"/>
  <c r="K730" s="1"/>
  <c r="K724" s="1"/>
  <c r="K723" s="1"/>
  <c r="K722" s="1"/>
  <c r="K494" i="3"/>
  <c r="K493" s="1"/>
  <c r="O684" i="1"/>
  <c r="O683" s="1"/>
  <c r="O393" i="3"/>
  <c r="O392" s="1"/>
  <c r="O391" s="1"/>
  <c r="K684" i="1"/>
  <c r="K683" s="1"/>
  <c r="K393" i="3"/>
  <c r="K392" s="1"/>
  <c r="K391" s="1"/>
  <c r="Q612" i="1"/>
  <c r="Q611" s="1"/>
  <c r="Q453" i="3"/>
  <c r="Q452" s="1"/>
  <c r="Q451" s="1"/>
  <c r="O612" i="1"/>
  <c r="O611" s="1"/>
  <c r="O453" i="3"/>
  <c r="O452" s="1"/>
  <c r="O451" s="1"/>
  <c r="K612" i="1"/>
  <c r="K611" s="1"/>
  <c r="K453" i="3"/>
  <c r="K452" s="1"/>
  <c r="K451" s="1"/>
  <c r="I612" i="1"/>
  <c r="I611" s="1"/>
  <c r="I453" i="3"/>
  <c r="I452" s="1"/>
  <c r="I451" s="1"/>
  <c r="Q577" i="1"/>
  <c r="Q378" i="3"/>
  <c r="Q377" s="1"/>
  <c r="M577" i="1"/>
  <c r="M378" i="3"/>
  <c r="M377" s="1"/>
  <c r="I577" i="1"/>
  <c r="I378" i="3"/>
  <c r="I377" s="1"/>
  <c r="R566" i="1"/>
  <c r="R565" s="1"/>
  <c r="R411" i="3"/>
  <c r="R386" s="1"/>
  <c r="P566" i="1"/>
  <c r="P565" s="1"/>
  <c r="P411" i="3"/>
  <c r="P410" s="1"/>
  <c r="P409" s="1"/>
  <c r="N566" i="1"/>
  <c r="N565" s="1"/>
  <c r="N411" i="3"/>
  <c r="N410" s="1"/>
  <c r="N409" s="1"/>
  <c r="L566" i="1"/>
  <c r="L565" s="1"/>
  <c r="L411" i="3"/>
  <c r="L410" s="1"/>
  <c r="L409" s="1"/>
  <c r="J566" i="1"/>
  <c r="J565" s="1"/>
  <c r="J411" i="3"/>
  <c r="J410" s="1"/>
  <c r="J409" s="1"/>
  <c r="H566" i="1"/>
  <c r="H565" s="1"/>
  <c r="H411" i="3"/>
  <c r="H410" s="1"/>
  <c r="H409" s="1"/>
  <c r="R546" i="1"/>
  <c r="R363" i="3"/>
  <c r="R360" s="1"/>
  <c r="P547" i="1"/>
  <c r="P363" i="3"/>
  <c r="P361" s="1"/>
  <c r="L547" i="1"/>
  <c r="L363" i="3"/>
  <c r="L360" s="1"/>
  <c r="H547" i="1"/>
  <c r="H363" i="3"/>
  <c r="H360" s="1"/>
  <c r="Q520" i="1"/>
  <c r="Q519" s="1"/>
  <c r="Q460" i="3"/>
  <c r="Q459" s="1"/>
  <c r="Q458" s="1"/>
  <c r="O520" i="1"/>
  <c r="O519" s="1"/>
  <c r="O460" i="3"/>
  <c r="O459" s="1"/>
  <c r="O458" s="1"/>
  <c r="M520" i="1"/>
  <c r="M519" s="1"/>
  <c r="M460" i="3"/>
  <c r="M459" s="1"/>
  <c r="M458" s="1"/>
  <c r="K520" i="1"/>
  <c r="K519" s="1"/>
  <c r="K460" i="3"/>
  <c r="K459" s="1"/>
  <c r="K458" s="1"/>
  <c r="I520" i="1"/>
  <c r="I519" s="1"/>
  <c r="I460" i="3"/>
  <c r="I459" s="1"/>
  <c r="I458" s="1"/>
  <c r="O481" i="1"/>
  <c r="O480" s="1"/>
  <c r="O389" i="3"/>
  <c r="O388" s="1"/>
  <c r="O387" s="1"/>
  <c r="O386" s="1"/>
  <c r="M481" i="1"/>
  <c r="M480" s="1"/>
  <c r="M389" i="3"/>
  <c r="M388" s="1"/>
  <c r="M387" s="1"/>
  <c r="K481" i="1"/>
  <c r="K480" s="1"/>
  <c r="K389" i="3"/>
  <c r="K388" s="1"/>
  <c r="K387" s="1"/>
  <c r="P457" i="1"/>
  <c r="P455" s="1"/>
  <c r="P454" s="1"/>
  <c r="P453" s="1"/>
  <c r="P452" s="1"/>
  <c r="P592" i="3"/>
  <c r="P591" s="1"/>
  <c r="P589" s="1"/>
  <c r="L457" i="1"/>
  <c r="L455" s="1"/>
  <c r="L454" s="1"/>
  <c r="L453" s="1"/>
  <c r="L452" s="1"/>
  <c r="L592" i="3"/>
  <c r="L591" s="1"/>
  <c r="L589" s="1"/>
  <c r="H457" i="1"/>
  <c r="H455" s="1"/>
  <c r="H454" s="1"/>
  <c r="H453" s="1"/>
  <c r="H452" s="1"/>
  <c r="H592" i="3"/>
  <c r="H591" s="1"/>
  <c r="H589" s="1"/>
  <c r="H403" i="1"/>
  <c r="H398" s="1"/>
  <c r="H397" s="1"/>
  <c r="H396" s="1"/>
  <c r="H94" i="3"/>
  <c r="H92" s="1"/>
  <c r="H370" i="1"/>
  <c r="H369" s="1"/>
  <c r="H38" i="3"/>
  <c r="H37" s="1"/>
  <c r="H36" s="1"/>
  <c r="M367" i="1"/>
  <c r="M366" s="1"/>
  <c r="M35" i="3"/>
  <c r="M34" s="1"/>
  <c r="M33" s="1"/>
  <c r="Q318" i="1"/>
  <c r="Q317" s="1"/>
  <c r="Q1278" i="3"/>
  <c r="Q1277" s="1"/>
  <c r="Q1276" s="1"/>
  <c r="Q1275" s="1"/>
  <c r="M318" i="1"/>
  <c r="M317" s="1"/>
  <c r="M1278" i="3"/>
  <c r="M1277" s="1"/>
  <c r="M1276" s="1"/>
  <c r="M1275" s="1"/>
  <c r="I318" i="1"/>
  <c r="I317" s="1"/>
  <c r="I1278" i="3"/>
  <c r="I1277" s="1"/>
  <c r="I1276" s="1"/>
  <c r="I1275" s="1"/>
  <c r="Q207" i="1"/>
  <c r="Q206" s="1"/>
  <c r="Q699" i="3"/>
  <c r="Q698" s="1"/>
  <c r="Q696" s="1"/>
  <c r="O207" i="1"/>
  <c r="O206" s="1"/>
  <c r="O699" i="3"/>
  <c r="O698" s="1"/>
  <c r="O696" s="1"/>
  <c r="M207" i="1"/>
  <c r="M206" s="1"/>
  <c r="M699" i="3"/>
  <c r="M698" s="1"/>
  <c r="M696" s="1"/>
  <c r="I207" i="1"/>
  <c r="I206" s="1"/>
  <c r="I699" i="3"/>
  <c r="I698" s="1"/>
  <c r="I696" s="1"/>
  <c r="O200" i="1"/>
  <c r="O199" s="1"/>
  <c r="O689" i="3"/>
  <c r="O688" s="1"/>
  <c r="O687" s="1"/>
  <c r="M200" i="1"/>
  <c r="M199" s="1"/>
  <c r="M689" i="3"/>
  <c r="M688" s="1"/>
  <c r="M687" s="1"/>
  <c r="K200" i="1"/>
  <c r="K199" s="1"/>
  <c r="K689" i="3"/>
  <c r="K688" s="1"/>
  <c r="K687" s="1"/>
  <c r="Q193" i="1"/>
  <c r="Q190" s="1"/>
  <c r="Q183" s="1"/>
  <c r="Q174" s="1"/>
  <c r="Q682" i="3"/>
  <c r="Q681" s="1"/>
  <c r="Q676" s="1"/>
  <c r="O193" i="1"/>
  <c r="O682" i="3"/>
  <c r="O681" s="1"/>
  <c r="O676" s="1"/>
  <c r="M193" i="1"/>
  <c r="M190" s="1"/>
  <c r="M682" i="3"/>
  <c r="M681" s="1"/>
  <c r="M676" s="1"/>
  <c r="I193" i="1"/>
  <c r="I190" s="1"/>
  <c r="I183" s="1"/>
  <c r="I174" s="1"/>
  <c r="I682" i="3"/>
  <c r="I681" s="1"/>
  <c r="I676" s="1"/>
  <c r="R151" i="1"/>
  <c r="R150" s="1"/>
  <c r="R143" s="1"/>
  <c r="R130" s="1"/>
  <c r="R1265" i="3"/>
  <c r="R1264" s="1"/>
  <c r="R1263" s="1"/>
  <c r="P151" i="1"/>
  <c r="P150" s="1"/>
  <c r="P1265" i="3"/>
  <c r="P1264" s="1"/>
  <c r="P1263" s="1"/>
  <c r="N151" i="1"/>
  <c r="N150" s="1"/>
  <c r="N1265" i="3"/>
  <c r="N1264" s="1"/>
  <c r="N1263" s="1"/>
  <c r="L151" i="1"/>
  <c r="L150" s="1"/>
  <c r="L1265" i="3"/>
  <c r="L1264" s="1"/>
  <c r="L1263" s="1"/>
  <c r="L1256" s="1"/>
  <c r="L1255" s="1"/>
  <c r="L1254" s="1"/>
  <c r="J151" i="1"/>
  <c r="J150" s="1"/>
  <c r="J143" s="1"/>
  <c r="J130" s="1"/>
  <c r="J1265" i="3"/>
  <c r="J1264" s="1"/>
  <c r="J1263" s="1"/>
  <c r="H151" i="1"/>
  <c r="H150" s="1"/>
  <c r="H1265" i="3"/>
  <c r="H1264" s="1"/>
  <c r="H1263" s="1"/>
  <c r="H1256" s="1"/>
  <c r="H1255" s="1"/>
  <c r="H1254" s="1"/>
  <c r="Q89" i="1"/>
  <c r="Q88" s="1"/>
  <c r="Q87" s="1"/>
  <c r="Q1321" i="3"/>
  <c r="Q1320" s="1"/>
  <c r="Q1319" s="1"/>
  <c r="O89" i="1"/>
  <c r="O88" s="1"/>
  <c r="O87" s="1"/>
  <c r="O1321" i="3"/>
  <c r="O1320" s="1"/>
  <c r="O1319" s="1"/>
  <c r="K89" i="1"/>
  <c r="K88" s="1"/>
  <c r="K87" s="1"/>
  <c r="K1321" i="3"/>
  <c r="K1320" s="1"/>
  <c r="K1319" s="1"/>
  <c r="K1309" s="1"/>
  <c r="I89" i="1"/>
  <c r="I88" s="1"/>
  <c r="I87" s="1"/>
  <c r="I1321" i="3"/>
  <c r="I1320" s="1"/>
  <c r="I1319" s="1"/>
  <c r="J964" i="1"/>
  <c r="R956"/>
  <c r="N956"/>
  <c r="J956"/>
  <c r="P944"/>
  <c r="K944"/>
  <c r="K939" s="1"/>
  <c r="R939"/>
  <c r="N939"/>
  <c r="Q925"/>
  <c r="I925"/>
  <c r="P921"/>
  <c r="K921"/>
  <c r="K920" s="1"/>
  <c r="K919" s="1"/>
  <c r="K918" s="1"/>
  <c r="K912" s="1"/>
  <c r="R909"/>
  <c r="R908" s="1"/>
  <c r="R907" s="1"/>
  <c r="R906" s="1"/>
  <c r="R905" s="1"/>
  <c r="N909"/>
  <c r="N908" s="1"/>
  <c r="N907" s="1"/>
  <c r="N906" s="1"/>
  <c r="N905" s="1"/>
  <c r="J909"/>
  <c r="J908" s="1"/>
  <c r="J907" s="1"/>
  <c r="J906" s="1"/>
  <c r="J905" s="1"/>
  <c r="N899"/>
  <c r="N898" s="1"/>
  <c r="J882"/>
  <c r="P920" i="3"/>
  <c r="P919" s="1"/>
  <c r="P918" s="1"/>
  <c r="P917" s="1"/>
  <c r="H920"/>
  <c r="H919" s="1"/>
  <c r="H918" s="1"/>
  <c r="H917" s="1"/>
  <c r="O876" i="1"/>
  <c r="O875" s="1"/>
  <c r="O874" s="1"/>
  <c r="O873" s="1"/>
  <c r="O872" s="1"/>
  <c r="O871" s="1"/>
  <c r="H876"/>
  <c r="H875" s="1"/>
  <c r="H874" s="1"/>
  <c r="H873" s="1"/>
  <c r="H872" s="1"/>
  <c r="H871" s="1"/>
  <c r="J836"/>
  <c r="J823" s="1"/>
  <c r="J818" s="1"/>
  <c r="N830"/>
  <c r="N829" s="1"/>
  <c r="R823"/>
  <c r="K810"/>
  <c r="P806"/>
  <c r="I806"/>
  <c r="P797"/>
  <c r="P796" s="1"/>
  <c r="I797"/>
  <c r="I796" s="1"/>
  <c r="N772"/>
  <c r="J772"/>
  <c r="R774"/>
  <c r="R773" s="1"/>
  <c r="N776"/>
  <c r="N775" s="1"/>
  <c r="N774" s="1"/>
  <c r="N773" s="1"/>
  <c r="Q1070" i="3"/>
  <c r="Q1069" s="1"/>
  <c r="Q1068" s="1"/>
  <c r="I1070"/>
  <c r="I1069" s="1"/>
  <c r="I1068" s="1"/>
  <c r="Q769" i="1"/>
  <c r="Q768" s="1"/>
  <c r="Q767" s="1"/>
  <c r="Q765" s="1"/>
  <c r="L769"/>
  <c r="L768" s="1"/>
  <c r="L767" s="1"/>
  <c r="L765" s="1"/>
  <c r="H769"/>
  <c r="H768" s="1"/>
  <c r="H767" s="1"/>
  <c r="H765" s="1"/>
  <c r="Q757"/>
  <c r="I757"/>
  <c r="P753"/>
  <c r="P752" s="1"/>
  <c r="P751" s="1"/>
  <c r="P746" s="1"/>
  <c r="P744" s="1"/>
  <c r="K753"/>
  <c r="K752" s="1"/>
  <c r="K751" s="1"/>
  <c r="K746" s="1"/>
  <c r="K744" s="1"/>
  <c r="O735"/>
  <c r="R733"/>
  <c r="N733"/>
  <c r="J733"/>
  <c r="R684"/>
  <c r="R683" s="1"/>
  <c r="N684"/>
  <c r="N683" s="1"/>
  <c r="N679" s="1"/>
  <c r="N678" s="1"/>
  <c r="N671" s="1"/>
  <c r="J684"/>
  <c r="J683" s="1"/>
  <c r="J679" s="1"/>
  <c r="J678" s="1"/>
  <c r="J671" s="1"/>
  <c r="M453" i="3"/>
  <c r="M452" s="1"/>
  <c r="M451" s="1"/>
  <c r="P612" i="1"/>
  <c r="P611" s="1"/>
  <c r="L612"/>
  <c r="L611" s="1"/>
  <c r="K577"/>
  <c r="K566"/>
  <c r="K565" s="1"/>
  <c r="Q552"/>
  <c r="M552"/>
  <c r="I552"/>
  <c r="Q551"/>
  <c r="M551"/>
  <c r="I551"/>
  <c r="M547"/>
  <c r="I547"/>
  <c r="M546"/>
  <c r="I546"/>
  <c r="R520"/>
  <c r="R519" s="1"/>
  <c r="J520"/>
  <c r="J519" s="1"/>
  <c r="Q481"/>
  <c r="Q480" s="1"/>
  <c r="R469"/>
  <c r="P469"/>
  <c r="P468" s="1"/>
  <c r="H469"/>
  <c r="H468" s="1"/>
  <c r="O425"/>
  <c r="O424" s="1"/>
  <c r="O423" s="1"/>
  <c r="K425"/>
  <c r="N426"/>
  <c r="J426"/>
  <c r="J425" s="1"/>
  <c r="J424" s="1"/>
  <c r="J423" s="1"/>
  <c r="N418"/>
  <c r="J418"/>
  <c r="O412"/>
  <c r="O407" s="1"/>
  <c r="K412"/>
  <c r="Q407"/>
  <c r="Q406" s="1"/>
  <c r="I407"/>
  <c r="P403"/>
  <c r="P398" s="1"/>
  <c r="P397" s="1"/>
  <c r="P396" s="1"/>
  <c r="N403"/>
  <c r="K403"/>
  <c r="Q398"/>
  <c r="Q397" s="1"/>
  <c r="Q396" s="1"/>
  <c r="Q395" s="1"/>
  <c r="M398"/>
  <c r="M397" s="1"/>
  <c r="M396" s="1"/>
  <c r="M395" s="1"/>
  <c r="I398"/>
  <c r="I397" s="1"/>
  <c r="I396" s="1"/>
  <c r="I395" s="1"/>
  <c r="Q386"/>
  <c r="Q379" s="1"/>
  <c r="Q378" s="1"/>
  <c r="Q372" s="1"/>
  <c r="M386"/>
  <c r="M379" s="1"/>
  <c r="M378" s="1"/>
  <c r="M372" s="1"/>
  <c r="I386"/>
  <c r="P375"/>
  <c r="M375"/>
  <c r="P370"/>
  <c r="P369" s="1"/>
  <c r="N370"/>
  <c r="N369" s="1"/>
  <c r="K370"/>
  <c r="K369" s="1"/>
  <c r="Q367"/>
  <c r="Q366" s="1"/>
  <c r="O367"/>
  <c r="O366" s="1"/>
  <c r="K367"/>
  <c r="K366" s="1"/>
  <c r="H367"/>
  <c r="H366" s="1"/>
  <c r="P343"/>
  <c r="P342" s="1"/>
  <c r="H343"/>
  <c r="H342" s="1"/>
  <c r="Q344"/>
  <c r="N344"/>
  <c r="N343" s="1"/>
  <c r="N342" s="1"/>
  <c r="N333" s="1"/>
  <c r="L344"/>
  <c r="L343" s="1"/>
  <c r="L342" s="1"/>
  <c r="I344"/>
  <c r="I343" s="1"/>
  <c r="I342" s="1"/>
  <c r="R334"/>
  <c r="P334"/>
  <c r="L334"/>
  <c r="O328"/>
  <c r="O327" s="1"/>
  <c r="J322"/>
  <c r="R318"/>
  <c r="R317" s="1"/>
  <c r="N318"/>
  <c r="N317" s="1"/>
  <c r="J318"/>
  <c r="J317" s="1"/>
  <c r="O251"/>
  <c r="O250" s="1"/>
  <c r="K251"/>
  <c r="K250" s="1"/>
  <c r="H250"/>
  <c r="N227"/>
  <c r="H227"/>
  <c r="M220"/>
  <c r="I220"/>
  <c r="H220"/>
  <c r="P209"/>
  <c r="L209"/>
  <c r="H209"/>
  <c r="R207"/>
  <c r="R206" s="1"/>
  <c r="K207"/>
  <c r="K206" s="1"/>
  <c r="R202"/>
  <c r="N202"/>
  <c r="J202"/>
  <c r="Q200"/>
  <c r="Q199" s="1"/>
  <c r="L200"/>
  <c r="L199" s="1"/>
  <c r="H200"/>
  <c r="H199" s="1"/>
  <c r="P195"/>
  <c r="L195"/>
  <c r="H195"/>
  <c r="R193"/>
  <c r="K193"/>
  <c r="R175"/>
  <c r="J175"/>
  <c r="N166"/>
  <c r="J166"/>
  <c r="H165"/>
  <c r="Q156"/>
  <c r="Q155" s="1"/>
  <c r="I156"/>
  <c r="I155" s="1"/>
  <c r="K151"/>
  <c r="K150" s="1"/>
  <c r="K143" s="1"/>
  <c r="K130" s="1"/>
  <c r="N143"/>
  <c r="N130" s="1"/>
  <c r="Q138"/>
  <c r="Q131" s="1"/>
  <c r="M138"/>
  <c r="M131" s="1"/>
  <c r="I138"/>
  <c r="I131" s="1"/>
  <c r="N131"/>
  <c r="Q110"/>
  <c r="I110"/>
  <c r="O110"/>
  <c r="K110"/>
  <c r="N102"/>
  <c r="K93"/>
  <c r="P89"/>
  <c r="P88" s="1"/>
  <c r="P87" s="1"/>
  <c r="L89"/>
  <c r="L88" s="1"/>
  <c r="L87" s="1"/>
  <c r="M17"/>
  <c r="M16" s="1"/>
  <c r="M15" s="1"/>
  <c r="O79"/>
  <c r="O76" s="1"/>
  <c r="O61" s="1"/>
  <c r="O829" i="3"/>
  <c r="O828" s="1"/>
  <c r="O819" s="1"/>
  <c r="K79" i="1"/>
  <c r="K829" i="3"/>
  <c r="K828" s="1"/>
  <c r="K819" s="1"/>
  <c r="I79" i="1"/>
  <c r="I829" i="3"/>
  <c r="I828" s="1"/>
  <c r="I819" s="1"/>
  <c r="Q46" i="1"/>
  <c r="Q45" s="1"/>
  <c r="Q661" i="3"/>
  <c r="Q660" s="1"/>
  <c r="Q659" s="1"/>
  <c r="O46" i="1"/>
  <c r="O661" i="3"/>
  <c r="O660" s="1"/>
  <c r="O659" s="1"/>
  <c r="M46" i="1"/>
  <c r="M45" s="1"/>
  <c r="M661" i="3"/>
  <c r="M660" s="1"/>
  <c r="M659" s="1"/>
  <c r="I46" i="1"/>
  <c r="I661" i="3"/>
  <c r="I660" s="1"/>
  <c r="I659" s="1"/>
  <c r="R39" i="1"/>
  <c r="R38" s="1"/>
  <c r="R643" i="3"/>
  <c r="R642" s="1"/>
  <c r="R641" s="1"/>
  <c r="N39" i="1"/>
  <c r="N38" s="1"/>
  <c r="N643" i="3"/>
  <c r="N642" s="1"/>
  <c r="N641" s="1"/>
  <c r="J39" i="1"/>
  <c r="J38" s="1"/>
  <c r="J643" i="3"/>
  <c r="J642" s="1"/>
  <c r="J641" s="1"/>
  <c r="P79" i="1"/>
  <c r="L79"/>
  <c r="Q72"/>
  <c r="L72"/>
  <c r="H72"/>
  <c r="O71"/>
  <c r="K71"/>
  <c r="R46"/>
  <c r="R45" s="1"/>
  <c r="K46"/>
  <c r="P42"/>
  <c r="L42"/>
  <c r="H42"/>
  <c r="O41"/>
  <c r="K41"/>
  <c r="P39"/>
  <c r="P38" s="1"/>
  <c r="I39"/>
  <c r="I38" s="1"/>
  <c r="R899" i="3"/>
  <c r="R898" s="1"/>
  <c r="N899"/>
  <c r="N898" s="1"/>
  <c r="J899"/>
  <c r="O892"/>
  <c r="O891" s="1"/>
  <c r="Q829"/>
  <c r="Q828" s="1"/>
  <c r="N79" i="1"/>
  <c r="N76" s="1"/>
  <c r="N829" i="3"/>
  <c r="N828" s="1"/>
  <c r="J79" i="1"/>
  <c r="J76" s="1"/>
  <c r="J829" i="3"/>
  <c r="J828" s="1"/>
  <c r="P46" i="1"/>
  <c r="P661" i="3"/>
  <c r="P660" s="1"/>
  <c r="L46" i="1"/>
  <c r="L45" s="1"/>
  <c r="L661" i="3"/>
  <c r="L660" s="1"/>
  <c r="H46" i="1"/>
  <c r="H661" i="3"/>
  <c r="H660" s="1"/>
  <c r="O39" i="1"/>
  <c r="O38" s="1"/>
  <c r="O643" i="3"/>
  <c r="O642" s="1"/>
  <c r="O641" s="1"/>
  <c r="M39" i="1"/>
  <c r="M38" s="1"/>
  <c r="M643" i="3"/>
  <c r="M642" s="1"/>
  <c r="M641" s="1"/>
  <c r="K39" i="1"/>
  <c r="K38" s="1"/>
  <c r="K643" i="3"/>
  <c r="K642" s="1"/>
  <c r="K641" s="1"/>
  <c r="M79" i="1"/>
  <c r="H79"/>
  <c r="K76"/>
  <c r="P72"/>
  <c r="I72"/>
  <c r="N46"/>
  <c r="N45" s="1"/>
  <c r="J46"/>
  <c r="R41"/>
  <c r="N41"/>
  <c r="J41"/>
  <c r="Q39"/>
  <c r="Q38" s="1"/>
  <c r="L39"/>
  <c r="L38" s="1"/>
  <c r="H39"/>
  <c r="H38" s="1"/>
  <c r="J17"/>
  <c r="J16" s="1"/>
  <c r="J15" s="1"/>
  <c r="P892" i="3"/>
  <c r="P891" s="1"/>
  <c r="H892"/>
  <c r="H891" s="1"/>
  <c r="R829"/>
  <c r="R828" s="1"/>
  <c r="R819" s="1"/>
  <c r="AB315"/>
  <c r="T315"/>
  <c r="L315"/>
  <c r="AA1280"/>
  <c r="AA1279" s="1"/>
  <c r="S1280"/>
  <c r="S1279" s="1"/>
  <c r="K1280"/>
  <c r="K1279" s="1"/>
  <c r="AF1195"/>
  <c r="X1195"/>
  <c r="P1195"/>
  <c r="H1195"/>
  <c r="AE1183"/>
  <c r="W1183"/>
  <c r="O1183"/>
  <c r="AD1029"/>
  <c r="Z1029"/>
  <c r="V1029"/>
  <c r="N1029"/>
  <c r="AF921"/>
  <c r="AE819"/>
  <c r="W819"/>
  <c r="U750"/>
  <c r="Z727"/>
  <c r="J727"/>
  <c r="AE676"/>
  <c r="AC676"/>
  <c r="Y676"/>
  <c r="W676"/>
  <c r="U676"/>
  <c r="AF584"/>
  <c r="AD584"/>
  <c r="AD564" s="1"/>
  <c r="Z584"/>
  <c r="V584"/>
  <c r="V564" s="1"/>
  <c r="T584"/>
  <c r="R584"/>
  <c r="R564" s="1"/>
  <c r="P584"/>
  <c r="N584"/>
  <c r="N564" s="1"/>
  <c r="J584"/>
  <c r="Q531"/>
  <c r="AD517"/>
  <c r="AD516" s="1"/>
  <c r="V517"/>
  <c r="V516" s="1"/>
  <c r="I370"/>
  <c r="AE302"/>
  <c r="AA302"/>
  <c r="W302"/>
  <c r="S302"/>
  <c r="O302"/>
  <c r="AG282"/>
  <c r="AG281" s="1"/>
  <c r="AD276"/>
  <c r="AD275" s="1"/>
  <c r="AD282" s="1"/>
  <c r="AD281" s="1"/>
  <c r="AB276"/>
  <c r="AB275" s="1"/>
  <c r="AB282" s="1"/>
  <c r="AB281" s="1"/>
  <c r="Z276"/>
  <c r="Z275" s="1"/>
  <c r="V276"/>
  <c r="V275" s="1"/>
  <c r="V282" s="1"/>
  <c r="V281" s="1"/>
  <c r="T276"/>
  <c r="T275" s="1"/>
  <c r="T282" s="1"/>
  <c r="T281" s="1"/>
  <c r="R276"/>
  <c r="R275" s="1"/>
  <c r="N276"/>
  <c r="N275" s="1"/>
  <c r="N282" s="1"/>
  <c r="N281" s="1"/>
  <c r="L276"/>
  <c r="L275" s="1"/>
  <c r="L282" s="1"/>
  <c r="L281" s="1"/>
  <c r="J276"/>
  <c r="J275" s="1"/>
  <c r="AE249"/>
  <c r="AE248" s="1"/>
  <c r="AC249"/>
  <c r="W249"/>
  <c r="W248" s="1"/>
  <c r="O249"/>
  <c r="M249"/>
  <c r="AB239"/>
  <c r="T239"/>
  <c r="L239"/>
  <c r="AF225"/>
  <c r="AF224" s="1"/>
  <c r="X225"/>
  <c r="X224" s="1"/>
  <c r="P225"/>
  <c r="P224" s="1"/>
  <c r="H225"/>
  <c r="H224" s="1"/>
  <c r="AF110"/>
  <c r="X110"/>
  <c r="P110"/>
  <c r="H110"/>
  <c r="AE98"/>
  <c r="W98"/>
  <c r="O98"/>
  <c r="AE85"/>
  <c r="W85"/>
  <c r="O85"/>
  <c r="W1362"/>
  <c r="AE1362"/>
  <c r="O1362"/>
  <c r="U1326"/>
  <c r="M1326"/>
  <c r="AG1326"/>
  <c r="Y1326"/>
  <c r="Q1326"/>
  <c r="I1326"/>
  <c r="AB1280"/>
  <c r="AB1279" s="1"/>
  <c r="T1280"/>
  <c r="T1279" s="1"/>
  <c r="Z1178"/>
  <c r="R1178"/>
  <c r="J1178"/>
  <c r="AF1173"/>
  <c r="X1173"/>
  <c r="P1173"/>
  <c r="H1173"/>
  <c r="AC1029"/>
  <c r="U1029"/>
  <c r="AG836"/>
  <c r="Q836"/>
  <c r="AB757"/>
  <c r="T757"/>
  <c r="L757"/>
  <c r="AB676"/>
  <c r="T676"/>
  <c r="Q584"/>
  <c r="T531"/>
  <c r="AA517"/>
  <c r="AA516" s="1"/>
  <c r="H498"/>
  <c r="H496" s="1"/>
  <c r="Q370"/>
  <c r="AB361"/>
  <c r="AF360"/>
  <c r="AD302"/>
  <c r="V302"/>
  <c r="R249"/>
  <c r="J249"/>
  <c r="AE239"/>
  <c r="AF212"/>
  <c r="AD212"/>
  <c r="AB212"/>
  <c r="Z212"/>
  <c r="X212"/>
  <c r="V212"/>
  <c r="T212"/>
  <c r="L212"/>
  <c r="S212"/>
  <c r="Z117"/>
  <c r="J117"/>
  <c r="J116" s="1"/>
  <c r="J115" s="1"/>
  <c r="AD79"/>
  <c r="V79"/>
  <c r="N79"/>
  <c r="N1362"/>
  <c r="Z1326"/>
  <c r="R1326"/>
  <c r="J1326"/>
  <c r="AD1195"/>
  <c r="V1195"/>
  <c r="N1195"/>
  <c r="AA1188"/>
  <c r="S1188"/>
  <c r="K1188"/>
  <c r="AG1183"/>
  <c r="Y1183"/>
  <c r="Q1183"/>
  <c r="I1183"/>
  <c r="AE1178"/>
  <c r="W1178"/>
  <c r="O1178"/>
  <c r="AC1173"/>
  <c r="U1173"/>
  <c r="M1173"/>
  <c r="AA1166"/>
  <c r="S1166"/>
  <c r="K1166"/>
  <c r="AA1156"/>
  <c r="S1156"/>
  <c r="J1139"/>
  <c r="J1138" s="1"/>
  <c r="AF1029"/>
  <c r="X1029"/>
  <c r="H1029"/>
  <c r="AF1014"/>
  <c r="X1014"/>
  <c r="P1014"/>
  <c r="H1014"/>
  <c r="AA981"/>
  <c r="S981"/>
  <c r="S977" s="1"/>
  <c r="K981"/>
  <c r="AA906"/>
  <c r="AA905" s="1"/>
  <c r="S906"/>
  <c r="S905" s="1"/>
  <c r="K906"/>
  <c r="K905" s="1"/>
  <c r="AE1344"/>
  <c r="W1344"/>
  <c r="O1344"/>
  <c r="AC1256"/>
  <c r="AC1255" s="1"/>
  <c r="AC1254" s="1"/>
  <c r="U1256"/>
  <c r="U1255" s="1"/>
  <c r="U1254" s="1"/>
  <c r="M1256"/>
  <c r="M1255" s="1"/>
  <c r="M1254" s="1"/>
  <c r="AC1195"/>
  <c r="U1195"/>
  <c r="M1195"/>
  <c r="AB1188"/>
  <c r="T1188"/>
  <c r="L1188"/>
  <c r="Z1183"/>
  <c r="R1183"/>
  <c r="J1183"/>
  <c r="AF1178"/>
  <c r="X1178"/>
  <c r="P1178"/>
  <c r="H1178"/>
  <c r="AD1173"/>
  <c r="V1173"/>
  <c r="N1173"/>
  <c r="AB1166"/>
  <c r="T1166"/>
  <c r="AE1029"/>
  <c r="W1029"/>
  <c r="O1029"/>
  <c r="AE1014"/>
  <c r="W1014"/>
  <c r="O1014"/>
  <c r="O995"/>
  <c r="AF981"/>
  <c r="X981"/>
  <c r="X977" s="1"/>
  <c r="P981"/>
  <c r="H981"/>
  <c r="H977" s="1"/>
  <c r="T906"/>
  <c r="T905" s="1"/>
  <c r="L906"/>
  <c r="L905" s="1"/>
  <c r="Z898"/>
  <c r="Z897"/>
  <c r="J898"/>
  <c r="J897"/>
  <c r="AC816"/>
  <c r="AC815"/>
  <c r="U816"/>
  <c r="U815"/>
  <c r="M816"/>
  <c r="M815"/>
  <c r="Z701"/>
  <c r="Z700"/>
  <c r="R701"/>
  <c r="R700"/>
  <c r="J701"/>
  <c r="J700"/>
  <c r="AB693"/>
  <c r="AB692"/>
  <c r="T693"/>
  <c r="T692"/>
  <c r="L693"/>
  <c r="L692"/>
  <c r="AD1439"/>
  <c r="AD1438" s="1"/>
  <c r="Z1439"/>
  <c r="Z1438" s="1"/>
  <c r="V1439"/>
  <c r="V1438" s="1"/>
  <c r="R1439"/>
  <c r="R1438" s="1"/>
  <c r="N1439"/>
  <c r="N1438" s="1"/>
  <c r="J1439"/>
  <c r="J1438" s="1"/>
  <c r="Q1428"/>
  <c r="Z1425"/>
  <c r="J1425"/>
  <c r="AA1362"/>
  <c r="K1362"/>
  <c r="AD1344"/>
  <c r="V1344"/>
  <c r="N1344"/>
  <c r="AA1326"/>
  <c r="S1326"/>
  <c r="K1326"/>
  <c r="AF1256"/>
  <c r="AF1255" s="1"/>
  <c r="AF1254" s="1"/>
  <c r="X1256"/>
  <c r="X1255" s="1"/>
  <c r="P1256"/>
  <c r="P1255" s="1"/>
  <c r="L1251"/>
  <c r="AE1195"/>
  <c r="AA1195"/>
  <c r="W1195"/>
  <c r="S1195"/>
  <c r="O1195"/>
  <c r="K1195"/>
  <c r="Z1188"/>
  <c r="J1188"/>
  <c r="AF1183"/>
  <c r="AB1183"/>
  <c r="X1183"/>
  <c r="T1183"/>
  <c r="P1183"/>
  <c r="L1183"/>
  <c r="H1183"/>
  <c r="AB1173"/>
  <c r="T1173"/>
  <c r="L1173"/>
  <c r="Z1166"/>
  <c r="R1166"/>
  <c r="AD1156"/>
  <c r="Z1156"/>
  <c r="V1156"/>
  <c r="R1156"/>
  <c r="N1156"/>
  <c r="Y1156"/>
  <c r="I1156"/>
  <c r="AE1139"/>
  <c r="AE1138" s="1"/>
  <c r="AC1139"/>
  <c r="AC1138" s="1"/>
  <c r="W1139"/>
  <c r="W1138" s="1"/>
  <c r="U1139"/>
  <c r="U1138" s="1"/>
  <c r="O1139"/>
  <c r="O1138" s="1"/>
  <c r="M1139"/>
  <c r="M1138" s="1"/>
  <c r="AF1120"/>
  <c r="AB1120"/>
  <c r="X1120"/>
  <c r="T1120"/>
  <c r="P1120"/>
  <c r="L1120"/>
  <c r="H1120"/>
  <c r="AC1119"/>
  <c r="AC1118" s="1"/>
  <c r="Y1119"/>
  <c r="Y1118" s="1"/>
  <c r="Q1119"/>
  <c r="Q1118" s="1"/>
  <c r="J1119"/>
  <c r="J1118" s="1"/>
  <c r="AE1115"/>
  <c r="AA1115"/>
  <c r="W1115"/>
  <c r="S1115"/>
  <c r="O1115"/>
  <c r="K1115"/>
  <c r="AD1114"/>
  <c r="AD1113" s="1"/>
  <c r="Z1114"/>
  <c r="Z1113" s="1"/>
  <c r="U1114"/>
  <c r="U1113" s="1"/>
  <c r="N1114"/>
  <c r="N1113" s="1"/>
  <c r="J1114"/>
  <c r="J1113" s="1"/>
  <c r="AB1029"/>
  <c r="T1029"/>
  <c r="AB1014"/>
  <c r="AB1002" s="1"/>
  <c r="T1014"/>
  <c r="L1014"/>
  <c r="AD995"/>
  <c r="Z995"/>
  <c r="V995"/>
  <c r="N995"/>
  <c r="X921"/>
  <c r="H921"/>
  <c r="AD906"/>
  <c r="AD905" s="1"/>
  <c r="Z906"/>
  <c r="Z905" s="1"/>
  <c r="Y906"/>
  <c r="Y905" s="1"/>
  <c r="AC899"/>
  <c r="AC898" s="1"/>
  <c r="AA899"/>
  <c r="U899"/>
  <c r="U898" s="1"/>
  <c r="S899"/>
  <c r="M899"/>
  <c r="M898" s="1"/>
  <c r="K899"/>
  <c r="AB836"/>
  <c r="T836"/>
  <c r="L836"/>
  <c r="Y819"/>
  <c r="Q819"/>
  <c r="AD806"/>
  <c r="V806"/>
  <c r="N806"/>
  <c r="AC806"/>
  <c r="U806"/>
  <c r="M806"/>
  <c r="AE757"/>
  <c r="O757"/>
  <c r="AA750"/>
  <c r="Y750"/>
  <c r="K750"/>
  <c r="I750"/>
  <c r="AF727"/>
  <c r="X727"/>
  <c r="P727"/>
  <c r="H727"/>
  <c r="AD650"/>
  <c r="N650"/>
  <c r="Z816"/>
  <c r="Z815"/>
  <c r="R816"/>
  <c r="R815"/>
  <c r="J816"/>
  <c r="J815"/>
  <c r="AC701"/>
  <c r="AC700"/>
  <c r="U701"/>
  <c r="U700"/>
  <c r="M701"/>
  <c r="M700"/>
  <c r="AE693"/>
  <c r="AE692"/>
  <c r="W693"/>
  <c r="W692"/>
  <c r="O693"/>
  <c r="O692"/>
  <c r="AE1439"/>
  <c r="AE1438" s="1"/>
  <c r="AA1439"/>
  <c r="AA1438" s="1"/>
  <c r="W1439"/>
  <c r="W1438" s="1"/>
  <c r="S1439"/>
  <c r="S1438" s="1"/>
  <c r="O1439"/>
  <c r="O1438" s="1"/>
  <c r="K1439"/>
  <c r="K1438" s="1"/>
  <c r="Y1428"/>
  <c r="I1428"/>
  <c r="R1425"/>
  <c r="AG1362"/>
  <c r="U1362"/>
  <c r="Q1362"/>
  <c r="AB1344"/>
  <c r="T1344"/>
  <c r="L1344"/>
  <c r="AB1326"/>
  <c r="T1326"/>
  <c r="L1326"/>
  <c r="AA1256"/>
  <c r="AA1255" s="1"/>
  <c r="S1256"/>
  <c r="S1255" s="1"/>
  <c r="K1256"/>
  <c r="K1255" s="1"/>
  <c r="AF1222"/>
  <c r="AF1221" s="1"/>
  <c r="AB1222"/>
  <c r="AB1221" s="1"/>
  <c r="X1222"/>
  <c r="X1221" s="1"/>
  <c r="T1222"/>
  <c r="T1221" s="1"/>
  <c r="P1222"/>
  <c r="P1221" s="1"/>
  <c r="H1222"/>
  <c r="H1221" s="1"/>
  <c r="AB1195"/>
  <c r="T1195"/>
  <c r="L1195"/>
  <c r="AC1188"/>
  <c r="Y1188"/>
  <c r="U1188"/>
  <c r="Q1188"/>
  <c r="M1188"/>
  <c r="I1188"/>
  <c r="AA1183"/>
  <c r="S1183"/>
  <c r="K1183"/>
  <c r="AD1178"/>
  <c r="V1178"/>
  <c r="N1178"/>
  <c r="AE1173"/>
  <c r="AA1173"/>
  <c r="W1173"/>
  <c r="S1173"/>
  <c r="O1173"/>
  <c r="K1173"/>
  <c r="AC1166"/>
  <c r="Y1166"/>
  <c r="U1166"/>
  <c r="M1166"/>
  <c r="AC1156"/>
  <c r="U1156"/>
  <c r="M1156"/>
  <c r="AF1139"/>
  <c r="AF1138" s="1"/>
  <c r="AB1139"/>
  <c r="AB1138" s="1"/>
  <c r="Z1139"/>
  <c r="Z1138" s="1"/>
  <c r="X1139"/>
  <c r="X1138" s="1"/>
  <c r="T1139"/>
  <c r="T1138" s="1"/>
  <c r="P1139"/>
  <c r="P1138" s="1"/>
  <c r="L1139"/>
  <c r="L1138" s="1"/>
  <c r="H1139"/>
  <c r="H1138" s="1"/>
  <c r="AE1120"/>
  <c r="AA1120"/>
  <c r="W1120"/>
  <c r="S1120"/>
  <c r="O1120"/>
  <c r="K1120"/>
  <c r="Z1119"/>
  <c r="Z1118" s="1"/>
  <c r="U1119"/>
  <c r="U1118" s="1"/>
  <c r="M1119"/>
  <c r="M1118" s="1"/>
  <c r="I1119"/>
  <c r="I1118" s="1"/>
  <c r="AF1115"/>
  <c r="AB1115"/>
  <c r="X1115"/>
  <c r="T1115"/>
  <c r="P1115"/>
  <c r="L1115"/>
  <c r="H1115"/>
  <c r="AC1114"/>
  <c r="AC1113" s="1"/>
  <c r="V1114"/>
  <c r="V1113" s="1"/>
  <c r="R1114"/>
  <c r="R1113" s="1"/>
  <c r="M1114"/>
  <c r="M1113" s="1"/>
  <c r="AA1029"/>
  <c r="S1029"/>
  <c r="K1029"/>
  <c r="AA1014"/>
  <c r="S1014"/>
  <c r="K1014"/>
  <c r="AE995"/>
  <c r="AC995"/>
  <c r="U995"/>
  <c r="AD977"/>
  <c r="V977"/>
  <c r="N977"/>
  <c r="AG981"/>
  <c r="Y981"/>
  <c r="Q981"/>
  <c r="I981"/>
  <c r="I977" s="1"/>
  <c r="AF926"/>
  <c r="AF925" s="1"/>
  <c r="P926"/>
  <c r="P925" s="1"/>
  <c r="AC906"/>
  <c r="AC905" s="1"/>
  <c r="AF899"/>
  <c r="X899"/>
  <c r="V899"/>
  <c r="V897" s="1"/>
  <c r="P899"/>
  <c r="H899"/>
  <c r="AE836"/>
  <c r="W836"/>
  <c r="O836"/>
  <c r="Z819"/>
  <c r="J819"/>
  <c r="AD757"/>
  <c r="X757"/>
  <c r="N757"/>
  <c r="H757"/>
  <c r="X750"/>
  <c r="H750"/>
  <c r="Z676"/>
  <c r="J676"/>
  <c r="AG650"/>
  <c r="Y650"/>
  <c r="I650"/>
  <c r="Z886"/>
  <c r="Z885" s="1"/>
  <c r="J883"/>
  <c r="AD836"/>
  <c r="Z836"/>
  <c r="Z835" s="1"/>
  <c r="V836"/>
  <c r="R836"/>
  <c r="R835" s="1"/>
  <c r="N836"/>
  <c r="J836"/>
  <c r="AG819"/>
  <c r="X816"/>
  <c r="H816"/>
  <c r="R806"/>
  <c r="AA757"/>
  <c r="S757"/>
  <c r="K757"/>
  <c r="AG757"/>
  <c r="AC757"/>
  <c r="Y757"/>
  <c r="U757"/>
  <c r="Q757"/>
  <c r="M757"/>
  <c r="I757"/>
  <c r="Z750"/>
  <c r="R750"/>
  <c r="J750"/>
  <c r="S750"/>
  <c r="AD708"/>
  <c r="Z708"/>
  <c r="V708"/>
  <c r="R708"/>
  <c r="N708"/>
  <c r="J708"/>
  <c r="AF707"/>
  <c r="P707"/>
  <c r="AF705"/>
  <c r="AB705"/>
  <c r="X705"/>
  <c r="T705"/>
  <c r="P705"/>
  <c r="L705"/>
  <c r="H705"/>
  <c r="Z704"/>
  <c r="Q704"/>
  <c r="I704"/>
  <c r="AF701"/>
  <c r="P701"/>
  <c r="AC693"/>
  <c r="Y693"/>
  <c r="R693"/>
  <c r="M693"/>
  <c r="I693"/>
  <c r="AA676"/>
  <c r="S676"/>
  <c r="K676"/>
  <c r="AG676"/>
  <c r="V650"/>
  <c r="T650"/>
  <c r="AC836"/>
  <c r="Y836"/>
  <c r="U836"/>
  <c r="M836"/>
  <c r="I836"/>
  <c r="AD819"/>
  <c r="V819"/>
  <c r="N819"/>
  <c r="AF816"/>
  <c r="P816"/>
  <c r="AG766"/>
  <c r="Y766"/>
  <c r="Q766"/>
  <c r="I766"/>
  <c r="Z757"/>
  <c r="V757"/>
  <c r="R757"/>
  <c r="J757"/>
  <c r="AC750"/>
  <c r="M750"/>
  <c r="AB750"/>
  <c r="T750"/>
  <c r="L750"/>
  <c r="AG708"/>
  <c r="AC708"/>
  <c r="Y708"/>
  <c r="U708"/>
  <c r="Q708"/>
  <c r="M708"/>
  <c r="I708"/>
  <c r="X707"/>
  <c r="H707"/>
  <c r="AE705"/>
  <c r="AA705"/>
  <c r="W705"/>
  <c r="S705"/>
  <c r="O705"/>
  <c r="K705"/>
  <c r="AG704"/>
  <c r="Y704"/>
  <c r="J704"/>
  <c r="X701"/>
  <c r="H701"/>
  <c r="AG693"/>
  <c r="Z693"/>
  <c r="U693"/>
  <c r="Q693"/>
  <c r="J693"/>
  <c r="AF676"/>
  <c r="X676"/>
  <c r="R676"/>
  <c r="P676"/>
  <c r="AE650"/>
  <c r="AA650"/>
  <c r="W650"/>
  <c r="S650"/>
  <c r="O650"/>
  <c r="K650"/>
  <c r="I587"/>
  <c r="AE584"/>
  <c r="AA584"/>
  <c r="AA564" s="1"/>
  <c r="W584"/>
  <c r="S584"/>
  <c r="S564" s="1"/>
  <c r="O584"/>
  <c r="K584"/>
  <c r="AG584"/>
  <c r="AE566"/>
  <c r="Z566"/>
  <c r="W566"/>
  <c r="S566"/>
  <c r="O566"/>
  <c r="M566"/>
  <c r="I566"/>
  <c r="AC565"/>
  <c r="V547"/>
  <c r="AA547"/>
  <c r="K547"/>
  <c r="Y302"/>
  <c r="I302"/>
  <c r="AD225"/>
  <c r="AD224" s="1"/>
  <c r="Z225"/>
  <c r="Z224" s="1"/>
  <c r="V225"/>
  <c r="V224" s="1"/>
  <c r="R225"/>
  <c r="R224" s="1"/>
  <c r="N225"/>
  <c r="N224" s="1"/>
  <c r="J225"/>
  <c r="J224" s="1"/>
  <c r="AB584"/>
  <c r="X584"/>
  <c r="L584"/>
  <c r="H584"/>
  <c r="AD566"/>
  <c r="Y566"/>
  <c r="V566"/>
  <c r="R566"/>
  <c r="N566"/>
  <c r="J566"/>
  <c r="Q565"/>
  <c r="Z547"/>
  <c r="J547"/>
  <c r="AG531"/>
  <c r="Y531"/>
  <c r="AE531"/>
  <c r="Z517"/>
  <c r="Z516" s="1"/>
  <c r="J517"/>
  <c r="J516" s="1"/>
  <c r="X498"/>
  <c r="X496" s="1"/>
  <c r="W239"/>
  <c r="AC225"/>
  <c r="AC224" s="1"/>
  <c r="U225"/>
  <c r="U224" s="1"/>
  <c r="M225"/>
  <c r="M224" s="1"/>
  <c r="Z370"/>
  <c r="J369"/>
  <c r="Q361"/>
  <c r="AE276"/>
  <c r="AE275" s="1"/>
  <c r="AA276"/>
  <c r="AA275" s="1"/>
  <c r="AA282" s="1"/>
  <c r="AA281" s="1"/>
  <c r="W276"/>
  <c r="W275" s="1"/>
  <c r="S276"/>
  <c r="S275" s="1"/>
  <c r="S282" s="1"/>
  <c r="S281" s="1"/>
  <c r="O276"/>
  <c r="O275" s="1"/>
  <c r="K276"/>
  <c r="K275" s="1"/>
  <c r="K282" s="1"/>
  <c r="K281" s="1"/>
  <c r="O248"/>
  <c r="AF249"/>
  <c r="X249"/>
  <c r="P249"/>
  <c r="H249"/>
  <c r="R212"/>
  <c r="J212"/>
  <c r="AA162"/>
  <c r="AE117"/>
  <c r="AE116" s="1"/>
  <c r="AE115" s="1"/>
  <c r="W117"/>
  <c r="O117"/>
  <c r="O116" s="1"/>
  <c r="O115" s="1"/>
  <c r="AD110"/>
  <c r="V110"/>
  <c r="N110"/>
  <c r="Z488"/>
  <c r="R488"/>
  <c r="J488"/>
  <c r="Y370"/>
  <c r="X369"/>
  <c r="AC361"/>
  <c r="X361"/>
  <c r="M361"/>
  <c r="H361"/>
  <c r="AC276"/>
  <c r="AC275" s="1"/>
  <c r="AC282" s="1"/>
  <c r="AC281" s="1"/>
  <c r="Y276"/>
  <c r="Y275" s="1"/>
  <c r="Y282" s="1"/>
  <c r="Y281" s="1"/>
  <c r="U276"/>
  <c r="U275" s="1"/>
  <c r="U282" s="1"/>
  <c r="U281" s="1"/>
  <c r="Q276"/>
  <c r="Q275" s="1"/>
  <c r="Q282" s="1"/>
  <c r="Q281" s="1"/>
  <c r="M276"/>
  <c r="M275" s="1"/>
  <c r="M282" s="1"/>
  <c r="M281" s="1"/>
  <c r="I276"/>
  <c r="I275" s="1"/>
  <c r="I282" s="1"/>
  <c r="I281" s="1"/>
  <c r="AD268"/>
  <c r="Z268"/>
  <c r="V268"/>
  <c r="R268"/>
  <c r="N268"/>
  <c r="J268"/>
  <c r="Z248"/>
  <c r="J248"/>
  <c r="AG249"/>
  <c r="Y249"/>
  <c r="U249"/>
  <c r="U248" s="1"/>
  <c r="Q249"/>
  <c r="I249"/>
  <c r="I248" s="1"/>
  <c r="AD249"/>
  <c r="V249"/>
  <c r="V248" s="1"/>
  <c r="N249"/>
  <c r="AC239"/>
  <c r="Y239"/>
  <c r="U239"/>
  <c r="M239"/>
  <c r="AE230"/>
  <c r="AE203" s="1"/>
  <c r="AA230"/>
  <c r="W230"/>
  <c r="S230"/>
  <c r="O230"/>
  <c r="AB225"/>
  <c r="AB224" s="1"/>
  <c r="T225"/>
  <c r="T224" s="1"/>
  <c r="L225"/>
  <c r="L224" s="1"/>
  <c r="W212"/>
  <c r="U195"/>
  <c r="U215"/>
  <c r="Q212"/>
  <c r="AG195"/>
  <c r="AG184" s="1"/>
  <c r="AC195"/>
  <c r="Q195"/>
  <c r="AC205"/>
  <c r="AC204" s="1"/>
  <c r="Q205"/>
  <c r="Q204" s="1"/>
  <c r="M205"/>
  <c r="M204" s="1"/>
  <c r="M203" s="1"/>
  <c r="K162"/>
  <c r="T162"/>
  <c r="AA110"/>
  <c r="S110"/>
  <c r="K110"/>
  <c r="AA117"/>
  <c r="AA116" s="1"/>
  <c r="AA115" s="1"/>
  <c r="S117"/>
  <c r="K117"/>
  <c r="K116" s="1"/>
  <c r="K115" s="1"/>
  <c r="AB110"/>
  <c r="T110"/>
  <c r="L110"/>
  <c r="U103"/>
  <c r="M103"/>
  <c r="AA98"/>
  <c r="S98"/>
  <c r="K98"/>
  <c r="AE54"/>
  <c r="W54"/>
  <c r="AF162"/>
  <c r="O162"/>
  <c r="S116"/>
  <c r="S115" s="1"/>
  <c r="R117"/>
  <c r="R116" s="1"/>
  <c r="R115" s="1"/>
  <c r="AG110"/>
  <c r="AC110"/>
  <c r="Y110"/>
  <c r="U110"/>
  <c r="Q110"/>
  <c r="M110"/>
  <c r="I110"/>
  <c r="AA85"/>
  <c r="S85"/>
  <c r="K85"/>
  <c r="AD43"/>
  <c r="Z1222"/>
  <c r="AE1222"/>
  <c r="AE1221" s="1"/>
  <c r="W1222"/>
  <c r="W1221" s="1"/>
  <c r="O1222"/>
  <c r="O1221" s="1"/>
  <c r="AA1222"/>
  <c r="AA1221" s="1"/>
  <c r="S1222"/>
  <c r="S1221" s="1"/>
  <c r="K1222"/>
  <c r="K1221" s="1"/>
  <c r="AG1222"/>
  <c r="AG1221" s="1"/>
  <c r="Y1222"/>
  <c r="Y1221" s="1"/>
  <c r="I1222"/>
  <c r="I1221" s="1"/>
  <c r="J1222"/>
  <c r="J1221" s="1"/>
  <c r="AG1213"/>
  <c r="AG1212" s="1"/>
  <c r="AG1188"/>
  <c r="AG1156"/>
  <c r="AG995"/>
  <c r="AG906"/>
  <c r="AG905" s="1"/>
  <c r="AD659"/>
  <c r="Z659"/>
  <c r="V659"/>
  <c r="R659"/>
  <c r="N659"/>
  <c r="J659"/>
  <c r="U659"/>
  <c r="AE659"/>
  <c r="X659"/>
  <c r="H659"/>
  <c r="AA659"/>
  <c r="S659"/>
  <c r="K659"/>
  <c r="W659"/>
  <c r="AF659"/>
  <c r="P659"/>
  <c r="AB659"/>
  <c r="T659"/>
  <c r="L659"/>
  <c r="P498"/>
  <c r="P496" s="1"/>
  <c r="AD498"/>
  <c r="AD496" s="1"/>
  <c r="V498"/>
  <c r="V496" s="1"/>
  <c r="N498"/>
  <c r="N496" s="1"/>
  <c r="AF498"/>
  <c r="AF496" s="1"/>
  <c r="AC498"/>
  <c r="AC496" s="1"/>
  <c r="U498"/>
  <c r="U496" s="1"/>
  <c r="M498"/>
  <c r="M496" s="1"/>
  <c r="AB498"/>
  <c r="AB496" s="1"/>
  <c r="T498"/>
  <c r="T496" s="1"/>
  <c r="L498"/>
  <c r="L496" s="1"/>
  <c r="AE488"/>
  <c r="AA488"/>
  <c r="W488"/>
  <c r="S488"/>
  <c r="K488"/>
  <c r="V394"/>
  <c r="X394"/>
  <c r="AG302"/>
  <c r="AG239"/>
  <c r="O43"/>
  <c r="AE43"/>
  <c r="W43"/>
  <c r="V43"/>
  <c r="N43"/>
  <c r="AG43"/>
  <c r="R1029"/>
  <c r="R1595" i="1"/>
  <c r="R1581"/>
  <c r="R1573" s="1"/>
  <c r="R1555"/>
  <c r="R1554" s="1"/>
  <c r="R1550" s="1"/>
  <c r="R1530"/>
  <c r="Y1213" i="3"/>
  <c r="Y1212" s="1"/>
  <c r="Q1213"/>
  <c r="Q1212" s="1"/>
  <c r="N1385" i="1"/>
  <c r="N1384" s="1"/>
  <c r="J1385"/>
  <c r="J1384" s="1"/>
  <c r="AF1213" i="3"/>
  <c r="AF1212" s="1"/>
  <c r="AB1213"/>
  <c r="AB1212" s="1"/>
  <c r="X1213"/>
  <c r="X1212" s="1"/>
  <c r="T1213"/>
  <c r="T1212" s="1"/>
  <c r="T1203" s="1"/>
  <c r="P1213"/>
  <c r="P1212" s="1"/>
  <c r="L1213"/>
  <c r="L1212" s="1"/>
  <c r="L1203" s="1"/>
  <c r="H1213"/>
  <c r="H1212" s="1"/>
  <c r="I1213"/>
  <c r="I1212" s="1"/>
  <c r="Q1385" i="1"/>
  <c r="Q1384" s="1"/>
  <c r="AE1213" i="3"/>
  <c r="AE1212" s="1"/>
  <c r="AA1213"/>
  <c r="AA1212" s="1"/>
  <c r="W1213"/>
  <c r="W1212" s="1"/>
  <c r="S1213"/>
  <c r="S1212" s="1"/>
  <c r="O1213"/>
  <c r="O1212" s="1"/>
  <c r="O1203" s="1"/>
  <c r="K1213"/>
  <c r="K1212" s="1"/>
  <c r="I1385" i="1"/>
  <c r="I1384" s="1"/>
  <c r="I1375" s="1"/>
  <c r="I1374" s="1"/>
  <c r="I1373" s="1"/>
  <c r="I1415" s="1"/>
  <c r="Q1375"/>
  <c r="Q1374" s="1"/>
  <c r="M1385"/>
  <c r="M1384" s="1"/>
  <c r="M1375" s="1"/>
  <c r="M1374" s="1"/>
  <c r="M1373" s="1"/>
  <c r="M1415" s="1"/>
  <c r="R1405"/>
  <c r="R1222" i="3"/>
  <c r="R1221" s="1"/>
  <c r="R1385" i="1"/>
  <c r="R1384" s="1"/>
  <c r="R1375" s="1"/>
  <c r="R1374" s="1"/>
  <c r="R1309"/>
  <c r="R1308" s="1"/>
  <c r="R1119" i="3"/>
  <c r="R1118" s="1"/>
  <c r="R1261" i="1"/>
  <c r="R1242"/>
  <c r="R1233" s="1"/>
  <c r="R1202"/>
  <c r="R1201" s="1"/>
  <c r="R1157"/>
  <c r="R886" i="3"/>
  <c r="R885" s="1"/>
  <c r="R1114" i="1"/>
  <c r="R1110" s="1"/>
  <c r="Q1028"/>
  <c r="M1028"/>
  <c r="I1028"/>
  <c r="R1036"/>
  <c r="K1028"/>
  <c r="Z66" i="3"/>
  <c r="M61"/>
  <c r="O1020" i="1"/>
  <c r="O54" i="3"/>
  <c r="N1036" i="1"/>
  <c r="U61" i="3"/>
  <c r="Q1036" i="1"/>
  <c r="I1036"/>
  <c r="J1028"/>
  <c r="AD54" i="3"/>
  <c r="V54"/>
  <c r="O1009" i="1"/>
  <c r="M1036"/>
  <c r="J66" i="3"/>
  <c r="J1036" i="1"/>
  <c r="R1028"/>
  <c r="N1028"/>
  <c r="N54" i="3"/>
  <c r="O1036" i="1"/>
  <c r="K1036"/>
  <c r="N1020"/>
  <c r="J1020"/>
  <c r="P1009"/>
  <c r="L1009"/>
  <c r="H1009"/>
  <c r="N1009"/>
  <c r="R1020"/>
  <c r="AD61" i="3"/>
  <c r="V61"/>
  <c r="N61"/>
  <c r="AE61"/>
  <c r="W61"/>
  <c r="O61"/>
  <c r="W1425"/>
  <c r="I995"/>
  <c r="X43"/>
  <c r="H43"/>
  <c r="K1085" i="1"/>
  <c r="K1078" s="1"/>
  <c r="P1085"/>
  <c r="P1078" s="1"/>
  <c r="H1085"/>
  <c r="H1078" s="1"/>
  <c r="N1054"/>
  <c r="L1036"/>
  <c r="AB1428" i="3"/>
  <c r="AE1244"/>
  <c r="AE1237" s="1"/>
  <c r="R995"/>
  <c r="R66"/>
  <c r="J54"/>
  <c r="Y43"/>
  <c r="P1020" i="1"/>
  <c r="L1020"/>
  <c r="H1020"/>
  <c r="K1020"/>
  <c r="AC1428" i="3"/>
  <c r="U1428"/>
  <c r="M1428"/>
  <c r="AA1425"/>
  <c r="S1425"/>
  <c r="AF1251"/>
  <c r="AF1244" s="1"/>
  <c r="AF1237" s="1"/>
  <c r="X1251"/>
  <c r="X1244" s="1"/>
  <c r="X1237" s="1"/>
  <c r="P1251"/>
  <c r="P1244" s="1"/>
  <c r="P1237" s="1"/>
  <c r="H1251"/>
  <c r="H1244" s="1"/>
  <c r="H1237" s="1"/>
  <c r="AB1244"/>
  <c r="AB1237" s="1"/>
  <c r="T1244"/>
  <c r="T1237" s="1"/>
  <c r="L1244"/>
  <c r="L1237" s="1"/>
  <c r="AA995"/>
  <c r="S995"/>
  <c r="K995"/>
  <c r="Z79"/>
  <c r="J79"/>
  <c r="Y61"/>
  <c r="Q61"/>
  <c r="I61"/>
  <c r="AA54"/>
  <c r="S54"/>
  <c r="K54"/>
  <c r="Z43"/>
  <c r="R43"/>
  <c r="J43"/>
  <c r="AE1425"/>
  <c r="O1425"/>
  <c r="Y995"/>
  <c r="J995"/>
  <c r="AF43"/>
  <c r="P43"/>
  <c r="O1085" i="1"/>
  <c r="O1078" s="1"/>
  <c r="L1085"/>
  <c r="L1078" s="1"/>
  <c r="J1054"/>
  <c r="P1036"/>
  <c r="H1036"/>
  <c r="T1428" i="3"/>
  <c r="O1244"/>
  <c r="O1237" s="1"/>
  <c r="W995"/>
  <c r="Z54"/>
  <c r="R54"/>
  <c r="Q43"/>
  <c r="P1061" i="1"/>
  <c r="H1061"/>
  <c r="P1054"/>
  <c r="H1054"/>
  <c r="R1049"/>
  <c r="O1028"/>
  <c r="K1009"/>
  <c r="K1005" s="1"/>
  <c r="AF1428" i="3"/>
  <c r="X1428"/>
  <c r="P1428"/>
  <c r="AD1425"/>
  <c r="V1425"/>
  <c r="N1425"/>
  <c r="AF995"/>
  <c r="AB995"/>
  <c r="X995"/>
  <c r="T995"/>
  <c r="P995"/>
  <c r="L995"/>
  <c r="H995"/>
  <c r="S79"/>
  <c r="AB61"/>
  <c r="T61"/>
  <c r="L61"/>
  <c r="AA43"/>
  <c r="S43"/>
  <c r="K43"/>
  <c r="R1054" i="1"/>
  <c r="R79" i="3"/>
  <c r="R979" i="1"/>
  <c r="R1188" i="3"/>
  <c r="R920" i="1"/>
  <c r="R679"/>
  <c r="R678" s="1"/>
  <c r="R671" s="1"/>
  <c r="Q623"/>
  <c r="L587"/>
  <c r="AD394" i="3"/>
  <c r="AD390"/>
  <c r="M555" i="1"/>
  <c r="L623"/>
  <c r="AE432" i="3"/>
  <c r="L555" i="1"/>
  <c r="I545"/>
  <c r="AD1309" i="3"/>
  <c r="V892"/>
  <c r="V891" s="1"/>
  <c r="V361"/>
  <c r="I623" i="1"/>
  <c r="O577"/>
  <c r="J378" i="3"/>
  <c r="J377" s="1"/>
  <c r="AB370"/>
  <c r="L370"/>
  <c r="P369"/>
  <c r="N623" i="1"/>
  <c r="K587"/>
  <c r="R545"/>
  <c r="M545"/>
  <c r="AE1280" i="3"/>
  <c r="AE1279" s="1"/>
  <c r="W1280"/>
  <c r="W1279" s="1"/>
  <c r="O1280"/>
  <c r="O1279" s="1"/>
  <c r="AB892"/>
  <c r="AB891" s="1"/>
  <c r="T892"/>
  <c r="T891" s="1"/>
  <c r="L892"/>
  <c r="L891" s="1"/>
  <c r="Z892"/>
  <c r="Z891" s="1"/>
  <c r="J892"/>
  <c r="J891" s="1"/>
  <c r="AA394"/>
  <c r="S394"/>
  <c r="K394"/>
  <c r="AC370"/>
  <c r="U370"/>
  <c r="M370"/>
  <c r="AF369"/>
  <c r="T369"/>
  <c r="Y361"/>
  <c r="I361"/>
  <c r="P623" i="1"/>
  <c r="H623"/>
  <c r="P587"/>
  <c r="AD892" i="3"/>
  <c r="AD891" s="1"/>
  <c r="N892"/>
  <c r="N891" s="1"/>
  <c r="T394"/>
  <c r="M623" i="1"/>
  <c r="Y386" i="3"/>
  <c r="N378"/>
  <c r="N377" s="1"/>
  <c r="AE369"/>
  <c r="K623" i="1"/>
  <c r="N587"/>
  <c r="J587"/>
  <c r="H545"/>
  <c r="V1309" i="3"/>
  <c r="AF1280"/>
  <c r="AF1279" s="1"/>
  <c r="X1280"/>
  <c r="X1279" s="1"/>
  <c r="P1280"/>
  <c r="P1279" s="1"/>
  <c r="AC892"/>
  <c r="AC891" s="1"/>
  <c r="U892"/>
  <c r="U891" s="1"/>
  <c r="M892"/>
  <c r="M891" s="1"/>
  <c r="W432"/>
  <c r="N394"/>
  <c r="P378"/>
  <c r="P377" s="1"/>
  <c r="L378"/>
  <c r="L377" s="1"/>
  <c r="H378"/>
  <c r="H377" s="1"/>
  <c r="V369"/>
  <c r="H369"/>
  <c r="U361"/>
  <c r="Q499" i="1"/>
  <c r="Q476" s="1"/>
  <c r="Q475" s="1"/>
  <c r="O499"/>
  <c r="O476" s="1"/>
  <c r="O475" s="1"/>
  <c r="R587"/>
  <c r="R378" i="3"/>
  <c r="R377" s="1"/>
  <c r="R892"/>
  <c r="R891" s="1"/>
  <c r="R425" i="1"/>
  <c r="R407"/>
  <c r="R406" s="1"/>
  <c r="R85" i="3"/>
  <c r="H353" i="1"/>
  <c r="H352" s="1"/>
  <c r="H351" s="1"/>
  <c r="AC11" i="3"/>
  <c r="U11"/>
  <c r="M11"/>
  <c r="V11"/>
  <c r="N11"/>
  <c r="AE11"/>
  <c r="I353" i="1"/>
  <c r="I352" s="1"/>
  <c r="I351" s="1"/>
  <c r="AD11" i="3"/>
  <c r="O11"/>
  <c r="P353" i="1"/>
  <c r="P352" s="1"/>
  <c r="P351" s="1"/>
  <c r="K353"/>
  <c r="K352" s="1"/>
  <c r="K351" s="1"/>
  <c r="Z11" i="3"/>
  <c r="R11"/>
  <c r="R343" i="1"/>
  <c r="R342" s="1"/>
  <c r="R333" s="1"/>
  <c r="R727" i="3"/>
  <c r="R1139"/>
  <c r="R1138" s="1"/>
  <c r="R322" i="1"/>
  <c r="R321"/>
  <c r="R166"/>
  <c r="R156"/>
  <c r="R155" s="1"/>
  <c r="R17"/>
  <c r="R16" s="1"/>
  <c r="R15" s="1"/>
  <c r="R547" i="3"/>
  <c r="AD898"/>
  <c r="AD897"/>
  <c r="N897"/>
  <c r="AC897"/>
  <c r="U897"/>
  <c r="M897"/>
  <c r="AC1374"/>
  <c r="AC1371" s="1"/>
  <c r="AC1322" s="1"/>
  <c r="U1371"/>
  <c r="U1322" s="1"/>
  <c r="M1374"/>
  <c r="M1371" s="1"/>
  <c r="AD1326"/>
  <c r="AB1067"/>
  <c r="L1067"/>
  <c r="AC977"/>
  <c r="U977"/>
  <c r="Z1408"/>
  <c r="Z1405" s="1"/>
  <c r="R1408"/>
  <c r="R1405" s="1"/>
  <c r="K1371"/>
  <c r="K1322" s="1"/>
  <c r="V1374"/>
  <c r="V1371" s="1"/>
  <c r="V1322" s="1"/>
  <c r="J1374"/>
  <c r="J1371" s="1"/>
  <c r="J1322" s="1"/>
  <c r="AD1374"/>
  <c r="AD1371" s="1"/>
  <c r="AD1322" s="1"/>
  <c r="AB1362"/>
  <c r="L1362"/>
  <c r="Z1221"/>
  <c r="Z977"/>
  <c r="AG977"/>
  <c r="Y977"/>
  <c r="W1371"/>
  <c r="AE1374"/>
  <c r="AE1371" s="1"/>
  <c r="AE1322" s="1"/>
  <c r="N1374"/>
  <c r="N1371" s="1"/>
  <c r="N1322" s="1"/>
  <c r="AC1362"/>
  <c r="Y1362"/>
  <c r="M1362"/>
  <c r="I1362"/>
  <c r="S1362"/>
  <c r="H1362"/>
  <c r="AF1344"/>
  <c r="X1344"/>
  <c r="P1344"/>
  <c r="H1344"/>
  <c r="N1326"/>
  <c r="M1322"/>
  <c r="AB1256"/>
  <c r="AB1255" s="1"/>
  <c r="T1256"/>
  <c r="T1255" s="1"/>
  <c r="T1254" s="1"/>
  <c r="U1067"/>
  <c r="AE1002"/>
  <c r="O1002"/>
  <c r="AG1371"/>
  <c r="AG1322" s="1"/>
  <c r="Y1371"/>
  <c r="Y1322" s="1"/>
  <c r="Q1371"/>
  <c r="Q1322" s="1"/>
  <c r="I1371"/>
  <c r="I1322" s="1"/>
  <c r="S1371"/>
  <c r="S1322" s="1"/>
  <c r="AB1203"/>
  <c r="H1203"/>
  <c r="T1067"/>
  <c r="M977"/>
  <c r="AA1371"/>
  <c r="AA1322" s="1"/>
  <c r="Z1374"/>
  <c r="Z1371" s="1"/>
  <c r="Z1322" s="1"/>
  <c r="R1374"/>
  <c r="R1371" s="1"/>
  <c r="R1322" s="1"/>
  <c r="AF1362"/>
  <c r="P1362"/>
  <c r="X1362"/>
  <c r="V1326"/>
  <c r="R977"/>
  <c r="J977"/>
  <c r="Q977"/>
  <c r="AB1408"/>
  <c r="AB1405" s="1"/>
  <c r="T1408"/>
  <c r="T1405" s="1"/>
  <c r="L1408"/>
  <c r="L1405" s="1"/>
  <c r="AF1387"/>
  <c r="AB1387"/>
  <c r="X1387"/>
  <c r="T1387"/>
  <c r="T1371" s="1"/>
  <c r="T1322" s="1"/>
  <c r="P1387"/>
  <c r="L1387"/>
  <c r="H1387"/>
  <c r="H1371" s="1"/>
  <c r="H1322" s="1"/>
  <c r="AF1371"/>
  <c r="AF1322" s="1"/>
  <c r="AB1374"/>
  <c r="P1374"/>
  <c r="L1374"/>
  <c r="X1374"/>
  <c r="X1371" s="1"/>
  <c r="X1322" s="1"/>
  <c r="O1374"/>
  <c r="O1371" s="1"/>
  <c r="Z1362"/>
  <c r="V1362"/>
  <c r="R1362"/>
  <c r="J1362"/>
  <c r="AD1362"/>
  <c r="T1362"/>
  <c r="AA1344"/>
  <c r="S1344"/>
  <c r="K1344"/>
  <c r="AC1326"/>
  <c r="AA1244"/>
  <c r="AA1237" s="1"/>
  <c r="S1244"/>
  <c r="S1237" s="1"/>
  <c r="K1244"/>
  <c r="K1237" s="1"/>
  <c r="S1203"/>
  <c r="AE1067"/>
  <c r="AA1067"/>
  <c r="W1067"/>
  <c r="S1067"/>
  <c r="O1067"/>
  <c r="Z921"/>
  <c r="Z904" s="1"/>
  <c r="Z926"/>
  <c r="Z925" s="1"/>
  <c r="R921"/>
  <c r="R926"/>
  <c r="R925" s="1"/>
  <c r="J921"/>
  <c r="J926"/>
  <c r="J925" s="1"/>
  <c r="S897"/>
  <c r="S898"/>
  <c r="V898"/>
  <c r="AE815"/>
  <c r="AE816"/>
  <c r="O815"/>
  <c r="O816"/>
  <c r="AG816"/>
  <c r="AG815"/>
  <c r="Q816"/>
  <c r="Q815"/>
  <c r="AE708"/>
  <c r="AE707"/>
  <c r="W708"/>
  <c r="W707"/>
  <c r="O708"/>
  <c r="O707"/>
  <c r="AE700"/>
  <c r="AE701"/>
  <c r="W700"/>
  <c r="W701"/>
  <c r="O700"/>
  <c r="O701"/>
  <c r="AG701"/>
  <c r="AG700"/>
  <c r="Q701"/>
  <c r="Q700"/>
  <c r="S693"/>
  <c r="S692"/>
  <c r="N705"/>
  <c r="N704"/>
  <c r="AB566"/>
  <c r="AB565"/>
  <c r="T566"/>
  <c r="T565"/>
  <c r="T564" s="1"/>
  <c r="H566"/>
  <c r="H565"/>
  <c r="AB390"/>
  <c r="AB394"/>
  <c r="L390"/>
  <c r="L394"/>
  <c r="Z390"/>
  <c r="Z394"/>
  <c r="J390"/>
  <c r="J394"/>
  <c r="AD1427"/>
  <c r="AD1408" s="1"/>
  <c r="AD1405" s="1"/>
  <c r="V1427"/>
  <c r="V1408" s="1"/>
  <c r="V1405" s="1"/>
  <c r="N1427"/>
  <c r="N1408" s="1"/>
  <c r="N1405" s="1"/>
  <c r="J1427"/>
  <c r="J1408" s="1"/>
  <c r="J1405" s="1"/>
  <c r="AF1424"/>
  <c r="AF1408" s="1"/>
  <c r="AF1405" s="1"/>
  <c r="X1424"/>
  <c r="X1408" s="1"/>
  <c r="X1405" s="1"/>
  <c r="P1424"/>
  <c r="P1408" s="1"/>
  <c r="P1405" s="1"/>
  <c r="H1424"/>
  <c r="Z1344"/>
  <c r="J1344"/>
  <c r="Z1280"/>
  <c r="Z1279" s="1"/>
  <c r="Z1257"/>
  <c r="Z1256" s="1"/>
  <c r="Z1255" s="1"/>
  <c r="Z1254" s="1"/>
  <c r="J1257"/>
  <c r="S1146"/>
  <c r="S1145" s="1"/>
  <c r="AA1139"/>
  <c r="AA1138" s="1"/>
  <c r="K1139"/>
  <c r="K1138" s="1"/>
  <c r="X1067"/>
  <c r="H1067"/>
  <c r="U1014"/>
  <c r="K977"/>
  <c r="V835"/>
  <c r="J835"/>
  <c r="M819"/>
  <c r="S816"/>
  <c r="S701"/>
  <c r="AB517"/>
  <c r="AB516" s="1"/>
  <c r="AA1427"/>
  <c r="AA1408" s="1"/>
  <c r="AA1405" s="1"/>
  <c r="S1427"/>
  <c r="S1408" s="1"/>
  <c r="S1405" s="1"/>
  <c r="K1427"/>
  <c r="K1408" s="1"/>
  <c r="K1405" s="1"/>
  <c r="AG1424"/>
  <c r="AG1408" s="1"/>
  <c r="AG1405" s="1"/>
  <c r="Y1424"/>
  <c r="Y1408" s="1"/>
  <c r="Y1405" s="1"/>
  <c r="I1424"/>
  <c r="I1408" s="1"/>
  <c r="I1405" s="1"/>
  <c r="U1344"/>
  <c r="W1322"/>
  <c r="AG1309"/>
  <c r="Q1309"/>
  <c r="X1254"/>
  <c r="AE1256"/>
  <c r="AE1255" s="1"/>
  <c r="AE1254" s="1"/>
  <c r="W1256"/>
  <c r="W1255" s="1"/>
  <c r="W1254" s="1"/>
  <c r="AC1222"/>
  <c r="AC1221" s="1"/>
  <c r="R1213"/>
  <c r="R1212" s="1"/>
  <c r="Y1195"/>
  <c r="I1195"/>
  <c r="W1188"/>
  <c r="U1183"/>
  <c r="U1155" s="1"/>
  <c r="U1149" s="1"/>
  <c r="S1178"/>
  <c r="Y1173"/>
  <c r="I1173"/>
  <c r="AE1166"/>
  <c r="O1166"/>
  <c r="T1156"/>
  <c r="V1014"/>
  <c r="V1002" s="1"/>
  <c r="L981"/>
  <c r="L977" s="1"/>
  <c r="AA921"/>
  <c r="K921"/>
  <c r="K904" s="1"/>
  <c r="I906"/>
  <c r="I905" s="1"/>
  <c r="AG899"/>
  <c r="Q899"/>
  <c r="I899"/>
  <c r="T899"/>
  <c r="AA892"/>
  <c r="AA891" s="1"/>
  <c r="K892"/>
  <c r="K891" s="1"/>
  <c r="AG871"/>
  <c r="AG835" s="1"/>
  <c r="AA806"/>
  <c r="S806"/>
  <c r="K806"/>
  <c r="Y806"/>
  <c r="I806"/>
  <c r="W757"/>
  <c r="AB650"/>
  <c r="L650"/>
  <c r="Z650"/>
  <c r="U432"/>
  <c r="AF1439"/>
  <c r="AF1438" s="1"/>
  <c r="AB1439"/>
  <c r="AB1438" s="1"/>
  <c r="X1439"/>
  <c r="X1438" s="1"/>
  <c r="T1439"/>
  <c r="T1438" s="1"/>
  <c r="P1439"/>
  <c r="P1438" s="1"/>
  <c r="L1439"/>
  <c r="L1438" s="1"/>
  <c r="H1439"/>
  <c r="H1438" s="1"/>
  <c r="Z1428"/>
  <c r="R1428"/>
  <c r="AB1425"/>
  <c r="T1425"/>
  <c r="L1425"/>
  <c r="AE1337"/>
  <c r="AE1336" s="1"/>
  <c r="AE1326" s="1"/>
  <c r="W1337"/>
  <c r="W1336" s="1"/>
  <c r="W1326" s="1"/>
  <c r="O1337"/>
  <c r="O1336" s="1"/>
  <c r="O1326" s="1"/>
  <c r="AE1309"/>
  <c r="AA1309"/>
  <c r="W1309"/>
  <c r="S1309"/>
  <c r="O1309"/>
  <c r="Z1309"/>
  <c r="J1309"/>
  <c r="AA1254"/>
  <c r="S1254"/>
  <c r="K1254"/>
  <c r="AD1257"/>
  <c r="AD1256" s="1"/>
  <c r="AD1255" s="1"/>
  <c r="AD1254" s="1"/>
  <c r="V1257"/>
  <c r="V1256" s="1"/>
  <c r="V1255" s="1"/>
  <c r="V1254" s="1"/>
  <c r="N1257"/>
  <c r="N1256" s="1"/>
  <c r="N1255" s="1"/>
  <c r="N1254" s="1"/>
  <c r="AG1251"/>
  <c r="AG1244" s="1"/>
  <c r="AG1237" s="1"/>
  <c r="AC1251"/>
  <c r="AC1244" s="1"/>
  <c r="AC1237" s="1"/>
  <c r="Y1251"/>
  <c r="Y1244" s="1"/>
  <c r="Y1237" s="1"/>
  <c r="U1251"/>
  <c r="U1244" s="1"/>
  <c r="U1237" s="1"/>
  <c r="Q1251"/>
  <c r="M1251"/>
  <c r="M1244" s="1"/>
  <c r="M1237" s="1"/>
  <c r="I1251"/>
  <c r="I1244" s="1"/>
  <c r="I1237" s="1"/>
  <c r="Q1244"/>
  <c r="Q1237" s="1"/>
  <c r="AD1222"/>
  <c r="AD1221" s="1"/>
  <c r="V1222"/>
  <c r="V1221" s="1"/>
  <c r="N1222"/>
  <c r="N1221" s="1"/>
  <c r="AC1213"/>
  <c r="AC1212" s="1"/>
  <c r="U1213"/>
  <c r="U1212" s="1"/>
  <c r="M1213"/>
  <c r="M1212" s="1"/>
  <c r="Z1195"/>
  <c r="R1195"/>
  <c r="J1195"/>
  <c r="AF1188"/>
  <c r="X1188"/>
  <c r="P1188"/>
  <c r="H1188"/>
  <c r="AD1183"/>
  <c r="V1183"/>
  <c r="V1155" s="1"/>
  <c r="V1149" s="1"/>
  <c r="N1183"/>
  <c r="AB1178"/>
  <c r="T1178"/>
  <c r="L1178"/>
  <c r="Z1173"/>
  <c r="R1173"/>
  <c r="J1173"/>
  <c r="AF1166"/>
  <c r="X1166"/>
  <c r="P1166"/>
  <c r="H1166"/>
  <c r="AE1156"/>
  <c r="W1156"/>
  <c r="O1156"/>
  <c r="AD1139"/>
  <c r="AD1138" s="1"/>
  <c r="V1139"/>
  <c r="V1138" s="1"/>
  <c r="N1139"/>
  <c r="N1138" s="1"/>
  <c r="AD1119"/>
  <c r="AD1118" s="1"/>
  <c r="AD1067" s="1"/>
  <c r="V1119"/>
  <c r="V1118" s="1"/>
  <c r="V1067" s="1"/>
  <c r="N1119"/>
  <c r="N1118" s="1"/>
  <c r="N1067" s="1"/>
  <c r="AG1114"/>
  <c r="AG1113" s="1"/>
  <c r="AG1067" s="1"/>
  <c r="Y1114"/>
  <c r="Y1113" s="1"/>
  <c r="Y1067" s="1"/>
  <c r="Q1114"/>
  <c r="Q1113" s="1"/>
  <c r="I1114"/>
  <c r="I1113" s="1"/>
  <c r="I1067" s="1"/>
  <c r="AG1029"/>
  <c r="Y1029"/>
  <c r="Q1029"/>
  <c r="I1029"/>
  <c r="AG1014"/>
  <c r="Y1014"/>
  <c r="Q1014"/>
  <c r="I1014"/>
  <c r="AE981"/>
  <c r="AE977" s="1"/>
  <c r="W981"/>
  <c r="W977" s="1"/>
  <c r="O981"/>
  <c r="O977" s="1"/>
  <c r="AE938"/>
  <c r="W938"/>
  <c r="O938"/>
  <c r="AB921"/>
  <c r="T921"/>
  <c r="T904" s="1"/>
  <c r="V906"/>
  <c r="V905" s="1"/>
  <c r="R906"/>
  <c r="R905" s="1"/>
  <c r="N906"/>
  <c r="N905" s="1"/>
  <c r="AE906"/>
  <c r="AE905" s="1"/>
  <c r="W906"/>
  <c r="W905" s="1"/>
  <c r="O906"/>
  <c r="O905" s="1"/>
  <c r="R897"/>
  <c r="AC871"/>
  <c r="AC835" s="1"/>
  <c r="U871"/>
  <c r="M871"/>
  <c r="AF819"/>
  <c r="X819"/>
  <c r="P819"/>
  <c r="H819"/>
  <c r="AA816"/>
  <c r="K816"/>
  <c r="AD750"/>
  <c r="V750"/>
  <c r="N750"/>
  <c r="AF750"/>
  <c r="P750"/>
  <c r="AD727"/>
  <c r="V727"/>
  <c r="N727"/>
  <c r="AE727"/>
  <c r="W727"/>
  <c r="O727"/>
  <c r="AA707"/>
  <c r="K707"/>
  <c r="R704"/>
  <c r="AA701"/>
  <c r="K701"/>
  <c r="Q564"/>
  <c r="T390"/>
  <c r="AB341"/>
  <c r="Q268"/>
  <c r="I212"/>
  <c r="U212"/>
  <c r="U203" s="1"/>
  <c r="AC203"/>
  <c r="S195"/>
  <c r="AD921"/>
  <c r="AD904" s="1"/>
  <c r="AD926"/>
  <c r="AD925" s="1"/>
  <c r="V921"/>
  <c r="V926"/>
  <c r="V925" s="1"/>
  <c r="N921"/>
  <c r="N926"/>
  <c r="N925" s="1"/>
  <c r="AA897"/>
  <c r="AA898"/>
  <c r="K897"/>
  <c r="K898"/>
  <c r="W815"/>
  <c r="W816"/>
  <c r="Y816"/>
  <c r="Y815"/>
  <c r="I816"/>
  <c r="I815"/>
  <c r="Y701"/>
  <c r="Y700"/>
  <c r="I701"/>
  <c r="I700"/>
  <c r="AA693"/>
  <c r="AA692"/>
  <c r="K693"/>
  <c r="K692"/>
  <c r="AD705"/>
  <c r="AD704"/>
  <c r="V705"/>
  <c r="V704"/>
  <c r="AF566"/>
  <c r="AF565"/>
  <c r="AF564" s="1"/>
  <c r="X566"/>
  <c r="X565"/>
  <c r="X564" s="1"/>
  <c r="P566"/>
  <c r="P565"/>
  <c r="L566"/>
  <c r="L565"/>
  <c r="AF390"/>
  <c r="AF394"/>
  <c r="P396"/>
  <c r="P395" s="1"/>
  <c r="H394"/>
  <c r="H390"/>
  <c r="R390"/>
  <c r="R394"/>
  <c r="I394"/>
  <c r="I390"/>
  <c r="AG270"/>
  <c r="AG268"/>
  <c r="Y270"/>
  <c r="Y268"/>
  <c r="I270"/>
  <c r="I268"/>
  <c r="AG921"/>
  <c r="AG904" s="1"/>
  <c r="AG926"/>
  <c r="AG925" s="1"/>
  <c r="AC921"/>
  <c r="AC904" s="1"/>
  <c r="AC926"/>
  <c r="AC925" s="1"/>
  <c r="Y921"/>
  <c r="Y904" s="1"/>
  <c r="Y926"/>
  <c r="Y925" s="1"/>
  <c r="U921"/>
  <c r="U926"/>
  <c r="U925" s="1"/>
  <c r="Q921"/>
  <c r="Q926"/>
  <c r="Q925" s="1"/>
  <c r="M921"/>
  <c r="M926"/>
  <c r="M925" s="1"/>
  <c r="I921"/>
  <c r="I926"/>
  <c r="I925" s="1"/>
  <c r="AD816"/>
  <c r="AD815"/>
  <c r="V816"/>
  <c r="V815"/>
  <c r="N816"/>
  <c r="N815"/>
  <c r="AD701"/>
  <c r="AD700"/>
  <c r="V701"/>
  <c r="V700"/>
  <c r="N701"/>
  <c r="N700"/>
  <c r="AF693"/>
  <c r="AF692"/>
  <c r="X693"/>
  <c r="X692"/>
  <c r="P693"/>
  <c r="P692"/>
  <c r="H693"/>
  <c r="H692"/>
  <c r="R1344"/>
  <c r="AD1280"/>
  <c r="AD1279" s="1"/>
  <c r="V1280"/>
  <c r="V1279" s="1"/>
  <c r="R1257"/>
  <c r="AF1067"/>
  <c r="AC1014"/>
  <c r="AC1002" s="1"/>
  <c r="M1014"/>
  <c r="AA977"/>
  <c r="AA904"/>
  <c r="U835"/>
  <c r="AC819"/>
  <c r="U819"/>
  <c r="S707"/>
  <c r="T517"/>
  <c r="T516" s="1"/>
  <c r="AE1427"/>
  <c r="AE1408" s="1"/>
  <c r="AE1405" s="1"/>
  <c r="W1427"/>
  <c r="W1408" s="1"/>
  <c r="W1405" s="1"/>
  <c r="O1427"/>
  <c r="O1408" s="1"/>
  <c r="O1405" s="1"/>
  <c r="AC1424"/>
  <c r="AC1408" s="1"/>
  <c r="AC1405" s="1"/>
  <c r="U1424"/>
  <c r="U1408" s="1"/>
  <c r="U1405" s="1"/>
  <c r="AC1344"/>
  <c r="M1344"/>
  <c r="O1322"/>
  <c r="Y1309"/>
  <c r="I1309"/>
  <c r="P1254"/>
  <c r="O1256"/>
  <c r="O1255" s="1"/>
  <c r="O1254" s="1"/>
  <c r="U1222"/>
  <c r="U1221" s="1"/>
  <c r="Z1213"/>
  <c r="Z1212" s="1"/>
  <c r="Z1203" s="1"/>
  <c r="J1213"/>
  <c r="J1212" s="1"/>
  <c r="AG1195"/>
  <c r="Q1195"/>
  <c r="AE1188"/>
  <c r="O1188"/>
  <c r="AC1183"/>
  <c r="AC1155" s="1"/>
  <c r="AC1149" s="1"/>
  <c r="M1183"/>
  <c r="AA1178"/>
  <c r="AA1155" s="1"/>
  <c r="AA1149" s="1"/>
  <c r="K1178"/>
  <c r="AG1173"/>
  <c r="Q1173"/>
  <c r="W1166"/>
  <c r="AB1156"/>
  <c r="L1156"/>
  <c r="AD1014"/>
  <c r="AD1002" s="1"/>
  <c r="N1014"/>
  <c r="N1002" s="1"/>
  <c r="AB981"/>
  <c r="AB977" s="1"/>
  <c r="T981"/>
  <c r="T977" s="1"/>
  <c r="S921"/>
  <c r="S904" s="1"/>
  <c r="U906"/>
  <c r="U905" s="1"/>
  <c r="U904" s="1"/>
  <c r="AB906"/>
  <c r="AB905" s="1"/>
  <c r="AB904" s="1"/>
  <c r="Y899"/>
  <c r="AB899"/>
  <c r="L899"/>
  <c r="S892"/>
  <c r="S891" s="1"/>
  <c r="Q871"/>
  <c r="Q835" s="1"/>
  <c r="M835"/>
  <c r="AE806"/>
  <c r="W806"/>
  <c r="W782" s="1"/>
  <c r="O806"/>
  <c r="AG806"/>
  <c r="Q806"/>
  <c r="AF650"/>
  <c r="P650"/>
  <c r="H650"/>
  <c r="W564"/>
  <c r="Z432"/>
  <c r="AG1439"/>
  <c r="AG1438" s="1"/>
  <c r="AC1439"/>
  <c r="AC1438" s="1"/>
  <c r="Y1439"/>
  <c r="Y1438" s="1"/>
  <c r="U1439"/>
  <c r="U1438" s="1"/>
  <c r="Q1439"/>
  <c r="Q1438" s="1"/>
  <c r="M1439"/>
  <c r="M1438" s="1"/>
  <c r="I1439"/>
  <c r="I1438" s="1"/>
  <c r="AG1344"/>
  <c r="Y1344"/>
  <c r="Q1344"/>
  <c r="I1344"/>
  <c r="AF1337"/>
  <c r="AF1336" s="1"/>
  <c r="AF1326" s="1"/>
  <c r="X1337"/>
  <c r="X1336" s="1"/>
  <c r="X1326" s="1"/>
  <c r="P1337"/>
  <c r="P1336" s="1"/>
  <c r="P1326" s="1"/>
  <c r="H1337"/>
  <c r="H1336" s="1"/>
  <c r="H1326" s="1"/>
  <c r="AF1309"/>
  <c r="AB1309"/>
  <c r="X1309"/>
  <c r="T1309"/>
  <c r="P1309"/>
  <c r="L1309"/>
  <c r="H1309"/>
  <c r="AC1309"/>
  <c r="U1309"/>
  <c r="M1309"/>
  <c r="AG1280"/>
  <c r="AG1279" s="1"/>
  <c r="AC1280"/>
  <c r="AC1279" s="1"/>
  <c r="Y1280"/>
  <c r="Y1279" s="1"/>
  <c r="U1280"/>
  <c r="U1279" s="1"/>
  <c r="AB1254"/>
  <c r="AG1257"/>
  <c r="AG1256" s="1"/>
  <c r="AG1255" s="1"/>
  <c r="AG1254" s="1"/>
  <c r="Y1257"/>
  <c r="Y1256" s="1"/>
  <c r="Y1255" s="1"/>
  <c r="Y1254" s="1"/>
  <c r="Q1257"/>
  <c r="Q1256" s="1"/>
  <c r="Q1255" s="1"/>
  <c r="Q1254" s="1"/>
  <c r="I1257"/>
  <c r="AD1251"/>
  <c r="AD1244" s="1"/>
  <c r="AD1237" s="1"/>
  <c r="Z1251"/>
  <c r="Z1244" s="1"/>
  <c r="Z1237" s="1"/>
  <c r="V1251"/>
  <c r="V1244" s="1"/>
  <c r="V1237" s="1"/>
  <c r="R1251"/>
  <c r="R1244" s="1"/>
  <c r="R1237" s="1"/>
  <c r="N1251"/>
  <c r="N1244" s="1"/>
  <c r="N1237" s="1"/>
  <c r="J1251"/>
  <c r="J1244" s="1"/>
  <c r="J1237" s="1"/>
  <c r="AD1213"/>
  <c r="AD1212" s="1"/>
  <c r="AD1203" s="1"/>
  <c r="V1213"/>
  <c r="V1212" s="1"/>
  <c r="N1213"/>
  <c r="N1212" s="1"/>
  <c r="N1203" s="1"/>
  <c r="AF1156"/>
  <c r="X1156"/>
  <c r="H1156"/>
  <c r="AG1139"/>
  <c r="AG1138" s="1"/>
  <c r="Y1139"/>
  <c r="Y1138" s="1"/>
  <c r="Q1139"/>
  <c r="Q1138" s="1"/>
  <c r="I1139"/>
  <c r="I1138" s="1"/>
  <c r="Z1014"/>
  <c r="R1014"/>
  <c r="R1002" s="1"/>
  <c r="J1014"/>
  <c r="AF977"/>
  <c r="P977"/>
  <c r="AF938"/>
  <c r="X938"/>
  <c r="P938"/>
  <c r="H938"/>
  <c r="AE921"/>
  <c r="W921"/>
  <c r="O921"/>
  <c r="AF906"/>
  <c r="AF905" s="1"/>
  <c r="X906"/>
  <c r="X905" s="1"/>
  <c r="X904" s="1"/>
  <c r="H906"/>
  <c r="H905" s="1"/>
  <c r="H904" s="1"/>
  <c r="AA878"/>
  <c r="AA871" s="1"/>
  <c r="S878"/>
  <c r="S871" s="1"/>
  <c r="K878"/>
  <c r="K871" s="1"/>
  <c r="AD871"/>
  <c r="AD835" s="1"/>
  <c r="N871"/>
  <c r="N835" s="1"/>
  <c r="Y871"/>
  <c r="Y835" s="1"/>
  <c r="I871"/>
  <c r="AB835"/>
  <c r="T835"/>
  <c r="L835"/>
  <c r="AC766"/>
  <c r="U766"/>
  <c r="M766"/>
  <c r="AE750"/>
  <c r="W750"/>
  <c r="O750"/>
  <c r="AG750"/>
  <c r="Q750"/>
  <c r="S557"/>
  <c r="AE517"/>
  <c r="AE516" s="1"/>
  <c r="W517"/>
  <c r="W516" s="1"/>
  <c r="S517"/>
  <c r="S516" s="1"/>
  <c r="O517"/>
  <c r="O516" s="1"/>
  <c r="AG517"/>
  <c r="AG516" s="1"/>
  <c r="Y517"/>
  <c r="Y516" s="1"/>
  <c r="Q517"/>
  <c r="Q516" s="1"/>
  <c r="AD488"/>
  <c r="V488"/>
  <c r="N488"/>
  <c r="AF488"/>
  <c r="X488"/>
  <c r="H488"/>
  <c r="N386"/>
  <c r="X390"/>
  <c r="W235"/>
  <c r="AE883"/>
  <c r="AE886"/>
  <c r="AE885" s="1"/>
  <c r="AA883"/>
  <c r="AA886"/>
  <c r="AA885" s="1"/>
  <c r="W883"/>
  <c r="W886"/>
  <c r="W885" s="1"/>
  <c r="S883"/>
  <c r="S886"/>
  <c r="S885" s="1"/>
  <c r="O883"/>
  <c r="O886"/>
  <c r="O885" s="1"/>
  <c r="K883"/>
  <c r="K886"/>
  <c r="K885" s="1"/>
  <c r="AC394"/>
  <c r="AC390"/>
  <c r="U394"/>
  <c r="U390"/>
  <c r="M394"/>
  <c r="M390"/>
  <c r="AE899"/>
  <c r="W899"/>
  <c r="O899"/>
  <c r="AG892"/>
  <c r="AG891" s="1"/>
  <c r="Y892"/>
  <c r="Y891" s="1"/>
  <c r="Q892"/>
  <c r="Q891" s="1"/>
  <c r="AE878"/>
  <c r="AE871" s="1"/>
  <c r="AE835" s="1"/>
  <c r="W878"/>
  <c r="W871" s="1"/>
  <c r="O878"/>
  <c r="O871" s="1"/>
  <c r="O835" s="1"/>
  <c r="AF836"/>
  <c r="AF835" s="1"/>
  <c r="X836"/>
  <c r="X835" s="1"/>
  <c r="P836"/>
  <c r="P835" s="1"/>
  <c r="H836"/>
  <c r="H835" s="1"/>
  <c r="AA819"/>
  <c r="AA782" s="1"/>
  <c r="S819"/>
  <c r="AB816"/>
  <c r="T816"/>
  <c r="L816"/>
  <c r="AF806"/>
  <c r="AB806"/>
  <c r="X806"/>
  <c r="X782" s="1"/>
  <c r="T806"/>
  <c r="P806"/>
  <c r="L806"/>
  <c r="H806"/>
  <c r="H782" s="1"/>
  <c r="AG786"/>
  <c r="AC786"/>
  <c r="Y786"/>
  <c r="Y782" s="1"/>
  <c r="U786"/>
  <c r="Q786"/>
  <c r="M786"/>
  <c r="I786"/>
  <c r="AA766"/>
  <c r="S766"/>
  <c r="K766"/>
  <c r="AA727"/>
  <c r="S727"/>
  <c r="K727"/>
  <c r="AB707"/>
  <c r="T707"/>
  <c r="L707"/>
  <c r="AC704"/>
  <c r="U704"/>
  <c r="M704"/>
  <c r="AB701"/>
  <c r="T701"/>
  <c r="L701"/>
  <c r="AD693"/>
  <c r="V693"/>
  <c r="N693"/>
  <c r="AD676"/>
  <c r="V676"/>
  <c r="V599" s="1"/>
  <c r="N676"/>
  <c r="Q650"/>
  <c r="J650"/>
  <c r="U584"/>
  <c r="M584"/>
  <c r="AE564"/>
  <c r="AD547"/>
  <c r="N547"/>
  <c r="W531"/>
  <c r="AD432"/>
  <c r="V432"/>
  <c r="N432"/>
  <c r="AC432"/>
  <c r="X341"/>
  <c r="L235"/>
  <c r="AC85"/>
  <c r="U85"/>
  <c r="AF883"/>
  <c r="AF886"/>
  <c r="AF885" s="1"/>
  <c r="AB883"/>
  <c r="AB886"/>
  <c r="AB885" s="1"/>
  <c r="X883"/>
  <c r="X886"/>
  <c r="X885" s="1"/>
  <c r="T883"/>
  <c r="T886"/>
  <c r="T885" s="1"/>
  <c r="P883"/>
  <c r="P886"/>
  <c r="P885" s="1"/>
  <c r="L883"/>
  <c r="L886"/>
  <c r="L885" s="1"/>
  <c r="H883"/>
  <c r="H886"/>
  <c r="H885" s="1"/>
  <c r="Y394"/>
  <c r="Y390"/>
  <c r="AA836"/>
  <c r="AA835" s="1"/>
  <c r="S836"/>
  <c r="K836"/>
  <c r="K835" s="1"/>
  <c r="AB819"/>
  <c r="T819"/>
  <c r="L819"/>
  <c r="AD786"/>
  <c r="AD782" s="1"/>
  <c r="Z786"/>
  <c r="V786"/>
  <c r="R786"/>
  <c r="N786"/>
  <c r="N782" s="1"/>
  <c r="J786"/>
  <c r="J782" s="1"/>
  <c r="AB766"/>
  <c r="T766"/>
  <c r="L766"/>
  <c r="AG735"/>
  <c r="AG727" s="1"/>
  <c r="AC735"/>
  <c r="AC727" s="1"/>
  <c r="Y735"/>
  <c r="Y727" s="1"/>
  <c r="U735"/>
  <c r="U727" s="1"/>
  <c r="Q735"/>
  <c r="Q727" s="1"/>
  <c r="M735"/>
  <c r="M727" s="1"/>
  <c r="I735"/>
  <c r="I727" s="1"/>
  <c r="AB727"/>
  <c r="AB599" s="1"/>
  <c r="T727"/>
  <c r="L727"/>
  <c r="R650"/>
  <c r="U650"/>
  <c r="U599" s="1"/>
  <c r="Y584"/>
  <c r="Y564" s="1"/>
  <c r="K564"/>
  <c r="AE547"/>
  <c r="W547"/>
  <c r="O547"/>
  <c r="AF531"/>
  <c r="AB531"/>
  <c r="X531"/>
  <c r="P531"/>
  <c r="H531"/>
  <c r="Z531"/>
  <c r="R531"/>
  <c r="R432"/>
  <c r="AF432"/>
  <c r="M432"/>
  <c r="Z386"/>
  <c r="L341"/>
  <c r="Z282"/>
  <c r="Z281" s="1"/>
  <c r="R282"/>
  <c r="R281" s="1"/>
  <c r="J282"/>
  <c r="J281" s="1"/>
  <c r="AE282"/>
  <c r="AE281" s="1"/>
  <c r="W282"/>
  <c r="W281" s="1"/>
  <c r="O282"/>
  <c r="O281" s="1"/>
  <c r="AC185"/>
  <c r="AC184" s="1"/>
  <c r="Q184"/>
  <c r="M185"/>
  <c r="S184"/>
  <c r="I185"/>
  <c r="AF407"/>
  <c r="AF406" s="1"/>
  <c r="AF386"/>
  <c r="AB386"/>
  <c r="AB407"/>
  <c r="AB406" s="1"/>
  <c r="X386"/>
  <c r="X407"/>
  <c r="X406" s="1"/>
  <c r="T407"/>
  <c r="T406" s="1"/>
  <c r="T386"/>
  <c r="L386"/>
  <c r="L407"/>
  <c r="L406" s="1"/>
  <c r="H386"/>
  <c r="H407"/>
  <c r="H406" s="1"/>
  <c r="AE390"/>
  <c r="AE394"/>
  <c r="W390"/>
  <c r="W394"/>
  <c r="O390"/>
  <c r="O394"/>
  <c r="AG390"/>
  <c r="AG394"/>
  <c r="Q390"/>
  <c r="Q394"/>
  <c r="W370"/>
  <c r="W369"/>
  <c r="S370"/>
  <c r="S369"/>
  <c r="O370"/>
  <c r="O369"/>
  <c r="Y195"/>
  <c r="Y218"/>
  <c r="Y217" s="1"/>
  <c r="I218"/>
  <c r="I217" s="1"/>
  <c r="I203" s="1"/>
  <c r="K599"/>
  <c r="Z564"/>
  <c r="J564"/>
  <c r="AC488"/>
  <c r="U488"/>
  <c r="M488"/>
  <c r="AG432"/>
  <c r="Y432"/>
  <c r="Q432"/>
  <c r="AA432"/>
  <c r="S432"/>
  <c r="K432"/>
  <c r="X432"/>
  <c r="H432"/>
  <c r="AA369"/>
  <c r="AF341"/>
  <c r="Z341"/>
  <c r="AD98"/>
  <c r="Z98"/>
  <c r="V98"/>
  <c r="R98"/>
  <c r="N98"/>
  <c r="J98"/>
  <c r="AF98"/>
  <c r="X98"/>
  <c r="P98"/>
  <c r="H98"/>
  <c r="AE66"/>
  <c r="AA66"/>
  <c r="W66"/>
  <c r="S66"/>
  <c r="O66"/>
  <c r="K66"/>
  <c r="AG66"/>
  <c r="Y66"/>
  <c r="Q66"/>
  <c r="I66"/>
  <c r="U566"/>
  <c r="U565"/>
  <c r="AD369"/>
  <c r="AD341" s="1"/>
  <c r="AD370"/>
  <c r="R369"/>
  <c r="R341" s="1"/>
  <c r="N369"/>
  <c r="N341" s="1"/>
  <c r="N370"/>
  <c r="AC584"/>
  <c r="AC564" s="1"/>
  <c r="I564"/>
  <c r="AG565"/>
  <c r="AG564" s="1"/>
  <c r="O564"/>
  <c r="AG547"/>
  <c r="AC547"/>
  <c r="Y547"/>
  <c r="U547"/>
  <c r="Q547"/>
  <c r="M547"/>
  <c r="I547"/>
  <c r="AC531"/>
  <c r="U531"/>
  <c r="M531"/>
  <c r="AG498"/>
  <c r="AG496" s="1"/>
  <c r="Y498"/>
  <c r="Y496" s="1"/>
  <c r="Q498"/>
  <c r="Q496" s="1"/>
  <c r="I498"/>
  <c r="I496" s="1"/>
  <c r="AA498"/>
  <c r="AA496" s="1"/>
  <c r="S498"/>
  <c r="S496" s="1"/>
  <c r="K498"/>
  <c r="K496" s="1"/>
  <c r="AB432"/>
  <c r="T432"/>
  <c r="L432"/>
  <c r="K369"/>
  <c r="V341"/>
  <c r="Y341"/>
  <c r="T302"/>
  <c r="T235" s="1"/>
  <c r="Y162"/>
  <c r="R410"/>
  <c r="R409" s="1"/>
  <c r="T360"/>
  <c r="T341" s="1"/>
  <c r="T361"/>
  <c r="AA566"/>
  <c r="K566"/>
  <c r="AF547"/>
  <c r="AB547"/>
  <c r="X547"/>
  <c r="T547"/>
  <c r="P547"/>
  <c r="L547"/>
  <c r="H547"/>
  <c r="AD531"/>
  <c r="V531"/>
  <c r="N531"/>
  <c r="AF517"/>
  <c r="AF516" s="1"/>
  <c r="X517"/>
  <c r="X516" s="1"/>
  <c r="H517"/>
  <c r="H516" s="1"/>
  <c r="Z498"/>
  <c r="Z496" s="1"/>
  <c r="R498"/>
  <c r="R496" s="1"/>
  <c r="J498"/>
  <c r="J496" s="1"/>
  <c r="AB488"/>
  <c r="T488"/>
  <c r="L488"/>
  <c r="V386"/>
  <c r="U386"/>
  <c r="AA360"/>
  <c r="AG341"/>
  <c r="AC341"/>
  <c r="Q341"/>
  <c r="U341"/>
  <c r="AC268"/>
  <c r="U268"/>
  <c r="M268"/>
  <c r="AC248"/>
  <c r="M248"/>
  <c r="AA239"/>
  <c r="S239"/>
  <c r="S235" s="1"/>
  <c r="AG212"/>
  <c r="AG203" s="1"/>
  <c r="Z203"/>
  <c r="Y185"/>
  <c r="AC162"/>
  <c r="M162"/>
  <c r="I162"/>
  <c r="AB162"/>
  <c r="U162"/>
  <c r="AG407"/>
  <c r="AG406" s="1"/>
  <c r="AG386"/>
  <c r="AC386"/>
  <c r="AC407"/>
  <c r="AC406" s="1"/>
  <c r="Q407"/>
  <c r="Q406" s="1"/>
  <c r="Q386"/>
  <c r="M407"/>
  <c r="M406" s="1"/>
  <c r="AE361"/>
  <c r="AE360"/>
  <c r="AE341" s="1"/>
  <c r="S361"/>
  <c r="S360"/>
  <c r="O361"/>
  <c r="O360"/>
  <c r="AA531"/>
  <c r="S531"/>
  <c r="K531"/>
  <c r="AC517"/>
  <c r="AC516" s="1"/>
  <c r="U517"/>
  <c r="U516" s="1"/>
  <c r="M517"/>
  <c r="M516" s="1"/>
  <c r="AE498"/>
  <c r="AE496" s="1"/>
  <c r="W498"/>
  <c r="W496" s="1"/>
  <c r="O498"/>
  <c r="O496" s="1"/>
  <c r="AG488"/>
  <c r="Y488"/>
  <c r="Q488"/>
  <c r="I488"/>
  <c r="AD386"/>
  <c r="I386"/>
  <c r="W360"/>
  <c r="AE323"/>
  <c r="AE315" s="1"/>
  <c r="W323"/>
  <c r="W315" s="1"/>
  <c r="O323"/>
  <c r="O315" s="1"/>
  <c r="AF302"/>
  <c r="X302"/>
  <c r="H302"/>
  <c r="Z302"/>
  <c r="R302"/>
  <c r="J302"/>
  <c r="AF248"/>
  <c r="X248"/>
  <c r="P248"/>
  <c r="H248"/>
  <c r="R248"/>
  <c r="AA249"/>
  <c r="AA248" s="1"/>
  <c r="S249"/>
  <c r="S248" s="1"/>
  <c r="K249"/>
  <c r="K248" s="1"/>
  <c r="AF239"/>
  <c r="X239"/>
  <c r="P239"/>
  <c r="H239"/>
  <c r="AF230"/>
  <c r="AB230"/>
  <c r="X230"/>
  <c r="T230"/>
  <c r="P230"/>
  <c r="L230"/>
  <c r="H230"/>
  <c r="AA225"/>
  <c r="AA224" s="1"/>
  <c r="S225"/>
  <c r="S224" s="1"/>
  <c r="K225"/>
  <c r="K224" s="1"/>
  <c r="O203"/>
  <c r="Z195"/>
  <c r="W116"/>
  <c r="W115" s="1"/>
  <c r="AG315"/>
  <c r="AG318"/>
  <c r="AG317" s="1"/>
  <c r="AC315"/>
  <c r="AC318"/>
  <c r="AC317" s="1"/>
  <c r="Y315"/>
  <c r="Y318"/>
  <c r="Y317" s="1"/>
  <c r="U315"/>
  <c r="U318"/>
  <c r="U317" s="1"/>
  <c r="Q318"/>
  <c r="Q317" s="1"/>
  <c r="M318"/>
  <c r="M317" s="1"/>
  <c r="I318"/>
  <c r="I317" s="1"/>
  <c r="V195"/>
  <c r="V205"/>
  <c r="V204" s="1"/>
  <c r="V203" s="1"/>
  <c r="R205"/>
  <c r="R204" s="1"/>
  <c r="R195"/>
  <c r="R184" s="1"/>
  <c r="N205"/>
  <c r="N204" s="1"/>
  <c r="N195"/>
  <c r="J205"/>
  <c r="J204" s="1"/>
  <c r="J195"/>
  <c r="J184" s="1"/>
  <c r="AD361"/>
  <c r="N361"/>
  <c r="AF323"/>
  <c r="AF315" s="1"/>
  <c r="X323"/>
  <c r="X315" s="1"/>
  <c r="P323"/>
  <c r="P315" s="1"/>
  <c r="H323"/>
  <c r="H315" s="1"/>
  <c r="AC302"/>
  <c r="U302"/>
  <c r="U235" s="1"/>
  <c r="AF276"/>
  <c r="AF275" s="1"/>
  <c r="AF282" s="1"/>
  <c r="AF281" s="1"/>
  <c r="X276"/>
  <c r="X275" s="1"/>
  <c r="X282" s="1"/>
  <c r="X281" s="1"/>
  <c r="P276"/>
  <c r="P275" s="1"/>
  <c r="P282" s="1"/>
  <c r="P281" s="1"/>
  <c r="H276"/>
  <c r="H275" s="1"/>
  <c r="AD248"/>
  <c r="N248"/>
  <c r="AB249"/>
  <c r="AB248" s="1"/>
  <c r="T249"/>
  <c r="T248" s="1"/>
  <c r="L249"/>
  <c r="L248" s="1"/>
  <c r="AD239"/>
  <c r="AD235" s="1"/>
  <c r="Z239"/>
  <c r="V239"/>
  <c r="V235" s="1"/>
  <c r="R239"/>
  <c r="N239"/>
  <c r="AG225"/>
  <c r="AG224" s="1"/>
  <c r="Y225"/>
  <c r="Y224" s="1"/>
  <c r="Q225"/>
  <c r="Q224" s="1"/>
  <c r="I225"/>
  <c r="I224" s="1"/>
  <c r="AD203"/>
  <c r="X203"/>
  <c r="AD195"/>
  <c r="Z184"/>
  <c r="AE185"/>
  <c r="X162"/>
  <c r="V162"/>
  <c r="L162"/>
  <c r="J162"/>
  <c r="AD85"/>
  <c r="Z85"/>
  <c r="V85"/>
  <c r="N85"/>
  <c r="J85"/>
  <c r="AF85"/>
  <c r="X85"/>
  <c r="X84" s="1"/>
  <c r="P85"/>
  <c r="H85"/>
  <c r="AD315"/>
  <c r="AD318"/>
  <c r="AD317" s="1"/>
  <c r="Z315"/>
  <c r="Z318"/>
  <c r="Z317" s="1"/>
  <c r="V315"/>
  <c r="V318"/>
  <c r="V317" s="1"/>
  <c r="R315"/>
  <c r="R318"/>
  <c r="R317" s="1"/>
  <c r="N315"/>
  <c r="N318"/>
  <c r="N317" s="1"/>
  <c r="J315"/>
  <c r="J318"/>
  <c r="J317" s="1"/>
  <c r="AE386"/>
  <c r="AA386"/>
  <c r="W386"/>
  <c r="S386"/>
  <c r="K386"/>
  <c r="Z361"/>
  <c r="J361"/>
  <c r="AA323"/>
  <c r="AA315" s="1"/>
  <c r="S323"/>
  <c r="S315" s="1"/>
  <c r="K323"/>
  <c r="AG248"/>
  <c r="Y248"/>
  <c r="Q248"/>
  <c r="Y212"/>
  <c r="Y203" s="1"/>
  <c r="O195"/>
  <c r="O184" s="1"/>
  <c r="W162"/>
  <c r="AG162"/>
  <c r="P162"/>
  <c r="AE162"/>
  <c r="Q162"/>
  <c r="Z116"/>
  <c r="Z115" s="1"/>
  <c r="Z103"/>
  <c r="R103"/>
  <c r="J103"/>
  <c r="AE79"/>
  <c r="AA79"/>
  <c r="W79"/>
  <c r="O79"/>
  <c r="K79"/>
  <c r="AG79"/>
  <c r="Y79"/>
  <c r="Q79"/>
  <c r="I79"/>
  <c r="AC43"/>
  <c r="U43"/>
  <c r="M43"/>
  <c r="AA195"/>
  <c r="AA184" s="1"/>
  <c r="AA205"/>
  <c r="AA204" s="1"/>
  <c r="AA203" s="1"/>
  <c r="W195"/>
  <c r="W184" s="1"/>
  <c r="W205"/>
  <c r="W204" s="1"/>
  <c r="W203" s="1"/>
  <c r="K205"/>
  <c r="K204" s="1"/>
  <c r="AE195"/>
  <c r="H162"/>
  <c r="AD162"/>
  <c r="R162"/>
  <c r="N162"/>
  <c r="AC117"/>
  <c r="AC116" s="1"/>
  <c r="AC115" s="1"/>
  <c r="U117"/>
  <c r="U116" s="1"/>
  <c r="U115" s="1"/>
  <c r="M117"/>
  <c r="AG103"/>
  <c r="Y103"/>
  <c r="Q103"/>
  <c r="I103"/>
  <c r="AB79"/>
  <c r="T79"/>
  <c r="L79"/>
  <c r="W11"/>
  <c r="U185"/>
  <c r="AD184"/>
  <c r="S162"/>
  <c r="Z162"/>
  <c r="M116"/>
  <c r="M115" s="1"/>
  <c r="AD117"/>
  <c r="AD116" s="1"/>
  <c r="AD115" s="1"/>
  <c r="V117"/>
  <c r="V116" s="1"/>
  <c r="V115" s="1"/>
  <c r="N117"/>
  <c r="N116" s="1"/>
  <c r="N115" s="1"/>
  <c r="AF117"/>
  <c r="AF116" s="1"/>
  <c r="AF115" s="1"/>
  <c r="X117"/>
  <c r="X116" s="1"/>
  <c r="X115" s="1"/>
  <c r="P117"/>
  <c r="P116" s="1"/>
  <c r="P115" s="1"/>
  <c r="AC98"/>
  <c r="U98"/>
  <c r="M98"/>
  <c r="AB54"/>
  <c r="T54"/>
  <c r="L54"/>
  <c r="V185"/>
  <c r="AB117"/>
  <c r="AB116" s="1"/>
  <c r="AB115" s="1"/>
  <c r="T117"/>
  <c r="T116" s="1"/>
  <c r="T115" s="1"/>
  <c r="Z110"/>
  <c r="R110"/>
  <c r="J110"/>
  <c r="AD103"/>
  <c r="V103"/>
  <c r="N103"/>
  <c r="AB98"/>
  <c r="T98"/>
  <c r="L98"/>
  <c r="AB85"/>
  <c r="T85"/>
  <c r="L85"/>
  <c r="AF79"/>
  <c r="X79"/>
  <c r="P79"/>
  <c r="H79"/>
  <c r="AD66"/>
  <c r="AD39" s="1"/>
  <c r="V66"/>
  <c r="N66"/>
  <c r="AF66"/>
  <c r="X66"/>
  <c r="P66"/>
  <c r="H66"/>
  <c r="AF61"/>
  <c r="X61"/>
  <c r="P61"/>
  <c r="H61"/>
  <c r="AB43"/>
  <c r="T43"/>
  <c r="L43"/>
  <c r="AB11"/>
  <c r="T11"/>
  <c r="L11"/>
  <c r="AF195"/>
  <c r="AF184" s="1"/>
  <c r="AB195"/>
  <c r="AB184" s="1"/>
  <c r="X195"/>
  <c r="X184" s="1"/>
  <c r="T195"/>
  <c r="T184" s="1"/>
  <c r="L195"/>
  <c r="L184" s="1"/>
  <c r="AG117"/>
  <c r="AG116" s="1"/>
  <c r="AG115" s="1"/>
  <c r="Y117"/>
  <c r="Y116" s="1"/>
  <c r="Y115" s="1"/>
  <c r="Q117"/>
  <c r="Q116" s="1"/>
  <c r="Q115" s="1"/>
  <c r="AE110"/>
  <c r="AE84" s="1"/>
  <c r="W110"/>
  <c r="O110"/>
  <c r="O84" s="1"/>
  <c r="AA103"/>
  <c r="S103"/>
  <c r="S84" s="1"/>
  <c r="K103"/>
  <c r="AG98"/>
  <c r="Y98"/>
  <c r="Q98"/>
  <c r="I98"/>
  <c r="AG85"/>
  <c r="Y85"/>
  <c r="Q85"/>
  <c r="Q84" s="1"/>
  <c r="AC79"/>
  <c r="U79"/>
  <c r="M79"/>
  <c r="AC54"/>
  <c r="U54"/>
  <c r="M54"/>
  <c r="AA11"/>
  <c r="S11"/>
  <c r="K11"/>
  <c r="AB66"/>
  <c r="T66"/>
  <c r="L66"/>
  <c r="Z61"/>
  <c r="R61"/>
  <c r="J61"/>
  <c r="AF54"/>
  <c r="X54"/>
  <c r="P54"/>
  <c r="H54"/>
  <c r="AF11"/>
  <c r="X11"/>
  <c r="P11"/>
  <c r="H11"/>
  <c r="AC66"/>
  <c r="U66"/>
  <c r="M66"/>
  <c r="AA61"/>
  <c r="S61"/>
  <c r="K61"/>
  <c r="AG54"/>
  <c r="Y54"/>
  <c r="Q54"/>
  <c r="I54"/>
  <c r="AG11"/>
  <c r="Y11"/>
  <c r="I11"/>
  <c r="N1741" i="1"/>
  <c r="N1740"/>
  <c r="N1739" s="1"/>
  <c r="L1712"/>
  <c r="L1711" s="1"/>
  <c r="L1710" s="1"/>
  <c r="I1691"/>
  <c r="R1404"/>
  <c r="R1403" s="1"/>
  <c r="R1402" s="1"/>
  <c r="R1401" s="1"/>
  <c r="L1691"/>
  <c r="R1636"/>
  <c r="L1581"/>
  <c r="H1581"/>
  <c r="M1530"/>
  <c r="I1530"/>
  <c r="J1423"/>
  <c r="Q1691"/>
  <c r="M1648"/>
  <c r="M1636" s="1"/>
  <c r="Q1574"/>
  <c r="Q1573" s="1"/>
  <c r="I1574"/>
  <c r="H1550"/>
  <c r="P1456"/>
  <c r="H1456"/>
  <c r="N1423"/>
  <c r="H1338"/>
  <c r="H1337" s="1"/>
  <c r="I1260"/>
  <c r="R1260"/>
  <c r="P1242"/>
  <c r="P1233" s="1"/>
  <c r="I1573"/>
  <c r="N1404"/>
  <c r="N1403" s="1"/>
  <c r="N1402" s="1"/>
  <c r="N1401" s="1"/>
  <c r="O1636"/>
  <c r="P1581"/>
  <c r="Q1530"/>
  <c r="K1530"/>
  <c r="R1423"/>
  <c r="K1423"/>
  <c r="J1293"/>
  <c r="L1636"/>
  <c r="L1635" s="1"/>
  <c r="H1636"/>
  <c r="J1636"/>
  <c r="J1635" s="1"/>
  <c r="L1550"/>
  <c r="M1550"/>
  <c r="L1456"/>
  <c r="N1375"/>
  <c r="N1374" s="1"/>
  <c r="N1373" s="1"/>
  <c r="N1415" s="1"/>
  <c r="P1338"/>
  <c r="P1337" s="1"/>
  <c r="L1309"/>
  <c r="L1308" s="1"/>
  <c r="H1261"/>
  <c r="H1260" s="1"/>
  <c r="M1165"/>
  <c r="R1741"/>
  <c r="R1740"/>
  <c r="R1739" s="1"/>
  <c r="P1603"/>
  <c r="P1602"/>
  <c r="P1595" s="1"/>
  <c r="P1594" s="1"/>
  <c r="M1344"/>
  <c r="M1343"/>
  <c r="O849"/>
  <c r="O848"/>
  <c r="O847" s="1"/>
  <c r="O846" s="1"/>
  <c r="Q849"/>
  <c r="Q848"/>
  <c r="Q847" s="1"/>
  <c r="Q846" s="1"/>
  <c r="R375"/>
  <c r="R374"/>
  <c r="R373" s="1"/>
  <c r="J375"/>
  <c r="J374"/>
  <c r="J373" s="1"/>
  <c r="K1703"/>
  <c r="K1702"/>
  <c r="L1526"/>
  <c r="L1524" s="1"/>
  <c r="L1525"/>
  <c r="Q1069"/>
  <c r="Q1068"/>
  <c r="Q1061" s="1"/>
  <c r="I1069"/>
  <c r="I1068"/>
  <c r="J9" i="2"/>
  <c r="O897" i="1"/>
  <c r="O896"/>
  <c r="O895" s="1"/>
  <c r="R897"/>
  <c r="R896"/>
  <c r="R895" s="1"/>
  <c r="P1157"/>
  <c r="P1158"/>
  <c r="P1156" s="1"/>
  <c r="H1157"/>
  <c r="H1158"/>
  <c r="H1156" s="1"/>
  <c r="R1066"/>
  <c r="R1065"/>
  <c r="N1066"/>
  <c r="N1065"/>
  <c r="N1061" s="1"/>
  <c r="J1066"/>
  <c r="J1065"/>
  <c r="Q896"/>
  <c r="Q895" s="1"/>
  <c r="Q897"/>
  <c r="I896"/>
  <c r="I895" s="1"/>
  <c r="I897"/>
  <c r="J897"/>
  <c r="J896"/>
  <c r="J895" s="1"/>
  <c r="J878" s="1"/>
  <c r="Q882"/>
  <c r="Q883"/>
  <c r="M882"/>
  <c r="M883"/>
  <c r="I882"/>
  <c r="I883"/>
  <c r="H881"/>
  <c r="M1691"/>
  <c r="N1636"/>
  <c r="N1635" s="1"/>
  <c r="O1530"/>
  <c r="J1375"/>
  <c r="J1374" s="1"/>
  <c r="O1293"/>
  <c r="K1261"/>
  <c r="K1141"/>
  <c r="Q805"/>
  <c r="Q804" s="1"/>
  <c r="Q803" s="1"/>
  <c r="Q802" s="1"/>
  <c r="M1759"/>
  <c r="M1712" s="1"/>
  <c r="M1711" s="1"/>
  <c r="M1710" s="1"/>
  <c r="K1740"/>
  <c r="K1739" s="1"/>
  <c r="M1732"/>
  <c r="M1731" s="1"/>
  <c r="M1730" s="1"/>
  <c r="N1712"/>
  <c r="N1711" s="1"/>
  <c r="N1710" s="1"/>
  <c r="K1712"/>
  <c r="K1711" s="1"/>
  <c r="R1703"/>
  <c r="P1675"/>
  <c r="H1574"/>
  <c r="O1555"/>
  <c r="O1554" s="1"/>
  <c r="O1550" s="1"/>
  <c r="K1526"/>
  <c r="K1524" s="1"/>
  <c r="L1483"/>
  <c r="L1482" s="1"/>
  <c r="O1441"/>
  <c r="Q1404"/>
  <c r="Q1403" s="1"/>
  <c r="Q1402" s="1"/>
  <c r="Q1401" s="1"/>
  <c r="L1385"/>
  <c r="L1384" s="1"/>
  <c r="L1375" s="1"/>
  <c r="L1374" s="1"/>
  <c r="L1373" s="1"/>
  <c r="L1415" s="1"/>
  <c r="O1385"/>
  <c r="O1384" s="1"/>
  <c r="O1375" s="1"/>
  <c r="O1374" s="1"/>
  <c r="Q1309"/>
  <c r="Q1308" s="1"/>
  <c r="I1309"/>
  <c r="I1308" s="1"/>
  <c r="I1253" s="1"/>
  <c r="K1293"/>
  <c r="K1260" s="1"/>
  <c r="K1253" s="1"/>
  <c r="L1261"/>
  <c r="I1235"/>
  <c r="I1234" s="1"/>
  <c r="L1222"/>
  <c r="L1221" s="1"/>
  <c r="N1202"/>
  <c r="N1201" s="1"/>
  <c r="Q1185"/>
  <c r="L1061"/>
  <c r="O1054"/>
  <c r="R623"/>
  <c r="J623"/>
  <c r="H555"/>
  <c r="L1741"/>
  <c r="O1740"/>
  <c r="O1739" s="1"/>
  <c r="O1712"/>
  <c r="O1711" s="1"/>
  <c r="O1710" s="1"/>
  <c r="N1703"/>
  <c r="Q1665"/>
  <c r="Q1664" s="1"/>
  <c r="M1665"/>
  <c r="M1664" s="1"/>
  <c r="I1665"/>
  <c r="I1664" s="1"/>
  <c r="R1611"/>
  <c r="R1610" s="1"/>
  <c r="N1611"/>
  <c r="N1610" s="1"/>
  <c r="J1611"/>
  <c r="J1610" s="1"/>
  <c r="Q1595"/>
  <c r="Q1594" s="1"/>
  <c r="M1595"/>
  <c r="M1594" s="1"/>
  <c r="I1595"/>
  <c r="I1594" s="1"/>
  <c r="L1574"/>
  <c r="O1526"/>
  <c r="O1524" s="1"/>
  <c r="O1482"/>
  <c r="K1482"/>
  <c r="R1482"/>
  <c r="J1482"/>
  <c r="Q1451"/>
  <c r="Q1423" s="1"/>
  <c r="M1451"/>
  <c r="M1423" s="1"/>
  <c r="I1451"/>
  <c r="I1423" s="1"/>
  <c r="H1344"/>
  <c r="R1311"/>
  <c r="N1311"/>
  <c r="J1311"/>
  <c r="L1293"/>
  <c r="L1260" s="1"/>
  <c r="O1261"/>
  <c r="K1242"/>
  <c r="Q1235"/>
  <c r="Q1234" s="1"/>
  <c r="Q1233" s="1"/>
  <c r="L1202"/>
  <c r="P1168"/>
  <c r="P1165" s="1"/>
  <c r="J1157"/>
  <c r="P1141"/>
  <c r="L1141"/>
  <c r="J1123"/>
  <c r="P1110"/>
  <c r="H1110"/>
  <c r="L920"/>
  <c r="H920"/>
  <c r="R746"/>
  <c r="R744" s="1"/>
  <c r="L730"/>
  <c r="L724" s="1"/>
  <c r="L723" s="1"/>
  <c r="L722" s="1"/>
  <c r="M678"/>
  <c r="M671" s="1"/>
  <c r="K499"/>
  <c r="K476" s="1"/>
  <c r="K475" s="1"/>
  <c r="J1741"/>
  <c r="J1740"/>
  <c r="J1739" s="1"/>
  <c r="L1603"/>
  <c r="L1602"/>
  <c r="L1595" s="1"/>
  <c r="L1594" s="1"/>
  <c r="H1603"/>
  <c r="H1602"/>
  <c r="Q1344"/>
  <c r="Q1343"/>
  <c r="I1344"/>
  <c r="I1343"/>
  <c r="I1158"/>
  <c r="I1156" s="1"/>
  <c r="I1157"/>
  <c r="K848"/>
  <c r="K847" s="1"/>
  <c r="K849"/>
  <c r="H848"/>
  <c r="H847" s="1"/>
  <c r="H846" s="1"/>
  <c r="H849"/>
  <c r="N375"/>
  <c r="N374"/>
  <c r="N373" s="1"/>
  <c r="O1703"/>
  <c r="O1702"/>
  <c r="P1526"/>
  <c r="P1524" s="1"/>
  <c r="P1525"/>
  <c r="H1526"/>
  <c r="H1524" s="1"/>
  <c r="H1525"/>
  <c r="N1158"/>
  <c r="N1156" s="1"/>
  <c r="N1157"/>
  <c r="M1069"/>
  <c r="M1068"/>
  <c r="M1061" s="1"/>
  <c r="M896"/>
  <c r="M895" s="1"/>
  <c r="M897"/>
  <c r="O798"/>
  <c r="O797"/>
  <c r="O796" s="1"/>
  <c r="Q1158"/>
  <c r="Q1156" s="1"/>
  <c r="Q1157"/>
  <c r="L1157"/>
  <c r="L1158"/>
  <c r="L1156" s="1"/>
  <c r="K1648"/>
  <c r="K1636" s="1"/>
  <c r="K1635" s="1"/>
  <c r="P1261"/>
  <c r="P1260" s="1"/>
  <c r="L1253"/>
  <c r="M1235"/>
  <c r="M1234" s="1"/>
  <c r="I1061"/>
  <c r="M730"/>
  <c r="M587"/>
  <c r="Q1759"/>
  <c r="Q1712" s="1"/>
  <c r="Q1711" s="1"/>
  <c r="Q1710" s="1"/>
  <c r="I1759"/>
  <c r="I1712" s="1"/>
  <c r="I1711" s="1"/>
  <c r="I1710" s="1"/>
  <c r="R1712"/>
  <c r="R1711" s="1"/>
  <c r="R1710" s="1"/>
  <c r="J1712"/>
  <c r="J1711" s="1"/>
  <c r="J1710" s="1"/>
  <c r="J1703"/>
  <c r="H1675"/>
  <c r="H1595"/>
  <c r="H1594" s="1"/>
  <c r="P1574"/>
  <c r="K1574"/>
  <c r="K1555"/>
  <c r="K1554" s="1"/>
  <c r="K1550" s="1"/>
  <c r="N1482"/>
  <c r="P1483"/>
  <c r="P1482" s="1"/>
  <c r="H1483"/>
  <c r="H1482" s="1"/>
  <c r="K1441"/>
  <c r="P1385"/>
  <c r="P1384" s="1"/>
  <c r="P1375" s="1"/>
  <c r="P1374" s="1"/>
  <c r="H1385"/>
  <c r="H1384" s="1"/>
  <c r="H1375" s="1"/>
  <c r="H1374" s="1"/>
  <c r="H1373" s="1"/>
  <c r="H1415" s="1"/>
  <c r="K1385"/>
  <c r="K1384" s="1"/>
  <c r="K1375" s="1"/>
  <c r="K1374" s="1"/>
  <c r="I1355"/>
  <c r="I1354" s="1"/>
  <c r="I1338" s="1"/>
  <c r="I1337" s="1"/>
  <c r="M1309"/>
  <c r="M1308" s="1"/>
  <c r="N1235"/>
  <c r="N1234" s="1"/>
  <c r="N1233" s="1"/>
  <c r="P1222"/>
  <c r="P1221" s="1"/>
  <c r="P1201" s="1"/>
  <c r="H1222"/>
  <c r="H1221" s="1"/>
  <c r="J1202"/>
  <c r="J1201" s="1"/>
  <c r="I1185"/>
  <c r="I1165" s="1"/>
  <c r="Q1165"/>
  <c r="L1165"/>
  <c r="R1123"/>
  <c r="R772"/>
  <c r="R762" s="1"/>
  <c r="H678"/>
  <c r="H671" s="1"/>
  <c r="R555"/>
  <c r="Q1741"/>
  <c r="I1741"/>
  <c r="O1603"/>
  <c r="O1581"/>
  <c r="O1573" s="1"/>
  <c r="K1581"/>
  <c r="K1573" s="1"/>
  <c r="R1457"/>
  <c r="R1456" s="1"/>
  <c r="N1457"/>
  <c r="N1456" s="1"/>
  <c r="J1457"/>
  <c r="J1456" s="1"/>
  <c r="P1451"/>
  <c r="P1423" s="1"/>
  <c r="L1451"/>
  <c r="L1423" s="1"/>
  <c r="H1451"/>
  <c r="P1441"/>
  <c r="L1441"/>
  <c r="H1441"/>
  <c r="H1423"/>
  <c r="R1338"/>
  <c r="R1337" s="1"/>
  <c r="N1338"/>
  <c r="N1337" s="1"/>
  <c r="J1338"/>
  <c r="J1337" s="1"/>
  <c r="L1344"/>
  <c r="Q1311"/>
  <c r="M1311"/>
  <c r="I1311"/>
  <c r="H1248"/>
  <c r="H1247" s="1"/>
  <c r="H1242" s="1"/>
  <c r="H1233" s="1"/>
  <c r="J1235"/>
  <c r="J1234" s="1"/>
  <c r="O1202"/>
  <c r="O1201" s="1"/>
  <c r="K1202"/>
  <c r="K1201" s="1"/>
  <c r="K1155" s="1"/>
  <c r="Q1202"/>
  <c r="Q1201" s="1"/>
  <c r="I1202"/>
  <c r="I1201" s="1"/>
  <c r="R1168"/>
  <c r="R1165" s="1"/>
  <c r="N1168"/>
  <c r="J1168"/>
  <c r="J1165" s="1"/>
  <c r="J1155" s="1"/>
  <c r="O1168"/>
  <c r="O1165" s="1"/>
  <c r="M1141"/>
  <c r="R1061"/>
  <c r="J1061"/>
  <c r="Q1054"/>
  <c r="M1054"/>
  <c r="I1054"/>
  <c r="K1054"/>
  <c r="P920"/>
  <c r="K896"/>
  <c r="K895" s="1"/>
  <c r="J56" i="2" s="1"/>
  <c r="R818" i="1"/>
  <c r="L805"/>
  <c r="L804" s="1"/>
  <c r="L803" s="1"/>
  <c r="L802" s="1"/>
  <c r="J762"/>
  <c r="J746"/>
  <c r="J744" s="1"/>
  <c r="H587"/>
  <c r="M1158"/>
  <c r="M1156" s="1"/>
  <c r="M1155" s="1"/>
  <c r="M1157"/>
  <c r="N897"/>
  <c r="N896"/>
  <c r="N895" s="1"/>
  <c r="I849"/>
  <c r="I848"/>
  <c r="I847" s="1"/>
  <c r="I846" s="1"/>
  <c r="K798"/>
  <c r="K797"/>
  <c r="K796" s="1"/>
  <c r="R195"/>
  <c r="R196"/>
  <c r="J195"/>
  <c r="J196"/>
  <c r="P882"/>
  <c r="P883"/>
  <c r="L882"/>
  <c r="L883"/>
  <c r="O878"/>
  <c r="O881"/>
  <c r="R849"/>
  <c r="R848"/>
  <c r="R847" s="1"/>
  <c r="R846" s="1"/>
  <c r="J849"/>
  <c r="J848"/>
  <c r="J847" s="1"/>
  <c r="J846" s="1"/>
  <c r="P848"/>
  <c r="P847" s="1"/>
  <c r="P846" s="1"/>
  <c r="P849"/>
  <c r="P418"/>
  <c r="P417"/>
  <c r="P395" s="1"/>
  <c r="P459" s="1"/>
  <c r="L418"/>
  <c r="L417"/>
  <c r="L395" s="1"/>
  <c r="H418"/>
  <c r="H417"/>
  <c r="Q322"/>
  <c r="Q321"/>
  <c r="M322"/>
  <c r="M321"/>
  <c r="I322"/>
  <c r="I321"/>
  <c r="Q250"/>
  <c r="Q256"/>
  <c r="M250"/>
  <c r="M256"/>
  <c r="I250"/>
  <c r="I256"/>
  <c r="N1185"/>
  <c r="P1123"/>
  <c r="H1123"/>
  <c r="Q1085"/>
  <c r="Q1078" s="1"/>
  <c r="M1085"/>
  <c r="M1078" s="1"/>
  <c r="O1061"/>
  <c r="P1049"/>
  <c r="H1049"/>
  <c r="M972"/>
  <c r="K956"/>
  <c r="O948"/>
  <c r="P939"/>
  <c r="H939"/>
  <c r="R798"/>
  <c r="I774"/>
  <c r="I773" s="1"/>
  <c r="I772" s="1"/>
  <c r="I762" s="1"/>
  <c r="O587"/>
  <c r="J555"/>
  <c r="I555"/>
  <c r="H499"/>
  <c r="H476" s="1"/>
  <c r="H475" s="1"/>
  <c r="N196"/>
  <c r="P156"/>
  <c r="P155" s="1"/>
  <c r="R1142"/>
  <c r="R1141" s="1"/>
  <c r="J1142"/>
  <c r="J1141" s="1"/>
  <c r="Q1114"/>
  <c r="Q1110" s="1"/>
  <c r="Q1109" s="1"/>
  <c r="M1114"/>
  <c r="M1110" s="1"/>
  <c r="M1109" s="1"/>
  <c r="M1108" s="1"/>
  <c r="I1114"/>
  <c r="I1110" s="1"/>
  <c r="I1109" s="1"/>
  <c r="I1108" s="1"/>
  <c r="M1066"/>
  <c r="P1028"/>
  <c r="L1028"/>
  <c r="H1028"/>
  <c r="R1009"/>
  <c r="J1009"/>
  <c r="K830"/>
  <c r="K829" s="1"/>
  <c r="N823"/>
  <c r="N818" s="1"/>
  <c r="O774"/>
  <c r="O773" s="1"/>
  <c r="O772" s="1"/>
  <c r="O762" s="1"/>
  <c r="Q774"/>
  <c r="Q773" s="1"/>
  <c r="K762"/>
  <c r="N752"/>
  <c r="N751" s="1"/>
  <c r="N746" s="1"/>
  <c r="N744" s="1"/>
  <c r="P730"/>
  <c r="P724" s="1"/>
  <c r="P723" s="1"/>
  <c r="P722" s="1"/>
  <c r="H730"/>
  <c r="H724" s="1"/>
  <c r="H723" s="1"/>
  <c r="H722" s="1"/>
  <c r="Q587"/>
  <c r="I587"/>
  <c r="R499"/>
  <c r="R476" s="1"/>
  <c r="R475" s="1"/>
  <c r="N499"/>
  <c r="N476" s="1"/>
  <c r="N475" s="1"/>
  <c r="J499"/>
  <c r="J476" s="1"/>
  <c r="J475" s="1"/>
  <c r="P499"/>
  <c r="P476" s="1"/>
  <c r="P475" s="1"/>
  <c r="H395"/>
  <c r="H333"/>
  <c r="M849"/>
  <c r="M848"/>
  <c r="M847" s="1"/>
  <c r="M846" s="1"/>
  <c r="Q447"/>
  <c r="Q1285" i="3" s="1"/>
  <c r="Q1284" s="1"/>
  <c r="Q1283" s="1"/>
  <c r="Q1280" s="1"/>
  <c r="Q1279" s="1"/>
  <c r="Q446" i="1"/>
  <c r="M447"/>
  <c r="M1285" i="3" s="1"/>
  <c r="M1284" s="1"/>
  <c r="M1283" s="1"/>
  <c r="M1280" s="1"/>
  <c r="M1279" s="1"/>
  <c r="M446" i="1"/>
  <c r="I447"/>
  <c r="I1285" i="3" s="1"/>
  <c r="I1284" s="1"/>
  <c r="I1283" s="1"/>
  <c r="I1280" s="1"/>
  <c r="I1279" s="1"/>
  <c r="I446" i="1"/>
  <c r="O418"/>
  <c r="O417"/>
  <c r="K418"/>
  <c r="K417"/>
  <c r="K1157"/>
  <c r="I1085"/>
  <c r="I1078" s="1"/>
  <c r="K1061"/>
  <c r="L1049"/>
  <c r="Q972"/>
  <c r="I972"/>
  <c r="O956"/>
  <c r="K948"/>
  <c r="L939"/>
  <c r="L896"/>
  <c r="L895" s="1"/>
  <c r="K818"/>
  <c r="I805"/>
  <c r="I804" s="1"/>
  <c r="I803" s="1"/>
  <c r="I802" s="1"/>
  <c r="P772"/>
  <c r="P762" s="1"/>
  <c r="L678"/>
  <c r="L671" s="1"/>
  <c r="N555"/>
  <c r="Q555"/>
  <c r="O1110"/>
  <c r="O1109" s="1"/>
  <c r="O1108" s="1"/>
  <c r="K1110"/>
  <c r="K1109" s="1"/>
  <c r="R1085"/>
  <c r="R1078" s="1"/>
  <c r="N1085"/>
  <c r="N1078" s="1"/>
  <c r="J1085"/>
  <c r="J1078" s="1"/>
  <c r="P1069"/>
  <c r="H1069"/>
  <c r="Q1049"/>
  <c r="M1049"/>
  <c r="I1049"/>
  <c r="Q1020"/>
  <c r="M1020"/>
  <c r="I1020"/>
  <c r="Q1009"/>
  <c r="M1009"/>
  <c r="I1009"/>
  <c r="Q964"/>
  <c r="M964"/>
  <c r="I964"/>
  <c r="P948"/>
  <c r="L948"/>
  <c r="H948"/>
  <c r="Q920"/>
  <c r="M920"/>
  <c r="I920"/>
  <c r="P829"/>
  <c r="L829"/>
  <c r="H829"/>
  <c r="Q823"/>
  <c r="Q818" s="1"/>
  <c r="M823"/>
  <c r="M818" s="1"/>
  <c r="I823"/>
  <c r="I818" s="1"/>
  <c r="L823"/>
  <c r="L818" s="1"/>
  <c r="M805"/>
  <c r="M804" s="1"/>
  <c r="M803" s="1"/>
  <c r="M802" s="1"/>
  <c r="M795" s="1"/>
  <c r="J798"/>
  <c r="N762"/>
  <c r="Q679"/>
  <c r="Q678" s="1"/>
  <c r="Q671" s="1"/>
  <c r="I679"/>
  <c r="I678" s="1"/>
  <c r="I671" s="1"/>
  <c r="K679"/>
  <c r="K678" s="1"/>
  <c r="K671" s="1"/>
  <c r="O555"/>
  <c r="K555"/>
  <c r="L499"/>
  <c r="L476" s="1"/>
  <c r="L475" s="1"/>
  <c r="O552"/>
  <c r="O551"/>
  <c r="K552"/>
  <c r="K551"/>
  <c r="K545" s="1"/>
  <c r="O546"/>
  <c r="O547"/>
  <c r="P92"/>
  <c r="P93"/>
  <c r="J881"/>
  <c r="R805"/>
  <c r="R804" s="1"/>
  <c r="R803" s="1"/>
  <c r="R802" s="1"/>
  <c r="R795" s="1"/>
  <c r="N805"/>
  <c r="N804" s="1"/>
  <c r="N803" s="1"/>
  <c r="N802" s="1"/>
  <c r="N795" s="1"/>
  <c r="J805"/>
  <c r="J804" s="1"/>
  <c r="J803" s="1"/>
  <c r="J802" s="1"/>
  <c r="J795" s="1"/>
  <c r="L797"/>
  <c r="L796" s="1"/>
  <c r="Q772"/>
  <c r="Q762" s="1"/>
  <c r="Q752"/>
  <c r="Q751" s="1"/>
  <c r="Q746" s="1"/>
  <c r="Q744" s="1"/>
  <c r="M752"/>
  <c r="M751" s="1"/>
  <c r="M746" s="1"/>
  <c r="M744" s="1"/>
  <c r="I752"/>
  <c r="I751" s="1"/>
  <c r="I746" s="1"/>
  <c r="I744" s="1"/>
  <c r="R735"/>
  <c r="N735"/>
  <c r="J735"/>
  <c r="O679"/>
  <c r="O678" s="1"/>
  <c r="O671" s="1"/>
  <c r="P555"/>
  <c r="R552"/>
  <c r="R547"/>
  <c r="M499"/>
  <c r="M476" s="1"/>
  <c r="M475" s="1"/>
  <c r="I499"/>
  <c r="I476" s="1"/>
  <c r="I475" s="1"/>
  <c r="M468"/>
  <c r="K424"/>
  <c r="K423" s="1"/>
  <c r="H424"/>
  <c r="H423" s="1"/>
  <c r="I406"/>
  <c r="O386"/>
  <c r="O379" s="1"/>
  <c r="O378" s="1"/>
  <c r="O372" s="1"/>
  <c r="K386"/>
  <c r="K379" s="1"/>
  <c r="K378" s="1"/>
  <c r="R386"/>
  <c r="R379" s="1"/>
  <c r="R378" s="1"/>
  <c r="R372" s="1"/>
  <c r="N386"/>
  <c r="N379" s="1"/>
  <c r="N378" s="1"/>
  <c r="N372" s="1"/>
  <c r="J386"/>
  <c r="J379" s="1"/>
  <c r="J378" s="1"/>
  <c r="J372" s="1"/>
  <c r="O353"/>
  <c r="O352" s="1"/>
  <c r="O351" s="1"/>
  <c r="M353"/>
  <c r="M352" s="1"/>
  <c r="M351" s="1"/>
  <c r="R220"/>
  <c r="I45"/>
  <c r="N551"/>
  <c r="N552"/>
  <c r="J551"/>
  <c r="J552"/>
  <c r="N546"/>
  <c r="N545" s="1"/>
  <c r="N547"/>
  <c r="J546"/>
  <c r="J545" s="1"/>
  <c r="J547"/>
  <c r="H92"/>
  <c r="H93"/>
  <c r="R882"/>
  <c r="N882"/>
  <c r="K883"/>
  <c r="J883"/>
  <c r="K882"/>
  <c r="P823"/>
  <c r="P818" s="1"/>
  <c r="H823"/>
  <c r="H818" s="1"/>
  <c r="I795"/>
  <c r="Q735"/>
  <c r="Q724" s="1"/>
  <c r="Q723" s="1"/>
  <c r="Q722" s="1"/>
  <c r="M735"/>
  <c r="I735"/>
  <c r="I724" s="1"/>
  <c r="I723" s="1"/>
  <c r="I722" s="1"/>
  <c r="R730"/>
  <c r="R724" s="1"/>
  <c r="R723" s="1"/>
  <c r="R722" s="1"/>
  <c r="N730"/>
  <c r="N724" s="1"/>
  <c r="N723" s="1"/>
  <c r="N722" s="1"/>
  <c r="J730"/>
  <c r="O623"/>
  <c r="R468"/>
  <c r="J468"/>
  <c r="P407"/>
  <c r="P406" s="1"/>
  <c r="L407"/>
  <c r="H407"/>
  <c r="H406" s="1"/>
  <c r="K407"/>
  <c r="I379"/>
  <c r="I378" s="1"/>
  <c r="I372" s="1"/>
  <c r="L333"/>
  <c r="K227"/>
  <c r="H183"/>
  <c r="O143"/>
  <c r="O130" s="1"/>
  <c r="R109"/>
  <c r="N109"/>
  <c r="N101" s="1"/>
  <c r="J109"/>
  <c r="L109"/>
  <c r="L34"/>
  <c r="P546"/>
  <c r="P545" s="1"/>
  <c r="K398"/>
  <c r="K397" s="1"/>
  <c r="K396" s="1"/>
  <c r="R398"/>
  <c r="R397" s="1"/>
  <c r="R396" s="1"/>
  <c r="R395" s="1"/>
  <c r="N398"/>
  <c r="N397" s="1"/>
  <c r="N396" s="1"/>
  <c r="N395" s="1"/>
  <c r="J398"/>
  <c r="J397" s="1"/>
  <c r="J396" s="1"/>
  <c r="J395" s="1"/>
  <c r="Q353"/>
  <c r="Q352" s="1"/>
  <c r="Q351" s="1"/>
  <c r="L353"/>
  <c r="L352" s="1"/>
  <c r="L351" s="1"/>
  <c r="P328"/>
  <c r="P327" s="1"/>
  <c r="L328"/>
  <c r="L327" s="1"/>
  <c r="H328"/>
  <c r="H327" s="1"/>
  <c r="Q120"/>
  <c r="M120"/>
  <c r="I120"/>
  <c r="P102"/>
  <c r="R447"/>
  <c r="R1285" i="3" s="1"/>
  <c r="R1284" s="1"/>
  <c r="R1283" s="1"/>
  <c r="R1280" s="1"/>
  <c r="R1279" s="1"/>
  <c r="R446" i="1"/>
  <c r="J447"/>
  <c r="J1285" i="3" s="1"/>
  <c r="J1284" s="1"/>
  <c r="J1283" s="1"/>
  <c r="J1280" s="1"/>
  <c r="J1279" s="1"/>
  <c r="J446" i="1"/>
  <c r="Q93"/>
  <c r="Q92"/>
  <c r="N468"/>
  <c r="Q468"/>
  <c r="N446"/>
  <c r="N425"/>
  <c r="L425"/>
  <c r="L424" s="1"/>
  <c r="L423" s="1"/>
  <c r="M407"/>
  <c r="M406" s="1"/>
  <c r="R353"/>
  <c r="R352" s="1"/>
  <c r="R351" s="1"/>
  <c r="N353"/>
  <c r="N352" s="1"/>
  <c r="N351" s="1"/>
  <c r="J353"/>
  <c r="J352" s="1"/>
  <c r="J351" s="1"/>
  <c r="Q343"/>
  <c r="Q342" s="1"/>
  <c r="J220"/>
  <c r="M175"/>
  <c r="P143"/>
  <c r="P130" s="1"/>
  <c r="L102"/>
  <c r="O45"/>
  <c r="O34" s="1"/>
  <c r="P322"/>
  <c r="P321"/>
  <c r="L322"/>
  <c r="L321"/>
  <c r="H322"/>
  <c r="H321"/>
  <c r="R209"/>
  <c r="R210"/>
  <c r="J209"/>
  <c r="J210"/>
  <c r="I93"/>
  <c r="I92"/>
  <c r="Q426"/>
  <c r="Q425" s="1"/>
  <c r="Q424" s="1"/>
  <c r="Q423" s="1"/>
  <c r="Q459" s="1"/>
  <c r="M426"/>
  <c r="M425" s="1"/>
  <c r="I426"/>
  <c r="I425" s="1"/>
  <c r="I424" s="1"/>
  <c r="I423" s="1"/>
  <c r="I459" s="1"/>
  <c r="I375"/>
  <c r="Q334"/>
  <c r="M334"/>
  <c r="M333" s="1"/>
  <c r="I334"/>
  <c r="I333" s="1"/>
  <c r="R251"/>
  <c r="R250" s="1"/>
  <c r="N251"/>
  <c r="N250" s="1"/>
  <c r="J251"/>
  <c r="J250" s="1"/>
  <c r="Q236"/>
  <c r="M236"/>
  <c r="I236"/>
  <c r="N210"/>
  <c r="K131"/>
  <c r="H131"/>
  <c r="K61"/>
  <c r="P45"/>
  <c r="P34" s="1"/>
  <c r="H45"/>
  <c r="H34" s="1"/>
  <c r="J45"/>
  <c r="Q17"/>
  <c r="Q16" s="1"/>
  <c r="Q15" s="1"/>
  <c r="I17"/>
  <c r="I16" s="1"/>
  <c r="I15" s="1"/>
  <c r="M93"/>
  <c r="M92"/>
  <c r="R72"/>
  <c r="R71"/>
  <c r="R61" s="1"/>
  <c r="N72"/>
  <c r="N71"/>
  <c r="N61" s="1"/>
  <c r="J72"/>
  <c r="J71"/>
  <c r="Q227"/>
  <c r="M227"/>
  <c r="P220"/>
  <c r="P183" s="1"/>
  <c r="L220"/>
  <c r="P175"/>
  <c r="H175"/>
  <c r="L156"/>
  <c r="L155" s="1"/>
  <c r="L143"/>
  <c r="L130" s="1"/>
  <c r="H143"/>
  <c r="H130" s="1"/>
  <c r="P120"/>
  <c r="P109" s="1"/>
  <c r="P101" s="1"/>
  <c r="H120"/>
  <c r="K45"/>
  <c r="K34" s="1"/>
  <c r="K29" s="1"/>
  <c r="N17"/>
  <c r="N16" s="1"/>
  <c r="N15" s="1"/>
  <c r="Q203"/>
  <c r="Q202"/>
  <c r="M203"/>
  <c r="M202"/>
  <c r="I203"/>
  <c r="I202"/>
  <c r="Q42"/>
  <c r="Q41"/>
  <c r="M42"/>
  <c r="M41"/>
  <c r="M34" s="1"/>
  <c r="M29" s="1"/>
  <c r="I42"/>
  <c r="I41"/>
  <c r="I34" s="1"/>
  <c r="O190"/>
  <c r="K190"/>
  <c r="K109"/>
  <c r="R102"/>
  <c r="J102"/>
  <c r="Q76"/>
  <c r="Q61" s="1"/>
  <c r="M76"/>
  <c r="M61" s="1"/>
  <c r="I76"/>
  <c r="I61" s="1"/>
  <c r="M72"/>
  <c r="R34"/>
  <c r="N34"/>
  <c r="J34"/>
  <c r="O210"/>
  <c r="O209"/>
  <c r="K210"/>
  <c r="K209"/>
  <c r="O196"/>
  <c r="O195"/>
  <c r="K196"/>
  <c r="K195"/>
  <c r="O166"/>
  <c r="O165"/>
  <c r="K166"/>
  <c r="K165"/>
  <c r="R190"/>
  <c r="N190"/>
  <c r="J190"/>
  <c r="L165"/>
  <c r="Q150"/>
  <c r="Q143" s="1"/>
  <c r="Q130" s="1"/>
  <c r="M150"/>
  <c r="M143" s="1"/>
  <c r="M130" s="1"/>
  <c r="I150"/>
  <c r="I143" s="1"/>
  <c r="I130" s="1"/>
  <c r="R92"/>
  <c r="J92"/>
  <c r="P76"/>
  <c r="P61" s="1"/>
  <c r="L76"/>
  <c r="L61" s="1"/>
  <c r="H76"/>
  <c r="H61" s="1"/>
  <c r="K17"/>
  <c r="K16" s="1"/>
  <c r="K15" s="1"/>
  <c r="G1141" i="3"/>
  <c r="G1140" s="1"/>
  <c r="G1148"/>
  <c r="G1144"/>
  <c r="G821"/>
  <c r="G820" s="1"/>
  <c r="G595"/>
  <c r="G594" s="1"/>
  <c r="G593" s="1"/>
  <c r="G49" i="2"/>
  <c r="G597" i="3"/>
  <c r="G596" s="1"/>
  <c r="G601"/>
  <c r="G600" s="1"/>
  <c r="G1756" i="1"/>
  <c r="G1755" s="1"/>
  <c r="G1760"/>
  <c r="G754"/>
  <c r="G826" i="3"/>
  <c r="G825" s="1"/>
  <c r="G376" i="1"/>
  <c r="G374" s="1"/>
  <c r="G373" s="1"/>
  <c r="F49" i="2" s="1"/>
  <c r="G348" i="1"/>
  <c r="G811"/>
  <c r="G807"/>
  <c r="G567"/>
  <c r="G831"/>
  <c r="G1697"/>
  <c r="G1527"/>
  <c r="G473" i="3"/>
  <c r="G472" s="1"/>
  <c r="G605" i="1"/>
  <c r="G487" i="3"/>
  <c r="G486" s="1"/>
  <c r="G609" i="1"/>
  <c r="G525"/>
  <c r="G608"/>
  <c r="G524"/>
  <c r="G604"/>
  <c r="G521"/>
  <c r="G632"/>
  <c r="G405"/>
  <c r="G485" i="3"/>
  <c r="G484" s="1"/>
  <c r="G483" s="1"/>
  <c r="G708" i="1"/>
  <c r="G707" s="1"/>
  <c r="G597"/>
  <c r="G596" s="1"/>
  <c r="G533"/>
  <c r="G532" s="1"/>
  <c r="G430" i="3"/>
  <c r="G429" s="1"/>
  <c r="G584" i="1"/>
  <c r="G583" s="1"/>
  <c r="G780" i="3"/>
  <c r="G779" s="1"/>
  <c r="G314" i="1"/>
  <c r="G313" s="1"/>
  <c r="G758"/>
  <c r="G770"/>
  <c r="G769" s="1"/>
  <c r="G96"/>
  <c r="G482"/>
  <c r="G47"/>
  <c r="G1752"/>
  <c r="G1753"/>
  <c r="G1370"/>
  <c r="G877"/>
  <c r="G613"/>
  <c r="G553"/>
  <c r="G1409"/>
  <c r="G1407"/>
  <c r="G1525"/>
  <c r="G321" i="3"/>
  <c r="G1528" i="1"/>
  <c r="G345"/>
  <c r="G194"/>
  <c r="G208"/>
  <c r="G201"/>
  <c r="G1264"/>
  <c r="G837"/>
  <c r="G1407" i="3" s="1"/>
  <c r="G1749" i="1"/>
  <c r="G571" i="3" s="1"/>
  <c r="G570" s="1"/>
  <c r="G568" s="1"/>
  <c r="G458" i="1"/>
  <c r="G592" i="3" s="1"/>
  <c r="G1272" i="1"/>
  <c r="G371" i="3"/>
  <c r="G1466" i="1"/>
  <c r="G1434"/>
  <c r="G720"/>
  <c r="G719" s="1"/>
  <c r="G718" s="1"/>
  <c r="G319"/>
  <c r="G1278" i="3" s="1"/>
  <c r="G80" i="1"/>
  <c r="G1580"/>
  <c r="G1577"/>
  <c r="G1601"/>
  <c r="AF1002" i="3" l="1"/>
  <c r="X1002"/>
  <c r="H1002"/>
  <c r="Y39"/>
  <c r="S835"/>
  <c r="W1002"/>
  <c r="I835"/>
  <c r="I599"/>
  <c r="W835"/>
  <c r="X1203"/>
  <c r="T1002"/>
  <c r="S203"/>
  <c r="AF203"/>
  <c r="H341"/>
  <c r="I432"/>
  <c r="O432"/>
  <c r="J904"/>
  <c r="I84"/>
  <c r="J1067"/>
  <c r="M906"/>
  <c r="M905" s="1"/>
  <c r="M904" s="1"/>
  <c r="N1280"/>
  <c r="N1279" s="1"/>
  <c r="P203"/>
  <c r="J235"/>
  <c r="I239"/>
  <c r="I235" s="1"/>
  <c r="Q239"/>
  <c r="Q235" s="1"/>
  <c r="L1002"/>
  <c r="P1002"/>
  <c r="J341"/>
  <c r="N184"/>
  <c r="K239"/>
  <c r="K235" s="1"/>
  <c r="O239"/>
  <c r="I341"/>
  <c r="M341"/>
  <c r="AB1371"/>
  <c r="AB1322" s="1"/>
  <c r="Q203"/>
  <c r="K1002"/>
  <c r="AC1067"/>
  <c r="AE235"/>
  <c r="N235"/>
  <c r="H203"/>
  <c r="I782"/>
  <c r="K203"/>
  <c r="L1155"/>
  <c r="L1149" s="1"/>
  <c r="Y84"/>
  <c r="K84"/>
  <c r="AA84"/>
  <c r="W84"/>
  <c r="H195"/>
  <c r="H184" s="1"/>
  <c r="P195"/>
  <c r="P184" s="1"/>
  <c r="U184"/>
  <c r="K195"/>
  <c r="K184" s="1"/>
  <c r="K315"/>
  <c r="P84"/>
  <c r="H282"/>
  <c r="H281" s="1"/>
  <c r="J203"/>
  <c r="N203"/>
  <c r="R203"/>
  <c r="L203"/>
  <c r="T203"/>
  <c r="AB203"/>
  <c r="M386"/>
  <c r="AA235"/>
  <c r="P360"/>
  <c r="P341" s="1"/>
  <c r="J386"/>
  <c r="U564"/>
  <c r="I195"/>
  <c r="AG599"/>
  <c r="R782"/>
  <c r="Z782"/>
  <c r="M564"/>
  <c r="J599"/>
  <c r="M782"/>
  <c r="U782"/>
  <c r="AC782"/>
  <c r="P782"/>
  <c r="AF782"/>
  <c r="AF904"/>
  <c r="J1002"/>
  <c r="Z1002"/>
  <c r="AF1155"/>
  <c r="AF1149" s="1"/>
  <c r="I1256"/>
  <c r="I1255" s="1"/>
  <c r="I1254" s="1"/>
  <c r="O782"/>
  <c r="AE782"/>
  <c r="AB1155"/>
  <c r="AB1149" s="1"/>
  <c r="Q1155"/>
  <c r="Q1149" s="1"/>
  <c r="K1155"/>
  <c r="K1149" s="1"/>
  <c r="M1155"/>
  <c r="M1149" s="1"/>
  <c r="M1424"/>
  <c r="M1408" s="1"/>
  <c r="M1405" s="1"/>
  <c r="M1002"/>
  <c r="R1256"/>
  <c r="R1255" s="1"/>
  <c r="R1254" s="1"/>
  <c r="Y235"/>
  <c r="P386"/>
  <c r="L564"/>
  <c r="P564"/>
  <c r="R904"/>
  <c r="L921"/>
  <c r="L904" s="1"/>
  <c r="Q1067"/>
  <c r="J1155"/>
  <c r="J1149" s="1"/>
  <c r="Z1155"/>
  <c r="Z1149" s="1"/>
  <c r="N1155"/>
  <c r="N1149" s="1"/>
  <c r="AD1155"/>
  <c r="AD1149" s="1"/>
  <c r="AC1203"/>
  <c r="S1155"/>
  <c r="S1149" s="1"/>
  <c r="Q1424"/>
  <c r="Q1408" s="1"/>
  <c r="Q1405" s="1"/>
  <c r="U1002"/>
  <c r="J1256"/>
  <c r="J1255" s="1"/>
  <c r="J1254" s="1"/>
  <c r="H1408"/>
  <c r="H1405" s="1"/>
  <c r="H564"/>
  <c r="AB564"/>
  <c r="K360"/>
  <c r="K341" s="1"/>
  <c r="R361"/>
  <c r="H1428"/>
  <c r="K1425"/>
  <c r="L1428"/>
  <c r="R1067"/>
  <c r="P1203"/>
  <c r="AF1203"/>
  <c r="M195"/>
  <c r="M184" s="1"/>
  <c r="O235"/>
  <c r="AB235"/>
  <c r="M1067"/>
  <c r="L361"/>
  <c r="P921"/>
  <c r="P904" s="1"/>
  <c r="H896" i="1"/>
  <c r="H895" s="1"/>
  <c r="H878" s="1"/>
  <c r="H897"/>
  <c r="P896"/>
  <c r="P895" s="1"/>
  <c r="P897"/>
  <c r="O1157"/>
  <c r="O1158"/>
  <c r="O1156" s="1"/>
  <c r="O1155" s="1"/>
  <c r="G375"/>
  <c r="N183"/>
  <c r="N174" s="1"/>
  <c r="N173" s="1"/>
  <c r="I29"/>
  <c r="Q34"/>
  <c r="Q29" s="1"/>
  <c r="M183"/>
  <c r="M174" s="1"/>
  <c r="M173" s="1"/>
  <c r="P174"/>
  <c r="H29"/>
  <c r="J183"/>
  <c r="J174" s="1"/>
  <c r="J173" s="1"/>
  <c r="I109"/>
  <c r="Q109"/>
  <c r="J459"/>
  <c r="I919"/>
  <c r="I918" s="1"/>
  <c r="I912" s="1"/>
  <c r="O406"/>
  <c r="Q1108"/>
  <c r="M724"/>
  <c r="M723" s="1"/>
  <c r="M722" s="1"/>
  <c r="P1109"/>
  <c r="P1108" s="1"/>
  <c r="Q795"/>
  <c r="O1260"/>
  <c r="O1253" s="1"/>
  <c r="H1253"/>
  <c r="H1635"/>
  <c r="J1260"/>
  <c r="J1253" s="1"/>
  <c r="O1635"/>
  <c r="L84" i="3"/>
  <c r="N1005" i="1"/>
  <c r="R1155"/>
  <c r="R1594"/>
  <c r="P333"/>
  <c r="O724"/>
  <c r="O723" s="1"/>
  <c r="O722" s="1"/>
  <c r="Q545"/>
  <c r="O752"/>
  <c r="O751" s="1"/>
  <c r="O746" s="1"/>
  <c r="O744" s="1"/>
  <c r="Q1260"/>
  <c r="Q1253" s="1"/>
  <c r="O1233"/>
  <c r="M1242"/>
  <c r="M1233" s="1"/>
  <c r="J1405"/>
  <c r="J1404" s="1"/>
  <c r="J1403" s="1"/>
  <c r="J1402" s="1"/>
  <c r="J1401" s="1"/>
  <c r="K1405"/>
  <c r="K1404" s="1"/>
  <c r="K1403" s="1"/>
  <c r="K1402" s="1"/>
  <c r="K1401" s="1"/>
  <c r="I1457"/>
  <c r="I1456" s="1"/>
  <c r="M1457"/>
  <c r="M1456" s="1"/>
  <c r="M1419" s="1"/>
  <c r="M1418" s="1"/>
  <c r="M1417" s="1"/>
  <c r="Q1457"/>
  <c r="Q1456" s="1"/>
  <c r="N1574"/>
  <c r="N1573" s="1"/>
  <c r="N1595"/>
  <c r="N1594" s="1"/>
  <c r="Q1648"/>
  <c r="Q1636" s="1"/>
  <c r="R183"/>
  <c r="O183"/>
  <c r="O174" s="1"/>
  <c r="L183"/>
  <c r="L174" s="1"/>
  <c r="L173" s="1"/>
  <c r="J61"/>
  <c r="P29"/>
  <c r="O29"/>
  <c r="M109"/>
  <c r="H459"/>
  <c r="L459"/>
  <c r="L1419"/>
  <c r="L1418" s="1"/>
  <c r="O1572"/>
  <c r="R1109"/>
  <c r="P1253"/>
  <c r="H919"/>
  <c r="H918" s="1"/>
  <c r="H912" s="1"/>
  <c r="H1109"/>
  <c r="H1108" s="1"/>
  <c r="I1419"/>
  <c r="I1418" s="1"/>
  <c r="I1417" s="1"/>
  <c r="J1373"/>
  <c r="J1415" s="1"/>
  <c r="H1573"/>
  <c r="H1572" s="1"/>
  <c r="R1635"/>
  <c r="O920"/>
  <c r="O919" s="1"/>
  <c r="O918" s="1"/>
  <c r="O912" s="1"/>
  <c r="O333"/>
  <c r="K805"/>
  <c r="K804" s="1"/>
  <c r="K803" s="1"/>
  <c r="K802" s="1"/>
  <c r="K795" s="1"/>
  <c r="O805"/>
  <c r="O804" s="1"/>
  <c r="O803" s="1"/>
  <c r="O802" s="1"/>
  <c r="O795" s="1"/>
  <c r="O902" s="1"/>
  <c r="H805"/>
  <c r="H804" s="1"/>
  <c r="H803" s="1"/>
  <c r="H802" s="1"/>
  <c r="H795" s="1"/>
  <c r="H902" s="1"/>
  <c r="P805"/>
  <c r="P804" s="1"/>
  <c r="P803" s="1"/>
  <c r="P802" s="1"/>
  <c r="P795" s="1"/>
  <c r="N920"/>
  <c r="N919" s="1"/>
  <c r="N918" s="1"/>
  <c r="N912" s="1"/>
  <c r="L1242"/>
  <c r="L1233" s="1"/>
  <c r="O1405"/>
  <c r="O1404" s="1"/>
  <c r="O1403" s="1"/>
  <c r="O1402" s="1"/>
  <c r="O1401" s="1"/>
  <c r="M1260"/>
  <c r="M1253" s="1"/>
  <c r="J1242"/>
  <c r="J1233" s="1"/>
  <c r="M1574"/>
  <c r="P1648"/>
  <c r="P1636" s="1"/>
  <c r="K1457"/>
  <c r="K1456" s="1"/>
  <c r="O1457"/>
  <c r="O1456" s="1"/>
  <c r="O1419" s="1"/>
  <c r="O1418" s="1"/>
  <c r="O1417" s="1"/>
  <c r="O1764" s="1"/>
  <c r="J1574"/>
  <c r="J1573" s="1"/>
  <c r="J1595"/>
  <c r="J1594" s="1"/>
  <c r="J1572" s="1"/>
  <c r="I1648"/>
  <c r="I1636" s="1"/>
  <c r="N1141"/>
  <c r="N1108" s="1"/>
  <c r="P1405"/>
  <c r="P1404" s="1"/>
  <c r="P1403" s="1"/>
  <c r="P1402" s="1"/>
  <c r="P1401" s="1"/>
  <c r="I1242"/>
  <c r="I1233" s="1"/>
  <c r="L1109"/>
  <c r="L1108" s="1"/>
  <c r="M1573"/>
  <c r="Q1002" i="3"/>
  <c r="S1002"/>
  <c r="Z1067"/>
  <c r="I196"/>
  <c r="S782"/>
  <c r="I1155"/>
  <c r="I1149" s="1"/>
  <c r="AE196"/>
  <c r="AA1002"/>
  <c r="H897"/>
  <c r="H898"/>
  <c r="AF897"/>
  <c r="AF898"/>
  <c r="R84"/>
  <c r="V84"/>
  <c r="O196"/>
  <c r="M235"/>
  <c r="AC235"/>
  <c r="AC599"/>
  <c r="T599"/>
  <c r="L782"/>
  <c r="T782"/>
  <c r="AB782"/>
  <c r="H599"/>
  <c r="Y599"/>
  <c r="W1155"/>
  <c r="W1149" s="1"/>
  <c r="T1155"/>
  <c r="T1149" s="1"/>
  <c r="Q599"/>
  <c r="W599"/>
  <c r="L599"/>
  <c r="AF599"/>
  <c r="X599"/>
  <c r="Z599"/>
  <c r="AE1203"/>
  <c r="P897"/>
  <c r="P898"/>
  <c r="X897"/>
  <c r="X898"/>
  <c r="S196"/>
  <c r="N84"/>
  <c r="L196"/>
  <c r="AB196"/>
  <c r="X235"/>
  <c r="X196" s="1"/>
  <c r="Q196"/>
  <c r="M84"/>
  <c r="AE904"/>
  <c r="V904"/>
  <c r="I1002"/>
  <c r="Y1002"/>
  <c r="K782"/>
  <c r="Y1155"/>
  <c r="Y1149" s="1"/>
  <c r="AG235"/>
  <c r="S599"/>
  <c r="AD599"/>
  <c r="W1203"/>
  <c r="AA1203"/>
  <c r="AA1137" s="1"/>
  <c r="V1203"/>
  <c r="V1137" s="1"/>
  <c r="J1203"/>
  <c r="J1137" s="1"/>
  <c r="U1203"/>
  <c r="Y1203"/>
  <c r="Q1203"/>
  <c r="Q1137" s="1"/>
  <c r="K1203"/>
  <c r="K1137" s="1"/>
  <c r="I1203"/>
  <c r="AG1203"/>
  <c r="AG1155"/>
  <c r="AG1149" s="1"/>
  <c r="AG1002"/>
  <c r="N599"/>
  <c r="AA599"/>
  <c r="P599"/>
  <c r="O599"/>
  <c r="AE599"/>
  <c r="AB375"/>
  <c r="Q375"/>
  <c r="X375"/>
  <c r="AE375"/>
  <c r="AF375"/>
  <c r="T375"/>
  <c r="AG375"/>
  <c r="AG84"/>
  <c r="AG39"/>
  <c r="AE39"/>
  <c r="R1572" i="1"/>
  <c r="M1203" i="3"/>
  <c r="R1203"/>
  <c r="R1373" i="1"/>
  <c r="R1415" s="1"/>
  <c r="R1253"/>
  <c r="R1108"/>
  <c r="AB1137" i="3"/>
  <c r="AA39"/>
  <c r="O1005" i="1"/>
  <c r="O1004" s="1"/>
  <c r="S39" i="3"/>
  <c r="P1005" i="1"/>
  <c r="P1004" s="1"/>
  <c r="L39" i="3"/>
  <c r="J1005" i="1"/>
  <c r="J1004" s="1"/>
  <c r="J904" s="1"/>
  <c r="N39" i="3"/>
  <c r="Z39"/>
  <c r="H39"/>
  <c r="J39"/>
  <c r="L1005" i="1"/>
  <c r="L1004" s="1"/>
  <c r="R1005"/>
  <c r="R1004" s="1"/>
  <c r="R39" i="3"/>
  <c r="I1005" i="1"/>
  <c r="I1004" s="1"/>
  <c r="I904" s="1"/>
  <c r="H1005"/>
  <c r="H1004" s="1"/>
  <c r="H904" s="1"/>
  <c r="N1004"/>
  <c r="P39" i="3"/>
  <c r="V39"/>
  <c r="Q39"/>
  <c r="S1137"/>
  <c r="I39"/>
  <c r="K39"/>
  <c r="O39"/>
  <c r="R1155"/>
  <c r="R1149" s="1"/>
  <c r="R919" i="1"/>
  <c r="R918" s="1"/>
  <c r="R912" s="1"/>
  <c r="M375" i="3"/>
  <c r="P554" i="1"/>
  <c r="P544" s="1"/>
  <c r="P474" s="1"/>
  <c r="P793" s="1"/>
  <c r="K554"/>
  <c r="N554"/>
  <c r="L554"/>
  <c r="L544" s="1"/>
  <c r="L474" s="1"/>
  <c r="L793" s="1"/>
  <c r="P375" i="3"/>
  <c r="Y1137"/>
  <c r="N544" i="1"/>
  <c r="N474" s="1"/>
  <c r="N793" s="1"/>
  <c r="T1137" i="3"/>
  <c r="O554" i="1"/>
  <c r="M554"/>
  <c r="M544" s="1"/>
  <c r="M474" s="1"/>
  <c r="M793" s="1"/>
  <c r="W375" i="3"/>
  <c r="S341"/>
  <c r="AF1137"/>
  <c r="U1137"/>
  <c r="I554" i="1"/>
  <c r="I544" s="1"/>
  <c r="I474" s="1"/>
  <c r="I793" s="1"/>
  <c r="J375" i="3"/>
  <c r="AC1137"/>
  <c r="I1137"/>
  <c r="Q554" i="1"/>
  <c r="Q544" s="1"/>
  <c r="Q474" s="1"/>
  <c r="Q793" s="1"/>
  <c r="AA375" i="3"/>
  <c r="I375"/>
  <c r="AC375"/>
  <c r="AA341"/>
  <c r="K375"/>
  <c r="V375"/>
  <c r="W1137"/>
  <c r="U375"/>
  <c r="AD375"/>
  <c r="Z375"/>
  <c r="H375"/>
  <c r="N375"/>
  <c r="S375"/>
  <c r="L375"/>
  <c r="R554" i="1"/>
  <c r="R544" s="1"/>
  <c r="R474" s="1"/>
  <c r="R793" s="1"/>
  <c r="R375" i="3"/>
  <c r="R424" i="1"/>
  <c r="R423" s="1"/>
  <c r="R459" s="1"/>
  <c r="R599" i="3"/>
  <c r="R174" i="1"/>
  <c r="R173" s="1"/>
  <c r="AD1137" i="3"/>
  <c r="U196"/>
  <c r="T196"/>
  <c r="M599"/>
  <c r="M1137"/>
  <c r="Z1137"/>
  <c r="N1137"/>
  <c r="I898"/>
  <c r="I897"/>
  <c r="L897"/>
  <c r="L898"/>
  <c r="AE897"/>
  <c r="AE898"/>
  <c r="Y898"/>
  <c r="Y897"/>
  <c r="Q898"/>
  <c r="Q897"/>
  <c r="AA196"/>
  <c r="O375"/>
  <c r="Z235"/>
  <c r="P235"/>
  <c r="P196" s="1"/>
  <c r="Z196"/>
  <c r="I904"/>
  <c r="M39"/>
  <c r="T84"/>
  <c r="V184"/>
  <c r="T39"/>
  <c r="Y196"/>
  <c r="AF84"/>
  <c r="Z84"/>
  <c r="R235"/>
  <c r="R196" s="1"/>
  <c r="J196"/>
  <c r="AF235"/>
  <c r="AF196" s="1"/>
  <c r="O341"/>
  <c r="AG196"/>
  <c r="W39"/>
  <c r="U84"/>
  <c r="H1155"/>
  <c r="H1149" s="1"/>
  <c r="H1137" s="1"/>
  <c r="M196"/>
  <c r="O904"/>
  <c r="N904"/>
  <c r="AE1155"/>
  <c r="AE1149" s="1"/>
  <c r="AE1137" s="1"/>
  <c r="L1371"/>
  <c r="L1322" s="1"/>
  <c r="L1137" s="1"/>
  <c r="W897"/>
  <c r="W898"/>
  <c r="AB897"/>
  <c r="AB898"/>
  <c r="O897"/>
  <c r="O898"/>
  <c r="T897"/>
  <c r="T898"/>
  <c r="P390"/>
  <c r="P394"/>
  <c r="AG898"/>
  <c r="AG897"/>
  <c r="Y375"/>
  <c r="Q904"/>
  <c r="AF39"/>
  <c r="AC39"/>
  <c r="N196"/>
  <c r="X1155"/>
  <c r="X1149" s="1"/>
  <c r="X1137" s="1"/>
  <c r="AC196"/>
  <c r="O1155"/>
  <c r="O1149" s="1"/>
  <c r="O1137" s="1"/>
  <c r="X39"/>
  <c r="U39"/>
  <c r="AB84"/>
  <c r="AB39"/>
  <c r="W196"/>
  <c r="H84"/>
  <c r="J84"/>
  <c r="AD84"/>
  <c r="AE184"/>
  <c r="AD196"/>
  <c r="V196"/>
  <c r="H235"/>
  <c r="H196" s="1"/>
  <c r="W341"/>
  <c r="Y184"/>
  <c r="I184"/>
  <c r="V782"/>
  <c r="AC84"/>
  <c r="Q782"/>
  <c r="AG782"/>
  <c r="P1155"/>
  <c r="P1149" s="1"/>
  <c r="W904"/>
  <c r="P1371"/>
  <c r="P1322" s="1"/>
  <c r="K1373" i="1"/>
  <c r="K1415" s="1"/>
  <c r="P1419"/>
  <c r="P1418" s="1"/>
  <c r="P1417" s="1"/>
  <c r="K1108"/>
  <c r="J20" i="2"/>
  <c r="K878" i="1"/>
  <c r="K881"/>
  <c r="J53" i="2" s="1"/>
  <c r="R878" i="1"/>
  <c r="R902" s="1"/>
  <c r="R881"/>
  <c r="K372"/>
  <c r="J48" i="2"/>
  <c r="J32"/>
  <c r="K1710" i="1"/>
  <c r="I101"/>
  <c r="I28" s="1"/>
  <c r="I393" s="1"/>
  <c r="H1419"/>
  <c r="H1418" s="1"/>
  <c r="H1417" s="1"/>
  <c r="Q1155"/>
  <c r="K1419"/>
  <c r="K1418" s="1"/>
  <c r="J28" i="2"/>
  <c r="P28" i="1"/>
  <c r="I173"/>
  <c r="N424"/>
  <c r="N423" s="1"/>
  <c r="H174"/>
  <c r="H173" s="1"/>
  <c r="K1004"/>
  <c r="K904" s="1"/>
  <c r="N1572"/>
  <c r="Q1419"/>
  <c r="Q1418" s="1"/>
  <c r="Q1417" s="1"/>
  <c r="I1635"/>
  <c r="Q1373"/>
  <c r="Q1415" s="1"/>
  <c r="N29"/>
  <c r="K101"/>
  <c r="K28" s="1"/>
  <c r="M424"/>
  <c r="M423" s="1"/>
  <c r="M459" s="1"/>
  <c r="Q333"/>
  <c r="Q173" s="1"/>
  <c r="M101"/>
  <c r="M28" s="1"/>
  <c r="M393" s="1"/>
  <c r="N459"/>
  <c r="L101"/>
  <c r="L795"/>
  <c r="O545"/>
  <c r="M919"/>
  <c r="M918" s="1"/>
  <c r="M912" s="1"/>
  <c r="M1005"/>
  <c r="M1004" s="1"/>
  <c r="J554"/>
  <c r="J544" s="1"/>
  <c r="P919"/>
  <c r="P918" s="1"/>
  <c r="P912" s="1"/>
  <c r="N1165"/>
  <c r="N1155" s="1"/>
  <c r="L919"/>
  <c r="L918" s="1"/>
  <c r="L912" s="1"/>
  <c r="I1572"/>
  <c r="I1764" s="1"/>
  <c r="P1155"/>
  <c r="R1419"/>
  <c r="R1418" s="1"/>
  <c r="R1417" s="1"/>
  <c r="R1764" s="1"/>
  <c r="P1573"/>
  <c r="P1572" s="1"/>
  <c r="J43" i="2"/>
  <c r="N1419" i="1"/>
  <c r="N1418" s="1"/>
  <c r="N1417" s="1"/>
  <c r="N1764" s="1"/>
  <c r="Q1635"/>
  <c r="Q1572" s="1"/>
  <c r="J1419"/>
  <c r="J1418" s="1"/>
  <c r="J1417" s="1"/>
  <c r="L1573"/>
  <c r="K1233"/>
  <c r="K406"/>
  <c r="N881"/>
  <c r="N878"/>
  <c r="N902" s="1"/>
  <c r="L881"/>
  <c r="L878"/>
  <c r="K846"/>
  <c r="J18" i="2"/>
  <c r="M881" i="1"/>
  <c r="M878"/>
  <c r="M902" s="1"/>
  <c r="K395"/>
  <c r="K459" s="1"/>
  <c r="P881"/>
  <c r="P878"/>
  <c r="I881"/>
  <c r="I878"/>
  <c r="I902" s="1"/>
  <c r="Q881"/>
  <c r="Q878"/>
  <c r="Q902" s="1"/>
  <c r="J29"/>
  <c r="R101"/>
  <c r="L1572"/>
  <c r="M1635"/>
  <c r="O28"/>
  <c r="N28"/>
  <c r="N393" s="1"/>
  <c r="J724"/>
  <c r="J723" s="1"/>
  <c r="J722" s="1"/>
  <c r="O395"/>
  <c r="O459" s="1"/>
  <c r="K544"/>
  <c r="J902"/>
  <c r="H1155"/>
  <c r="R29"/>
  <c r="K183"/>
  <c r="K174" s="1"/>
  <c r="H109"/>
  <c r="H101" s="1"/>
  <c r="H28" s="1"/>
  <c r="Q101"/>
  <c r="Q28" s="1"/>
  <c r="L29"/>
  <c r="J101"/>
  <c r="L406"/>
  <c r="Q919"/>
  <c r="Q918" s="1"/>
  <c r="Q912" s="1"/>
  <c r="Q1005"/>
  <c r="Q1004" s="1"/>
  <c r="J1108"/>
  <c r="I1155"/>
  <c r="L1201"/>
  <c r="L1155" s="1"/>
  <c r="M1572"/>
  <c r="H554"/>
  <c r="H544" s="1"/>
  <c r="H474" s="1"/>
  <c r="H793" s="1"/>
  <c r="L1417"/>
  <c r="L1764" s="1"/>
  <c r="P1635"/>
  <c r="K1572"/>
  <c r="G1748"/>
  <c r="G1746" s="1"/>
  <c r="G1048"/>
  <c r="G78" i="3" s="1"/>
  <c r="G1073" i="1"/>
  <c r="G1640"/>
  <c r="G1690"/>
  <c r="G1650"/>
  <c r="G1070"/>
  <c r="G1067"/>
  <c r="G1331"/>
  <c r="G1299"/>
  <c r="G1258"/>
  <c r="G870"/>
  <c r="G516"/>
  <c r="G548"/>
  <c r="G1057"/>
  <c r="G1060"/>
  <c r="G926"/>
  <c r="K196" i="3" l="1"/>
  <c r="AB9"/>
  <c r="O393" i="1"/>
  <c r="J474"/>
  <c r="J793" s="1"/>
  <c r="L28"/>
  <c r="L393" s="1"/>
  <c r="H1764"/>
  <c r="N904"/>
  <c r="N1371" s="1"/>
  <c r="N1765" s="1"/>
  <c r="O904"/>
  <c r="O1371" s="1"/>
  <c r="P902"/>
  <c r="J1764"/>
  <c r="K902"/>
  <c r="H1371"/>
  <c r="O173"/>
  <c r="O1373"/>
  <c r="O1415" s="1"/>
  <c r="P1373"/>
  <c r="P1415" s="1"/>
  <c r="P173"/>
  <c r="P393" s="1"/>
  <c r="Y9" i="3"/>
  <c r="P1137"/>
  <c r="AG1137"/>
  <c r="X9"/>
  <c r="AE9"/>
  <c r="AF9"/>
  <c r="T9"/>
  <c r="T1444" s="1"/>
  <c r="W9"/>
  <c r="W1444" s="1"/>
  <c r="S9"/>
  <c r="S1444" s="1"/>
  <c r="AD9"/>
  <c r="AD1444" s="1"/>
  <c r="AC9"/>
  <c r="AC1444" s="1"/>
  <c r="AG9"/>
  <c r="AA9"/>
  <c r="AA1444" s="1"/>
  <c r="R1137"/>
  <c r="AB1444"/>
  <c r="Y1444"/>
  <c r="Q9"/>
  <c r="Q1444" s="1"/>
  <c r="Z9"/>
  <c r="Z1444" s="1"/>
  <c r="P904" i="1"/>
  <c r="P1371" s="1"/>
  <c r="Q904"/>
  <c r="Q1371" s="1"/>
  <c r="K9" i="3"/>
  <c r="K1444" s="1"/>
  <c r="H9"/>
  <c r="H1444" s="1"/>
  <c r="L904" i="1"/>
  <c r="L1371" s="1"/>
  <c r="J8" i="2"/>
  <c r="M904" i="1"/>
  <c r="M1371" s="1"/>
  <c r="P9" i="3"/>
  <c r="X1444"/>
  <c r="I1371" i="1"/>
  <c r="I1765" s="1"/>
  <c r="R904"/>
  <c r="R1371" s="1"/>
  <c r="J9" i="3"/>
  <c r="J1444" s="1"/>
  <c r="M9"/>
  <c r="M1444" s="1"/>
  <c r="L9"/>
  <c r="L1444" s="1"/>
  <c r="O544" i="1"/>
  <c r="O474" s="1"/>
  <c r="O793" s="1"/>
  <c r="O1765" s="1"/>
  <c r="O9" i="3"/>
  <c r="O1444" s="1"/>
  <c r="I9"/>
  <c r="I1444" s="1"/>
  <c r="AE1444"/>
  <c r="AF1444"/>
  <c r="V9"/>
  <c r="V1444" s="1"/>
  <c r="N9"/>
  <c r="N1444" s="1"/>
  <c r="U9"/>
  <c r="U1444" s="1"/>
  <c r="R9"/>
  <c r="K173" i="1"/>
  <c r="J40" i="2"/>
  <c r="J28" i="1"/>
  <c r="J393" s="1"/>
  <c r="R28"/>
  <c r="R393" s="1"/>
  <c r="K474"/>
  <c r="K793" s="1"/>
  <c r="K1417"/>
  <c r="K1764" s="1"/>
  <c r="Q393"/>
  <c r="J34" i="2"/>
  <c r="M1764" i="1"/>
  <c r="J1371"/>
  <c r="H393"/>
  <c r="H1765" s="1"/>
  <c r="L902"/>
  <c r="K393"/>
  <c r="Q1764"/>
  <c r="K1371"/>
  <c r="J24" i="2"/>
  <c r="P1764" i="1"/>
  <c r="G903" i="3"/>
  <c r="G902" s="1"/>
  <c r="G126"/>
  <c r="M1765" i="1" l="1"/>
  <c r="P1444" i="3"/>
  <c r="AG1444"/>
  <c r="R1444"/>
  <c r="P1765" i="1"/>
  <c r="J57" i="2"/>
  <c r="L1765" i="1"/>
  <c r="R1765"/>
  <c r="K1765"/>
  <c r="Q1765"/>
  <c r="J1765"/>
  <c r="G450"/>
  <c r="G446" s="1"/>
  <c r="G448"/>
  <c r="G447" s="1"/>
  <c r="G1285" i="3" s="1"/>
  <c r="G421" i="1"/>
  <c r="G417" s="1"/>
  <c r="G419"/>
  <c r="G169"/>
  <c r="G167"/>
  <c r="G165"/>
  <c r="G591" i="3"/>
  <c r="G589" s="1"/>
  <c r="G457" i="1"/>
  <c r="G455" s="1"/>
  <c r="G454" s="1"/>
  <c r="G1720"/>
  <c r="G922"/>
  <c r="G910"/>
  <c r="G166" l="1"/>
  <c r="G453"/>
  <c r="G418"/>
  <c r="G1455"/>
  <c r="G234" i="3" s="1"/>
  <c r="G233" s="1"/>
  <c r="G1406"/>
  <c r="G836" i="1"/>
  <c r="G1295" i="3"/>
  <c r="G323" i="1"/>
  <c r="G1252"/>
  <c r="G1293" i="3" s="1"/>
  <c r="G1379" i="1"/>
  <c r="G1598"/>
  <c r="G1512"/>
  <c r="G304" i="3" s="1"/>
  <c r="G303" s="1"/>
  <c r="G1464" i="1"/>
  <c r="G245" i="3" s="1"/>
  <c r="G1514" i="1"/>
  <c r="G306" i="3" s="1"/>
  <c r="G305" s="1"/>
  <c r="G373"/>
  <c r="G372" s="1"/>
  <c r="G32" i="1"/>
  <c r="G31" s="1"/>
  <c r="G30" s="1"/>
  <c r="G734"/>
  <c r="G231" i="3"/>
  <c r="G1452" i="1"/>
  <c r="G1511"/>
  <c r="G1510" s="1"/>
  <c r="G1509" s="1"/>
  <c r="G574" i="3"/>
  <c r="G572" s="1"/>
  <c r="G1715" i="1"/>
  <c r="G1713" s="1"/>
  <c r="G1633"/>
  <c r="G1632" s="1"/>
  <c r="G1631" s="1"/>
  <c r="G1136" i="3"/>
  <c r="G1135" s="1"/>
  <c r="G1134" s="1"/>
  <c r="G1133" s="1"/>
  <c r="G77"/>
  <c r="G76" s="1"/>
  <c r="G74"/>
  <c r="G73" s="1"/>
  <c r="G1047" i="1"/>
  <c r="G1046" s="1"/>
  <c r="G1044"/>
  <c r="G1043" s="1"/>
  <c r="G1194" i="3"/>
  <c r="G1190"/>
  <c r="G331" i="1"/>
  <c r="G311"/>
  <c r="G310" s="1"/>
  <c r="G309" s="1"/>
  <c r="G99"/>
  <c r="G98" s="1"/>
  <c r="G97" s="1"/>
  <c r="G1147" i="3"/>
  <c r="G1146" s="1"/>
  <c r="G1145" s="1"/>
  <c r="G1646" i="1"/>
  <c r="G1645" s="1"/>
  <c r="G1644" s="1"/>
  <c r="G601"/>
  <c r="G600" s="1"/>
  <c r="G599" s="1"/>
  <c r="G1284" i="3"/>
  <c r="G1283" s="1"/>
  <c r="G1298"/>
  <c r="G1297" s="1"/>
  <c r="G1219" i="1"/>
  <c r="G1218" s="1"/>
  <c r="G1072"/>
  <c r="G1071" s="1"/>
  <c r="G1429" i="3"/>
  <c r="G1427" s="1"/>
  <c r="G464" i="1"/>
  <c r="G463" s="1"/>
  <c r="G462" s="1"/>
  <c r="G461" s="1"/>
  <c r="G466"/>
  <c r="G445" i="3"/>
  <c r="G524"/>
  <c r="G522" s="1"/>
  <c r="G759" i="1"/>
  <c r="G665"/>
  <c r="G664" s="1"/>
  <c r="G663" s="1"/>
  <c r="G542"/>
  <c r="G541" s="1"/>
  <c r="G540" s="1"/>
  <c r="G437" i="3"/>
  <c r="G436" s="1"/>
  <c r="G530" i="1"/>
  <c r="G529" s="1"/>
  <c r="G108" i="3"/>
  <c r="G439" i="1"/>
  <c r="G329"/>
  <c r="G294"/>
  <c r="G1533"/>
  <c r="G586" i="3"/>
  <c r="G585" s="1"/>
  <c r="G481"/>
  <c r="G480" s="1"/>
  <c r="G56" i="1"/>
  <c r="G370" i="3"/>
  <c r="G369"/>
  <c r="G552" i="1"/>
  <c r="G551"/>
  <c r="G367" i="3"/>
  <c r="G366"/>
  <c r="G365" s="1"/>
  <c r="G675" i="1"/>
  <c r="G674"/>
  <c r="G673" s="1"/>
  <c r="G1038" i="3"/>
  <c r="G1037" s="1"/>
  <c r="G1629" i="1"/>
  <c r="G1628" s="1"/>
  <c r="G1624"/>
  <c r="G1623" s="1"/>
  <c r="G1639"/>
  <c r="G1638" s="1"/>
  <c r="G1246"/>
  <c r="G1762"/>
  <c r="G1759" s="1"/>
  <c r="G588" i="3"/>
  <c r="G587" s="1"/>
  <c r="G1359" i="1"/>
  <c r="G123" i="3" s="1"/>
  <c r="G122" s="1"/>
  <c r="G1356" i="1"/>
  <c r="G1008"/>
  <c r="G1065" i="3"/>
  <c r="G1064" s="1"/>
  <c r="G1592" i="1"/>
  <c r="G1591" s="1"/>
  <c r="G319" i="3"/>
  <c r="G326"/>
  <c r="G1534" i="1"/>
  <c r="G120" i="3"/>
  <c r="G1265" i="1"/>
  <c r="G1403" i="3"/>
  <c r="G1402" s="1"/>
  <c r="G1401" s="1"/>
  <c r="G1362" i="1"/>
  <c r="G1361" s="1"/>
  <c r="G1360" s="1"/>
  <c r="G1426" i="3"/>
  <c r="G1410"/>
  <c r="G1069" i="1"/>
  <c r="G1068"/>
  <c r="G1066"/>
  <c r="G1065"/>
  <c r="G1252" i="3"/>
  <c r="G1406" i="1"/>
  <c r="G923" i="3"/>
  <c r="G922" s="1"/>
  <c r="G821" i="1"/>
  <c r="G820" s="1"/>
  <c r="G819" s="1"/>
  <c r="G842"/>
  <c r="G841"/>
  <c r="G471" i="3"/>
  <c r="G510"/>
  <c r="G509" s="1"/>
  <c r="G728" i="1"/>
  <c r="G479" i="3"/>
  <c r="G607" i="1"/>
  <c r="G449" i="3"/>
  <c r="G603" i="1"/>
  <c r="G447" i="3"/>
  <c r="G594" i="1"/>
  <c r="G467" i="3"/>
  <c r="G527" i="1"/>
  <c r="G512"/>
  <c r="G517"/>
  <c r="G523"/>
  <c r="G628" i="3"/>
  <c r="G725"/>
  <c r="G307" i="1"/>
  <c r="G161"/>
  <c r="G163"/>
  <c r="G1526"/>
  <c r="G1524" s="1"/>
  <c r="G560" i="3"/>
  <c r="G563"/>
  <c r="G26" i="1"/>
  <c r="G25" s="1"/>
  <c r="G556" i="3"/>
  <c r="G177" i="1"/>
  <c r="G176" s="1"/>
  <c r="G181"/>
  <c r="G180" s="1"/>
  <c r="G23"/>
  <c r="G22" s="1"/>
  <c r="G19"/>
  <c r="G18" s="1"/>
  <c r="G36"/>
  <c r="G35" s="1"/>
  <c r="G1552"/>
  <c r="G1551" s="1"/>
  <c r="G353" i="3"/>
  <c r="G352" s="1"/>
  <c r="G351" s="1"/>
  <c r="G356"/>
  <c r="G355" s="1"/>
  <c r="G354" s="1"/>
  <c r="G314"/>
  <c r="G310"/>
  <c r="G308"/>
  <c r="G1521" i="1"/>
  <c r="G1515" s="1"/>
  <c r="G1518"/>
  <c r="G1516"/>
  <c r="G1161"/>
  <c r="G1211"/>
  <c r="G1048" i="3"/>
  <c r="G1689" i="1"/>
  <c r="G1688" s="1"/>
  <c r="G1549"/>
  <c r="G1570"/>
  <c r="G1569" s="1"/>
  <c r="G1568" s="1"/>
  <c r="G368"/>
  <c r="G35" i="3" s="1"/>
  <c r="G1060" l="1"/>
  <c r="G1513" i="1"/>
  <c r="G1454"/>
  <c r="G1451" s="1"/>
  <c r="G1063" i="3"/>
  <c r="G318"/>
  <c r="G317" s="1"/>
  <c r="G313"/>
  <c r="G307" s="1"/>
  <c r="G230"/>
  <c r="G452" i="1"/>
  <c r="G302" i="3"/>
  <c r="G1358" i="1"/>
  <c r="G1143" i="3"/>
  <c r="G328" i="1"/>
  <c r="G327" s="1"/>
  <c r="G1432" i="3"/>
  <c r="G1431" s="1"/>
  <c r="G1430" s="1"/>
  <c r="G1355" i="1"/>
  <c r="G1354" s="1"/>
  <c r="G1338" s="1"/>
  <c r="G584" i="3"/>
  <c r="G1428"/>
  <c r="G17" i="1"/>
  <c r="G175"/>
  <c r="G16"/>
  <c r="G559" i="3"/>
  <c r="G558" s="1"/>
  <c r="G1708" i="1"/>
  <c r="G1707" s="1"/>
  <c r="G1706" s="1"/>
  <c r="G562" i="3"/>
  <c r="G561" s="1"/>
  <c r="G557" s="1"/>
  <c r="G1547" i="1"/>
  <c r="G1546" s="1"/>
  <c r="G1545" s="1"/>
  <c r="G1047" i="3"/>
  <c r="G1046" s="1"/>
  <c r="G1041"/>
  <c r="G1040" s="1"/>
  <c r="G1621" i="1"/>
  <c r="G1620" s="1"/>
  <c r="G1193" i="3"/>
  <c r="G1189"/>
  <c r="G977" i="1"/>
  <c r="G973"/>
  <c r="G945"/>
  <c r="G440" i="3"/>
  <c r="G439" s="1"/>
  <c r="G705" i="1"/>
  <c r="G704" s="1"/>
  <c r="G694"/>
  <c r="G685"/>
  <c r="G371"/>
  <c r="G38" i="3" s="1"/>
  <c r="G37" s="1"/>
  <c r="G36" s="1"/>
  <c r="G472" i="1"/>
  <c r="G471" s="1"/>
  <c r="G470" s="1"/>
  <c r="G1153"/>
  <c r="G901" i="3" s="1"/>
  <c r="G1694" i="1"/>
  <c r="G1249" i="3"/>
  <c r="G478"/>
  <c r="G477" s="1"/>
  <c r="G182"/>
  <c r="G181" s="1"/>
  <c r="G889"/>
  <c r="G888" s="1"/>
  <c r="G1148" i="1"/>
  <c r="G1147" s="1"/>
  <c r="G475" i="3"/>
  <c r="G474" s="1"/>
  <c r="G649" i="1"/>
  <c r="G648" s="1"/>
  <c r="G592"/>
  <c r="G591" s="1"/>
  <c r="G470" i="3"/>
  <c r="G469" s="1"/>
  <c r="G702" i="1"/>
  <c r="G701" s="1"/>
  <c r="G500" i="3"/>
  <c r="G443"/>
  <c r="G442" s="1"/>
  <c r="G435"/>
  <c r="G489" i="1"/>
  <c r="G488" s="1"/>
  <c r="G487" s="1"/>
  <c r="G34" i="3"/>
  <c r="G33" s="1"/>
  <c r="G367" i="1"/>
  <c r="G366" s="1"/>
  <c r="G325"/>
  <c r="G630" i="3"/>
  <c r="G629" s="1"/>
  <c r="G305" i="1"/>
  <c r="G304" s="1"/>
  <c r="G627" i="3"/>
  <c r="G626" s="1"/>
  <c r="G301" i="1"/>
  <c r="G300" s="1"/>
  <c r="G125" i="3"/>
  <c r="G124" s="1"/>
  <c r="G1268" i="1"/>
  <c r="G1267" s="1"/>
  <c r="G1216"/>
  <c r="G1215" s="1"/>
  <c r="G1091"/>
  <c r="G545" i="3"/>
  <c r="G544" s="1"/>
  <c r="G1700" i="1"/>
  <c r="G1699" s="1"/>
  <c r="G329" i="3"/>
  <c r="G1543" i="1"/>
  <c r="G1542" s="1"/>
  <c r="G1139" i="3" l="1"/>
  <c r="G1138" s="1"/>
  <c r="G321" i="1"/>
  <c r="G322"/>
  <c r="G328" i="3"/>
  <c r="G370" i="1"/>
  <c r="G369" s="1"/>
  <c r="G508" i="3"/>
  <c r="G507" s="1"/>
  <c r="G1188"/>
  <c r="G742" i="1"/>
  <c r="G972"/>
  <c r="G1704"/>
  <c r="G1703" s="1"/>
  <c r="G1696"/>
  <c r="G1695" s="1"/>
  <c r="G1230" i="3"/>
  <c r="G1410" i="1"/>
  <c r="G1399" i="3"/>
  <c r="G1398" s="1"/>
  <c r="G1397" s="1"/>
  <c r="G863" i="1"/>
  <c r="G862" s="1"/>
  <c r="G861" s="1"/>
  <c r="G860" s="1"/>
  <c r="G859" s="1"/>
  <c r="G839"/>
  <c r="G1425" i="3"/>
  <c r="G838" i="1"/>
  <c r="G916" i="3"/>
  <c r="G915" s="1"/>
  <c r="G816" i="1"/>
  <c r="G1291"/>
  <c r="G335" i="3"/>
  <c r="G334" s="1"/>
  <c r="G1540" i="1"/>
  <c r="G1539" s="1"/>
  <c r="G1508"/>
  <c r="G333" i="3"/>
  <c r="G332" s="1"/>
  <c r="G331" s="1"/>
  <c r="G1537" i="1"/>
  <c r="G1536" s="1"/>
  <c r="G540" i="3"/>
  <c r="G211"/>
  <c r="G210" s="1"/>
  <c r="G209" s="1"/>
  <c r="G1430" i="1"/>
  <c r="G1429" s="1"/>
  <c r="G425" i="3"/>
  <c r="G424" s="1"/>
  <c r="G423" s="1"/>
  <c r="G575" i="1"/>
  <c r="G574" s="1"/>
  <c r="G340" i="3"/>
  <c r="G339" s="1"/>
  <c r="G338" s="1"/>
  <c r="G337" s="1"/>
  <c r="G1199" i="1"/>
  <c r="G1198" s="1"/>
  <c r="G1197" s="1"/>
  <c r="G1196" s="1"/>
  <c r="G1195" s="1"/>
  <c r="G994" i="3"/>
  <c r="G980"/>
  <c r="G379"/>
  <c r="G494"/>
  <c r="G543"/>
  <c r="G542" s="1"/>
  <c r="G541" s="1"/>
  <c r="G1059"/>
  <c r="G1058" s="1"/>
  <c r="G1597" i="1"/>
  <c r="G1596" s="1"/>
  <c r="G1207"/>
  <c r="G1206" s="1"/>
  <c r="G1063"/>
  <c r="G1062" s="1"/>
  <c r="G1294" i="3"/>
  <c r="G422"/>
  <c r="G421" s="1"/>
  <c r="G420" s="1"/>
  <c r="G572" i="1"/>
  <c r="G571" s="1"/>
  <c r="G802" i="3"/>
  <c r="G801" s="1"/>
  <c r="G800" s="1"/>
  <c r="G805"/>
  <c r="G804" s="1"/>
  <c r="G803" s="1"/>
  <c r="G384" i="1"/>
  <c r="G383" s="1"/>
  <c r="G381"/>
  <c r="G380" s="1"/>
  <c r="G621" i="3"/>
  <c r="G620" s="1"/>
  <c r="G296" i="1"/>
  <c r="G623" i="3"/>
  <c r="G622" s="1"/>
  <c r="G59" i="1"/>
  <c r="G693"/>
  <c r="G692" s="1"/>
  <c r="G1013" i="3"/>
  <c r="G1012" s="1"/>
  <c r="G1011" s="1"/>
  <c r="G1642" i="1"/>
  <c r="G1641" s="1"/>
  <c r="G363" i="3" l="1"/>
  <c r="G361" s="1"/>
  <c r="G547" i="1"/>
  <c r="G1702"/>
  <c r="G546"/>
  <c r="G545" s="1"/>
  <c r="G1424" i="3"/>
  <c r="G453"/>
  <c r="G452" s="1"/>
  <c r="G451" s="1"/>
  <c r="G193"/>
  <c r="G192" s="1"/>
  <c r="G1193" i="1"/>
  <c r="G1192" s="1"/>
  <c r="G261" i="3"/>
  <c r="G160"/>
  <c r="G159" s="1"/>
  <c r="G1286" i="1"/>
  <c r="G1285" s="1"/>
  <c r="G674" i="3"/>
  <c r="G55" i="1"/>
  <c r="G1652"/>
  <c r="G1435" i="3"/>
  <c r="G1434" s="1"/>
  <c r="G1076" i="1"/>
  <c r="G1075" s="1"/>
  <c r="G1061" s="1"/>
  <c r="G539" i="3"/>
  <c r="G538" s="1"/>
  <c r="G1693" i="1"/>
  <c r="G1692" s="1"/>
  <c r="G1691" s="1"/>
  <c r="G360" i="3" l="1"/>
  <c r="G1743" i="1"/>
  <c r="G1742" s="1"/>
  <c r="G1740" s="1"/>
  <c r="G1739" s="1"/>
  <c r="G1604"/>
  <c r="G832"/>
  <c r="G1741" l="1"/>
  <c r="G1341"/>
  <c r="G1340" s="1"/>
  <c r="G1016"/>
  <c r="G1463"/>
  <c r="G244" i="3"/>
  <c r="G219"/>
  <c r="G1449" i="1"/>
  <c r="G1448" s="1"/>
  <c r="G198" i="3"/>
  <c r="G197" s="1"/>
  <c r="G1421" i="1"/>
  <c r="G1420" s="1"/>
  <c r="G260" i="3"/>
  <c r="G1507" i="1"/>
  <c r="G389" i="3"/>
  <c r="G40" i="1"/>
  <c r="G39" s="1"/>
  <c r="G38" s="1"/>
  <c r="G95"/>
  <c r="G94" s="1"/>
  <c r="G102" i="3"/>
  <c r="G101" s="1"/>
  <c r="G100"/>
  <c r="G99" s="1"/>
  <c r="G415" i="1"/>
  <c r="G413"/>
  <c r="G1292" i="3"/>
  <c r="G1345" i="1"/>
  <c r="G1344" s="1"/>
  <c r="G174" i="3"/>
  <c r="G173" s="1"/>
  <c r="G466"/>
  <c r="G465" s="1"/>
  <c r="G464" s="1"/>
  <c r="G642" i="1"/>
  <c r="G619" i="3"/>
  <c r="G618" s="1"/>
  <c r="G625"/>
  <c r="G624" s="1"/>
  <c r="G298" i="1"/>
  <c r="G778" i="3"/>
  <c r="G777" s="1"/>
  <c r="G292" i="1"/>
  <c r="G57"/>
  <c r="G1036" i="3"/>
  <c r="G1025"/>
  <c r="G1651" i="1"/>
  <c r="G900"/>
  <c r="G1033" i="3"/>
  <c r="G1602" i="1"/>
  <c r="G1603"/>
  <c r="G1343" l="1"/>
  <c r="G93"/>
  <c r="G92"/>
  <c r="G412"/>
  <c r="G98" i="3"/>
  <c r="G896" l="1"/>
  <c r="G669" i="1"/>
  <c r="G668" s="1"/>
  <c r="G667" s="1"/>
  <c r="G1172" i="3" l="1"/>
  <c r="G1171" s="1"/>
  <c r="G1168"/>
  <c r="G1167" s="1"/>
  <c r="G1199"/>
  <c r="G1198" s="1"/>
  <c r="G1197"/>
  <c r="G1196" s="1"/>
  <c r="G982" i="1"/>
  <c r="G980"/>
  <c r="G428" i="3"/>
  <c r="G427" s="1"/>
  <c r="G426" s="1"/>
  <c r="G578" i="1"/>
  <c r="G83" i="3"/>
  <c r="G82" s="1"/>
  <c r="G1052" i="1"/>
  <c r="G81" i="3"/>
  <c r="G80" s="1"/>
  <c r="G1050" i="1"/>
  <c r="G1504"/>
  <c r="G1503" s="1"/>
  <c r="G1502" s="1"/>
  <c r="G1409" i="3"/>
  <c r="G1408" s="1"/>
  <c r="G1405" s="1"/>
  <c r="G944" i="1"/>
  <c r="G940"/>
  <c r="G1277" i="3"/>
  <c r="G1276" s="1"/>
  <c r="G1275" s="1"/>
  <c r="G318" i="1"/>
  <c r="G317" s="1"/>
  <c r="G682" i="3"/>
  <c r="G681" s="1"/>
  <c r="G193" i="1"/>
  <c r="G829" i="3"/>
  <c r="G828" s="1"/>
  <c r="G79" i="1"/>
  <c r="G1253" i="3"/>
  <c r="G1251" s="1"/>
  <c r="G637" i="1"/>
  <c r="G636" s="1"/>
  <c r="G463" i="3"/>
  <c r="G462" s="1"/>
  <c r="G461" s="1"/>
  <c r="G634" i="1"/>
  <c r="G633" s="1"/>
  <c r="G460" i="3"/>
  <c r="G459" s="1"/>
  <c r="G458" s="1"/>
  <c r="G631" i="1"/>
  <c r="G630" s="1"/>
  <c r="G159" l="1"/>
  <c r="G158" s="1"/>
  <c r="G382" i="3"/>
  <c r="G381" s="1"/>
  <c r="G376" s="1"/>
  <c r="G577" i="1"/>
  <c r="G378" i="3"/>
  <c r="G377" s="1"/>
  <c r="G979" i="1"/>
  <c r="G1049"/>
  <c r="G1195" i="3"/>
  <c r="G1166"/>
  <c r="G939" i="1"/>
  <c r="G830"/>
  <c r="G829" s="1"/>
  <c r="G79" i="3"/>
  <c r="G520" i="1"/>
  <c r="G519" s="1"/>
  <c r="G777"/>
  <c r="G504"/>
  <c r="G503" s="1"/>
  <c r="G515"/>
  <c r="G514" s="1"/>
  <c r="G457" i="3"/>
  <c r="G696" i="1"/>
  <c r="G695" s="1"/>
  <c r="G988" i="3"/>
  <c r="G987" s="1"/>
  <c r="G986" s="1"/>
  <c r="G1131" i="1"/>
  <c r="G1130" s="1"/>
  <c r="G129" i="3"/>
  <c r="G128" s="1"/>
  <c r="G127" s="1"/>
  <c r="G1271" i="1"/>
  <c r="G1270" s="1"/>
  <c r="G119" i="3"/>
  <c r="G118" s="1"/>
  <c r="G117" s="1"/>
  <c r="G47"/>
  <c r="G44"/>
  <c r="G50"/>
  <c r="G1013" i="1"/>
  <c r="G1010"/>
  <c r="G42" i="3"/>
  <c r="G41" s="1"/>
  <c r="G40" s="1"/>
  <c r="G156" i="1" l="1"/>
  <c r="G155" s="1"/>
  <c r="G49" i="3"/>
  <c r="G43" s="1"/>
  <c r="G1007" i="1"/>
  <c r="G1006" s="1"/>
  <c r="G1263"/>
  <c r="G1262" s="1"/>
  <c r="G1015"/>
  <c r="G1009" s="1"/>
  <c r="G1062" i="3" l="1"/>
  <c r="G1061" s="1"/>
  <c r="G1245" i="1"/>
  <c r="G1244" s="1"/>
  <c r="G1243" s="1"/>
  <c r="G1103"/>
  <c r="G1102" s="1"/>
  <c r="G1101" s="1"/>
  <c r="G403"/>
  <c r="G350" i="3"/>
  <c r="G349" s="1"/>
  <c r="G348" s="1"/>
  <c r="G347"/>
  <c r="G346" s="1"/>
  <c r="G345" s="1"/>
  <c r="G1579" i="1"/>
  <c r="G1578" s="1"/>
  <c r="G1576"/>
  <c r="G1575" s="1"/>
  <c r="G579" i="3"/>
  <c r="G578" s="1"/>
  <c r="G576" s="1"/>
  <c r="G583"/>
  <c r="G582" s="1"/>
  <c r="G580" s="1"/>
  <c r="G1723" i="1"/>
  <c r="G1721" s="1"/>
  <c r="G1719"/>
  <c r="G1717" s="1"/>
  <c r="G1712" s="1"/>
  <c r="G1574" l="1"/>
  <c r="G788" i="3"/>
  <c r="G787" s="1"/>
  <c r="G325"/>
  <c r="G874"/>
  <c r="G23"/>
  <c r="G22" s="1"/>
  <c r="G21" s="1"/>
  <c r="G207" i="1"/>
  <c r="G206" s="1"/>
  <c r="G46"/>
  <c r="G45" s="1"/>
  <c r="G819" i="3"/>
  <c r="G408"/>
  <c r="G519"/>
  <c r="G908"/>
  <c r="G907" s="1"/>
  <c r="G301"/>
  <c r="G300" s="1"/>
  <c r="G299" s="1"/>
  <c r="G298" s="1"/>
  <c r="G214"/>
  <c r="G213" s="1"/>
  <c r="G1475" i="1"/>
  <c r="G1474" s="1"/>
  <c r="G247" i="3"/>
  <c r="G243"/>
  <c r="G242" s="1"/>
  <c r="G240"/>
  <c r="G274"/>
  <c r="G273" s="1"/>
  <c r="G271"/>
  <c r="G270" s="1"/>
  <c r="G278"/>
  <c r="G277" s="1"/>
  <c r="G280"/>
  <c r="G279" s="1"/>
  <c r="G1472" i="1"/>
  <c r="G1471" s="1"/>
  <c r="G267" i="3"/>
  <c r="G266" s="1"/>
  <c r="G265" s="1"/>
  <c r="G237"/>
  <c r="G236" s="1"/>
  <c r="G1458" i="1"/>
  <c r="G1460"/>
  <c r="G1480"/>
  <c r="G1478"/>
  <c r="G1469"/>
  <c r="G1468" s="1"/>
  <c r="G1467" s="1"/>
  <c r="G218" i="3"/>
  <c r="G217" s="1"/>
  <c r="G132"/>
  <c r="G131" s="1"/>
  <c r="G130" s="1"/>
  <c r="G146"/>
  <c r="G145" s="1"/>
  <c r="G144" s="1"/>
  <c r="G135"/>
  <c r="G134" s="1"/>
  <c r="G133" s="1"/>
  <c r="G206"/>
  <c r="G1171" i="1"/>
  <c r="G1170" s="1"/>
  <c r="G1169" s="1"/>
  <c r="G1175"/>
  <c r="G1174" s="1"/>
  <c r="G1173" s="1"/>
  <c r="G1179"/>
  <c r="G1178" s="1"/>
  <c r="G1177" s="1"/>
  <c r="G1187"/>
  <c r="G1186" s="1"/>
  <c r="G1190"/>
  <c r="G1189" s="1"/>
  <c r="G1183"/>
  <c r="G1182" s="1"/>
  <c r="G1181" s="1"/>
  <c r="G1226"/>
  <c r="G1154" i="3"/>
  <c r="G1153" s="1"/>
  <c r="G1152" s="1"/>
  <c r="G1151" s="1"/>
  <c r="G1158"/>
  <c r="G1157" s="1"/>
  <c r="G1160"/>
  <c r="G1159" s="1"/>
  <c r="G1165"/>
  <c r="G1164"/>
  <c r="G1162"/>
  <c r="G1161" s="1"/>
  <c r="G1175"/>
  <c r="G1174" s="1"/>
  <c r="G1177"/>
  <c r="G1176" s="1"/>
  <c r="G1180"/>
  <c r="G1179" s="1"/>
  <c r="G1182"/>
  <c r="G1181" s="1"/>
  <c r="G1185"/>
  <c r="G1184" s="1"/>
  <c r="G1187"/>
  <c r="G1186" s="1"/>
  <c r="G1202"/>
  <c r="G1201" s="1"/>
  <c r="G1200" s="1"/>
  <c r="G1207"/>
  <c r="G1206" s="1"/>
  <c r="G1205" s="1"/>
  <c r="G1204" s="1"/>
  <c r="G1211"/>
  <c r="G1210" s="1"/>
  <c r="G1209" s="1"/>
  <c r="G1208" s="1"/>
  <c r="G1215"/>
  <c r="G1214" s="1"/>
  <c r="G1217"/>
  <c r="G1216" s="1"/>
  <c r="G1220"/>
  <c r="G1218" s="1"/>
  <c r="G1224"/>
  <c r="G1223" s="1"/>
  <c r="G1226"/>
  <c r="G1225" s="1"/>
  <c r="G1229"/>
  <c r="G1228" s="1"/>
  <c r="G1227" s="1"/>
  <c r="G1236"/>
  <c r="G1235" s="1"/>
  <c r="G1234" s="1"/>
  <c r="G1233" s="1"/>
  <c r="G1246"/>
  <c r="G1245" s="1"/>
  <c r="G1248"/>
  <c r="G1247" s="1"/>
  <c r="G1240"/>
  <c r="G1239" s="1"/>
  <c r="G1238" s="1"/>
  <c r="G1243"/>
  <c r="G1242" s="1"/>
  <c r="G1241" s="1"/>
  <c r="G1300"/>
  <c r="G1296" s="1"/>
  <c r="G1304"/>
  <c r="G1303" s="1"/>
  <c r="G1306"/>
  <c r="G1305" s="1"/>
  <c r="G1308"/>
  <c r="G1307" s="1"/>
  <c r="G1302"/>
  <c r="G1301" s="1"/>
  <c r="G1318"/>
  <c r="G1317" s="1"/>
  <c r="G1316" s="1"/>
  <c r="G90" i="1"/>
  <c r="G1321" i="3" s="1"/>
  <c r="G1320" s="1"/>
  <c r="G1319" s="1"/>
  <c r="G1315"/>
  <c r="G1314" s="1"/>
  <c r="G1313" s="1"/>
  <c r="G1311"/>
  <c r="G1310" s="1"/>
  <c r="G1325"/>
  <c r="G1324" s="1"/>
  <c r="G1323" s="1"/>
  <c r="G1377"/>
  <c r="G1376" s="1"/>
  <c r="G1375" s="1"/>
  <c r="G1381"/>
  <c r="G1380" s="1"/>
  <c r="G1379" s="1"/>
  <c r="G1385"/>
  <c r="G1384" s="1"/>
  <c r="G1383" s="1"/>
  <c r="G1389"/>
  <c r="G1388" s="1"/>
  <c r="G1392"/>
  <c r="G1391" s="1"/>
  <c r="G1413"/>
  <c r="G1443"/>
  <c r="G1442" s="1"/>
  <c r="G1441" s="1"/>
  <c r="G1422"/>
  <c r="G1421" s="1"/>
  <c r="G1420" s="1"/>
  <c r="G1418"/>
  <c r="G1417" s="1"/>
  <c r="G1440"/>
  <c r="G1437" s="1"/>
  <c r="G1268"/>
  <c r="G1267" s="1"/>
  <c r="G1266" s="1"/>
  <c r="G1259"/>
  <c r="G1258" s="1"/>
  <c r="G1261"/>
  <c r="G152" i="1"/>
  <c r="G1265" i="3" s="1"/>
  <c r="G1264" s="1"/>
  <c r="G1273"/>
  <c r="G1272"/>
  <c r="G1271" s="1"/>
  <c r="G1270" s="1"/>
  <c r="G1269" s="1"/>
  <c r="G216"/>
  <c r="AH203" s="1"/>
  <c r="G207"/>
  <c r="G220"/>
  <c r="G227"/>
  <c r="G226" s="1"/>
  <c r="G229"/>
  <c r="G228" s="1"/>
  <c r="G297"/>
  <c r="G296" s="1"/>
  <c r="G295" s="1"/>
  <c r="G294" s="1"/>
  <c r="G293"/>
  <c r="G292" s="1"/>
  <c r="G291" s="1"/>
  <c r="G288" s="1"/>
  <c r="G251"/>
  <c r="G250" s="1"/>
  <c r="G255"/>
  <c r="G254" s="1"/>
  <c r="G258"/>
  <c r="G257" s="1"/>
  <c r="G256" s="1"/>
  <c r="G1498" i="1"/>
  <c r="G284" i="3" s="1"/>
  <c r="G283" s="1"/>
  <c r="G286"/>
  <c r="G285" s="1"/>
  <c r="G188"/>
  <c r="G191"/>
  <c r="G190" s="1"/>
  <c r="G189" s="1"/>
  <c r="G58"/>
  <c r="G57" s="1"/>
  <c r="G56"/>
  <c r="G55" s="1"/>
  <c r="G60"/>
  <c r="G59" s="1"/>
  <c r="G65"/>
  <c r="G64" s="1"/>
  <c r="G63"/>
  <c r="G62" s="1"/>
  <c r="G70"/>
  <c r="G69" s="1"/>
  <c r="G68"/>
  <c r="G67" s="1"/>
  <c r="G72"/>
  <c r="G71" s="1"/>
  <c r="G53"/>
  <c r="G52" s="1"/>
  <c r="G51" s="1"/>
  <c r="G87"/>
  <c r="G86" s="1"/>
  <c r="G91"/>
  <c r="G90" s="1"/>
  <c r="G94"/>
  <c r="G92" s="1"/>
  <c r="G97"/>
  <c r="G96" s="1"/>
  <c r="G95" s="1"/>
  <c r="G105"/>
  <c r="G104" s="1"/>
  <c r="G107"/>
  <c r="G106" s="1"/>
  <c r="G112"/>
  <c r="G111" s="1"/>
  <c r="G114"/>
  <c r="G113" s="1"/>
  <c r="G166"/>
  <c r="G165" s="1"/>
  <c r="G164" s="1"/>
  <c r="G169"/>
  <c r="G168" s="1"/>
  <c r="G167" s="1"/>
  <c r="G177"/>
  <c r="G176" s="1"/>
  <c r="G175" s="1"/>
  <c r="G180"/>
  <c r="G179" s="1"/>
  <c r="G178" s="1"/>
  <c r="G1738" i="1"/>
  <c r="G359" i="3" s="1"/>
  <c r="G358" s="1"/>
  <c r="G357" s="1"/>
  <c r="G341" s="1"/>
  <c r="G385"/>
  <c r="G384" s="1"/>
  <c r="G383" s="1"/>
  <c r="G397"/>
  <c r="G411"/>
  <c r="G410" s="1"/>
  <c r="G409" s="1"/>
  <c r="G416"/>
  <c r="G415" s="1"/>
  <c r="G414" s="1"/>
  <c r="G419"/>
  <c r="G418" s="1"/>
  <c r="G417" s="1"/>
  <c r="G456"/>
  <c r="G455" s="1"/>
  <c r="G434"/>
  <c r="G433" s="1"/>
  <c r="G712" i="1"/>
  <c r="G711" s="1"/>
  <c r="G710" s="1"/>
  <c r="G521" i="3"/>
  <c r="G520" s="1"/>
  <c r="G490"/>
  <c r="G489" s="1"/>
  <c r="G493"/>
  <c r="G491"/>
  <c r="G499"/>
  <c r="G506"/>
  <c r="G505" s="1"/>
  <c r="G504"/>
  <c r="G503" s="1"/>
  <c r="G501"/>
  <c r="G527"/>
  <c r="G526" s="1"/>
  <c r="G525" s="1"/>
  <c r="G393"/>
  <c r="G530"/>
  <c r="G529" s="1"/>
  <c r="G528" s="1"/>
  <c r="G555"/>
  <c r="G554" s="1"/>
  <c r="G550"/>
  <c r="G549" s="1"/>
  <c r="G548" s="1"/>
  <c r="G552"/>
  <c r="G551" s="1"/>
  <c r="G611"/>
  <c r="G610" s="1"/>
  <c r="G609" s="1"/>
  <c r="G614"/>
  <c r="G613" s="1"/>
  <c r="G612" s="1"/>
  <c r="G634"/>
  <c r="G633" s="1"/>
  <c r="G632" s="1"/>
  <c r="G643"/>
  <c r="G642" s="1"/>
  <c r="G641" s="1"/>
  <c r="G649"/>
  <c r="G648" s="1"/>
  <c r="G647" s="1"/>
  <c r="G652"/>
  <c r="G651" s="1"/>
  <c r="G654"/>
  <c r="G653" s="1"/>
  <c r="G658"/>
  <c r="G657" s="1"/>
  <c r="G656" s="1"/>
  <c r="G655" s="1"/>
  <c r="G661"/>
  <c r="G660" s="1"/>
  <c r="G659" s="1"/>
  <c r="G678"/>
  <c r="G677" s="1"/>
  <c r="G676" s="1"/>
  <c r="G686"/>
  <c r="G685" s="1"/>
  <c r="G684" s="1"/>
  <c r="G683" s="1"/>
  <c r="G689"/>
  <c r="G688" s="1"/>
  <c r="G687" s="1"/>
  <c r="G695"/>
  <c r="G694" s="1"/>
  <c r="G699"/>
  <c r="G698" s="1"/>
  <c r="G696" s="1"/>
  <c r="G703"/>
  <c r="G702" s="1"/>
  <c r="G700" s="1"/>
  <c r="G706"/>
  <c r="G704" s="1"/>
  <c r="G709"/>
  <c r="G707" s="1"/>
  <c r="G712"/>
  <c r="G711" s="1"/>
  <c r="G710" s="1"/>
  <c r="G715"/>
  <c r="G714" s="1"/>
  <c r="G713" s="1"/>
  <c r="G729"/>
  <c r="G728" s="1"/>
  <c r="G737"/>
  <c r="G736"/>
  <c r="G346" i="1"/>
  <c r="G617" i="3"/>
  <c r="G616" s="1"/>
  <c r="G615" s="1"/>
  <c r="G776"/>
  <c r="G775" s="1"/>
  <c r="G774" s="1"/>
  <c r="G721"/>
  <c r="G720" s="1"/>
  <c r="G719" s="1"/>
  <c r="G717"/>
  <c r="G716" s="1"/>
  <c r="G723"/>
  <c r="G722" s="1"/>
  <c r="G791"/>
  <c r="G789"/>
  <c r="G799"/>
  <c r="G798" s="1"/>
  <c r="G797" s="1"/>
  <c r="G812"/>
  <c r="G811" s="1"/>
  <c r="G810"/>
  <c r="G809" s="1"/>
  <c r="G814"/>
  <c r="G813" s="1"/>
  <c r="G807"/>
  <c r="G818"/>
  <c r="G817" s="1"/>
  <c r="G796"/>
  <c r="G795" s="1"/>
  <c r="G794" s="1"/>
  <c r="G785"/>
  <c r="G784" s="1"/>
  <c r="G783" s="1"/>
  <c r="G824"/>
  <c r="G823" s="1"/>
  <c r="G822" s="1"/>
  <c r="G834"/>
  <c r="G833" s="1"/>
  <c r="G832" s="1"/>
  <c r="G831" s="1"/>
  <c r="G830" s="1"/>
  <c r="G848"/>
  <c r="G847" s="1"/>
  <c r="G869"/>
  <c r="G838"/>
  <c r="G837" s="1"/>
  <c r="G840"/>
  <c r="G839" s="1"/>
  <c r="G842"/>
  <c r="G841" s="1"/>
  <c r="G845"/>
  <c r="G844" s="1"/>
  <c r="G843" s="1"/>
  <c r="G876"/>
  <c r="G880"/>
  <c r="G879" s="1"/>
  <c r="G881"/>
  <c r="G887"/>
  <c r="G883" s="1"/>
  <c r="G894"/>
  <c r="G893" s="1"/>
  <c r="G895"/>
  <c r="G910"/>
  <c r="G909" s="1"/>
  <c r="G914"/>
  <c r="G913" s="1"/>
  <c r="G1369" i="1"/>
  <c r="G1368" s="1"/>
  <c r="G1367" s="1"/>
  <c r="G1366" s="1"/>
  <c r="G1365" s="1"/>
  <c r="G1364" s="1"/>
  <c r="G927" i="3"/>
  <c r="G931"/>
  <c r="G930" s="1"/>
  <c r="G929" s="1"/>
  <c r="G934"/>
  <c r="G933" s="1"/>
  <c r="G932" s="1"/>
  <c r="G973"/>
  <c r="G972" s="1"/>
  <c r="G971" s="1"/>
  <c r="G976"/>
  <c r="G975" s="1"/>
  <c r="G974" s="1"/>
  <c r="G983"/>
  <c r="G982" s="1"/>
  <c r="G985"/>
  <c r="G984" s="1"/>
  <c r="G991"/>
  <c r="G990" s="1"/>
  <c r="G989" s="1"/>
  <c r="G993"/>
  <c r="G992" s="1"/>
  <c r="G979"/>
  <c r="G978" s="1"/>
  <c r="G1028"/>
  <c r="G1027" s="1"/>
  <c r="G1026" s="1"/>
  <c r="G1031"/>
  <c r="G1030" s="1"/>
  <c r="G1035"/>
  <c r="G1051"/>
  <c r="G1050" s="1"/>
  <c r="G1049" s="1"/>
  <c r="G1054"/>
  <c r="G1053" s="1"/>
  <c r="G1052" s="1"/>
  <c r="G1057"/>
  <c r="G1056" s="1"/>
  <c r="G1055" s="1"/>
  <c r="G1016"/>
  <c r="G1015" s="1"/>
  <c r="G1020"/>
  <c r="G1019" s="1"/>
  <c r="G1022"/>
  <c r="G1021" s="1"/>
  <c r="G1017"/>
  <c r="G1045"/>
  <c r="G1044" s="1"/>
  <c r="G1043" s="1"/>
  <c r="G1024"/>
  <c r="G1023" s="1"/>
  <c r="G1006"/>
  <c r="G1005" s="1"/>
  <c r="G1004" s="1"/>
  <c r="G1003" s="1"/>
  <c r="G1010"/>
  <c r="G1009" s="1"/>
  <c r="G1008" s="1"/>
  <c r="G1007" s="1"/>
  <c r="G1070"/>
  <c r="G1069" s="1"/>
  <c r="G1068" s="1"/>
  <c r="G1084"/>
  <c r="G1083" s="1"/>
  <c r="G1082" s="1"/>
  <c r="G1092"/>
  <c r="G1091" s="1"/>
  <c r="G1090" s="1"/>
  <c r="G1116"/>
  <c r="G1114" s="1"/>
  <c r="G1113" s="1"/>
  <c r="G1121"/>
  <c r="G1119" s="1"/>
  <c r="G1118" s="1"/>
  <c r="G1127"/>
  <c r="G1126" s="1"/>
  <c r="G1125" s="1"/>
  <c r="G1132"/>
  <c r="G1131" s="1"/>
  <c r="G1130" s="1"/>
  <c r="G1129" s="1"/>
  <c r="G1124"/>
  <c r="G1123" s="1"/>
  <c r="G1122" s="1"/>
  <c r="G29"/>
  <c r="G28" s="1"/>
  <c r="G27" s="1"/>
  <c r="G32"/>
  <c r="G31" s="1"/>
  <c r="G30" s="1"/>
  <c r="G567"/>
  <c r="G565" s="1"/>
  <c r="G564" s="1"/>
  <c r="G998"/>
  <c r="G997" s="1"/>
  <c r="G996" s="1"/>
  <c r="G1001"/>
  <c r="G1000" s="1"/>
  <c r="G999" s="1"/>
  <c r="G533"/>
  <c r="G532" s="1"/>
  <c r="G536"/>
  <c r="G535" s="1"/>
  <c r="G1683" i="1"/>
  <c r="G1682" s="1"/>
  <c r="G1274"/>
  <c r="G1273" s="1"/>
  <c r="G1277"/>
  <c r="G1276" s="1"/>
  <c r="G1280"/>
  <c r="G1279" s="1"/>
  <c r="G687"/>
  <c r="G686" s="1"/>
  <c r="G681"/>
  <c r="G680" s="1"/>
  <c r="G699"/>
  <c r="G698" s="1"/>
  <c r="G684"/>
  <c r="G683" s="1"/>
  <c r="G716"/>
  <c r="G715" s="1"/>
  <c r="G714" s="1"/>
  <c r="G387"/>
  <c r="G389"/>
  <c r="G391"/>
  <c r="G185"/>
  <c r="G184" s="1"/>
  <c r="G191"/>
  <c r="G190" s="1"/>
  <c r="G200"/>
  <c r="G199" s="1"/>
  <c r="G218"/>
  <c r="G216" s="1"/>
  <c r="G214"/>
  <c r="G213" s="1"/>
  <c r="G230"/>
  <c r="G228" s="1"/>
  <c r="G234"/>
  <c r="G232" s="1"/>
  <c r="G222"/>
  <c r="G221" s="1"/>
  <c r="G225"/>
  <c r="G224" s="1"/>
  <c r="G188"/>
  <c r="G187" s="1"/>
  <c r="G197"/>
  <c r="G195" s="1"/>
  <c r="G204"/>
  <c r="G202" s="1"/>
  <c r="G211"/>
  <c r="G209" s="1"/>
  <c r="G239"/>
  <c r="G237"/>
  <c r="G242"/>
  <c r="G241" s="1"/>
  <c r="G257"/>
  <c r="G256" s="1"/>
  <c r="G252"/>
  <c r="G254"/>
  <c r="G260"/>
  <c r="G259" s="1"/>
  <c r="G267"/>
  <c r="G270"/>
  <c r="G274"/>
  <c r="G273" s="1"/>
  <c r="G277"/>
  <c r="G276" s="1"/>
  <c r="G280"/>
  <c r="G279" s="1"/>
  <c r="G286"/>
  <c r="G285" s="1"/>
  <c r="G283"/>
  <c r="G282" s="1"/>
  <c r="G13"/>
  <c r="G12" s="1"/>
  <c r="G11" s="1"/>
  <c r="G10" s="1"/>
  <c r="G9" s="1"/>
  <c r="G563"/>
  <c r="G562" s="1"/>
  <c r="G566"/>
  <c r="G565" s="1"/>
  <c r="G653"/>
  <c r="G652" s="1"/>
  <c r="G651" s="1"/>
  <c r="G625"/>
  <c r="G624" s="1"/>
  <c r="G628"/>
  <c r="G627" s="1"/>
  <c r="G612"/>
  <c r="G611" s="1"/>
  <c r="G615"/>
  <c r="G614" s="1"/>
  <c r="G618"/>
  <c r="G617" s="1"/>
  <c r="G621"/>
  <c r="G620" s="1"/>
  <c r="G589"/>
  <c r="G588" s="1"/>
  <c r="G640"/>
  <c r="G639" s="1"/>
  <c r="G569"/>
  <c r="G568" s="1"/>
  <c r="G478"/>
  <c r="G481"/>
  <c r="G480" s="1"/>
  <c r="G484"/>
  <c r="G483" s="1"/>
  <c r="G501"/>
  <c r="G500" s="1"/>
  <c r="G507"/>
  <c r="G506" s="1"/>
  <c r="G510"/>
  <c r="G509" s="1"/>
  <c r="G497"/>
  <c r="G496" s="1"/>
  <c r="G63"/>
  <c r="G62" s="1"/>
  <c r="G66"/>
  <c r="G65" s="1"/>
  <c r="G74"/>
  <c r="G71" s="1"/>
  <c r="G85"/>
  <c r="G84" s="1"/>
  <c r="G69"/>
  <c r="G68" s="1"/>
  <c r="G82"/>
  <c r="G81" s="1"/>
  <c r="G43"/>
  <c r="G41" s="1"/>
  <c r="G52"/>
  <c r="G51" s="1"/>
  <c r="G49"/>
  <c r="G48" s="1"/>
  <c r="G1089"/>
  <c r="G1093"/>
  <c r="G1083"/>
  <c r="G1082" s="1"/>
  <c r="G1080"/>
  <c r="G1079" s="1"/>
  <c r="G1556"/>
  <c r="G1562"/>
  <c r="G1558"/>
  <c r="G1566"/>
  <c r="G1565" s="1"/>
  <c r="G1564" s="1"/>
  <c r="G1210"/>
  <c r="G1209" s="1"/>
  <c r="G1204"/>
  <c r="G1203" s="1"/>
  <c r="G1213"/>
  <c r="G1212" s="1"/>
  <c r="G1223"/>
  <c r="G1231"/>
  <c r="G1230" s="1"/>
  <c r="G1229" s="1"/>
  <c r="G1228" s="1"/>
  <c r="G427"/>
  <c r="G437"/>
  <c r="G442"/>
  <c r="G444"/>
  <c r="G857"/>
  <c r="G856" s="1"/>
  <c r="G855" s="1"/>
  <c r="G854" s="1"/>
  <c r="G853" s="1"/>
  <c r="G661"/>
  <c r="G660" s="1"/>
  <c r="G659" s="1"/>
  <c r="G657"/>
  <c r="G656" s="1"/>
  <c r="G655" s="1"/>
  <c r="G1734"/>
  <c r="G1733" s="1"/>
  <c r="G636" i="3"/>
  <c r="G635" s="1"/>
  <c r="G645"/>
  <c r="G644" s="1"/>
  <c r="G607"/>
  <c r="G606" s="1"/>
  <c r="G604"/>
  <c r="G603" s="1"/>
  <c r="G640"/>
  <c r="G639" s="1"/>
  <c r="G638" s="1"/>
  <c r="G741"/>
  <c r="G740" s="1"/>
  <c r="G738" s="1"/>
  <c r="G745"/>
  <c r="G744" s="1"/>
  <c r="G742" s="1"/>
  <c r="G753"/>
  <c r="G752" s="1"/>
  <c r="G751" s="1"/>
  <c r="G756"/>
  <c r="G755" s="1"/>
  <c r="G754" s="1"/>
  <c r="G761"/>
  <c r="G760" s="1"/>
  <c r="G758" s="1"/>
  <c r="G765"/>
  <c r="G764" s="1"/>
  <c r="G762" s="1"/>
  <c r="G770"/>
  <c r="G769" s="1"/>
  <c r="G768"/>
  <c r="G767" s="1"/>
  <c r="G773"/>
  <c r="G772" s="1"/>
  <c r="G771" s="1"/>
  <c r="G1112" i="1"/>
  <c r="G1111" s="1"/>
  <c r="G1117"/>
  <c r="G1134"/>
  <c r="G1133" s="1"/>
  <c r="G1125"/>
  <c r="G1124" s="1"/>
  <c r="G1128"/>
  <c r="G1127" s="1"/>
  <c r="G1121"/>
  <c r="G1120" s="1"/>
  <c r="G1119" s="1"/>
  <c r="G1144"/>
  <c r="G1143" s="1"/>
  <c r="G1142" s="1"/>
  <c r="G1152"/>
  <c r="G1151" s="1"/>
  <c r="G1150" s="1"/>
  <c r="G1163"/>
  <c r="G1162" s="1"/>
  <c r="G921"/>
  <c r="G925"/>
  <c r="G930"/>
  <c r="G928"/>
  <c r="G800"/>
  <c r="G799" s="1"/>
  <c r="G797" s="1"/>
  <c r="G796" s="1"/>
  <c r="G806"/>
  <c r="G810"/>
  <c r="G814"/>
  <c r="G834"/>
  <c r="G825"/>
  <c r="G824" s="1"/>
  <c r="G851"/>
  <c r="G850" s="1"/>
  <c r="G848" s="1"/>
  <c r="G847" s="1"/>
  <c r="G846" s="1"/>
  <c r="G876"/>
  <c r="G875" s="1"/>
  <c r="G874" s="1"/>
  <c r="G873" s="1"/>
  <c r="G872" s="1"/>
  <c r="G871" s="1"/>
  <c r="G889"/>
  <c r="G888" s="1"/>
  <c r="G885"/>
  <c r="G884" s="1"/>
  <c r="G899"/>
  <c r="G898" s="1"/>
  <c r="G896" s="1"/>
  <c r="G895" s="1"/>
  <c r="F56" i="2" s="1"/>
  <c r="G893" i="1"/>
  <c r="G892" s="1"/>
  <c r="G891" s="1"/>
  <c r="F55" i="2" s="1"/>
  <c r="G869" i="1"/>
  <c r="G868" s="1"/>
  <c r="G867" s="1"/>
  <c r="G866" s="1"/>
  <c r="G865" s="1"/>
  <c r="G355"/>
  <c r="G354" s="1"/>
  <c r="G358"/>
  <c r="G357" s="1"/>
  <c r="G336"/>
  <c r="G335" s="1"/>
  <c r="G340"/>
  <c r="G339" s="1"/>
  <c r="G344"/>
  <c r="G246"/>
  <c r="G245" s="1"/>
  <c r="G244" s="1"/>
  <c r="G290"/>
  <c r="G289" s="1"/>
  <c r="G288" s="1"/>
  <c r="G363"/>
  <c r="G127"/>
  <c r="G111"/>
  <c r="G113"/>
  <c r="G115"/>
  <c r="G118"/>
  <c r="G117" s="1"/>
  <c r="G136"/>
  <c r="G140"/>
  <c r="G139" s="1"/>
  <c r="G141"/>
  <c r="G104"/>
  <c r="G103" s="1"/>
  <c r="G107"/>
  <c r="G106" s="1"/>
  <c r="G125"/>
  <c r="G124" s="1"/>
  <c r="G123" s="1"/>
  <c r="G148"/>
  <c r="G145" s="1"/>
  <c r="G144" s="1"/>
  <c r="G153"/>
  <c r="G89"/>
  <c r="G88" s="1"/>
  <c r="G87" s="1"/>
  <c r="G14" i="3"/>
  <c r="G13" s="1"/>
  <c r="G12" s="1"/>
  <c r="G20"/>
  <c r="G19" s="1"/>
  <c r="G18" s="1"/>
  <c r="G17"/>
  <c r="G16" s="1"/>
  <c r="G15" s="1"/>
  <c r="G26"/>
  <c r="G25" s="1"/>
  <c r="G24" s="1"/>
  <c r="G1532" i="1"/>
  <c r="G1531" s="1"/>
  <c r="G1677"/>
  <c r="G1676" s="1"/>
  <c r="G1680"/>
  <c r="G1679" s="1"/>
  <c r="G268"/>
  <c r="G271"/>
  <c r="G1446"/>
  <c r="G1500"/>
  <c r="G1499" s="1"/>
  <c r="G1026"/>
  <c r="G1306"/>
  <c r="G1305" s="1"/>
  <c r="G1304" s="1"/>
  <c r="G1488"/>
  <c r="G1484"/>
  <c r="G1037"/>
  <c r="G1029"/>
  <c r="G997"/>
  <c r="G996" s="1"/>
  <c r="G995" s="1"/>
  <c r="G994" s="1"/>
  <c r="F15" i="2" s="1"/>
  <c r="G992" i="1"/>
  <c r="G991" s="1"/>
  <c r="G990" s="1"/>
  <c r="G989" s="1"/>
  <c r="F13" i="2" s="1"/>
  <c r="G1021" i="1"/>
  <c r="G1365" i="3"/>
  <c r="G1364" s="1"/>
  <c r="G1363" s="1"/>
  <c r="G1368"/>
  <c r="G1367" s="1"/>
  <c r="G1366" s="1"/>
  <c r="G1394"/>
  <c r="G1425" i="1"/>
  <c r="G1424" s="1"/>
  <c r="G1433"/>
  <c r="G1437"/>
  <c r="G1436" s="1"/>
  <c r="G1435" s="1"/>
  <c r="G1494"/>
  <c r="G1493" s="1"/>
  <c r="G1490"/>
  <c r="G1600"/>
  <c r="G1599" s="1"/>
  <c r="G1605"/>
  <c r="G1608"/>
  <c r="G1607" s="1"/>
  <c r="G1614"/>
  <c r="G1612"/>
  <c r="G1618"/>
  <c r="G1617" s="1"/>
  <c r="G1616" s="1"/>
  <c r="G1583"/>
  <c r="G1582" s="1"/>
  <c r="G1586"/>
  <c r="G1585" s="1"/>
  <c r="G1589"/>
  <c r="G1588" s="1"/>
  <c r="G1649"/>
  <c r="G1654"/>
  <c r="G1653" s="1"/>
  <c r="G1658"/>
  <c r="G1657" s="1"/>
  <c r="G1656" s="1"/>
  <c r="G1662"/>
  <c r="G1661" s="1"/>
  <c r="G1660" s="1"/>
  <c r="G1668"/>
  <c r="G1666"/>
  <c r="G1672"/>
  <c r="G1671" s="1"/>
  <c r="G1670" s="1"/>
  <c r="G1727"/>
  <c r="G1298"/>
  <c r="G1297" s="1"/>
  <c r="G1290"/>
  <c r="G1289" s="1"/>
  <c r="G1288" s="1"/>
  <c r="G1301"/>
  <c r="G1300" s="1"/>
  <c r="G1283"/>
  <c r="G1282" s="1"/>
  <c r="G1318"/>
  <c r="G1317" s="1"/>
  <c r="G1323"/>
  <c r="G1322" s="1"/>
  <c r="G1330"/>
  <c r="G1329" s="1"/>
  <c r="G1335"/>
  <c r="G1334" s="1"/>
  <c r="G1333" s="1"/>
  <c r="G1332" s="1"/>
  <c r="F47" i="2" s="1"/>
  <c r="G909" i="1"/>
  <c r="G908" s="1"/>
  <c r="G907" s="1"/>
  <c r="G906" s="1"/>
  <c r="G905" s="1"/>
  <c r="G949"/>
  <c r="G953"/>
  <c r="G957"/>
  <c r="G961"/>
  <c r="G965"/>
  <c r="G969"/>
  <c r="G987"/>
  <c r="G984" s="1"/>
  <c r="G913"/>
  <c r="G1002"/>
  <c r="G1001" s="1"/>
  <c r="G1000" s="1"/>
  <c r="G999" s="1"/>
  <c r="F16" i="2" s="1"/>
  <c r="G1024" i="1"/>
  <c r="G1039"/>
  <c r="G1033"/>
  <c r="G1018"/>
  <c r="G1017" s="1"/>
  <c r="G1098"/>
  <c r="G1097" s="1"/>
  <c r="G1096" s="1"/>
  <c r="G1056"/>
  <c r="G1055" s="1"/>
  <c r="G1059"/>
  <c r="G1058" s="1"/>
  <c r="G1160"/>
  <c r="G1159" s="1"/>
  <c r="G1240"/>
  <c r="G1239" s="1"/>
  <c r="G1237"/>
  <c r="G1236" s="1"/>
  <c r="G1251"/>
  <c r="G1249"/>
  <c r="G1349"/>
  <c r="G1348" s="1"/>
  <c r="G1352"/>
  <c r="G1351" s="1"/>
  <c r="G399"/>
  <c r="G401"/>
  <c r="G410"/>
  <c r="G409" s="1"/>
  <c r="G407" s="1"/>
  <c r="G406" s="1"/>
  <c r="G538"/>
  <c r="G537" s="1"/>
  <c r="G536" s="1"/>
  <c r="G731"/>
  <c r="G733"/>
  <c r="G736"/>
  <c r="G740"/>
  <c r="G738"/>
  <c r="G726"/>
  <c r="G725" s="1"/>
  <c r="G753"/>
  <c r="G752" s="1"/>
  <c r="G751" s="1"/>
  <c r="G757"/>
  <c r="G749"/>
  <c r="G748" s="1"/>
  <c r="G747" s="1"/>
  <c r="G768"/>
  <c r="G767" s="1"/>
  <c r="G765" s="1"/>
  <c r="G790"/>
  <c r="G789" s="1"/>
  <c r="G788" s="1"/>
  <c r="G776"/>
  <c r="G775" s="1"/>
  <c r="G786"/>
  <c r="G785" s="1"/>
  <c r="G1378"/>
  <c r="G1377" s="1"/>
  <c r="G1376" s="1"/>
  <c r="G1382"/>
  <c r="G1381" s="1"/>
  <c r="G1380" s="1"/>
  <c r="G1386"/>
  <c r="G1390"/>
  <c r="G1393"/>
  <c r="G1398"/>
  <c r="G1397" s="1"/>
  <c r="G1408"/>
  <c r="G1341" i="3"/>
  <c r="G1340" s="1"/>
  <c r="G1339"/>
  <c r="G1338" s="1"/>
  <c r="G1332"/>
  <c r="G1331" s="1"/>
  <c r="G1330" s="1"/>
  <c r="G1335"/>
  <c r="G1334" s="1"/>
  <c r="G1333" s="1"/>
  <c r="G143"/>
  <c r="G142" s="1"/>
  <c r="G141" s="1"/>
  <c r="G140" s="1"/>
  <c r="G139"/>
  <c r="G138" s="1"/>
  <c r="G137" s="1"/>
  <c r="G136" s="1"/>
  <c r="G157"/>
  <c r="G156" s="1"/>
  <c r="G155" s="1"/>
  <c r="G1560" i="1"/>
  <c r="G1282" i="3"/>
  <c r="G1281" s="1"/>
  <c r="G1324" i="1"/>
  <c r="G1319"/>
  <c r="G1287" i="3"/>
  <c r="G1286" s="1"/>
  <c r="G1289"/>
  <c r="G1288" s="1"/>
  <c r="G1290"/>
  <c r="G1328"/>
  <c r="G1327" s="1"/>
  <c r="G1357"/>
  <c r="G1356" s="1"/>
  <c r="G1355" s="1"/>
  <c r="G1354"/>
  <c r="G1353" s="1"/>
  <c r="G1352" s="1"/>
  <c r="G1347"/>
  <c r="G1346" s="1"/>
  <c r="G1345" s="1"/>
  <c r="G1350"/>
  <c r="G1349" s="1"/>
  <c r="G1361"/>
  <c r="G1360" s="1"/>
  <c r="G1359" s="1"/>
  <c r="G1358" s="1"/>
  <c r="G1315" i="1"/>
  <c r="G1313"/>
  <c r="G1312" s="1"/>
  <c r="G171" i="3"/>
  <c r="G170" s="1"/>
  <c r="G1104"/>
  <c r="G748"/>
  <c r="G746" s="1"/>
  <c r="G783" i="1"/>
  <c r="G782" s="1"/>
  <c r="G780"/>
  <c r="G779" s="1"/>
  <c r="G1415" i="3"/>
  <c r="G1414" s="1"/>
  <c r="G1102"/>
  <c r="G1101" s="1"/>
  <c r="G1096"/>
  <c r="G1095" s="1"/>
  <c r="G1094" s="1"/>
  <c r="G1080"/>
  <c r="G1079" s="1"/>
  <c r="G1078" s="1"/>
  <c r="G1076"/>
  <c r="G1075" s="1"/>
  <c r="G1074" s="1"/>
  <c r="G1072"/>
  <c r="G1071" s="1"/>
  <c r="G969"/>
  <c r="G968" s="1"/>
  <c r="G967" s="1"/>
  <c r="G965"/>
  <c r="G964" s="1"/>
  <c r="G963" s="1"/>
  <c r="G961"/>
  <c r="G960" s="1"/>
  <c r="G959" s="1"/>
  <c r="G954" s="1"/>
  <c r="G957"/>
  <c r="G956" s="1"/>
  <c r="G947"/>
  <c r="G946" s="1"/>
  <c r="G944"/>
  <c r="G943" s="1"/>
  <c r="G942" s="1"/>
  <c r="G940"/>
  <c r="G939" s="1"/>
  <c r="G935"/>
  <c r="G866"/>
  <c r="G862"/>
  <c r="G861" s="1"/>
  <c r="G860"/>
  <c r="G855"/>
  <c r="G854" s="1"/>
  <c r="G851"/>
  <c r="G850" s="1"/>
  <c r="G849" s="1"/>
  <c r="G672"/>
  <c r="G671" s="1"/>
  <c r="G670"/>
  <c r="G668"/>
  <c r="G667" s="1"/>
  <c r="G666" s="1"/>
  <c r="G664"/>
  <c r="G663" s="1"/>
  <c r="G662" s="1"/>
  <c r="G403"/>
  <c r="G402" s="1"/>
  <c r="G153"/>
  <c r="G152" s="1"/>
  <c r="G151" s="1"/>
  <c r="G149"/>
  <c r="G147"/>
  <c r="G1302" i="1"/>
  <c r="G1728"/>
  <c r="I8" i="2"/>
  <c r="I20"/>
  <c r="I34"/>
  <c r="I43"/>
  <c r="G57"/>
  <c r="G915" i="1"/>
  <c r="G914" s="1"/>
  <c r="G920" i="3"/>
  <c r="G919" s="1"/>
  <c r="G918" s="1"/>
  <c r="G917" s="1"/>
  <c r="G733"/>
  <c r="G732" s="1"/>
  <c r="G1295" i="1"/>
  <c r="G1294" s="1"/>
  <c r="G1257"/>
  <c r="G1256" s="1"/>
  <c r="G1255" s="1"/>
  <c r="G1254" s="1"/>
  <c r="G77"/>
  <c r="G76" s="1"/>
  <c r="G264" i="3"/>
  <c r="G263" s="1"/>
  <c r="G262" s="1"/>
  <c r="G557" i="1"/>
  <c r="G556" s="1"/>
  <c r="G690"/>
  <c r="G689" s="1"/>
  <c r="G746" l="1"/>
  <c r="G499"/>
  <c r="G587"/>
  <c r="G823"/>
  <c r="G818" s="1"/>
  <c r="G195" i="3"/>
  <c r="G1280"/>
  <c r="G1279" s="1"/>
  <c r="G432"/>
  <c r="AH314"/>
  <c r="AH235"/>
  <c r="G324"/>
  <c r="G323" s="1"/>
  <c r="G246"/>
  <c r="G215"/>
  <c r="S538" i="1"/>
  <c r="G1595"/>
  <c r="G426"/>
  <c r="G398"/>
  <c r="G397" s="1"/>
  <c r="G396" s="1"/>
  <c r="G395" s="1"/>
  <c r="G103" i="3"/>
  <c r="G1581" i="1"/>
  <c r="G1573" s="1"/>
  <c r="G343"/>
  <c r="G342" s="1"/>
  <c r="G1530"/>
  <c r="G187" i="3"/>
  <c r="G186" s="1"/>
  <c r="G185" s="1"/>
  <c r="G184" s="1"/>
  <c r="G205"/>
  <c r="G926"/>
  <c r="G925" s="1"/>
  <c r="G921"/>
  <c r="G1222" i="1"/>
  <c r="G1221" s="1"/>
  <c r="G1737"/>
  <c r="G1736" s="1"/>
  <c r="G1732"/>
  <c r="G1731" s="1"/>
  <c r="G1730" s="1"/>
  <c r="G34"/>
  <c r="G72"/>
  <c r="G151"/>
  <c r="G547" i="3"/>
  <c r="G477" i="1"/>
  <c r="G469"/>
  <c r="G468" s="1"/>
  <c r="G1244" i="3"/>
  <c r="G1237" s="1"/>
  <c r="G162"/>
  <c r="G735" i="1"/>
  <c r="G498" i="3"/>
  <c r="G496" s="1"/>
  <c r="G531"/>
  <c r="G11"/>
  <c r="G1405" i="1"/>
  <c r="G1202"/>
  <c r="G1201" s="1"/>
  <c r="G1261"/>
  <c r="G1222" i="3"/>
  <c r="G1221" s="1"/>
  <c r="G805" i="1"/>
  <c r="G804" s="1"/>
  <c r="G906" i="3"/>
  <c r="G905" s="1"/>
  <c r="G276"/>
  <c r="G275" s="1"/>
  <c r="G282" s="1"/>
  <c r="G281" s="1"/>
  <c r="G892"/>
  <c r="G891" s="1"/>
  <c r="G1100"/>
  <c r="G392"/>
  <c r="G391" s="1"/>
  <c r="G518"/>
  <c r="G517" s="1"/>
  <c r="G516" s="1"/>
  <c r="G1711" i="1"/>
  <c r="G679"/>
  <c r="G678" s="1"/>
  <c r="G671" s="1"/>
  <c r="G1158"/>
  <c r="G1156" s="1"/>
  <c r="G1157"/>
  <c r="G1439" i="3"/>
  <c r="G1438" s="1"/>
  <c r="G116"/>
  <c r="G115" s="1"/>
  <c r="G239"/>
  <c r="G396"/>
  <c r="G395" s="1"/>
  <c r="G390" s="1"/>
  <c r="G1451"/>
  <c r="G1454" s="1"/>
  <c r="G1293" i="1"/>
  <c r="G1263" i="3"/>
  <c r="G1123" i="1"/>
  <c r="G42"/>
  <c r="G203"/>
  <c r="F52" i="2"/>
  <c r="F51" s="1"/>
  <c r="G210" i="1"/>
  <c r="G1497"/>
  <c r="G1496" s="1"/>
  <c r="G900" i="3"/>
  <c r="G407"/>
  <c r="G406" s="1"/>
  <c r="G878"/>
  <c r="G566"/>
  <c r="G1120"/>
  <c r="G1370"/>
  <c r="G1369" s="1"/>
  <c r="G1362" s="1"/>
  <c r="G708"/>
  <c r="G1028" i="1"/>
  <c r="G883"/>
  <c r="G920"/>
  <c r="G897"/>
  <c r="G1311"/>
  <c r="G1347"/>
  <c r="G1248"/>
  <c r="G1247" s="1"/>
  <c r="G1242" s="1"/>
  <c r="G1054"/>
  <c r="G964"/>
  <c r="G948"/>
  <c r="G1483"/>
  <c r="G1477"/>
  <c r="G1020"/>
  <c r="G846" i="3"/>
  <c r="G981"/>
  <c r="G977" s="1"/>
  <c r="G1213"/>
  <c r="G1212" s="1"/>
  <c r="G938"/>
  <c r="G1257"/>
  <c r="G873"/>
  <c r="G872" s="1"/>
  <c r="G1141" i="1"/>
  <c r="F23" i="2" s="1"/>
  <c r="G956" i="1"/>
  <c r="G1163" i="3"/>
  <c r="G1156" s="1"/>
  <c r="G61" i="1"/>
  <c r="G744"/>
  <c r="F39" i="2" s="1"/>
  <c r="G730" i="1"/>
  <c r="G1665"/>
  <c r="G1664" s="1"/>
  <c r="G1611"/>
  <c r="G1610" s="1"/>
  <c r="G138"/>
  <c r="G133"/>
  <c r="G132" s="1"/>
  <c r="G334"/>
  <c r="G441"/>
  <c r="G425" s="1"/>
  <c r="G424" s="1"/>
  <c r="G251"/>
  <c r="G250" s="1"/>
  <c r="G236"/>
  <c r="G227"/>
  <c r="G386"/>
  <c r="G401" i="3"/>
  <c r="G400" s="1"/>
  <c r="G399" s="1"/>
  <c r="G212"/>
  <c r="G102" i="1"/>
  <c r="G110"/>
  <c r="G882"/>
  <c r="G878" s="1"/>
  <c r="G803"/>
  <c r="G802" s="1"/>
  <c r="G1029" i="3"/>
  <c r="G388"/>
  <c r="G387" s="1"/>
  <c r="G1648" i="1"/>
  <c r="G1636" s="1"/>
  <c r="G515" i="3"/>
  <c r="G514" s="1"/>
  <c r="G513" s="1"/>
  <c r="G512" s="1"/>
  <c r="F19" i="2"/>
  <c r="F18" s="1"/>
  <c r="G849" i="1"/>
  <c r="G886" i="3"/>
  <c r="G885" s="1"/>
  <c r="G1115"/>
  <c r="G196" i="1"/>
  <c r="G1413"/>
  <c r="G1412" s="1"/>
  <c r="G1235"/>
  <c r="G1234" s="1"/>
  <c r="G1442"/>
  <c r="G1441" s="1"/>
  <c r="G1439"/>
  <c r="G705" i="3"/>
  <c r="G1675" i="1"/>
  <c r="G150"/>
  <c r="G143" s="1"/>
  <c r="G130" s="1"/>
  <c r="G1555"/>
  <c r="G1554" s="1"/>
  <c r="G1550" s="1"/>
  <c r="G560"/>
  <c r="G559" s="1"/>
  <c r="G555" s="1"/>
  <c r="G220"/>
  <c r="G1465"/>
  <c r="G735" i="3"/>
  <c r="G727" s="1"/>
  <c r="G492" i="1"/>
  <c r="G491" s="1"/>
  <c r="G66" i="3"/>
  <c r="G488"/>
  <c r="G1014"/>
  <c r="G1309"/>
  <c r="G815"/>
  <c r="G816"/>
  <c r="G836"/>
  <c r="G766"/>
  <c r="G757"/>
  <c r="G110"/>
  <c r="G249"/>
  <c r="G248" s="1"/>
  <c r="G225"/>
  <c r="G224" s="1"/>
  <c r="G1183"/>
  <c r="G1178"/>
  <c r="G1337"/>
  <c r="G1336" s="1"/>
  <c r="G1326" s="1"/>
  <c r="G806"/>
  <c r="G786"/>
  <c r="G61"/>
  <c r="G1173"/>
  <c r="G268"/>
  <c r="F44" i="2"/>
  <c r="F9"/>
  <c r="G1374" i="3"/>
  <c r="G1385" i="1"/>
  <c r="G1384" s="1"/>
  <c r="G1375" s="1"/>
  <c r="G1374" s="1"/>
  <c r="G774"/>
  <c r="G773" s="1"/>
  <c r="G772" s="1"/>
  <c r="G750" i="3"/>
  <c r="G623" i="1"/>
  <c r="G995" i="3"/>
  <c r="G650"/>
  <c r="G54"/>
  <c r="G1387"/>
  <c r="G1168" i="1"/>
  <c r="G692" i="3"/>
  <c r="G693"/>
  <c r="G701"/>
  <c r="G1492" i="1"/>
  <c r="G1344" i="3"/>
  <c r="G85"/>
  <c r="G1185" i="1"/>
  <c r="G1067" i="3"/>
  <c r="G798" i="1"/>
  <c r="G1327"/>
  <c r="G1326" s="1"/>
  <c r="G1309" s="1"/>
  <c r="G1308" s="1"/>
  <c r="G1041"/>
  <c r="G1036" s="1"/>
  <c r="G121"/>
  <c r="G120" s="1"/>
  <c r="G1139"/>
  <c r="G1138" s="1"/>
  <c r="G1137" s="1"/>
  <c r="G1136" s="1"/>
  <c r="F22" i="2" s="1"/>
  <c r="G1115" i="1"/>
  <c r="G1114" s="1"/>
  <c r="G361"/>
  <c r="G360" s="1"/>
  <c r="G353" s="1"/>
  <c r="G1086"/>
  <c r="G1085" s="1"/>
  <c r="G1078" s="1"/>
  <c r="G183" l="1"/>
  <c r="G554"/>
  <c r="G544" s="1"/>
  <c r="G599" i="3"/>
  <c r="G386"/>
  <c r="G375" s="1"/>
  <c r="G315"/>
  <c r="G1457" i="1"/>
  <c r="G1456" s="1"/>
  <c r="G1710"/>
  <c r="F33" i="2"/>
  <c r="F32" s="1"/>
  <c r="H32" s="1"/>
  <c r="G204" i="3"/>
  <c r="G203" s="1"/>
  <c r="G899"/>
  <c r="G897" s="1"/>
  <c r="G235"/>
  <c r="G29" i="1"/>
  <c r="G724"/>
  <c r="G723" s="1"/>
  <c r="G722" s="1"/>
  <c r="G1594"/>
  <c r="F30" i="2" s="1"/>
  <c r="G1432" i="1"/>
  <c r="G1423" s="1"/>
  <c r="G39" i="3"/>
  <c r="G1005" i="1"/>
  <c r="G1635"/>
  <c r="G174"/>
  <c r="G1002" i="3"/>
  <c r="F29" i="2"/>
  <c r="G919" i="1"/>
  <c r="G918" s="1"/>
  <c r="G912" s="1"/>
  <c r="F11" i="2" s="1"/>
  <c r="G1155" i="3"/>
  <c r="G1149" s="1"/>
  <c r="G476" i="1"/>
  <c r="G475" s="1"/>
  <c r="G352"/>
  <c r="G351" s="1"/>
  <c r="F25" i="2"/>
  <c r="G379" i="1"/>
  <c r="G378" s="1"/>
  <c r="G782" i="3"/>
  <c r="G394"/>
  <c r="G871"/>
  <c r="G835" s="1"/>
  <c r="G84"/>
  <c r="G333" i="1"/>
  <c r="G1337"/>
  <c r="G1260"/>
  <c r="G1203" i="3"/>
  <c r="G1256"/>
  <c r="G1255" s="1"/>
  <c r="G1254" s="1"/>
  <c r="G1482" i="1"/>
  <c r="G1233"/>
  <c r="G1110"/>
  <c r="G1109" s="1"/>
  <c r="G881"/>
  <c r="F54" i="2" s="1"/>
  <c r="F53" s="1"/>
  <c r="G423" i="1"/>
  <c r="G459" s="1"/>
  <c r="G131"/>
  <c r="G109" s="1"/>
  <c r="G1404"/>
  <c r="G1403" s="1"/>
  <c r="G1402" s="1"/>
  <c r="G795"/>
  <c r="G902" s="1"/>
  <c r="G904" i="3"/>
  <c r="F46" i="2"/>
  <c r="G762" i="1"/>
  <c r="F10" i="2"/>
  <c r="G1165" i="1"/>
  <c r="G1371" i="3"/>
  <c r="G1322" s="1"/>
  <c r="G372" i="1" l="1"/>
  <c r="F50" i="2"/>
  <c r="F48" s="1"/>
  <c r="G101" i="1"/>
  <c r="G28" s="1"/>
  <c r="G1419"/>
  <c r="G1418" s="1"/>
  <c r="G898" i="3"/>
  <c r="G196"/>
  <c r="F35" i="2"/>
  <c r="G1137" i="3"/>
  <c r="F42" i="2"/>
  <c r="G173" i="1"/>
  <c r="F41" i="2"/>
  <c r="F27"/>
  <c r="F45"/>
  <c r="F43" s="1"/>
  <c r="H43" s="1"/>
  <c r="F31"/>
  <c r="F28" s="1"/>
  <c r="H28" s="1"/>
  <c r="G1155" i="1"/>
  <c r="G1253"/>
  <c r="F36" i="2"/>
  <c r="G1004" i="1"/>
  <c r="F17" i="2" s="1"/>
  <c r="H48"/>
  <c r="F37"/>
  <c r="F21"/>
  <c r="F20" s="1"/>
  <c r="H20" s="1"/>
  <c r="G1108" i="1"/>
  <c r="G1401"/>
  <c r="F14" i="2" s="1"/>
  <c r="G1373" i="1"/>
  <c r="G1415" s="1"/>
  <c r="F38" i="2"/>
  <c r="F40" l="1"/>
  <c r="H40" s="1"/>
  <c r="G904" i="1"/>
  <c r="G1371" s="1"/>
  <c r="G15"/>
  <c r="G393" s="1"/>
  <c r="F26" i="2"/>
  <c r="F24" s="1"/>
  <c r="H24" s="1"/>
  <c r="G1572" i="1"/>
  <c r="G474"/>
  <c r="G793" s="1"/>
  <c r="F8" i="2"/>
  <c r="F34"/>
  <c r="H34" s="1"/>
  <c r="F57" l="1"/>
  <c r="G1417" i="1"/>
  <c r="G1764" s="1"/>
  <c r="G9" i="3"/>
  <c r="G1444" s="1"/>
  <c r="G1449" l="1"/>
  <c r="G1765" i="1"/>
  <c r="G1767" s="1"/>
  <c r="H57" i="2"/>
  <c r="F59"/>
  <c r="G1453" i="3" l="1"/>
  <c r="G1771" i="1"/>
  <c r="G1770"/>
  <c r="G1769"/>
</calcChain>
</file>

<file path=xl/sharedStrings.xml><?xml version="1.0" encoding="utf-8"?>
<sst xmlns="http://schemas.openxmlformats.org/spreadsheetml/2006/main" count="14173" uniqueCount="996">
  <si>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</si>
  <si>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</si>
  <si>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</si>
  <si>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</si>
  <si>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</si>
  <si>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</si>
  <si>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</si>
  <si>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</si>
  <si>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</si>
  <si>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</si>
  <si>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</si>
  <si>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</si>
  <si>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</si>
  <si>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</si>
  <si>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</si>
  <si>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</si>
  <si>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</si>
  <si>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</si>
  <si>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</si>
  <si>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</si>
  <si>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</si>
  <si>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</si>
  <si>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</si>
  <si>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</si>
  <si>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</si>
  <si>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</si>
  <si>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</si>
  <si>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</si>
  <si>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</si>
  <si>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</si>
  <si>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</si>
  <si>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</si>
  <si>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</si>
  <si>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</si>
  <si>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</si>
  <si>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</si>
  <si>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</si>
  <si>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</si>
  <si>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</si>
  <si>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</si>
  <si>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</si>
  <si>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</si>
  <si>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</si>
  <si>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</si>
  <si>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</si>
  <si>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</si>
  <si>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</si>
  <si>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</si>
  <si>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</si>
  <si>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</si>
  <si>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</si>
  <si>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</si>
  <si>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</si>
  <si>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</si>
  <si>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</si>
  <si>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</si>
  <si>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</si>
  <si>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</si>
  <si>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</si>
  <si>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</si>
  <si>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</si>
  <si>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</si>
  <si>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</si>
  <si>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</si>
  <si>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</si>
  <si>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</si>
  <si>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</si>
  <si>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</si>
  <si>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</si>
  <si>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</si>
  <si>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</si>
  <si>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</si>
  <si>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</si>
  <si>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</si>
  <si>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</si>
  <si>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</si>
  <si>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</si>
  <si>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</si>
  <si>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</si>
  <si>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</si>
  <si>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</si>
  <si>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</si>
  <si>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</si>
  <si>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</si>
  <si>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</si>
  <si>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</si>
  <si>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</si>
  <si>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</si>
  <si>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</si>
  <si>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</si>
  <si>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</si>
  <si>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</si>
  <si>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</si>
  <si>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</si>
  <si>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</si>
  <si>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</si>
  <si>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</si>
  <si>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</si>
  <si>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</si>
  <si>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</si>
  <si>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</si>
  <si>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</si>
  <si>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</si>
  <si>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</si>
  <si>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</si>
  <si>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</si>
  <si>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</si>
  <si>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</si>
  <si>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</si>
  <si>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</si>
  <si>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</si>
  <si>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</si>
  <si>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</si>
  <si>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</si>
  <si>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</si>
  <si>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</si>
  <si>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</si>
  <si>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</si>
  <si>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</si>
  <si>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</si>
  <si>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</si>
  <si>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</si>
  <si>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</si>
  <si>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</si>
  <si>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</si>
  <si>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</si>
  <si>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</si>
  <si>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</si>
  <si>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</si>
  <si>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</si>
  <si>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</si>
  <si>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</si>
  <si>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</si>
  <si>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</si>
  <si>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</si>
  <si>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</si>
  <si>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</si>
  <si>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</si>
  <si>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</si>
  <si>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</si>
  <si>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</si>
  <si>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</si>
  <si>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</si>
  <si>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</si>
  <si>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</si>
  <si>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</si>
  <si>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</si>
  <si>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</si>
  <si>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</si>
  <si>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</si>
  <si>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</si>
  <si>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</si>
  <si>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</si>
  <si>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</si>
  <si>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</si>
  <si>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</si>
  <si>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</si>
  <si>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</si>
  <si>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</si>
  <si>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</si>
  <si>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</si>
  <si>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</si>
  <si>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</si>
  <si>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</si>
  <si>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</si>
  <si>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</si>
  <si>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</si>
  <si>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</si>
  <si>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</si>
  <si>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</si>
  <si>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</si>
  <si>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</si>
  <si>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</si>
  <si>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</si>
  <si>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</si>
  <si>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</si>
  <si>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</si>
  <si>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</si>
  <si>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</si>
  <si>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</si>
  <si>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</si>
  <si>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</si>
  <si>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</si>
  <si>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</si>
  <si>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</si>
  <si>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</si>
  <si>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</si>
  <si>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</si>
  <si>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</si>
  <si>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</si>
  <si>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</si>
  <si>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</si>
  <si>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</si>
  <si>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</si>
  <si>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</si>
  <si>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</si>
  <si>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</si>
  <si>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</si>
  <si>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</si>
  <si>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</si>
  <si>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</si>
  <si>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</si>
  <si>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</si>
  <si>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</si>
  <si>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</si>
  <si>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</si>
  <si>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</si>
  <si>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</si>
  <si>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</si>
  <si>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</si>
  <si>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</si>
  <si>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</si>
  <si>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</si>
  <si>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</si>
  <si>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</si>
  <si>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</si>
  <si>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</si>
  <si>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</si>
  <si>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</si>
  <si>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</si>
  <si>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</si>
  <si>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</si>
  <si>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</si>
  <si>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</si>
  <si>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</si>
  <si>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</si>
  <si>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</si>
  <si>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</si>
  <si>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</si>
  <si>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</si>
  <si>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</si>
  <si>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</si>
  <si>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</si>
  <si>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</si>
  <si>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</si>
  <si>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</si>
  <si>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</si>
  <si>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</si>
  <si>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</si>
  <si>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</si>
  <si>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</si>
  <si>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</si>
  <si>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</si>
  <si>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</si>
  <si>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</si>
  <si>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</si>
  <si>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</si>
  <si>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</si>
  <si>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</si>
  <si>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</si>
  <si>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</si>
  <si>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</si>
  <si>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</si>
  <si>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</si>
  <si>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</si>
  <si>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</si>
  <si>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</si>
  <si>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</si>
  <si>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</si>
  <si>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</si>
  <si>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</si>
  <si>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</si>
  <si>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</si>
  <si>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</si>
  <si>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</si>
  <si>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</si>
  <si>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</si>
  <si>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</si>
  <si>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</si>
  <si>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</si>
  <si>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</si>
  <si>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</si>
  <si>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</si>
  <si>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</si>
  <si>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</si>
  <si>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</si>
  <si>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</si>
  <si>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</si>
  <si>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</si>
  <si>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</si>
  <si>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</si>
  <si>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</si>
  <si>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</si>
  <si>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</si>
  <si>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</si>
  <si>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</si>
  <si>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</si>
  <si>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</si>
  <si>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</si>
  <si>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</si>
  <si>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</si>
  <si>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</si>
  <si>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</si>
  <si>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</si>
  <si>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</si>
  <si>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</si>
  <si>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</si>
  <si>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</si>
  <si>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</si>
  <si>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</si>
  <si>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</si>
  <si>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</si>
  <si>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</si>
  <si>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</si>
  <si>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</si>
  <si>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</si>
  <si>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</si>
  <si>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</si>
  <si>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</si>
  <si>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</si>
  <si>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</si>
  <si>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</si>
  <si>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</si>
  <si>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</si>
  <si>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</si>
  <si>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</si>
  <si>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</si>
  <si>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</si>
  <si>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</si>
  <si>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</si>
  <si>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</si>
  <si>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</si>
  <si>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</si>
  <si>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</si>
  <si>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</si>
  <si>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</si>
  <si>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</si>
  <si>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</si>
  <si>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</si>
  <si>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</si>
  <si>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</si>
  <si>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</si>
  <si>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</si>
  <si>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</si>
  <si>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</si>
  <si>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</si>
  <si>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</si>
  <si>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</si>
  <si>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</si>
  <si>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</si>
  <si>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</si>
  <si>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</si>
  <si>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</si>
  <si>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</si>
  <si>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</si>
  <si>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</si>
  <si>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</si>
  <si>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</si>
  <si>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</si>
  <si>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</si>
  <si>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</si>
  <si>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</si>
  <si>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</si>
  <si>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</si>
  <si>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</si>
  <si>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</si>
  <si>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</si>
  <si>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</si>
  <si>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</si>
  <si>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</si>
  <si>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</si>
  <si>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</si>
  <si>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</si>
  <si>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</si>
  <si>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</si>
  <si>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</si>
  <si>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</si>
  <si>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</si>
  <si>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</si>
  <si>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</si>
  <si>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</si>
  <si>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</si>
  <si>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</si>
  <si>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</si>
  <si>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</si>
  <si>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</si>
  <si>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</si>
  <si>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</si>
  <si>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</si>
  <si>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</si>
  <si>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</si>
  <si>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</si>
  <si>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</si>
  <si>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</si>
  <si>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</si>
  <si>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</si>
  <si>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</si>
  <si>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</si>
  <si>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</si>
  <si>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</si>
  <si>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</si>
  <si>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</si>
  <si>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</si>
  <si>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</si>
  <si>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</si>
  <si>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</si>
  <si>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</si>
  <si>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</si>
  <si>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</si>
  <si>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</si>
  <si>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</si>
  <si>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</si>
  <si>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</si>
  <si>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</si>
  <si>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</si>
  <si>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</si>
  <si>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</si>
  <si>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</si>
  <si>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</si>
  <si>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</si>
  <si>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</si>
  <si>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</si>
  <si>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</si>
  <si>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</si>
  <si>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</si>
  <si>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</si>
  <si>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</si>
  <si>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</si>
  <si>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</si>
  <si>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</si>
  <si>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</si>
  <si>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</si>
  <si>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</si>
  <si>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</si>
  <si>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</si>
  <si>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</si>
  <si>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</si>
  <si>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</si>
  <si>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</si>
  <si>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</si>
  <si>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</si>
  <si>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</si>
  <si>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</si>
  <si>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</si>
  <si>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</si>
  <si>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</si>
  <si>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</si>
  <si>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</si>
  <si>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</si>
  <si>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</si>
  <si>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</si>
  <si>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</si>
  <si>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</si>
  <si>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</si>
  <si>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</si>
  <si>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</si>
  <si>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</si>
  <si>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</si>
  <si>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</si>
  <si>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</si>
  <si>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</si>
  <si>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</si>
  <si>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</si>
  <si>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</si>
  <si>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</si>
  <si>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</si>
  <si>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</si>
  <si>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</si>
  <si>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</si>
  <si>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</si>
  <si>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</si>
  <si>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</si>
  <si>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</si>
  <si>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</si>
  <si>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</si>
  <si>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</si>
  <si>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</si>
  <si>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</si>
  <si>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</si>
  <si>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</si>
  <si>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</si>
  <si>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</si>
  <si>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</si>
  <si>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</si>
  <si>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</si>
  <si>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</si>
  <si>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</si>
  <si>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</si>
  <si>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</si>
  <si>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</si>
  <si>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</si>
  <si>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</si>
  <si>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</si>
  <si>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</si>
  <si>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</si>
  <si>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</si>
  <si>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</si>
  <si>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</si>
  <si>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</si>
  <si>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</si>
  <si>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</si>
  <si>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</si>
  <si>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</si>
  <si>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</si>
  <si>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</si>
  <si>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</si>
  <si>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</si>
  <si>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</si>
  <si>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</si>
  <si>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</si>
  <si>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</si>
  <si>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</si>
  <si>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</si>
  <si>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</si>
  <si>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</si>
  <si>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</si>
  <si>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</si>
  <si>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</si>
  <si>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</si>
  <si>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</si>
  <si>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</si>
  <si>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</si>
  <si>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</si>
  <si>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</si>
  <si>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</si>
  <si>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</si>
  <si>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</si>
  <si>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</si>
  <si>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</si>
  <si>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</si>
  <si>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</si>
  <si>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</si>
  <si>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</si>
  <si>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</si>
  <si>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</si>
  <si>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</si>
  <si>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</si>
  <si>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</si>
  <si>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</si>
  <si>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</si>
  <si>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</si>
  <si>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</si>
  <si>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</si>
  <si>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</si>
  <si>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</si>
  <si>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</si>
  <si>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</si>
  <si>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</si>
  <si>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</si>
  <si>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</si>
  <si>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</si>
  <si>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</si>
  <si>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</si>
  <si>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</si>
  <si>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</si>
  <si>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</si>
  <si>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</si>
  <si>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</si>
  <si>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</si>
  <si>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</si>
  <si>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</si>
  <si>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</si>
  <si>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</si>
  <si>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</si>
  <si>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</si>
  <si>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</si>
  <si>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</si>
  <si>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</si>
  <si>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</si>
  <si>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</si>
  <si>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</si>
  <si>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</si>
  <si>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</si>
  <si>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</si>
  <si>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</si>
  <si>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</si>
  <si>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</si>
  <si>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</si>
  <si>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</si>
  <si>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</si>
  <si>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</si>
  <si>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</si>
  <si>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</si>
  <si>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</si>
  <si>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</si>
  <si>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</si>
  <si>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</si>
  <si>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</si>
  <si>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</si>
  <si>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</si>
  <si>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</si>
  <si>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</si>
  <si>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</si>
  <si>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</si>
  <si>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</si>
  <si>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</si>
  <si>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</si>
  <si>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</si>
  <si>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</si>
  <si>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</si>
  <si>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</si>
  <si>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</si>
  <si>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</si>
  <si>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</si>
  <si>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</si>
  <si>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</si>
  <si>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</si>
  <si>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</si>
  <si>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</si>
  <si>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</si>
  <si>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</si>
  <si>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</si>
  <si>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</si>
  <si>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</si>
  <si>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</si>
  <si>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</si>
  <si>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</si>
  <si>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</si>
  <si>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</si>
  <si>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</si>
  <si>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</si>
  <si>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</si>
  <si>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</si>
  <si>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</si>
  <si>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</si>
  <si>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</si>
  <si>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</si>
  <si>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</si>
  <si>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</si>
  <si>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</si>
  <si>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</si>
  <si>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</si>
  <si>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</si>
  <si>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</si>
  <si>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</si>
  <si>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</si>
  <si>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</si>
  <si>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</si>
  <si>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</si>
  <si>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</si>
  <si>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</si>
  <si>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</si>
  <si>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</si>
  <si>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</si>
  <si>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</si>
  <si>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</si>
  <si>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</si>
  <si>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</si>
  <si>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</si>
  <si>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</si>
  <si>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</si>
  <si>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</si>
  <si>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</si>
  <si>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</si>
  <si>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</si>
  <si>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</si>
  <si>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</si>
  <si>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</si>
  <si>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</si>
  <si>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</si>
  <si>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</si>
  <si>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</si>
  <si>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</si>
  <si>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</si>
  <si>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</si>
  <si>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</si>
  <si>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</si>
  <si>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</si>
  <si>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</si>
  <si>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</si>
  <si>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</si>
  <si>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</si>
  <si>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</si>
  <si>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</si>
  <si>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</si>
  <si>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</si>
  <si>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</si>
  <si>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</si>
  <si>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</si>
  <si>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</si>
  <si>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</si>
  <si>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</si>
  <si>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</si>
  <si>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</si>
  <si>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</si>
  <si>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</si>
  <si>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</si>
  <si>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</si>
  <si>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</si>
  <si>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</si>
  <si>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</si>
  <si>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</si>
  <si>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</si>
  <si>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</si>
  <si>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</si>
  <si>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</si>
  <si>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</si>
  <si>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</si>
  <si>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</si>
  <si>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</si>
  <si>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</si>
  <si>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</si>
  <si>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</si>
  <si>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</si>
  <si>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</si>
  <si>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</si>
  <si>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</si>
  <si>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</si>
  <si>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</si>
  <si>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</si>
  <si>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</si>
  <si>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</si>
  <si>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</si>
  <si>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</si>
  <si>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</si>
  <si>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</si>
  <si>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</si>
  <si>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</si>
  <si>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</si>
  <si>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</si>
  <si>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</si>
  <si>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</si>
  <si>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</si>
  <si>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</si>
  <si>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</si>
  <si>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</si>
  <si>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</si>
  <si>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</si>
  <si>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</si>
  <si>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</si>
  <si>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</si>
  <si>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</si>
  <si>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</si>
  <si>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</si>
  <si>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</si>
  <si>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</si>
  <si>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</si>
  <si>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</si>
  <si>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</si>
  <si>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</si>
  <si>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</si>
  <si>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</si>
  <si>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</si>
  <si>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</si>
  <si>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</si>
  <si>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</si>
  <si>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</si>
  <si>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</si>
  <si>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</si>
  <si>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</si>
  <si>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</si>
  <si>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</si>
  <si>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</si>
  <si>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</si>
  <si>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</si>
  <si>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</si>
  <si>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</si>
  <si>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</si>
  <si>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</si>
  <si>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</si>
  <si>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</si>
  <si>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</si>
  <si>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</si>
  <si>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</si>
  <si>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</si>
  <si>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</si>
  <si>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</si>
  <si>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</si>
  <si>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</si>
  <si>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</si>
  <si>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</si>
  <si>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</si>
  <si>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</si>
  <si>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</si>
  <si>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</si>
  <si>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</si>
  <si>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</si>
  <si>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</si>
  <si>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</si>
  <si>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</si>
  <si>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</si>
  <si>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</si>
  <si>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</si>
  <si>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</si>
  <si>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</si>
  <si>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</si>
  <si>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</si>
  <si>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</si>
  <si>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</si>
  <si>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</si>
  <si>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</si>
  <si>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</si>
  <si>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</si>
  <si>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</si>
  <si>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</si>
  <si>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</si>
  <si>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</si>
  <si>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</si>
  <si>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</si>
  <si>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</si>
  <si>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</si>
  <si>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</si>
  <si>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</si>
  <si>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</si>
  <si>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</si>
  <si>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</si>
  <si>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</si>
  <si>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</si>
  <si>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</si>
  <si>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</si>
  <si>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</si>
  <si>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</si>
  <si>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</si>
  <si>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</si>
  <si>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</si>
  <si>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</si>
  <si>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</si>
  <si>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</si>
  <si>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</si>
  <si>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</si>
  <si>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</si>
  <si>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</si>
  <si>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</si>
  <si>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</si>
  <si>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</si>
  <si>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</si>
  <si>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</si>
  <si>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</si>
  <si>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</si>
  <si>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</si>
  <si>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</si>
  <si>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</si>
  <si>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</si>
  <si>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</si>
  <si>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</si>
  <si>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</si>
  <si>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</si>
  <si>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</si>
  <si>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</si>
  <si>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</si>
  <si>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</si>
  <si>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</si>
  <si>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</si>
  <si>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</si>
  <si>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</si>
  <si>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</si>
  <si>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</si>
  <si>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</si>
  <si>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</si>
  <si>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 6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</si>
  <si>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</si>
  <si>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</si>
  <si>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</si>
  <si>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</si>
  <si>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</si>
  <si>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</si>
  <si>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</si>
  <si>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</si>
  <si>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</si>
  <si>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</si>
  <si>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</si>
  <si>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</si>
  <si>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</si>
  <si>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</si>
  <si>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</si>
  <si>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</si>
  <si>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</si>
  <si>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</si>
  <si>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</si>
  <si>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</si>
  <si>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</si>
  <si>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</si>
  <si>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</si>
  <si>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</si>
  <si>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</si>
  <si>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</si>
  <si>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</si>
  <si>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</si>
  <si>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</si>
  <si>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</si>
  <si>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</si>
  <si>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</si>
  <si>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</si>
  <si>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</si>
  <si>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</si>
  <si>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</si>
  <si>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</si>
  <si>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</si>
  <si>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</si>
  <si>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</si>
  <si>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</si>
  <si>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</si>
  <si>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</si>
  <si>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</si>
  <si>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</si>
  <si>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</si>
  <si>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</si>
  <si>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</si>
  <si>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</si>
  <si>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</si>
  <si>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</si>
  <si>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</si>
  <si>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</si>
  <si>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</si>
  <si>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</si>
  <si>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</si>
  <si>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</si>
  <si>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</si>
  <si>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</si>
  <si>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</si>
  <si>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</si>
  <si>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</si>
  <si>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</si>
  <si>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</si>
  <si>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</si>
  <si>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</si>
  <si>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</si>
  <si>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</si>
  <si>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</si>
  <si>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</si>
  <si>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</si>
  <si>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</si>
  <si>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</si>
  <si>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</si>
  <si>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</si>
  <si>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</si>
  <si>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</si>
  <si>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</si>
  <si>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</si>
  <si>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</si>
  <si>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</si>
  <si>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</si>
  <si>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</si>
  <si>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</si>
  <si>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</si>
  <si>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</si>
  <si>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</si>
  <si>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</si>
  <si>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</si>
  <si>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</si>
  <si>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</si>
  <si>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</si>
  <si>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</si>
  <si>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</si>
  <si>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</si>
  <si>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Муниципальная программа "Управление муниципальными финансами и муниципальным долгом Устьянского района на 2018 – 2021 годы"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</si>
  <si>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</si>
  <si>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</si>
  <si>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</si>
  <si>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</si>
  <si>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</si>
  <si>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</si>
  <si>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</si>
  <si>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</si>
  <si>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</si>
  <si>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</si>
  <si>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</si>
  <si>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</si>
  <si>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67 0 00 71400</t>
  </si>
  <si>
    <t>67 0 00 00000</t>
  </si>
  <si>
    <t>08 2 00 S6830</t>
  </si>
  <si>
    <t>Укрепление материально-технической базы муниципальных дошкольных образовательных организаций</t>
  </si>
  <si>
    <t>96 2 00 00000</t>
  </si>
  <si>
    <t>02 0 00 81150</t>
  </si>
  <si>
    <t>Публикации в СМИ информационных материалов</t>
  </si>
  <si>
    <t>02 0 00 81160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</si>
  <si>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</si>
  <si>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</si>
  <si>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 xml:space="preserve">Капитальный ремонт, ремонт недвижимого имущества </t>
  </si>
  <si>
    <t xml:space="preserve">07 0 00 88286 </t>
  </si>
  <si>
    <t>Эскизный проект многофункционального центра в р.п. Октябрьский</t>
  </si>
  <si>
    <t>Проектно-сметная документация на завершение реконструкции корпуса для проживания детей в ДОЛ "Колос"</t>
  </si>
  <si>
    <t>96 0 00 78890</t>
  </si>
  <si>
    <t>Приложение № 7</t>
  </si>
  <si>
    <t>Выполнение работ по подготовке площадок временного накопления ТКО на территории МО "Устьянский муниципальный район"</t>
  </si>
  <si>
    <t>11 0 00 88913</t>
  </si>
  <si>
    <t>Заключение специализированной организации по признанию домов аварийными</t>
  </si>
  <si>
    <t>Содержание мест (площадок) накопления твердых коммунальных отходов</t>
  </si>
  <si>
    <t>Дорожный фонд</t>
  </si>
  <si>
    <t>Дорожное хозяйство (Дорожные фонды)</t>
  </si>
  <si>
    <t>11 0 00 89000</t>
  </si>
  <si>
    <t>11 0 00 88915</t>
  </si>
  <si>
    <t>Софинансирование расходов по приобретению контейнеров (бункеров) для накопления ТКО</t>
  </si>
  <si>
    <t>Организация и проведение конференции "Устьяны ТОСами сильны"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</si>
  <si>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</si>
  <si>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>12 0 00 88030</t>
  </si>
  <si>
    <t>Ремонт муниципальных учреждений культуры за счет субсидии на сбалансированность бюджета</t>
  </si>
  <si>
    <t>08 1 00 88031</t>
  </si>
  <si>
    <t>Обеспечение оборудованием и инвентарем интернатов при школе за счет субсидии на сбалансированность бюджета</t>
  </si>
  <si>
    <t>08 2 00 88032</t>
  </si>
  <si>
    <t>Комплексная безопасность муниципальных образовательных организаций за счет субсидии на сбалансированность бюджета</t>
  </si>
  <si>
    <t>08 2 00 S6840</t>
  </si>
  <si>
    <t>Софинансирование расходов на установку и обслуживание систем видеонаблюдения в муниципальных образовательных организациях</t>
  </si>
  <si>
    <t>08 2 00 S6720</t>
  </si>
  <si>
    <t>Софинансирование расходов на установку ограждений территории муниципальных образовательных организаций</t>
  </si>
  <si>
    <t>Физическая культура</t>
  </si>
  <si>
    <t>11 0 00 76650</t>
  </si>
  <si>
    <t>Содержание мест (площадок) накопления твердых коммунальных отходов (областной бюджет)</t>
  </si>
  <si>
    <t>Отчет о распределении расходов бюджета МО "Устьянский муниципальный район" по разделам и подразделам классификации расходов бюджетов Российской Федерации за 2019 год</t>
  </si>
  <si>
    <t>Утверждено</t>
  </si>
  <si>
    <t>Исполнено</t>
  </si>
  <si>
    <t>рублей</t>
  </si>
  <si>
    <t>Отчет по ведомственной структуре расходов бюджета муниципального образования "Устьянский муниципальный район" за 2019 год</t>
  </si>
  <si>
    <t>Отчет о распределении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за 2019 год</t>
  </si>
  <si>
    <t>к  решению сессии шестого созыва Собрания депутатов №235     от 26 июня 2020 г.</t>
  </si>
  <si>
    <t>к  решению сессии шестого созыва Собрания депутатов №235 от 26 июня 2020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</si>
</sst>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0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/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 vertical="center" wrapText="1"/>
    </xf>
    <xf numFmtId="0" fontId="3" fillId="2" borderId="0" xfId="0" applyFont="1" applyFill="1"/>
    <xf numFmtId="0" fontId="1" fillId="2" borderId="0" xfId="0" applyFont="1" applyFill="1" applyBorder="1"/>
    <xf numFmtId="4" fontId="1" fillId="2" borderId="0" xfId="0" applyNumberFormat="1" applyFont="1" applyFill="1" applyBorder="1"/>
    <xf numFmtId="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workbookViewId="0">
      <selection activeCell="F5" sqref="F5:F6"/>
    </sheetView>
  </sheetViews>
  <sheetFormatPr defaultRowHeight="12.75"/>
  <cols>
    <col min="1" max="1" width="1.85546875" style="75" customWidth="1"/>
    <col min="2" max="2" width="49" style="75" customWidth="1"/>
    <col min="3" max="3" width="6.85546875" style="78" hidden="1" customWidth="1"/>
    <col min="4" max="4" width="6.5703125" style="78" customWidth="1"/>
    <col min="5" max="5" width="7.140625" style="78" customWidth="1"/>
    <col min="6" max="6" width="17.5703125" style="77" customWidth="1"/>
    <col min="7" max="7" width="15.7109375" style="76" hidden="1" customWidth="1"/>
    <col min="8" max="8" width="18.7109375" style="75" hidden="1" customWidth="1"/>
    <col min="9" max="9" width="17" style="75" hidden="1" customWidth="1"/>
    <col min="10" max="10" width="24.7109375" style="75" customWidth="1"/>
    <col min="11" max="11" width="24.85546875" style="76" customWidth="1"/>
    <col min="12" max="16384" width="9.140625" style="75"/>
  </cols>
  <sheetData>
    <row r="1" spans="2:13" ht="12.75" customHeight="1">
      <c r="B1" s="146"/>
      <c r="C1" s="146"/>
      <c r="D1" s="192" t="s">
        <v>839</v>
      </c>
      <c r="E1" s="192"/>
      <c r="F1" s="192"/>
      <c r="G1" s="192"/>
      <c r="H1" s="192"/>
      <c r="I1" s="192"/>
      <c r="J1" s="192"/>
    </row>
    <row r="2" spans="2:13" ht="32.25" customHeight="1">
      <c r="B2" s="146"/>
      <c r="C2" s="146"/>
      <c r="D2" s="193" t="s">
        <v>994</v>
      </c>
      <c r="E2" s="193"/>
      <c r="F2" s="193"/>
      <c r="G2" s="193"/>
      <c r="H2" s="193"/>
      <c r="I2" s="193"/>
      <c r="J2" s="193"/>
    </row>
    <row r="3" spans="2:13" s="73" customFormat="1" ht="59.25" customHeight="1">
      <c r="B3" s="190" t="s">
        <v>988</v>
      </c>
      <c r="C3" s="191"/>
      <c r="D3" s="191"/>
      <c r="E3" s="191"/>
      <c r="F3" s="191"/>
      <c r="G3" s="191"/>
      <c r="H3" s="191"/>
      <c r="I3" s="191"/>
      <c r="J3" s="191"/>
      <c r="K3" s="88"/>
    </row>
    <row r="4" spans="2:13" ht="16.5">
      <c r="B4" s="149"/>
      <c r="C4" s="149"/>
      <c r="D4" s="149"/>
      <c r="E4" s="149"/>
      <c r="F4" s="149"/>
      <c r="G4" s="87"/>
      <c r="H4" s="86"/>
      <c r="J4" s="153" t="s">
        <v>991</v>
      </c>
    </row>
    <row r="5" spans="2:13" s="4" customFormat="1" ht="12.75" customHeight="1">
      <c r="B5" s="195" t="s">
        <v>19</v>
      </c>
      <c r="C5" s="196" t="s">
        <v>20</v>
      </c>
      <c r="D5" s="196" t="s">
        <v>21</v>
      </c>
      <c r="E5" s="196" t="s">
        <v>22</v>
      </c>
      <c r="F5" s="194" t="s">
        <v>989</v>
      </c>
      <c r="G5" s="152"/>
      <c r="H5" s="152"/>
      <c r="I5" s="152"/>
      <c r="J5" s="194" t="s">
        <v>990</v>
      </c>
      <c r="K5" s="76"/>
      <c r="L5" s="75"/>
      <c r="M5" s="75"/>
    </row>
    <row r="6" spans="2:13" s="4" customFormat="1" ht="43.5" customHeight="1">
      <c r="B6" s="195"/>
      <c r="C6" s="197"/>
      <c r="D6" s="197"/>
      <c r="E6" s="197"/>
      <c r="F6" s="194"/>
      <c r="G6" s="152"/>
      <c r="H6" s="152"/>
      <c r="I6" s="152"/>
      <c r="J6" s="194"/>
      <c r="K6" s="76"/>
      <c r="L6" s="75"/>
      <c r="M6" s="75"/>
    </row>
    <row r="7" spans="2:13" s="4" customFormat="1">
      <c r="B7" s="150">
        <v>1</v>
      </c>
      <c r="C7" s="150">
        <v>2</v>
      </c>
      <c r="D7" s="150">
        <v>2</v>
      </c>
      <c r="E7" s="150">
        <v>3</v>
      </c>
      <c r="F7" s="151">
        <v>4</v>
      </c>
      <c r="G7" s="77"/>
      <c r="H7" s="77"/>
      <c r="J7" s="151">
        <v>4</v>
      </c>
      <c r="K7" s="76"/>
      <c r="L7" s="75"/>
      <c r="M7" s="75"/>
    </row>
    <row r="8" spans="2:13" s="4" customFormat="1">
      <c r="B8" s="6" t="s">
        <v>25</v>
      </c>
      <c r="C8" s="50">
        <v>793</v>
      </c>
      <c r="D8" s="8" t="s">
        <v>26</v>
      </c>
      <c r="E8" s="8"/>
      <c r="F8" s="41">
        <f>F9+F10+F11+F14+F16+F17+F12+F13+F15</f>
        <v>92524514.420000002</v>
      </c>
      <c r="G8" s="3">
        <v>47799449</v>
      </c>
      <c r="I8" s="3">
        <f>[1]Лист2!G816+[1]Лист2!G502+[1]Лист2!G336+[1]Лист2!G143</f>
        <v>55565656</v>
      </c>
      <c r="J8" s="41">
        <f>J9+J10+J11+J14+J16+J17+J12+J13+J15</f>
        <v>78454643.180000007</v>
      </c>
      <c r="K8" s="90"/>
      <c r="L8" s="75"/>
      <c r="M8" s="75"/>
    </row>
    <row r="9" spans="2:13" s="4" customFormat="1" ht="25.5">
      <c r="B9" s="61" t="s">
        <v>639</v>
      </c>
      <c r="C9" s="120">
        <v>793</v>
      </c>
      <c r="D9" s="11" t="s">
        <v>26</v>
      </c>
      <c r="E9" s="11" t="s">
        <v>37</v>
      </c>
      <c r="F9" s="30">
        <f>'прил 7'!G905</f>
        <v>1504411</v>
      </c>
      <c r="G9" s="3"/>
      <c r="J9" s="30">
        <f>'прил 7'!K905</f>
        <v>1504411</v>
      </c>
      <c r="K9" s="91"/>
      <c r="L9" s="75"/>
      <c r="M9" s="75"/>
    </row>
    <row r="10" spans="2:13" s="4" customFormat="1" ht="51">
      <c r="B10" s="133" t="s">
        <v>729</v>
      </c>
      <c r="C10" s="120">
        <v>794</v>
      </c>
      <c r="D10" s="60" t="s">
        <v>26</v>
      </c>
      <c r="E10" s="60" t="s">
        <v>109</v>
      </c>
      <c r="F10" s="30">
        <f>'прил 7'!G1374</f>
        <v>2615981</v>
      </c>
      <c r="G10" s="3"/>
      <c r="J10" s="30">
        <v>2583660.35</v>
      </c>
      <c r="K10" s="91"/>
      <c r="L10" s="75"/>
      <c r="M10" s="75"/>
    </row>
    <row r="11" spans="2:13" s="4" customFormat="1" ht="51">
      <c r="B11" s="61" t="s">
        <v>120</v>
      </c>
      <c r="C11" s="120">
        <v>793</v>
      </c>
      <c r="D11" s="11" t="s">
        <v>26</v>
      </c>
      <c r="E11" s="11" t="s">
        <v>90</v>
      </c>
      <c r="F11" s="30">
        <f>'прил 7'!G396+'прил 7'!G796+'прил 7'!G912</f>
        <v>39168429.339999996</v>
      </c>
      <c r="G11" s="3"/>
      <c r="J11" s="30">
        <v>38955100.100000001</v>
      </c>
      <c r="K11" s="91"/>
      <c r="L11" s="75"/>
      <c r="M11" s="75"/>
    </row>
    <row r="12" spans="2:13" s="4" customFormat="1" ht="12.75" hidden="1" customHeight="1">
      <c r="B12" s="17" t="s">
        <v>567</v>
      </c>
      <c r="C12" s="120"/>
      <c r="D12" s="11" t="s">
        <v>26</v>
      </c>
      <c r="E12" s="11" t="s">
        <v>365</v>
      </c>
      <c r="F12" s="27">
        <v>0</v>
      </c>
      <c r="G12" s="3"/>
      <c r="J12" s="27">
        <v>0</v>
      </c>
      <c r="K12" s="77"/>
      <c r="L12" s="75"/>
      <c r="M12" s="75"/>
    </row>
    <row r="13" spans="2:13" s="4" customFormat="1">
      <c r="B13" s="17" t="s">
        <v>567</v>
      </c>
      <c r="C13" s="120"/>
      <c r="D13" s="11" t="s">
        <v>26</v>
      </c>
      <c r="E13" s="11" t="s">
        <v>365</v>
      </c>
      <c r="F13" s="27">
        <f>'прил 7'!G989</f>
        <v>9600</v>
      </c>
      <c r="G13" s="3"/>
      <c r="J13" s="27">
        <v>9600</v>
      </c>
      <c r="K13" s="77"/>
      <c r="L13" s="75"/>
      <c r="M13" s="75"/>
    </row>
    <row r="14" spans="2:13" s="4" customFormat="1" ht="38.25">
      <c r="B14" s="61" t="s">
        <v>347</v>
      </c>
      <c r="C14" s="50">
        <v>792</v>
      </c>
      <c r="D14" s="11" t="s">
        <v>26</v>
      </c>
      <c r="E14" s="11" t="s">
        <v>348</v>
      </c>
      <c r="F14" s="27">
        <f>'прил 7'!G802+'прил 7'!G1401</f>
        <v>14922807</v>
      </c>
      <c r="G14" s="3"/>
      <c r="J14" s="27">
        <v>14793096.130000001</v>
      </c>
      <c r="K14" s="77"/>
      <c r="L14" s="75"/>
      <c r="M14" s="75"/>
    </row>
    <row r="15" spans="2:13" s="4" customFormat="1" ht="12.75" hidden="1" customHeight="1">
      <c r="B15" s="17" t="s">
        <v>248</v>
      </c>
      <c r="C15" s="50"/>
      <c r="D15" s="11" t="s">
        <v>26</v>
      </c>
      <c r="E15" s="11" t="s">
        <v>35</v>
      </c>
      <c r="F15" s="27">
        <f>'прил 7'!G994</f>
        <v>0</v>
      </c>
      <c r="G15" s="3"/>
      <c r="J15" s="27">
        <f>'прил 7'!K994</f>
        <v>0</v>
      </c>
      <c r="K15" s="77"/>
      <c r="L15" s="75"/>
      <c r="M15" s="75"/>
    </row>
    <row r="16" spans="2:13" s="4" customFormat="1">
      <c r="B16" s="57" t="s">
        <v>671</v>
      </c>
      <c r="C16" s="120">
        <v>793</v>
      </c>
      <c r="D16" s="60" t="s">
        <v>26</v>
      </c>
      <c r="E16" s="60" t="s">
        <v>113</v>
      </c>
      <c r="F16" s="30">
        <f>'прил 7'!G999</f>
        <v>297.88</v>
      </c>
      <c r="G16" s="3"/>
      <c r="J16" s="30">
        <v>0</v>
      </c>
      <c r="K16" s="91"/>
      <c r="L16" s="75"/>
      <c r="M16" s="75"/>
    </row>
    <row r="17" spans="2:13" s="4" customFormat="1">
      <c r="B17" s="10" t="s">
        <v>31</v>
      </c>
      <c r="C17" s="120">
        <v>793</v>
      </c>
      <c r="D17" s="11" t="s">
        <v>26</v>
      </c>
      <c r="E17" s="11" t="s">
        <v>32</v>
      </c>
      <c r="F17" s="30">
        <f>'прил 7'!G407+'прил 7'!G462+'прил 7'!G818+'прил 7'!G1004+'прил 7'!G422</f>
        <v>34302988.200000003</v>
      </c>
      <c r="G17" s="3"/>
      <c r="I17" s="3"/>
      <c r="J17" s="30">
        <v>20608775.600000001</v>
      </c>
      <c r="K17" s="91"/>
      <c r="L17" s="75"/>
      <c r="M17" s="75"/>
    </row>
    <row r="18" spans="2:13" s="4" customFormat="1">
      <c r="B18" s="53" t="s">
        <v>355</v>
      </c>
      <c r="C18" s="50">
        <v>792</v>
      </c>
      <c r="D18" s="22" t="s">
        <v>37</v>
      </c>
      <c r="E18" s="22"/>
      <c r="F18" s="13">
        <f>F19</f>
        <v>2888900</v>
      </c>
      <c r="G18" s="3">
        <v>1404300</v>
      </c>
      <c r="I18" s="3"/>
      <c r="J18" s="13">
        <f>J19</f>
        <v>2888900</v>
      </c>
      <c r="K18" s="92"/>
      <c r="L18" s="75"/>
      <c r="M18" s="75"/>
    </row>
    <row r="19" spans="2:13" s="4" customFormat="1">
      <c r="B19" s="10" t="s">
        <v>356</v>
      </c>
      <c r="C19" s="50">
        <v>792</v>
      </c>
      <c r="D19" s="11" t="s">
        <v>37</v>
      </c>
      <c r="E19" s="11" t="s">
        <v>109</v>
      </c>
      <c r="F19" s="27">
        <f>'прил 7'!G847</f>
        <v>2888900</v>
      </c>
      <c r="G19" s="3"/>
      <c r="J19" s="27">
        <v>2888900</v>
      </c>
      <c r="K19" s="77"/>
      <c r="L19" s="75"/>
      <c r="M19" s="75"/>
    </row>
    <row r="20" spans="2:13" s="4" customFormat="1" ht="25.5">
      <c r="B20" s="12" t="s">
        <v>358</v>
      </c>
      <c r="C20" s="7">
        <v>793</v>
      </c>
      <c r="D20" s="8" t="s">
        <v>109</v>
      </c>
      <c r="E20" s="8"/>
      <c r="F20" s="41">
        <f>F21+F23+F22</f>
        <v>565489.88</v>
      </c>
      <c r="G20" s="3">
        <v>120000</v>
      </c>
      <c r="H20" s="3">
        <f>F20-G20</f>
        <v>445489.88</v>
      </c>
      <c r="I20" s="3">
        <f>[1]Лист2!G627</f>
        <v>80000</v>
      </c>
      <c r="J20" s="41">
        <f>J21+J23+J22</f>
        <v>535675</v>
      </c>
      <c r="K20" s="90"/>
      <c r="L20" s="75"/>
      <c r="M20" s="75"/>
    </row>
    <row r="21" spans="2:13" s="4" customFormat="1" ht="38.25">
      <c r="B21" s="54" t="s">
        <v>359</v>
      </c>
      <c r="C21" s="50">
        <v>793</v>
      </c>
      <c r="D21" s="60" t="s">
        <v>109</v>
      </c>
      <c r="E21" s="60" t="s">
        <v>235</v>
      </c>
      <c r="F21" s="30">
        <f>'прил 7'!G1109</f>
        <v>360489.88</v>
      </c>
      <c r="G21" s="3"/>
      <c r="J21" s="30">
        <v>335675</v>
      </c>
      <c r="K21" s="91"/>
      <c r="L21" s="75"/>
      <c r="M21" s="75"/>
    </row>
    <row r="22" spans="2:13" s="4" customFormat="1" ht="12.75" hidden="1" customHeight="1">
      <c r="B22" s="54" t="s">
        <v>386</v>
      </c>
      <c r="C22" s="50"/>
      <c r="D22" s="60" t="s">
        <v>109</v>
      </c>
      <c r="E22" s="60" t="s">
        <v>108</v>
      </c>
      <c r="F22" s="30">
        <f>'прил 7'!G1136</f>
        <v>0</v>
      </c>
      <c r="G22" s="3"/>
      <c r="J22" s="30">
        <f>'прил 7'!K1136</f>
        <v>0</v>
      </c>
      <c r="K22" s="91"/>
      <c r="L22" s="75"/>
      <c r="M22" s="75"/>
    </row>
    <row r="23" spans="2:13" s="4" customFormat="1" ht="25.5">
      <c r="B23" s="17" t="s">
        <v>676</v>
      </c>
      <c r="C23" s="50"/>
      <c r="D23" s="44" t="s">
        <v>109</v>
      </c>
      <c r="E23" s="44" t="s">
        <v>627</v>
      </c>
      <c r="F23" s="30">
        <f>'прил 7'!G1141+'прил 7'!G473</f>
        <v>205000</v>
      </c>
      <c r="G23" s="3"/>
      <c r="J23" s="30">
        <v>200000</v>
      </c>
      <c r="K23" s="91"/>
      <c r="L23" s="75"/>
      <c r="M23" s="75"/>
    </row>
    <row r="24" spans="2:13" s="4" customFormat="1">
      <c r="B24" s="12" t="s">
        <v>138</v>
      </c>
      <c r="C24" s="7">
        <v>793</v>
      </c>
      <c r="D24" s="8" t="s">
        <v>90</v>
      </c>
      <c r="E24" s="8"/>
      <c r="F24" s="41">
        <f>F25+F26+F27</f>
        <v>82095665.060000002</v>
      </c>
      <c r="G24" s="3">
        <v>1500000</v>
      </c>
      <c r="H24" s="3">
        <f>F24-G24</f>
        <v>80595665.060000002</v>
      </c>
      <c r="I24" s="3"/>
      <c r="J24" s="41">
        <f>J25+J26+J27</f>
        <v>62258939.730000004</v>
      </c>
      <c r="K24" s="90"/>
      <c r="L24" s="75"/>
      <c r="M24" s="75"/>
    </row>
    <row r="25" spans="2:13" s="4" customFormat="1">
      <c r="B25" s="61" t="s">
        <v>687</v>
      </c>
      <c r="C25" s="120"/>
      <c r="D25" s="44" t="s">
        <v>90</v>
      </c>
      <c r="E25" s="44" t="s">
        <v>72</v>
      </c>
      <c r="F25" s="27">
        <f>'прил 7'!G1156</f>
        <v>1209437.28</v>
      </c>
      <c r="G25" s="3"/>
      <c r="J25" s="27">
        <v>1045972.11</v>
      </c>
      <c r="K25" s="77"/>
      <c r="L25" s="75"/>
      <c r="M25" s="75"/>
    </row>
    <row r="26" spans="2:13" s="4" customFormat="1">
      <c r="B26" s="129" t="s">
        <v>363</v>
      </c>
      <c r="C26" s="50">
        <v>792</v>
      </c>
      <c r="D26" s="60" t="s">
        <v>90</v>
      </c>
      <c r="E26" s="60" t="s">
        <v>235</v>
      </c>
      <c r="F26" s="27">
        <f>'прил 7'!G1165+'прил 7'!G1418+'прил 7'!G1195</f>
        <v>64411952.990000002</v>
      </c>
      <c r="G26" s="3"/>
      <c r="J26" s="27">
        <v>44852700.950000003</v>
      </c>
      <c r="K26" s="77"/>
      <c r="L26" s="75"/>
      <c r="M26" s="75"/>
    </row>
    <row r="27" spans="2:13" s="4" customFormat="1">
      <c r="B27" s="57" t="s">
        <v>139</v>
      </c>
      <c r="C27" s="120">
        <v>793</v>
      </c>
      <c r="D27" s="60" t="s">
        <v>90</v>
      </c>
      <c r="E27" s="60" t="s">
        <v>140</v>
      </c>
      <c r="F27" s="30">
        <f>'прил 7'!G1550+'прил 7'!G1201+'прил 7'!G424+'прил 7'!G10+'прил 7'!G16</f>
        <v>16474274.789999999</v>
      </c>
      <c r="G27" s="3"/>
      <c r="J27" s="30">
        <v>16360266.67</v>
      </c>
      <c r="K27" s="91"/>
      <c r="L27" s="75"/>
      <c r="M27" s="75"/>
    </row>
    <row r="28" spans="2:13" s="4" customFormat="1">
      <c r="B28" s="62" t="s">
        <v>691</v>
      </c>
      <c r="C28" s="50">
        <v>792</v>
      </c>
      <c r="D28" s="8" t="s">
        <v>365</v>
      </c>
      <c r="E28" s="8"/>
      <c r="F28" s="41">
        <f>F30+F29+F31</f>
        <v>27828043.629999999</v>
      </c>
      <c r="G28" s="3">
        <v>120000</v>
      </c>
      <c r="H28" s="3">
        <f>F28-G28</f>
        <v>27708043.629999999</v>
      </c>
      <c r="I28" s="3"/>
      <c r="J28" s="41">
        <f>J30+J29+J31</f>
        <v>26660097.869999997</v>
      </c>
      <c r="K28" s="90"/>
      <c r="L28" s="75"/>
      <c r="M28" s="75"/>
    </row>
    <row r="29" spans="2:13" s="52" customFormat="1">
      <c r="B29" s="85" t="s">
        <v>366</v>
      </c>
      <c r="C29" s="55"/>
      <c r="D29" s="84" t="s">
        <v>365</v>
      </c>
      <c r="E29" s="84" t="s">
        <v>26</v>
      </c>
      <c r="F29" s="32">
        <f>'прил 7'!G1573+'прил 7'!G860</f>
        <v>4794460.6100000003</v>
      </c>
      <c r="G29" s="51"/>
      <c r="H29" s="51"/>
      <c r="I29" s="51"/>
      <c r="J29" s="32">
        <v>4624253.29</v>
      </c>
      <c r="K29" s="94"/>
      <c r="L29" s="67"/>
      <c r="M29" s="67"/>
    </row>
    <row r="30" spans="2:13" s="1" customFormat="1">
      <c r="B30" s="63" t="s">
        <v>368</v>
      </c>
      <c r="C30" s="50"/>
      <c r="D30" s="11" t="s">
        <v>365</v>
      </c>
      <c r="E30" s="11" t="s">
        <v>37</v>
      </c>
      <c r="F30" s="27">
        <f>'прил 7'!G1234+'прил 7'!G1594</f>
        <v>11991836.939999999</v>
      </c>
      <c r="I30" s="2"/>
      <c r="J30" s="27">
        <v>11520852.539999999</v>
      </c>
      <c r="K30" s="77"/>
      <c r="L30" s="89"/>
      <c r="M30" s="89"/>
    </row>
    <row r="31" spans="2:13" s="4" customFormat="1">
      <c r="B31" s="63" t="s">
        <v>375</v>
      </c>
      <c r="C31" s="50"/>
      <c r="D31" s="11" t="s">
        <v>365</v>
      </c>
      <c r="E31" s="11" t="s">
        <v>109</v>
      </c>
      <c r="F31" s="27">
        <f>'прил 7'!G1242+'прил 7'!G1635</f>
        <v>11041746.079999998</v>
      </c>
      <c r="G31" s="3"/>
      <c r="J31" s="27">
        <v>10514992.039999999</v>
      </c>
      <c r="K31" s="77"/>
      <c r="L31" s="75"/>
      <c r="M31" s="75"/>
    </row>
    <row r="32" spans="2:13" s="4" customFormat="1">
      <c r="B32" s="62" t="s">
        <v>2</v>
      </c>
      <c r="C32" s="50">
        <v>792</v>
      </c>
      <c r="D32" s="8" t="s">
        <v>348</v>
      </c>
      <c r="E32" s="8"/>
      <c r="F32" s="41">
        <f>F33</f>
        <v>12987133.5</v>
      </c>
      <c r="G32" s="3">
        <v>120000</v>
      </c>
      <c r="H32" s="3">
        <f>F32-G32</f>
        <v>12867133.5</v>
      </c>
      <c r="I32" s="3"/>
      <c r="J32" s="41">
        <f>J33</f>
        <v>6260409.0099999998</v>
      </c>
      <c r="K32" s="90"/>
      <c r="L32" s="75"/>
      <c r="M32" s="75"/>
    </row>
    <row r="33" spans="2:13" s="4" customFormat="1" ht="21" customHeight="1">
      <c r="B33" s="17" t="s">
        <v>705</v>
      </c>
      <c r="C33" s="50"/>
      <c r="D33" s="11" t="s">
        <v>348</v>
      </c>
      <c r="E33" s="11" t="s">
        <v>365</v>
      </c>
      <c r="F33" s="27">
        <f>'прил 7'!G1711+'прил 7'!G453</f>
        <v>12987133.5</v>
      </c>
      <c r="G33" s="3"/>
      <c r="J33" s="27">
        <v>6260409.0099999998</v>
      </c>
      <c r="K33" s="77"/>
      <c r="L33" s="75"/>
      <c r="M33" s="75"/>
    </row>
    <row r="34" spans="2:13" s="4" customFormat="1">
      <c r="B34" s="12" t="s">
        <v>34</v>
      </c>
      <c r="C34" s="7">
        <v>774</v>
      </c>
      <c r="D34" s="8" t="s">
        <v>35</v>
      </c>
      <c r="E34" s="8"/>
      <c r="F34" s="41">
        <f>F35+F36+F38+F39+F37</f>
        <v>953238449.23000002</v>
      </c>
      <c r="G34" s="3">
        <v>443480332</v>
      </c>
      <c r="H34" s="3">
        <f>F34-G34</f>
        <v>509758117.23000002</v>
      </c>
      <c r="I34" s="3">
        <f>[1]Лист2!G11+[1]Лист2!G192</f>
        <v>601878579</v>
      </c>
      <c r="J34" s="41">
        <f>J35+J36+J38+J39+J37</f>
        <v>953232989.23000002</v>
      </c>
      <c r="K34" s="90"/>
      <c r="L34" s="75"/>
      <c r="M34" s="75"/>
    </row>
    <row r="35" spans="2:13" s="4" customFormat="1">
      <c r="B35" s="61" t="s">
        <v>142</v>
      </c>
      <c r="C35" s="120">
        <v>774</v>
      </c>
      <c r="D35" s="11" t="s">
        <v>35</v>
      </c>
      <c r="E35" s="11" t="s">
        <v>26</v>
      </c>
      <c r="F35" s="30">
        <f>'прил 7'!G475</f>
        <v>307220887.78000003</v>
      </c>
      <c r="G35" s="3"/>
      <c r="I35" s="3"/>
      <c r="J35" s="30">
        <v>307220887.77999997</v>
      </c>
      <c r="K35" s="91"/>
      <c r="L35" s="75"/>
      <c r="M35" s="75"/>
    </row>
    <row r="36" spans="2:13" s="4" customFormat="1">
      <c r="B36" s="63" t="s">
        <v>36</v>
      </c>
      <c r="C36" s="120">
        <v>774</v>
      </c>
      <c r="D36" s="11" t="s">
        <v>35</v>
      </c>
      <c r="E36" s="11" t="s">
        <v>37</v>
      </c>
      <c r="F36" s="30">
        <f>'прил 7'!G544+'прил 7'!G1731+'прил 7'!G854+'прил 7'!G1740</f>
        <v>495055581.99999994</v>
      </c>
      <c r="G36" s="3"/>
      <c r="H36" s="3"/>
      <c r="J36" s="30">
        <v>495050342</v>
      </c>
      <c r="K36" s="91"/>
      <c r="L36" s="75"/>
      <c r="M36" s="75"/>
    </row>
    <row r="37" spans="2:13" s="4" customFormat="1">
      <c r="B37" s="61" t="s">
        <v>157</v>
      </c>
      <c r="C37" s="120"/>
      <c r="D37" s="11" t="s">
        <v>35</v>
      </c>
      <c r="E37" s="11" t="s">
        <v>109</v>
      </c>
      <c r="F37" s="27">
        <f>'прил 7'!G29+'прил 7'!G671</f>
        <v>129527363.21000001</v>
      </c>
      <c r="G37" s="70"/>
      <c r="J37" s="27">
        <v>129527143.20999999</v>
      </c>
      <c r="K37" s="77"/>
      <c r="L37" s="75"/>
      <c r="M37" s="75"/>
    </row>
    <row r="38" spans="2:13" s="4" customFormat="1">
      <c r="B38" s="61" t="s">
        <v>574</v>
      </c>
      <c r="C38" s="120">
        <v>774</v>
      </c>
      <c r="D38" s="11" t="s">
        <v>35</v>
      </c>
      <c r="E38" s="11" t="s">
        <v>35</v>
      </c>
      <c r="F38" s="30">
        <f>'прил 7'!G722+'прил 7'!G101</f>
        <v>7158624.5</v>
      </c>
      <c r="G38" s="3"/>
      <c r="J38" s="30">
        <v>7158624.5</v>
      </c>
      <c r="K38" s="91"/>
      <c r="L38" s="75"/>
      <c r="M38" s="75"/>
    </row>
    <row r="39" spans="2:13" s="4" customFormat="1">
      <c r="B39" s="61" t="s">
        <v>234</v>
      </c>
      <c r="C39" s="120">
        <v>774</v>
      </c>
      <c r="D39" s="11" t="s">
        <v>35</v>
      </c>
      <c r="E39" s="11" t="s">
        <v>235</v>
      </c>
      <c r="F39" s="30">
        <f>'прил 7'!G744</f>
        <v>14275991.74</v>
      </c>
      <c r="G39" s="3"/>
      <c r="J39" s="30">
        <v>14275991.74</v>
      </c>
      <c r="K39" s="91"/>
      <c r="L39" s="75"/>
      <c r="M39" s="75"/>
    </row>
    <row r="40" spans="2:13" s="4" customFormat="1">
      <c r="B40" s="12" t="s">
        <v>71</v>
      </c>
      <c r="C40" s="120">
        <v>757</v>
      </c>
      <c r="D40" s="8" t="s">
        <v>72</v>
      </c>
      <c r="E40" s="8"/>
      <c r="F40" s="41">
        <f>F41+F42</f>
        <v>138482163.08999997</v>
      </c>
      <c r="G40" s="3">
        <v>23037541</v>
      </c>
      <c r="H40" s="3">
        <f>F40-G40</f>
        <v>115444622.08999997</v>
      </c>
      <c r="I40" s="3"/>
      <c r="J40" s="41">
        <f>J41+J42</f>
        <v>138466711</v>
      </c>
      <c r="K40" s="90"/>
      <c r="L40" s="75"/>
      <c r="M40" s="75"/>
    </row>
    <row r="41" spans="2:13" s="4" customFormat="1">
      <c r="B41" s="61" t="s">
        <v>73</v>
      </c>
      <c r="C41" s="120">
        <v>757</v>
      </c>
      <c r="D41" s="11" t="s">
        <v>72</v>
      </c>
      <c r="E41" s="11" t="s">
        <v>26</v>
      </c>
      <c r="F41" s="27">
        <f>'прил 7'!G174</f>
        <v>131554004.64999998</v>
      </c>
      <c r="G41" s="3"/>
      <c r="J41" s="27">
        <v>131554004.65000001</v>
      </c>
      <c r="K41" s="77"/>
      <c r="L41" s="75"/>
      <c r="M41" s="75"/>
    </row>
    <row r="42" spans="2:13" s="4" customFormat="1" ht="13.5" customHeight="1">
      <c r="B42" s="63" t="s">
        <v>89</v>
      </c>
      <c r="C42" s="120">
        <v>757</v>
      </c>
      <c r="D42" s="11" t="s">
        <v>72</v>
      </c>
      <c r="E42" s="11" t="s">
        <v>90</v>
      </c>
      <c r="F42" s="27">
        <f>'прил 7'!G333</f>
        <v>6928158.4399999995</v>
      </c>
      <c r="G42" s="3"/>
      <c r="J42" s="27">
        <v>6912706.3499999996</v>
      </c>
      <c r="K42" s="77"/>
      <c r="L42" s="75"/>
      <c r="M42" s="75"/>
    </row>
    <row r="43" spans="2:13" s="4" customFormat="1">
      <c r="B43" s="12" t="s">
        <v>324</v>
      </c>
      <c r="C43" s="120">
        <v>757</v>
      </c>
      <c r="D43" s="8" t="s">
        <v>108</v>
      </c>
      <c r="E43" s="8"/>
      <c r="F43" s="41">
        <f>F44+F45+F46+F47</f>
        <v>56973841.140000001</v>
      </c>
      <c r="G43" s="3">
        <v>16951588</v>
      </c>
      <c r="H43" s="3">
        <f>F43-G43</f>
        <v>40022253.140000001</v>
      </c>
      <c r="I43" s="3">
        <f>[1]Лист2!G320+[1]Лист2!G453+[1]Лист2!G751</f>
        <v>22419507</v>
      </c>
      <c r="J43" s="41">
        <f>J44+J45+J46+J47</f>
        <v>55171231.359999999</v>
      </c>
      <c r="K43" s="90"/>
      <c r="L43" s="75"/>
      <c r="M43" s="75"/>
    </row>
    <row r="44" spans="2:13" s="4" customFormat="1">
      <c r="B44" s="61" t="s">
        <v>325</v>
      </c>
      <c r="C44" s="120">
        <v>774</v>
      </c>
      <c r="D44" s="11" t="s">
        <v>108</v>
      </c>
      <c r="E44" s="11" t="s">
        <v>26</v>
      </c>
      <c r="F44" s="27">
        <f>'прил 7'!G765+'прил 7'!G1254+'прил 7'!G866</f>
        <v>414710.77</v>
      </c>
      <c r="G44" s="3"/>
      <c r="I44" s="3"/>
      <c r="J44" s="27">
        <v>406621.99</v>
      </c>
      <c r="K44" s="77"/>
      <c r="L44" s="75"/>
      <c r="M44" s="75"/>
    </row>
    <row r="45" spans="2:13" s="4" customFormat="1">
      <c r="B45" s="61" t="s">
        <v>107</v>
      </c>
      <c r="C45" s="120">
        <v>757</v>
      </c>
      <c r="D45" s="11" t="s">
        <v>108</v>
      </c>
      <c r="E45" s="11" t="s">
        <v>109</v>
      </c>
      <c r="F45" s="27">
        <f>'прил 7'!G352+'прил 7'!G1260</f>
        <v>31622930.369999997</v>
      </c>
      <c r="G45" s="3"/>
      <c r="J45" s="27">
        <v>31014730.649999999</v>
      </c>
      <c r="K45" s="77"/>
      <c r="L45" s="75"/>
      <c r="M45" s="75"/>
    </row>
    <row r="46" spans="2:13" s="4" customFormat="1">
      <c r="B46" s="63" t="s">
        <v>338</v>
      </c>
      <c r="C46" s="120">
        <v>774</v>
      </c>
      <c r="D46" s="11" t="s">
        <v>108</v>
      </c>
      <c r="E46" s="11" t="s">
        <v>90</v>
      </c>
      <c r="F46" s="9">
        <f>'прил 7'!G772+'прил 7'!G1308</f>
        <v>24936200</v>
      </c>
      <c r="G46" s="3"/>
      <c r="J46" s="9">
        <v>23749878.719999999</v>
      </c>
      <c r="K46" s="93"/>
      <c r="L46" s="75"/>
      <c r="M46" s="75"/>
    </row>
    <row r="47" spans="2:13" s="4" customFormat="1" ht="12.75" hidden="1" customHeight="1">
      <c r="B47" s="83" t="s">
        <v>724</v>
      </c>
      <c r="C47" s="120">
        <v>793</v>
      </c>
      <c r="D47" s="11" t="s">
        <v>108</v>
      </c>
      <c r="E47" s="11" t="s">
        <v>348</v>
      </c>
      <c r="F47" s="27">
        <f>'прил 7'!G1332</f>
        <v>0</v>
      </c>
      <c r="G47" s="3"/>
      <c r="J47" s="27">
        <f>'прил 7'!K1332</f>
        <v>0</v>
      </c>
      <c r="K47" s="77"/>
      <c r="L47" s="75"/>
      <c r="M47" s="75"/>
    </row>
    <row r="48" spans="2:13" s="4" customFormat="1">
      <c r="B48" s="12" t="s">
        <v>726</v>
      </c>
      <c r="C48" s="7">
        <v>757</v>
      </c>
      <c r="D48" s="8" t="s">
        <v>113</v>
      </c>
      <c r="E48" s="8"/>
      <c r="F48" s="41">
        <f>F50+F49</f>
        <v>4921971.09</v>
      </c>
      <c r="G48" s="3">
        <v>1276883</v>
      </c>
      <c r="H48" s="3">
        <f>F48-G48</f>
        <v>3645088.09</v>
      </c>
      <c r="J48" s="41">
        <f>J50+J49</f>
        <v>4921971.09</v>
      </c>
      <c r="K48" s="90"/>
      <c r="L48" s="75"/>
      <c r="M48" s="75"/>
    </row>
    <row r="49" spans="1:13" s="35" customFormat="1" ht="17.25" customHeight="1">
      <c r="A49" s="134" t="s">
        <v>985</v>
      </c>
      <c r="B49" s="134" t="s">
        <v>985</v>
      </c>
      <c r="C49" s="16" t="s">
        <v>113</v>
      </c>
      <c r="D49" s="16" t="s">
        <v>113</v>
      </c>
      <c r="E49" s="16" t="s">
        <v>26</v>
      </c>
      <c r="F49" s="27">
        <f>'прил 7'!G373</f>
        <v>1771665.09</v>
      </c>
      <c r="G49" s="101">
        <f>G50</f>
        <v>0</v>
      </c>
      <c r="H49" s="34"/>
      <c r="J49" s="27">
        <v>1771665.09</v>
      </c>
    </row>
    <row r="50" spans="1:13" s="4" customFormat="1">
      <c r="B50" s="57" t="s">
        <v>112</v>
      </c>
      <c r="C50" s="120">
        <v>757</v>
      </c>
      <c r="D50" s="11" t="s">
        <v>113</v>
      </c>
      <c r="E50" s="11" t="s">
        <v>37</v>
      </c>
      <c r="F50" s="27">
        <f>'прил 7'!G378+'прил 7'!G1338</f>
        <v>3150306</v>
      </c>
      <c r="G50" s="3"/>
      <c r="J50" s="27">
        <v>3150306</v>
      </c>
      <c r="K50" s="77"/>
      <c r="L50" s="75"/>
      <c r="M50" s="75"/>
    </row>
    <row r="51" spans="1:13" s="4" customFormat="1" ht="25.5">
      <c r="B51" s="62" t="s">
        <v>618</v>
      </c>
      <c r="C51" s="50">
        <v>792</v>
      </c>
      <c r="D51" s="8" t="s">
        <v>32</v>
      </c>
      <c r="E51" s="8"/>
      <c r="F51" s="41">
        <f>F52</f>
        <v>3438370</v>
      </c>
      <c r="G51" s="3">
        <v>505000</v>
      </c>
      <c r="J51" s="41">
        <f>J52</f>
        <v>1541960.94</v>
      </c>
      <c r="K51" s="90"/>
      <c r="L51" s="75"/>
      <c r="M51" s="75"/>
    </row>
    <row r="52" spans="1:13" s="4" customFormat="1" ht="25.5">
      <c r="B52" s="63" t="s">
        <v>619</v>
      </c>
      <c r="C52" s="50">
        <v>792</v>
      </c>
      <c r="D52" s="11" t="s">
        <v>32</v>
      </c>
      <c r="E52" s="11" t="s">
        <v>26</v>
      </c>
      <c r="F52" s="27">
        <f>'прил 7'!G872+'прил 7'!G1370</f>
        <v>3438370</v>
      </c>
      <c r="G52" s="3"/>
      <c r="J52" s="27">
        <v>1541960.94</v>
      </c>
      <c r="K52" s="77"/>
      <c r="L52" s="75"/>
      <c r="M52" s="75"/>
    </row>
    <row r="53" spans="1:13" s="4" customFormat="1" ht="51">
      <c r="B53" s="62" t="s">
        <v>626</v>
      </c>
      <c r="C53" s="50">
        <v>792</v>
      </c>
      <c r="D53" s="8" t="s">
        <v>627</v>
      </c>
      <c r="E53" s="8"/>
      <c r="F53" s="41">
        <f>F54+F56+F55</f>
        <v>34416145</v>
      </c>
      <c r="G53" s="3">
        <v>38634990</v>
      </c>
      <c r="J53" s="41">
        <f>J54+J56+J55</f>
        <v>34416145</v>
      </c>
      <c r="K53" s="90"/>
      <c r="L53" s="75"/>
      <c r="M53" s="75"/>
    </row>
    <row r="54" spans="1:13" s="4" customFormat="1" ht="38.25">
      <c r="B54" s="63" t="s">
        <v>628</v>
      </c>
      <c r="C54" s="50">
        <v>792</v>
      </c>
      <c r="D54" s="11" t="s">
        <v>627</v>
      </c>
      <c r="E54" s="11" t="s">
        <v>26</v>
      </c>
      <c r="F54" s="27">
        <f>'прил 7'!G881</f>
        <v>19632181</v>
      </c>
      <c r="G54" s="3"/>
      <c r="H54" s="3"/>
      <c r="J54" s="27">
        <v>19632181</v>
      </c>
      <c r="K54" s="77"/>
      <c r="L54" s="75"/>
      <c r="M54" s="75"/>
    </row>
    <row r="55" spans="1:13" s="4" customFormat="1" ht="12.75" hidden="1" customHeight="1">
      <c r="B55" s="63" t="s">
        <v>703</v>
      </c>
      <c r="C55" s="50"/>
      <c r="D55" s="11" t="s">
        <v>627</v>
      </c>
      <c r="E55" s="11" t="s">
        <v>37</v>
      </c>
      <c r="F55" s="27">
        <f>'прил 7'!G891</f>
        <v>0</v>
      </c>
      <c r="G55" s="3"/>
      <c r="H55" s="3"/>
      <c r="J55" s="27">
        <f>'прил 7'!K891</f>
        <v>0</v>
      </c>
      <c r="K55" s="77"/>
      <c r="L55" s="75"/>
      <c r="M55" s="75"/>
    </row>
    <row r="56" spans="1:13" s="4" customFormat="1" ht="25.5">
      <c r="B56" s="63" t="s">
        <v>636</v>
      </c>
      <c r="C56" s="50">
        <v>792</v>
      </c>
      <c r="D56" s="11" t="s">
        <v>627</v>
      </c>
      <c r="E56" s="11" t="s">
        <v>109</v>
      </c>
      <c r="F56" s="27">
        <f>'прил 7'!G895</f>
        <v>14783964</v>
      </c>
      <c r="G56" s="3"/>
      <c r="H56" s="3"/>
      <c r="J56" s="27">
        <f>'прил 7'!K895</f>
        <v>14783964</v>
      </c>
      <c r="K56" s="77"/>
      <c r="L56" s="75"/>
      <c r="M56" s="75"/>
    </row>
    <row r="57" spans="1:13" s="24" customFormat="1">
      <c r="B57" s="74" t="s">
        <v>737</v>
      </c>
      <c r="C57" s="74"/>
      <c r="D57" s="74"/>
      <c r="E57" s="74"/>
      <c r="F57" s="82">
        <f>F8+F18+F20+F24+F28+F34+F40+F43+F48+F51+F53+F32</f>
        <v>1410360686.04</v>
      </c>
      <c r="G57" s="82" t="e">
        <f>G8+G18+G20+G24+G28+#REF!+G34+G40+G43+G48+G51+G53+#REF!</f>
        <v>#REF!</v>
      </c>
      <c r="H57" s="23" t="e">
        <f>F57-G57</f>
        <v>#REF!</v>
      </c>
      <c r="J57" s="82">
        <f>J8+J18+J20+J24+J28+J34+J40+J43+J48+J51+J53+J32</f>
        <v>1364809673.4099998</v>
      </c>
      <c r="K57" s="95"/>
      <c r="L57" s="73"/>
      <c r="M57" s="73"/>
    </row>
    <row r="58" spans="1:13" hidden="1">
      <c r="B58" s="81"/>
      <c r="C58" s="80"/>
      <c r="D58" s="79"/>
      <c r="E58" s="79"/>
      <c r="F58" s="77">
        <v>875721795.65999997</v>
      </c>
    </row>
    <row r="59" spans="1:13" hidden="1">
      <c r="F59" s="77">
        <f>F57-F58</f>
        <v>534638890.38</v>
      </c>
    </row>
  </sheetData>
  <mergeCells count="9">
    <mergeCell ref="B3:J3"/>
    <mergeCell ref="D1:J1"/>
    <mergeCell ref="D2:J2"/>
    <mergeCell ref="J5:J6"/>
    <mergeCell ref="B5:B6"/>
    <mergeCell ref="C5:C6"/>
    <mergeCell ref="D5:D6"/>
    <mergeCell ref="E5:E6"/>
    <mergeCell ref="F5:F6"/>
  </mergeCells>
  <phoneticPr fontId="0" type="noConversion"/>
  <pageMargins left="0.35433070866141736" right="0.35433070866141736" top="0.35433070866141736" bottom="0.35433070866141736" header="0.23622047244094491" footer="0.1968503937007874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71"/>
  <sheetViews>
    <sheetView view="pageBreakPreview" zoomScaleSheetLayoutView="100" workbookViewId="0">
      <selection activeCell="A45" sqref="A45"/>
    </sheetView>
  </sheetViews>
  <sheetFormatPr defaultRowHeight="12.75"/>
  <cols>
    <col min="1" max="1" width="58.85546875" style="1" customWidth="1"/>
    <col min="2" max="2" width="6.85546875" style="69" customWidth="1"/>
    <col min="3" max="3" width="4.5703125" style="69" customWidth="1"/>
    <col min="4" max="4" width="4.7109375" style="69" customWidth="1"/>
    <col min="5" max="5" width="13.5703125" style="69" customWidth="1"/>
    <col min="6" max="6" width="6.42578125" style="69" customWidth="1"/>
    <col min="7" max="7" width="17.5703125" style="171" customWidth="1"/>
    <col min="8" max="8" width="17.42578125" style="172" hidden="1" customWidth="1"/>
    <col min="9" max="9" width="18.42578125" style="173" hidden="1" customWidth="1"/>
    <col min="10" max="10" width="18.140625" style="173" hidden="1" customWidth="1"/>
    <col min="11" max="11" width="15.85546875" style="173" hidden="1" customWidth="1"/>
    <col min="12" max="14" width="0" style="173" hidden="1" customWidth="1"/>
    <col min="15" max="15" width="16" style="173" hidden="1" customWidth="1"/>
    <col min="16" max="16" width="13.85546875" style="173" hidden="1" customWidth="1"/>
    <col min="17" max="17" width="12.5703125" style="173" hidden="1" customWidth="1"/>
    <col min="18" max="18" width="20.7109375" style="173" customWidth="1"/>
    <col min="19" max="19" width="10.140625" style="1" bestFit="1" customWidth="1"/>
    <col min="20" max="16384" width="9.140625" style="1"/>
  </cols>
  <sheetData>
    <row r="1" spans="1:18" s="75" customFormat="1" ht="12.75" customHeight="1">
      <c r="B1" s="147"/>
      <c r="C1" s="147"/>
      <c r="D1" s="147"/>
      <c r="E1" s="147"/>
      <c r="F1" s="198" t="s">
        <v>963</v>
      </c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</row>
    <row r="2" spans="1:18" s="75" customFormat="1" ht="30" customHeight="1">
      <c r="B2" s="147"/>
      <c r="C2" s="147"/>
      <c r="D2" s="147"/>
      <c r="E2" s="147"/>
      <c r="F2" s="198" t="s">
        <v>995</v>
      </c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</row>
    <row r="3" spans="1:18" ht="39.75" customHeight="1">
      <c r="A3" s="201" t="s">
        <v>992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ht="13.5" customHeight="1">
      <c r="A4" s="148"/>
      <c r="B4" s="148"/>
      <c r="C4" s="148"/>
      <c r="D4" s="148"/>
      <c r="E4" s="148"/>
      <c r="F4" s="148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5" t="s">
        <v>991</v>
      </c>
    </row>
    <row r="5" spans="1:18" s="4" customFormat="1" ht="23.25" customHeight="1">
      <c r="A5" s="195" t="s">
        <v>19</v>
      </c>
      <c r="B5" s="196" t="s">
        <v>20</v>
      </c>
      <c r="C5" s="196" t="s">
        <v>21</v>
      </c>
      <c r="D5" s="196" t="s">
        <v>22</v>
      </c>
      <c r="E5" s="196" t="s">
        <v>23</v>
      </c>
      <c r="F5" s="196" t="s">
        <v>24</v>
      </c>
      <c r="G5" s="199" t="s">
        <v>989</v>
      </c>
      <c r="H5" s="176"/>
      <c r="I5" s="176"/>
      <c r="J5" s="176"/>
      <c r="K5" s="199" t="s">
        <v>990</v>
      </c>
      <c r="L5" s="199" t="s">
        <v>739</v>
      </c>
      <c r="M5" s="199" t="s">
        <v>739</v>
      </c>
      <c r="N5" s="199" t="s">
        <v>739</v>
      </c>
      <c r="O5" s="199" t="s">
        <v>739</v>
      </c>
      <c r="P5" s="199" t="s">
        <v>739</v>
      </c>
      <c r="Q5" s="199" t="s">
        <v>739</v>
      </c>
      <c r="R5" s="199" t="s">
        <v>990</v>
      </c>
    </row>
    <row r="6" spans="1:18" s="4" customFormat="1" ht="69.75" customHeight="1">
      <c r="A6" s="195"/>
      <c r="B6" s="196"/>
      <c r="C6" s="196"/>
      <c r="D6" s="196"/>
      <c r="E6" s="196"/>
      <c r="F6" s="196"/>
      <c r="G6" s="200"/>
      <c r="H6" s="176"/>
      <c r="I6" s="176"/>
      <c r="J6" s="176"/>
      <c r="K6" s="200"/>
      <c r="L6" s="200"/>
      <c r="M6" s="200"/>
      <c r="N6" s="200"/>
      <c r="O6" s="200"/>
      <c r="P6" s="200"/>
      <c r="Q6" s="200"/>
      <c r="R6" s="200"/>
    </row>
    <row r="7" spans="1:18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156">
        <v>7</v>
      </c>
      <c r="H7" s="156">
        <v>8</v>
      </c>
      <c r="I7" s="156">
        <v>9</v>
      </c>
      <c r="J7" s="156">
        <v>10</v>
      </c>
      <c r="K7" s="156">
        <v>11</v>
      </c>
      <c r="L7" s="156">
        <v>12</v>
      </c>
      <c r="M7" s="156">
        <v>13</v>
      </c>
      <c r="N7" s="156">
        <v>14</v>
      </c>
      <c r="O7" s="156">
        <v>15</v>
      </c>
      <c r="P7" s="156">
        <v>16</v>
      </c>
      <c r="Q7" s="156">
        <v>17</v>
      </c>
      <c r="R7" s="156">
        <v>18</v>
      </c>
    </row>
    <row r="8" spans="1:18" s="58" customFormat="1" ht="48.75" customHeight="1">
      <c r="A8" s="136" t="s">
        <v>166</v>
      </c>
      <c r="B8" s="137">
        <v>757</v>
      </c>
      <c r="C8" s="137"/>
      <c r="D8" s="137"/>
      <c r="E8" s="138"/>
      <c r="F8" s="13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</row>
    <row r="9" spans="1:18" s="58" customFormat="1" hidden="1">
      <c r="A9" s="12" t="s">
        <v>138</v>
      </c>
      <c r="B9" s="125">
        <v>757</v>
      </c>
      <c r="C9" s="121" t="s">
        <v>90</v>
      </c>
      <c r="D9" s="121"/>
      <c r="E9" s="121"/>
      <c r="F9" s="121"/>
      <c r="G9" s="157">
        <f>G10</f>
        <v>0</v>
      </c>
      <c r="H9" s="157">
        <f t="shared" ref="H9:R13" si="0">H10</f>
        <v>0</v>
      </c>
      <c r="I9" s="157">
        <f t="shared" si="0"/>
        <v>0</v>
      </c>
      <c r="J9" s="157">
        <f t="shared" si="0"/>
        <v>0</v>
      </c>
      <c r="K9" s="157">
        <f t="shared" si="0"/>
        <v>0</v>
      </c>
      <c r="L9" s="157">
        <f t="shared" si="0"/>
        <v>0</v>
      </c>
      <c r="M9" s="157">
        <f t="shared" si="0"/>
        <v>0</v>
      </c>
      <c r="N9" s="157">
        <f t="shared" si="0"/>
        <v>0</v>
      </c>
      <c r="O9" s="157">
        <f t="shared" si="0"/>
        <v>0</v>
      </c>
      <c r="P9" s="157">
        <f t="shared" si="0"/>
        <v>0</v>
      </c>
      <c r="Q9" s="157">
        <f t="shared" si="0"/>
        <v>0</v>
      </c>
      <c r="R9" s="157">
        <f t="shared" si="0"/>
        <v>0</v>
      </c>
    </row>
    <row r="10" spans="1:18" s="123" customFormat="1" hidden="1">
      <c r="A10" s="17" t="s">
        <v>139</v>
      </c>
      <c r="B10" s="124">
        <v>757</v>
      </c>
      <c r="C10" s="122" t="s">
        <v>90</v>
      </c>
      <c r="D10" s="122" t="s">
        <v>140</v>
      </c>
      <c r="E10" s="122"/>
      <c r="F10" s="122"/>
      <c r="G10" s="158">
        <f>G11</f>
        <v>0</v>
      </c>
      <c r="H10" s="158">
        <f t="shared" si="0"/>
        <v>0</v>
      </c>
      <c r="I10" s="158">
        <f t="shared" si="0"/>
        <v>0</v>
      </c>
      <c r="J10" s="158">
        <f t="shared" si="0"/>
        <v>0</v>
      </c>
      <c r="K10" s="158">
        <f t="shared" si="0"/>
        <v>0</v>
      </c>
      <c r="L10" s="158">
        <f t="shared" si="0"/>
        <v>0</v>
      </c>
      <c r="M10" s="158">
        <f t="shared" si="0"/>
        <v>0</v>
      </c>
      <c r="N10" s="158">
        <f t="shared" si="0"/>
        <v>0</v>
      </c>
      <c r="O10" s="158">
        <f t="shared" si="0"/>
        <v>0</v>
      </c>
      <c r="P10" s="158">
        <f t="shared" si="0"/>
        <v>0</v>
      </c>
      <c r="Q10" s="158">
        <f t="shared" si="0"/>
        <v>0</v>
      </c>
      <c r="R10" s="158">
        <f t="shared" si="0"/>
        <v>0</v>
      </c>
    </row>
    <row r="11" spans="1:18" s="123" customFormat="1" ht="25.5" hidden="1">
      <c r="A11" s="57" t="s">
        <v>206</v>
      </c>
      <c r="B11" s="124">
        <v>757</v>
      </c>
      <c r="C11" s="122" t="s">
        <v>90</v>
      </c>
      <c r="D11" s="122" t="s">
        <v>140</v>
      </c>
      <c r="E11" s="122" t="s">
        <v>433</v>
      </c>
      <c r="F11" s="122"/>
      <c r="G11" s="158">
        <f>G12</f>
        <v>0</v>
      </c>
      <c r="H11" s="158">
        <f t="shared" si="0"/>
        <v>0</v>
      </c>
      <c r="I11" s="158">
        <f t="shared" si="0"/>
        <v>0</v>
      </c>
      <c r="J11" s="158">
        <f t="shared" si="0"/>
        <v>0</v>
      </c>
      <c r="K11" s="158">
        <f t="shared" si="0"/>
        <v>0</v>
      </c>
      <c r="L11" s="158">
        <f t="shared" si="0"/>
        <v>0</v>
      </c>
      <c r="M11" s="158">
        <f t="shared" si="0"/>
        <v>0</v>
      </c>
      <c r="N11" s="158">
        <f t="shared" si="0"/>
        <v>0</v>
      </c>
      <c r="O11" s="158">
        <f t="shared" si="0"/>
        <v>0</v>
      </c>
      <c r="P11" s="158">
        <f t="shared" si="0"/>
        <v>0</v>
      </c>
      <c r="Q11" s="158">
        <f t="shared" si="0"/>
        <v>0</v>
      </c>
      <c r="R11" s="158">
        <f t="shared" si="0"/>
        <v>0</v>
      </c>
    </row>
    <row r="12" spans="1:18" s="123" customFormat="1" ht="25.5" hidden="1">
      <c r="A12" s="57" t="s">
        <v>207</v>
      </c>
      <c r="B12" s="124">
        <v>757</v>
      </c>
      <c r="C12" s="122" t="s">
        <v>90</v>
      </c>
      <c r="D12" s="122" t="s">
        <v>140</v>
      </c>
      <c r="E12" s="122" t="s">
        <v>205</v>
      </c>
      <c r="F12" s="122"/>
      <c r="G12" s="158">
        <f>G13</f>
        <v>0</v>
      </c>
      <c r="H12" s="158">
        <f t="shared" si="0"/>
        <v>0</v>
      </c>
      <c r="I12" s="158">
        <f t="shared" si="0"/>
        <v>0</v>
      </c>
      <c r="J12" s="158">
        <f t="shared" si="0"/>
        <v>0</v>
      </c>
      <c r="K12" s="158">
        <f t="shared" si="0"/>
        <v>0</v>
      </c>
      <c r="L12" s="158">
        <f t="shared" si="0"/>
        <v>0</v>
      </c>
      <c r="M12" s="158">
        <f t="shared" si="0"/>
        <v>0</v>
      </c>
      <c r="N12" s="158">
        <f t="shared" si="0"/>
        <v>0</v>
      </c>
      <c r="O12" s="158">
        <f t="shared" si="0"/>
        <v>0</v>
      </c>
      <c r="P12" s="158">
        <f t="shared" si="0"/>
        <v>0</v>
      </c>
      <c r="Q12" s="158">
        <f t="shared" si="0"/>
        <v>0</v>
      </c>
      <c r="R12" s="158">
        <f t="shared" si="0"/>
        <v>0</v>
      </c>
    </row>
    <row r="13" spans="1:18" s="123" customFormat="1" ht="25.5" hidden="1">
      <c r="A13" s="17" t="s">
        <v>40</v>
      </c>
      <c r="B13" s="124">
        <v>757</v>
      </c>
      <c r="C13" s="122" t="s">
        <v>90</v>
      </c>
      <c r="D13" s="122" t="s">
        <v>140</v>
      </c>
      <c r="E13" s="122" t="s">
        <v>205</v>
      </c>
      <c r="F13" s="122" t="s">
        <v>41</v>
      </c>
      <c r="G13" s="158">
        <f>G14</f>
        <v>0</v>
      </c>
      <c r="H13" s="158">
        <f t="shared" si="0"/>
        <v>0</v>
      </c>
      <c r="I13" s="158">
        <f t="shared" si="0"/>
        <v>0</v>
      </c>
      <c r="J13" s="158">
        <f t="shared" si="0"/>
        <v>0</v>
      </c>
      <c r="K13" s="158">
        <f t="shared" si="0"/>
        <v>0</v>
      </c>
      <c r="L13" s="158">
        <f t="shared" si="0"/>
        <v>0</v>
      </c>
      <c r="M13" s="158">
        <f t="shared" si="0"/>
        <v>0</v>
      </c>
      <c r="N13" s="158">
        <f t="shared" si="0"/>
        <v>0</v>
      </c>
      <c r="O13" s="158">
        <f t="shared" si="0"/>
        <v>0</v>
      </c>
      <c r="P13" s="158">
        <f t="shared" si="0"/>
        <v>0</v>
      </c>
      <c r="Q13" s="158">
        <f t="shared" si="0"/>
        <v>0</v>
      </c>
      <c r="R13" s="158">
        <f t="shared" si="0"/>
        <v>0</v>
      </c>
    </row>
    <row r="14" spans="1:18" s="123" customFormat="1" hidden="1">
      <c r="A14" s="17" t="s">
        <v>42</v>
      </c>
      <c r="B14" s="124">
        <v>757</v>
      </c>
      <c r="C14" s="122" t="s">
        <v>90</v>
      </c>
      <c r="D14" s="122" t="s">
        <v>140</v>
      </c>
      <c r="E14" s="122" t="s">
        <v>205</v>
      </c>
      <c r="F14" s="122" t="s">
        <v>43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spans="1:18">
      <c r="A15" s="12" t="s">
        <v>138</v>
      </c>
      <c r="B15" s="7">
        <v>757</v>
      </c>
      <c r="C15" s="8" t="s">
        <v>90</v>
      </c>
      <c r="D15" s="8"/>
      <c r="E15" s="8"/>
      <c r="F15" s="8"/>
      <c r="G15" s="157">
        <f>SUM(G16)</f>
        <v>4545000</v>
      </c>
      <c r="H15" s="157">
        <f t="shared" ref="H15:R15" si="1">SUM(H16)</f>
        <v>4545002</v>
      </c>
      <c r="I15" s="157">
        <f t="shared" si="1"/>
        <v>4545004</v>
      </c>
      <c r="J15" s="157">
        <f t="shared" si="1"/>
        <v>4545006</v>
      </c>
      <c r="K15" s="157">
        <f t="shared" si="1"/>
        <v>4545008</v>
      </c>
      <c r="L15" s="157">
        <f t="shared" si="1"/>
        <v>4545010</v>
      </c>
      <c r="M15" s="157">
        <f t="shared" si="1"/>
        <v>4545012</v>
      </c>
      <c r="N15" s="157">
        <f t="shared" si="1"/>
        <v>4545014</v>
      </c>
      <c r="O15" s="157">
        <f t="shared" si="1"/>
        <v>4545016</v>
      </c>
      <c r="P15" s="157">
        <f t="shared" si="1"/>
        <v>4545018</v>
      </c>
      <c r="Q15" s="157">
        <f t="shared" si="1"/>
        <v>4545020</v>
      </c>
      <c r="R15" s="157">
        <f t="shared" si="1"/>
        <v>4545000</v>
      </c>
    </row>
    <row r="16" spans="1:18">
      <c r="A16" s="17" t="s">
        <v>139</v>
      </c>
      <c r="B16" s="15">
        <v>757</v>
      </c>
      <c r="C16" s="16" t="s">
        <v>90</v>
      </c>
      <c r="D16" s="16" t="s">
        <v>140</v>
      </c>
      <c r="E16" s="16"/>
      <c r="F16" s="16"/>
      <c r="G16" s="159">
        <f>G17</f>
        <v>4545000</v>
      </c>
      <c r="H16" s="159">
        <f t="shared" ref="H16:R16" si="2">H17</f>
        <v>4545002</v>
      </c>
      <c r="I16" s="159">
        <f t="shared" si="2"/>
        <v>4545004</v>
      </c>
      <c r="J16" s="159">
        <f t="shared" si="2"/>
        <v>4545006</v>
      </c>
      <c r="K16" s="159">
        <f t="shared" si="2"/>
        <v>4545008</v>
      </c>
      <c r="L16" s="159">
        <f t="shared" si="2"/>
        <v>4545010</v>
      </c>
      <c r="M16" s="159">
        <f t="shared" si="2"/>
        <v>4545012</v>
      </c>
      <c r="N16" s="159">
        <f t="shared" si="2"/>
        <v>4545014</v>
      </c>
      <c r="O16" s="159">
        <f t="shared" si="2"/>
        <v>4545016</v>
      </c>
      <c r="P16" s="159">
        <f t="shared" si="2"/>
        <v>4545018</v>
      </c>
      <c r="Q16" s="159">
        <f t="shared" si="2"/>
        <v>4545020</v>
      </c>
      <c r="R16" s="159">
        <f t="shared" si="2"/>
        <v>4545000</v>
      </c>
    </row>
    <row r="17" spans="1:18" s="35" customFormat="1" ht="29.25" customHeight="1">
      <c r="A17" s="33" t="s">
        <v>794</v>
      </c>
      <c r="B17" s="15">
        <v>757</v>
      </c>
      <c r="C17" s="16" t="s">
        <v>90</v>
      </c>
      <c r="D17" s="16" t="s">
        <v>140</v>
      </c>
      <c r="E17" s="16" t="s">
        <v>433</v>
      </c>
      <c r="F17" s="16"/>
      <c r="G17" s="159">
        <f>G22+G25</f>
        <v>4545000</v>
      </c>
      <c r="H17" s="159">
        <f t="shared" ref="H17:R17" si="3">H22+H25</f>
        <v>4545002</v>
      </c>
      <c r="I17" s="159">
        <f t="shared" si="3"/>
        <v>4545004</v>
      </c>
      <c r="J17" s="159">
        <f t="shared" si="3"/>
        <v>4545006</v>
      </c>
      <c r="K17" s="159">
        <f t="shared" si="3"/>
        <v>4545008</v>
      </c>
      <c r="L17" s="159">
        <f t="shared" si="3"/>
        <v>4545010</v>
      </c>
      <c r="M17" s="159">
        <f t="shared" si="3"/>
        <v>4545012</v>
      </c>
      <c r="N17" s="159">
        <f t="shared" si="3"/>
        <v>4545014</v>
      </c>
      <c r="O17" s="159">
        <f t="shared" si="3"/>
        <v>4545016</v>
      </c>
      <c r="P17" s="159">
        <f t="shared" si="3"/>
        <v>4545018</v>
      </c>
      <c r="Q17" s="159">
        <f t="shared" si="3"/>
        <v>4545020</v>
      </c>
      <c r="R17" s="159">
        <f t="shared" si="3"/>
        <v>4545000</v>
      </c>
    </row>
    <row r="18" spans="1:18" s="35" customFormat="1" ht="30.75" hidden="1" customHeight="1">
      <c r="A18" s="33" t="s">
        <v>378</v>
      </c>
      <c r="B18" s="15">
        <v>757</v>
      </c>
      <c r="C18" s="16" t="s">
        <v>90</v>
      </c>
      <c r="D18" s="16" t="s">
        <v>140</v>
      </c>
      <c r="E18" s="16" t="s">
        <v>379</v>
      </c>
      <c r="F18" s="16"/>
      <c r="G18" s="159">
        <f>G19</f>
        <v>0</v>
      </c>
      <c r="H18" s="159">
        <f t="shared" ref="H18:R19" si="4">H19</f>
        <v>0</v>
      </c>
      <c r="I18" s="159">
        <f t="shared" si="4"/>
        <v>0</v>
      </c>
      <c r="J18" s="159">
        <f t="shared" si="4"/>
        <v>0</v>
      </c>
      <c r="K18" s="159">
        <f t="shared" si="4"/>
        <v>0</v>
      </c>
      <c r="L18" s="159">
        <f t="shared" si="4"/>
        <v>0</v>
      </c>
      <c r="M18" s="159">
        <f t="shared" si="4"/>
        <v>0</v>
      </c>
      <c r="N18" s="159">
        <f t="shared" si="4"/>
        <v>0</v>
      </c>
      <c r="O18" s="159">
        <f t="shared" si="4"/>
        <v>0</v>
      </c>
      <c r="P18" s="159">
        <f t="shared" si="4"/>
        <v>0</v>
      </c>
      <c r="Q18" s="159">
        <f t="shared" si="4"/>
        <v>0</v>
      </c>
      <c r="R18" s="159">
        <f t="shared" si="4"/>
        <v>0</v>
      </c>
    </row>
    <row r="19" spans="1:18" s="35" customFormat="1" ht="36.75" hidden="1" customHeight="1">
      <c r="A19" s="17" t="s">
        <v>49</v>
      </c>
      <c r="B19" s="15">
        <v>757</v>
      </c>
      <c r="C19" s="16" t="s">
        <v>90</v>
      </c>
      <c r="D19" s="16" t="s">
        <v>140</v>
      </c>
      <c r="E19" s="16" t="s">
        <v>379</v>
      </c>
      <c r="F19" s="16" t="s">
        <v>50</v>
      </c>
      <c r="G19" s="159">
        <f>G20</f>
        <v>0</v>
      </c>
      <c r="H19" s="159">
        <f t="shared" si="4"/>
        <v>0</v>
      </c>
      <c r="I19" s="159">
        <f t="shared" si="4"/>
        <v>0</v>
      </c>
      <c r="J19" s="159">
        <f t="shared" si="4"/>
        <v>0</v>
      </c>
      <c r="K19" s="159">
        <f t="shared" si="4"/>
        <v>0</v>
      </c>
      <c r="L19" s="159">
        <f t="shared" si="4"/>
        <v>0</v>
      </c>
      <c r="M19" s="159">
        <f t="shared" si="4"/>
        <v>0</v>
      </c>
      <c r="N19" s="159">
        <f t="shared" si="4"/>
        <v>0</v>
      </c>
      <c r="O19" s="159">
        <f t="shared" si="4"/>
        <v>0</v>
      </c>
      <c r="P19" s="159">
        <f t="shared" si="4"/>
        <v>0</v>
      </c>
      <c r="Q19" s="159">
        <f t="shared" si="4"/>
        <v>0</v>
      </c>
      <c r="R19" s="159">
        <f t="shared" si="4"/>
        <v>0</v>
      </c>
    </row>
    <row r="20" spans="1:18" s="35" customFormat="1" ht="34.5" hidden="1" customHeight="1">
      <c r="A20" s="17" t="s">
        <v>51</v>
      </c>
      <c r="B20" s="15">
        <v>757</v>
      </c>
      <c r="C20" s="16" t="s">
        <v>90</v>
      </c>
      <c r="D20" s="16" t="s">
        <v>140</v>
      </c>
      <c r="E20" s="16" t="s">
        <v>379</v>
      </c>
      <c r="F20" s="16" t="s">
        <v>52</v>
      </c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</row>
    <row r="21" spans="1:18" s="35" customFormat="1" ht="12.75" hidden="1" customHeight="1">
      <c r="A21" s="33" t="s">
        <v>91</v>
      </c>
      <c r="B21" s="15">
        <v>757</v>
      </c>
      <c r="C21" s="16" t="s">
        <v>90</v>
      </c>
      <c r="D21" s="16" t="s">
        <v>140</v>
      </c>
      <c r="E21" s="16" t="s">
        <v>434</v>
      </c>
      <c r="F21" s="16" t="s">
        <v>53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</row>
    <row r="22" spans="1:18" s="35" customFormat="1" ht="27.75" customHeight="1">
      <c r="A22" s="33" t="s">
        <v>290</v>
      </c>
      <c r="B22" s="15">
        <v>757</v>
      </c>
      <c r="C22" s="16" t="s">
        <v>90</v>
      </c>
      <c r="D22" s="16" t="s">
        <v>140</v>
      </c>
      <c r="E22" s="16" t="s">
        <v>434</v>
      </c>
      <c r="F22" s="16"/>
      <c r="G22" s="159">
        <f>G23</f>
        <v>50000</v>
      </c>
      <c r="H22" s="159">
        <f t="shared" ref="H22:R23" si="5">H23</f>
        <v>50001</v>
      </c>
      <c r="I22" s="159">
        <f t="shared" si="5"/>
        <v>50002</v>
      </c>
      <c r="J22" s="159">
        <f t="shared" si="5"/>
        <v>50003</v>
      </c>
      <c r="K22" s="159">
        <f t="shared" si="5"/>
        <v>50004</v>
      </c>
      <c r="L22" s="159">
        <f t="shared" si="5"/>
        <v>50005</v>
      </c>
      <c r="M22" s="159">
        <f t="shared" si="5"/>
        <v>50006</v>
      </c>
      <c r="N22" s="159">
        <f t="shared" si="5"/>
        <v>50007</v>
      </c>
      <c r="O22" s="159">
        <f t="shared" si="5"/>
        <v>50008</v>
      </c>
      <c r="P22" s="159">
        <f t="shared" si="5"/>
        <v>50009</v>
      </c>
      <c r="Q22" s="159">
        <f t="shared" si="5"/>
        <v>50010</v>
      </c>
      <c r="R22" s="159">
        <f t="shared" si="5"/>
        <v>50000</v>
      </c>
    </row>
    <row r="23" spans="1:18" ht="25.5">
      <c r="A23" s="17" t="s">
        <v>40</v>
      </c>
      <c r="B23" s="15">
        <v>757</v>
      </c>
      <c r="C23" s="16" t="s">
        <v>90</v>
      </c>
      <c r="D23" s="16" t="s">
        <v>140</v>
      </c>
      <c r="E23" s="16" t="s">
        <v>434</v>
      </c>
      <c r="F23" s="16" t="s">
        <v>41</v>
      </c>
      <c r="G23" s="160">
        <f>G24</f>
        <v>50000</v>
      </c>
      <c r="H23" s="160">
        <f t="shared" si="5"/>
        <v>50001</v>
      </c>
      <c r="I23" s="160">
        <f t="shared" si="5"/>
        <v>50002</v>
      </c>
      <c r="J23" s="160">
        <f t="shared" si="5"/>
        <v>50003</v>
      </c>
      <c r="K23" s="160">
        <f t="shared" si="5"/>
        <v>50004</v>
      </c>
      <c r="L23" s="160">
        <f t="shared" si="5"/>
        <v>50005</v>
      </c>
      <c r="M23" s="160">
        <f t="shared" si="5"/>
        <v>50006</v>
      </c>
      <c r="N23" s="160">
        <f t="shared" si="5"/>
        <v>50007</v>
      </c>
      <c r="O23" s="160">
        <f t="shared" si="5"/>
        <v>50008</v>
      </c>
      <c r="P23" s="160">
        <f t="shared" si="5"/>
        <v>50009</v>
      </c>
      <c r="Q23" s="160">
        <f t="shared" si="5"/>
        <v>50010</v>
      </c>
      <c r="R23" s="160">
        <f t="shared" si="5"/>
        <v>50000</v>
      </c>
    </row>
    <row r="24" spans="1:18">
      <c r="A24" s="17" t="s">
        <v>42</v>
      </c>
      <c r="B24" s="15">
        <v>757</v>
      </c>
      <c r="C24" s="16" t="s">
        <v>90</v>
      </c>
      <c r="D24" s="16" t="s">
        <v>140</v>
      </c>
      <c r="E24" s="16" t="s">
        <v>434</v>
      </c>
      <c r="F24" s="16" t="s">
        <v>43</v>
      </c>
      <c r="G24" s="160">
        <v>50000</v>
      </c>
      <c r="H24" s="160">
        <v>50001</v>
      </c>
      <c r="I24" s="160">
        <v>50002</v>
      </c>
      <c r="J24" s="160">
        <v>50003</v>
      </c>
      <c r="K24" s="160">
        <v>50004</v>
      </c>
      <c r="L24" s="160">
        <v>50005</v>
      </c>
      <c r="M24" s="160">
        <v>50006</v>
      </c>
      <c r="N24" s="160">
        <v>50007</v>
      </c>
      <c r="O24" s="160">
        <v>50008</v>
      </c>
      <c r="P24" s="160">
        <v>50009</v>
      </c>
      <c r="Q24" s="160">
        <v>50010</v>
      </c>
      <c r="R24" s="160">
        <v>50000</v>
      </c>
    </row>
    <row r="25" spans="1:18" ht="53.25" customHeight="1">
      <c r="A25" s="17" t="s">
        <v>911</v>
      </c>
      <c r="B25" s="15">
        <v>757</v>
      </c>
      <c r="C25" s="16" t="s">
        <v>90</v>
      </c>
      <c r="D25" s="16" t="s">
        <v>140</v>
      </c>
      <c r="E25" s="16" t="s">
        <v>899</v>
      </c>
      <c r="F25" s="16"/>
      <c r="G25" s="159">
        <f>G26</f>
        <v>4495000</v>
      </c>
      <c r="H25" s="159">
        <f t="shared" ref="H25:R26" si="6">H26</f>
        <v>4495001</v>
      </c>
      <c r="I25" s="159">
        <f t="shared" si="6"/>
        <v>4495002</v>
      </c>
      <c r="J25" s="159">
        <f t="shared" si="6"/>
        <v>4495003</v>
      </c>
      <c r="K25" s="159">
        <f t="shared" si="6"/>
        <v>4495004</v>
      </c>
      <c r="L25" s="159">
        <f t="shared" si="6"/>
        <v>4495005</v>
      </c>
      <c r="M25" s="159">
        <f t="shared" si="6"/>
        <v>4495006</v>
      </c>
      <c r="N25" s="159">
        <f t="shared" si="6"/>
        <v>4495007</v>
      </c>
      <c r="O25" s="159">
        <f t="shared" si="6"/>
        <v>4495008</v>
      </c>
      <c r="P25" s="159">
        <f t="shared" si="6"/>
        <v>4495009</v>
      </c>
      <c r="Q25" s="159">
        <f t="shared" si="6"/>
        <v>4495010</v>
      </c>
      <c r="R25" s="159">
        <f t="shared" si="6"/>
        <v>4495000</v>
      </c>
    </row>
    <row r="26" spans="1:18" ht="15" customHeight="1">
      <c r="A26" s="17" t="s">
        <v>343</v>
      </c>
      <c r="B26" s="15">
        <v>757</v>
      </c>
      <c r="C26" s="16" t="s">
        <v>90</v>
      </c>
      <c r="D26" s="16" t="s">
        <v>140</v>
      </c>
      <c r="E26" s="16" t="s">
        <v>899</v>
      </c>
      <c r="F26" s="16" t="s">
        <v>344</v>
      </c>
      <c r="G26" s="159">
        <f>G27</f>
        <v>4495000</v>
      </c>
      <c r="H26" s="159">
        <f t="shared" si="6"/>
        <v>4495001</v>
      </c>
      <c r="I26" s="159">
        <f t="shared" si="6"/>
        <v>4495002</v>
      </c>
      <c r="J26" s="159">
        <f t="shared" si="6"/>
        <v>4495003</v>
      </c>
      <c r="K26" s="159">
        <f t="shared" si="6"/>
        <v>4495004</v>
      </c>
      <c r="L26" s="159">
        <f t="shared" si="6"/>
        <v>4495005</v>
      </c>
      <c r="M26" s="159">
        <f t="shared" si="6"/>
        <v>4495006</v>
      </c>
      <c r="N26" s="159">
        <f t="shared" si="6"/>
        <v>4495007</v>
      </c>
      <c r="O26" s="159">
        <f t="shared" si="6"/>
        <v>4495008</v>
      </c>
      <c r="P26" s="159">
        <f t="shared" si="6"/>
        <v>4495009</v>
      </c>
      <c r="Q26" s="159">
        <f t="shared" si="6"/>
        <v>4495010</v>
      </c>
      <c r="R26" s="159">
        <f t="shared" si="6"/>
        <v>4495000</v>
      </c>
    </row>
    <row r="27" spans="1:18" ht="15" customHeight="1">
      <c r="A27" s="17" t="s">
        <v>361</v>
      </c>
      <c r="B27" s="15">
        <v>757</v>
      </c>
      <c r="C27" s="16" t="s">
        <v>90</v>
      </c>
      <c r="D27" s="16" t="s">
        <v>140</v>
      </c>
      <c r="E27" s="16" t="s">
        <v>899</v>
      </c>
      <c r="F27" s="16" t="s">
        <v>362</v>
      </c>
      <c r="G27" s="159">
        <v>4495000</v>
      </c>
      <c r="H27" s="159">
        <v>4495001</v>
      </c>
      <c r="I27" s="159">
        <v>4495002</v>
      </c>
      <c r="J27" s="159">
        <v>4495003</v>
      </c>
      <c r="K27" s="159">
        <v>4495004</v>
      </c>
      <c r="L27" s="159">
        <v>4495005</v>
      </c>
      <c r="M27" s="159">
        <v>4495006</v>
      </c>
      <c r="N27" s="159">
        <v>4495007</v>
      </c>
      <c r="O27" s="159">
        <v>4495008</v>
      </c>
      <c r="P27" s="159">
        <v>4495009</v>
      </c>
      <c r="Q27" s="159">
        <v>4495010</v>
      </c>
      <c r="R27" s="159">
        <v>4495000</v>
      </c>
    </row>
    <row r="28" spans="1:18">
      <c r="A28" s="12" t="s">
        <v>34</v>
      </c>
      <c r="B28" s="8">
        <v>757</v>
      </c>
      <c r="C28" s="8" t="s">
        <v>35</v>
      </c>
      <c r="D28" s="8"/>
      <c r="E28" s="8"/>
      <c r="F28" s="8"/>
      <c r="G28" s="161">
        <f>G101+G29</f>
        <v>44270906.710000001</v>
      </c>
      <c r="H28" s="161">
        <f t="shared" ref="H28:R28" si="7">H101+H29</f>
        <v>44270913.710000001</v>
      </c>
      <c r="I28" s="161">
        <f t="shared" si="7"/>
        <v>44270920.710000001</v>
      </c>
      <c r="J28" s="161">
        <f t="shared" si="7"/>
        <v>44270927.710000001</v>
      </c>
      <c r="K28" s="161">
        <f t="shared" si="7"/>
        <v>44270934.710000001</v>
      </c>
      <c r="L28" s="161">
        <f t="shared" si="7"/>
        <v>44270941.710000001</v>
      </c>
      <c r="M28" s="161">
        <f t="shared" si="7"/>
        <v>44270948.710000001</v>
      </c>
      <c r="N28" s="161">
        <f t="shared" si="7"/>
        <v>44270955.710000001</v>
      </c>
      <c r="O28" s="161">
        <f t="shared" si="7"/>
        <v>44270962.710000001</v>
      </c>
      <c r="P28" s="161">
        <f t="shared" si="7"/>
        <v>44270969.710000001</v>
      </c>
      <c r="Q28" s="161">
        <f t="shared" si="7"/>
        <v>44270976.710000001</v>
      </c>
      <c r="R28" s="161">
        <f t="shared" si="7"/>
        <v>44270906.710000001</v>
      </c>
    </row>
    <row r="29" spans="1:18" ht="18.75" customHeight="1">
      <c r="A29" s="17" t="s">
        <v>157</v>
      </c>
      <c r="B29" s="15">
        <v>757</v>
      </c>
      <c r="C29" s="16" t="s">
        <v>35</v>
      </c>
      <c r="D29" s="16" t="s">
        <v>109</v>
      </c>
      <c r="E29" s="16"/>
      <c r="F29" s="15"/>
      <c r="G29" s="159">
        <f>G34+G61+G87+G92+G100+G30</f>
        <v>42818440.149999999</v>
      </c>
      <c r="H29" s="159">
        <f t="shared" ref="H29:R29" si="8">H34+H61+H87+H92+H100+H30</f>
        <v>42818442.149999999</v>
      </c>
      <c r="I29" s="159">
        <f t="shared" si="8"/>
        <v>42818444.149999999</v>
      </c>
      <c r="J29" s="159">
        <f t="shared" si="8"/>
        <v>42818446.149999999</v>
      </c>
      <c r="K29" s="159">
        <f t="shared" si="8"/>
        <v>42818448.149999999</v>
      </c>
      <c r="L29" s="159">
        <f t="shared" si="8"/>
        <v>42818450.149999999</v>
      </c>
      <c r="M29" s="159">
        <f t="shared" si="8"/>
        <v>42818452.149999999</v>
      </c>
      <c r="N29" s="159">
        <f t="shared" si="8"/>
        <v>42818454.149999999</v>
      </c>
      <c r="O29" s="159">
        <f t="shared" si="8"/>
        <v>42818456.149999999</v>
      </c>
      <c r="P29" s="159">
        <f t="shared" si="8"/>
        <v>42818458.149999999</v>
      </c>
      <c r="Q29" s="159">
        <f t="shared" si="8"/>
        <v>42818460.149999999</v>
      </c>
      <c r="R29" s="159">
        <f t="shared" si="8"/>
        <v>42818440.149999999</v>
      </c>
    </row>
    <row r="30" spans="1:18" s="52" customFormat="1" ht="63.75" hidden="1" customHeight="1">
      <c r="A30" s="17" t="s">
        <v>793</v>
      </c>
      <c r="B30" s="15">
        <v>757</v>
      </c>
      <c r="C30" s="16" t="s">
        <v>35</v>
      </c>
      <c r="D30" s="16" t="s">
        <v>109</v>
      </c>
      <c r="E30" s="16" t="s">
        <v>753</v>
      </c>
      <c r="F30" s="16"/>
      <c r="G30" s="159">
        <f>G31</f>
        <v>0</v>
      </c>
      <c r="H30" s="159">
        <f t="shared" ref="H30:R32" si="9">H31</f>
        <v>0</v>
      </c>
      <c r="I30" s="159">
        <f t="shared" si="9"/>
        <v>0</v>
      </c>
      <c r="J30" s="159">
        <f t="shared" si="9"/>
        <v>0</v>
      </c>
      <c r="K30" s="159">
        <f t="shared" si="9"/>
        <v>0</v>
      </c>
      <c r="L30" s="159">
        <f t="shared" si="9"/>
        <v>0</v>
      </c>
      <c r="M30" s="159">
        <f t="shared" si="9"/>
        <v>0</v>
      </c>
      <c r="N30" s="159">
        <f t="shared" si="9"/>
        <v>0</v>
      </c>
      <c r="O30" s="159">
        <f t="shared" si="9"/>
        <v>0</v>
      </c>
      <c r="P30" s="159">
        <f t="shared" si="9"/>
        <v>0</v>
      </c>
      <c r="Q30" s="159">
        <f t="shared" si="9"/>
        <v>0</v>
      </c>
      <c r="R30" s="159">
        <f t="shared" si="9"/>
        <v>0</v>
      </c>
    </row>
    <row r="31" spans="1:18" s="52" customFormat="1" ht="38.25" hidden="1" customHeight="1">
      <c r="A31" s="17" t="s">
        <v>960</v>
      </c>
      <c r="B31" s="15">
        <v>757</v>
      </c>
      <c r="C31" s="16" t="s">
        <v>35</v>
      </c>
      <c r="D31" s="16" t="s">
        <v>109</v>
      </c>
      <c r="E31" s="16" t="s">
        <v>959</v>
      </c>
      <c r="F31" s="16"/>
      <c r="G31" s="159">
        <f>G32</f>
        <v>0</v>
      </c>
      <c r="H31" s="159">
        <f t="shared" si="9"/>
        <v>0</v>
      </c>
      <c r="I31" s="159">
        <f t="shared" si="9"/>
        <v>0</v>
      </c>
      <c r="J31" s="159">
        <f t="shared" si="9"/>
        <v>0</v>
      </c>
      <c r="K31" s="159">
        <f t="shared" si="9"/>
        <v>0</v>
      </c>
      <c r="L31" s="159">
        <f t="shared" si="9"/>
        <v>0</v>
      </c>
      <c r="M31" s="159">
        <f t="shared" si="9"/>
        <v>0</v>
      </c>
      <c r="N31" s="159">
        <f t="shared" si="9"/>
        <v>0</v>
      </c>
      <c r="O31" s="159">
        <f t="shared" si="9"/>
        <v>0</v>
      </c>
      <c r="P31" s="159">
        <f t="shared" si="9"/>
        <v>0</v>
      </c>
      <c r="Q31" s="159">
        <f t="shared" si="9"/>
        <v>0</v>
      </c>
      <c r="R31" s="159">
        <f t="shared" si="9"/>
        <v>0</v>
      </c>
    </row>
    <row r="32" spans="1:18" s="52" customFormat="1" ht="28.5" hidden="1" customHeight="1">
      <c r="A32" s="17" t="s">
        <v>649</v>
      </c>
      <c r="B32" s="15">
        <v>757</v>
      </c>
      <c r="C32" s="16" t="s">
        <v>35</v>
      </c>
      <c r="D32" s="16" t="s">
        <v>109</v>
      </c>
      <c r="E32" s="16" t="s">
        <v>959</v>
      </c>
      <c r="F32" s="16" t="s">
        <v>50</v>
      </c>
      <c r="G32" s="159">
        <f>G33</f>
        <v>0</v>
      </c>
      <c r="H32" s="159">
        <f t="shared" si="9"/>
        <v>0</v>
      </c>
      <c r="I32" s="159">
        <f t="shared" si="9"/>
        <v>0</v>
      </c>
      <c r="J32" s="159">
        <f t="shared" si="9"/>
        <v>0</v>
      </c>
      <c r="K32" s="159">
        <f t="shared" si="9"/>
        <v>0</v>
      </c>
      <c r="L32" s="159">
        <f t="shared" si="9"/>
        <v>0</v>
      </c>
      <c r="M32" s="159">
        <f t="shared" si="9"/>
        <v>0</v>
      </c>
      <c r="N32" s="159">
        <f t="shared" si="9"/>
        <v>0</v>
      </c>
      <c r="O32" s="159">
        <f t="shared" si="9"/>
        <v>0</v>
      </c>
      <c r="P32" s="159">
        <f t="shared" si="9"/>
        <v>0</v>
      </c>
      <c r="Q32" s="159">
        <f t="shared" si="9"/>
        <v>0</v>
      </c>
      <c r="R32" s="159">
        <f t="shared" si="9"/>
        <v>0</v>
      </c>
    </row>
    <row r="33" spans="1:18" s="52" customFormat="1" ht="28.5" hidden="1" customHeight="1">
      <c r="A33" s="17" t="s">
        <v>51</v>
      </c>
      <c r="B33" s="15">
        <v>757</v>
      </c>
      <c r="C33" s="16" t="s">
        <v>35</v>
      </c>
      <c r="D33" s="16" t="s">
        <v>109</v>
      </c>
      <c r="E33" s="16" t="s">
        <v>959</v>
      </c>
      <c r="F33" s="16" t="s">
        <v>52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</row>
    <row r="34" spans="1:18" ht="35.25" customHeight="1">
      <c r="A34" s="17" t="s">
        <v>824</v>
      </c>
      <c r="B34" s="15">
        <v>757</v>
      </c>
      <c r="C34" s="16" t="s">
        <v>35</v>
      </c>
      <c r="D34" s="16" t="s">
        <v>109</v>
      </c>
      <c r="E34" s="16" t="s">
        <v>420</v>
      </c>
      <c r="F34" s="16"/>
      <c r="G34" s="159">
        <f>G38+G41+G45+G51+G35+G48+G57+G59</f>
        <v>22728853.57</v>
      </c>
      <c r="H34" s="159">
        <f t="shared" ref="H34:R34" si="10">H38+H41+H45+H51+H35+H48+H57+H59</f>
        <v>22728853.57</v>
      </c>
      <c r="I34" s="159">
        <f t="shared" si="10"/>
        <v>22728853.57</v>
      </c>
      <c r="J34" s="159">
        <f t="shared" si="10"/>
        <v>22728853.57</v>
      </c>
      <c r="K34" s="159">
        <f t="shared" si="10"/>
        <v>22728853.57</v>
      </c>
      <c r="L34" s="159">
        <f t="shared" si="10"/>
        <v>22728853.57</v>
      </c>
      <c r="M34" s="159">
        <f t="shared" si="10"/>
        <v>22728853.57</v>
      </c>
      <c r="N34" s="159">
        <f t="shared" si="10"/>
        <v>22728853.57</v>
      </c>
      <c r="O34" s="159">
        <f t="shared" si="10"/>
        <v>22728853.57</v>
      </c>
      <c r="P34" s="159">
        <f t="shared" si="10"/>
        <v>22728853.57</v>
      </c>
      <c r="Q34" s="159">
        <f t="shared" si="10"/>
        <v>22728853.57</v>
      </c>
      <c r="R34" s="159">
        <f t="shared" si="10"/>
        <v>22728853.57</v>
      </c>
    </row>
    <row r="35" spans="1:18" ht="25.5" hidden="1">
      <c r="A35" s="17" t="s">
        <v>384</v>
      </c>
      <c r="B35" s="15">
        <v>792</v>
      </c>
      <c r="C35" s="16" t="s">
        <v>35</v>
      </c>
      <c r="D35" s="16" t="s">
        <v>109</v>
      </c>
      <c r="E35" s="16" t="s">
        <v>254</v>
      </c>
      <c r="F35" s="16"/>
      <c r="G35" s="159">
        <f>G36</f>
        <v>0</v>
      </c>
      <c r="H35" s="159">
        <f t="shared" ref="H35:R36" si="11">H36</f>
        <v>0</v>
      </c>
      <c r="I35" s="159">
        <f t="shared" si="11"/>
        <v>0</v>
      </c>
      <c r="J35" s="159">
        <f t="shared" si="11"/>
        <v>0</v>
      </c>
      <c r="K35" s="159">
        <f t="shared" si="11"/>
        <v>0</v>
      </c>
      <c r="L35" s="159">
        <f t="shared" si="11"/>
        <v>0</v>
      </c>
      <c r="M35" s="159">
        <f t="shared" si="11"/>
        <v>0</v>
      </c>
      <c r="N35" s="159">
        <f t="shared" si="11"/>
        <v>0</v>
      </c>
      <c r="O35" s="159">
        <f t="shared" si="11"/>
        <v>0</v>
      </c>
      <c r="P35" s="159">
        <f t="shared" si="11"/>
        <v>0</v>
      </c>
      <c r="Q35" s="159">
        <f t="shared" si="11"/>
        <v>0</v>
      </c>
      <c r="R35" s="159">
        <f t="shared" si="11"/>
        <v>0</v>
      </c>
    </row>
    <row r="36" spans="1:18" ht="25.5" hidden="1">
      <c r="A36" s="17" t="s">
        <v>40</v>
      </c>
      <c r="B36" s="15">
        <v>792</v>
      </c>
      <c r="C36" s="16" t="s">
        <v>35</v>
      </c>
      <c r="D36" s="16" t="s">
        <v>109</v>
      </c>
      <c r="E36" s="16" t="s">
        <v>254</v>
      </c>
      <c r="F36" s="16" t="s">
        <v>41</v>
      </c>
      <c r="G36" s="159">
        <f>G37</f>
        <v>0</v>
      </c>
      <c r="H36" s="159">
        <f t="shared" si="11"/>
        <v>0</v>
      </c>
      <c r="I36" s="159">
        <f t="shared" si="11"/>
        <v>0</v>
      </c>
      <c r="J36" s="159">
        <f t="shared" si="11"/>
        <v>0</v>
      </c>
      <c r="K36" s="159">
        <f t="shared" si="11"/>
        <v>0</v>
      </c>
      <c r="L36" s="159">
        <f t="shared" si="11"/>
        <v>0</v>
      </c>
      <c r="M36" s="159">
        <f t="shared" si="11"/>
        <v>0</v>
      </c>
      <c r="N36" s="159">
        <f t="shared" si="11"/>
        <v>0</v>
      </c>
      <c r="O36" s="159">
        <f t="shared" si="11"/>
        <v>0</v>
      </c>
      <c r="P36" s="159">
        <f t="shared" si="11"/>
        <v>0</v>
      </c>
      <c r="Q36" s="159">
        <f t="shared" si="11"/>
        <v>0</v>
      </c>
      <c r="R36" s="159">
        <f t="shared" si="11"/>
        <v>0</v>
      </c>
    </row>
    <row r="37" spans="1:18" hidden="1">
      <c r="A37" s="17" t="s">
        <v>42</v>
      </c>
      <c r="B37" s="15">
        <v>792</v>
      </c>
      <c r="C37" s="16" t="s">
        <v>35</v>
      </c>
      <c r="D37" s="16" t="s">
        <v>109</v>
      </c>
      <c r="E37" s="16" t="s">
        <v>254</v>
      </c>
      <c r="F37" s="16" t="s">
        <v>43</v>
      </c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</row>
    <row r="38" spans="1:18" ht="38.25" hidden="1">
      <c r="A38" s="17" t="s">
        <v>7</v>
      </c>
      <c r="B38" s="15">
        <v>757</v>
      </c>
      <c r="C38" s="16" t="s">
        <v>35</v>
      </c>
      <c r="D38" s="16" t="s">
        <v>109</v>
      </c>
      <c r="E38" s="16" t="s">
        <v>773</v>
      </c>
      <c r="F38" s="16"/>
      <c r="G38" s="159">
        <f>G39</f>
        <v>0</v>
      </c>
      <c r="H38" s="159">
        <f t="shared" ref="H38:R39" si="12">H39</f>
        <v>0</v>
      </c>
      <c r="I38" s="159">
        <f t="shared" si="12"/>
        <v>0</v>
      </c>
      <c r="J38" s="159">
        <f t="shared" si="12"/>
        <v>0</v>
      </c>
      <c r="K38" s="159">
        <f t="shared" si="12"/>
        <v>0</v>
      </c>
      <c r="L38" s="159">
        <f t="shared" si="12"/>
        <v>0</v>
      </c>
      <c r="M38" s="159">
        <f t="shared" si="12"/>
        <v>0</v>
      </c>
      <c r="N38" s="159">
        <f t="shared" si="12"/>
        <v>0</v>
      </c>
      <c r="O38" s="159">
        <f t="shared" si="12"/>
        <v>0</v>
      </c>
      <c r="P38" s="159">
        <f t="shared" si="12"/>
        <v>0</v>
      </c>
      <c r="Q38" s="159">
        <f t="shared" si="12"/>
        <v>0</v>
      </c>
      <c r="R38" s="159">
        <f t="shared" si="12"/>
        <v>0</v>
      </c>
    </row>
    <row r="39" spans="1:18" ht="25.5" hidden="1">
      <c r="A39" s="17" t="s">
        <v>40</v>
      </c>
      <c r="B39" s="15">
        <v>757</v>
      </c>
      <c r="C39" s="16" t="s">
        <v>35</v>
      </c>
      <c r="D39" s="16" t="s">
        <v>109</v>
      </c>
      <c r="E39" s="16" t="s">
        <v>773</v>
      </c>
      <c r="F39" s="16" t="s">
        <v>41</v>
      </c>
      <c r="G39" s="159">
        <f>G40</f>
        <v>0</v>
      </c>
      <c r="H39" s="159">
        <f t="shared" si="12"/>
        <v>0</v>
      </c>
      <c r="I39" s="159">
        <f t="shared" si="12"/>
        <v>0</v>
      </c>
      <c r="J39" s="159">
        <f t="shared" si="12"/>
        <v>0</v>
      </c>
      <c r="K39" s="159">
        <f t="shared" si="12"/>
        <v>0</v>
      </c>
      <c r="L39" s="159">
        <f t="shared" si="12"/>
        <v>0</v>
      </c>
      <c r="M39" s="159">
        <f t="shared" si="12"/>
        <v>0</v>
      </c>
      <c r="N39" s="159">
        <f t="shared" si="12"/>
        <v>0</v>
      </c>
      <c r="O39" s="159">
        <f t="shared" si="12"/>
        <v>0</v>
      </c>
      <c r="P39" s="159">
        <f t="shared" si="12"/>
        <v>0</v>
      </c>
      <c r="Q39" s="159">
        <f t="shared" si="12"/>
        <v>0</v>
      </c>
      <c r="R39" s="159">
        <f t="shared" si="12"/>
        <v>0</v>
      </c>
    </row>
    <row r="40" spans="1:18" ht="19.5" hidden="1" customHeight="1">
      <c r="A40" s="17" t="s">
        <v>42</v>
      </c>
      <c r="B40" s="15">
        <v>757</v>
      </c>
      <c r="C40" s="16" t="s">
        <v>35</v>
      </c>
      <c r="D40" s="16" t="s">
        <v>109</v>
      </c>
      <c r="E40" s="16" t="s">
        <v>773</v>
      </c>
      <c r="F40" s="16" t="s">
        <v>43</v>
      </c>
      <c r="G40" s="159">
        <f>1560000-1560000</f>
        <v>0</v>
      </c>
      <c r="H40" s="159">
        <f t="shared" ref="H40:R40" si="13">1560000-1560000</f>
        <v>0</v>
      </c>
      <c r="I40" s="159">
        <f t="shared" si="13"/>
        <v>0</v>
      </c>
      <c r="J40" s="159">
        <f t="shared" si="13"/>
        <v>0</v>
      </c>
      <c r="K40" s="159">
        <f t="shared" si="13"/>
        <v>0</v>
      </c>
      <c r="L40" s="159">
        <f t="shared" si="13"/>
        <v>0</v>
      </c>
      <c r="M40" s="159">
        <f t="shared" si="13"/>
        <v>0</v>
      </c>
      <c r="N40" s="159">
        <f t="shared" si="13"/>
        <v>0</v>
      </c>
      <c r="O40" s="159">
        <f t="shared" si="13"/>
        <v>0</v>
      </c>
      <c r="P40" s="159">
        <f t="shared" si="13"/>
        <v>0</v>
      </c>
      <c r="Q40" s="159">
        <f t="shared" si="13"/>
        <v>0</v>
      </c>
      <c r="R40" s="159">
        <f t="shared" si="13"/>
        <v>0</v>
      </c>
    </row>
    <row r="41" spans="1:18" ht="32.25" hidden="1" customHeight="1">
      <c r="A41" s="25" t="s">
        <v>391</v>
      </c>
      <c r="B41" s="15">
        <v>757</v>
      </c>
      <c r="C41" s="16" t="s">
        <v>35</v>
      </c>
      <c r="D41" s="16" t="s">
        <v>109</v>
      </c>
      <c r="E41" s="16" t="s">
        <v>392</v>
      </c>
      <c r="F41" s="15"/>
      <c r="G41" s="160">
        <f>G43</f>
        <v>0</v>
      </c>
      <c r="H41" s="160">
        <f t="shared" ref="H41:R41" si="14">H43</f>
        <v>0</v>
      </c>
      <c r="I41" s="160">
        <f t="shared" si="14"/>
        <v>0</v>
      </c>
      <c r="J41" s="160">
        <f t="shared" si="14"/>
        <v>0</v>
      </c>
      <c r="K41" s="160">
        <f t="shared" si="14"/>
        <v>0</v>
      </c>
      <c r="L41" s="160">
        <f t="shared" si="14"/>
        <v>0</v>
      </c>
      <c r="M41" s="160">
        <f t="shared" si="14"/>
        <v>0</v>
      </c>
      <c r="N41" s="160">
        <f t="shared" si="14"/>
        <v>0</v>
      </c>
      <c r="O41" s="160">
        <f t="shared" si="14"/>
        <v>0</v>
      </c>
      <c r="P41" s="160">
        <f t="shared" si="14"/>
        <v>0</v>
      </c>
      <c r="Q41" s="160">
        <f t="shared" si="14"/>
        <v>0</v>
      </c>
      <c r="R41" s="160">
        <f t="shared" si="14"/>
        <v>0</v>
      </c>
    </row>
    <row r="42" spans="1:18" ht="102" hidden="1" customHeight="1">
      <c r="A42" s="17" t="s">
        <v>55</v>
      </c>
      <c r="B42" s="15">
        <v>757</v>
      </c>
      <c r="C42" s="16" t="s">
        <v>35</v>
      </c>
      <c r="D42" s="16" t="s">
        <v>109</v>
      </c>
      <c r="E42" s="16" t="s">
        <v>54</v>
      </c>
      <c r="F42" s="16"/>
      <c r="G42" s="159">
        <f>G43</f>
        <v>0</v>
      </c>
      <c r="H42" s="159">
        <f t="shared" ref="H42:R43" si="15">H43</f>
        <v>0</v>
      </c>
      <c r="I42" s="159">
        <f t="shared" si="15"/>
        <v>0</v>
      </c>
      <c r="J42" s="159">
        <f t="shared" si="15"/>
        <v>0</v>
      </c>
      <c r="K42" s="159">
        <f t="shared" si="15"/>
        <v>0</v>
      </c>
      <c r="L42" s="159">
        <f t="shared" si="15"/>
        <v>0</v>
      </c>
      <c r="M42" s="159">
        <f t="shared" si="15"/>
        <v>0</v>
      </c>
      <c r="N42" s="159">
        <f t="shared" si="15"/>
        <v>0</v>
      </c>
      <c r="O42" s="159">
        <f t="shared" si="15"/>
        <v>0</v>
      </c>
      <c r="P42" s="159">
        <f t="shared" si="15"/>
        <v>0</v>
      </c>
      <c r="Q42" s="159">
        <f t="shared" si="15"/>
        <v>0</v>
      </c>
      <c r="R42" s="159">
        <f t="shared" si="15"/>
        <v>0</v>
      </c>
    </row>
    <row r="43" spans="1:18" ht="25.5" hidden="1">
      <c r="A43" s="17" t="s">
        <v>40</v>
      </c>
      <c r="B43" s="15">
        <v>757</v>
      </c>
      <c r="C43" s="16" t="s">
        <v>35</v>
      </c>
      <c r="D43" s="16" t="s">
        <v>109</v>
      </c>
      <c r="E43" s="16" t="s">
        <v>54</v>
      </c>
      <c r="F43" s="16" t="s">
        <v>41</v>
      </c>
      <c r="G43" s="159">
        <f>G44</f>
        <v>0</v>
      </c>
      <c r="H43" s="159">
        <f t="shared" si="15"/>
        <v>0</v>
      </c>
      <c r="I43" s="159">
        <f t="shared" si="15"/>
        <v>0</v>
      </c>
      <c r="J43" s="159">
        <f t="shared" si="15"/>
        <v>0</v>
      </c>
      <c r="K43" s="159">
        <f t="shared" si="15"/>
        <v>0</v>
      </c>
      <c r="L43" s="159">
        <f t="shared" si="15"/>
        <v>0</v>
      </c>
      <c r="M43" s="159">
        <f t="shared" si="15"/>
        <v>0</v>
      </c>
      <c r="N43" s="159">
        <f t="shared" si="15"/>
        <v>0</v>
      </c>
      <c r="O43" s="159">
        <f t="shared" si="15"/>
        <v>0</v>
      </c>
      <c r="P43" s="159">
        <f t="shared" si="15"/>
        <v>0</v>
      </c>
      <c r="Q43" s="159">
        <f t="shared" si="15"/>
        <v>0</v>
      </c>
      <c r="R43" s="159">
        <f t="shared" si="15"/>
        <v>0</v>
      </c>
    </row>
    <row r="44" spans="1:18" ht="19.5" hidden="1" customHeight="1">
      <c r="A44" s="17" t="s">
        <v>42</v>
      </c>
      <c r="B44" s="15">
        <v>757</v>
      </c>
      <c r="C44" s="16" t="s">
        <v>35</v>
      </c>
      <c r="D44" s="16" t="s">
        <v>109</v>
      </c>
      <c r="E44" s="16" t="s">
        <v>54</v>
      </c>
      <c r="F44" s="16" t="s">
        <v>43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</row>
    <row r="45" spans="1:18" ht="25.5">
      <c r="A45" s="17" t="s">
        <v>39</v>
      </c>
      <c r="B45" s="15">
        <v>757</v>
      </c>
      <c r="C45" s="16" t="s">
        <v>35</v>
      </c>
      <c r="D45" s="16" t="s">
        <v>109</v>
      </c>
      <c r="E45" s="16" t="s">
        <v>421</v>
      </c>
      <c r="F45" s="16"/>
      <c r="G45" s="159">
        <f>G46+G55</f>
        <v>22728853.57</v>
      </c>
      <c r="H45" s="159">
        <f t="shared" ref="H45:R45" si="16">H46+H55</f>
        <v>22728853.57</v>
      </c>
      <c r="I45" s="159">
        <f t="shared" si="16"/>
        <v>22728853.57</v>
      </c>
      <c r="J45" s="159">
        <f t="shared" si="16"/>
        <v>22728853.57</v>
      </c>
      <c r="K45" s="159">
        <f t="shared" si="16"/>
        <v>22728853.57</v>
      </c>
      <c r="L45" s="159">
        <f t="shared" si="16"/>
        <v>22728853.57</v>
      </c>
      <c r="M45" s="159">
        <f t="shared" si="16"/>
        <v>22728853.57</v>
      </c>
      <c r="N45" s="159">
        <f t="shared" si="16"/>
        <v>22728853.57</v>
      </c>
      <c r="O45" s="159">
        <f t="shared" si="16"/>
        <v>22728853.57</v>
      </c>
      <c r="P45" s="159">
        <f t="shared" si="16"/>
        <v>22728853.57</v>
      </c>
      <c r="Q45" s="159">
        <f t="shared" si="16"/>
        <v>22728853.57</v>
      </c>
      <c r="R45" s="159">
        <f t="shared" si="16"/>
        <v>22728853.57</v>
      </c>
    </row>
    <row r="46" spans="1:18" ht="25.5">
      <c r="A46" s="17" t="s">
        <v>40</v>
      </c>
      <c r="B46" s="15">
        <v>757</v>
      </c>
      <c r="C46" s="16" t="s">
        <v>35</v>
      </c>
      <c r="D46" s="16" t="s">
        <v>109</v>
      </c>
      <c r="E46" s="16" t="s">
        <v>421</v>
      </c>
      <c r="F46" s="16" t="s">
        <v>41</v>
      </c>
      <c r="G46" s="159">
        <f>G47</f>
        <v>22728853.57</v>
      </c>
      <c r="H46" s="159">
        <f t="shared" ref="H46:R46" si="17">H47</f>
        <v>22728853.57</v>
      </c>
      <c r="I46" s="159">
        <f t="shared" si="17"/>
        <v>22728853.57</v>
      </c>
      <c r="J46" s="159">
        <f t="shared" si="17"/>
        <v>22728853.57</v>
      </c>
      <c r="K46" s="159">
        <f t="shared" si="17"/>
        <v>22728853.57</v>
      </c>
      <c r="L46" s="159">
        <f t="shared" si="17"/>
        <v>22728853.57</v>
      </c>
      <c r="M46" s="159">
        <f t="shared" si="17"/>
        <v>22728853.57</v>
      </c>
      <c r="N46" s="159">
        <f t="shared" si="17"/>
        <v>22728853.57</v>
      </c>
      <c r="O46" s="159">
        <f t="shared" si="17"/>
        <v>22728853.57</v>
      </c>
      <c r="P46" s="159">
        <f t="shared" si="17"/>
        <v>22728853.57</v>
      </c>
      <c r="Q46" s="159">
        <f t="shared" si="17"/>
        <v>22728853.57</v>
      </c>
      <c r="R46" s="159">
        <f t="shared" si="17"/>
        <v>22728853.57</v>
      </c>
    </row>
    <row r="47" spans="1:18" ht="19.5" customHeight="1">
      <c r="A47" s="17" t="s">
        <v>42</v>
      </c>
      <c r="B47" s="15">
        <v>757</v>
      </c>
      <c r="C47" s="16" t="s">
        <v>35</v>
      </c>
      <c r="D47" s="16" t="s">
        <v>109</v>
      </c>
      <c r="E47" s="16" t="s">
        <v>421</v>
      </c>
      <c r="F47" s="16" t="s">
        <v>43</v>
      </c>
      <c r="G47" s="159">
        <f>22690418.53+38435.04</f>
        <v>22728853.57</v>
      </c>
      <c r="H47" s="159">
        <f t="shared" ref="H47:R47" si="18">22690418.53+38435.04</f>
        <v>22728853.57</v>
      </c>
      <c r="I47" s="159">
        <f t="shared" si="18"/>
        <v>22728853.57</v>
      </c>
      <c r="J47" s="159">
        <f t="shared" si="18"/>
        <v>22728853.57</v>
      </c>
      <c r="K47" s="159">
        <f t="shared" si="18"/>
        <v>22728853.57</v>
      </c>
      <c r="L47" s="159">
        <f t="shared" si="18"/>
        <v>22728853.57</v>
      </c>
      <c r="M47" s="159">
        <f t="shared" si="18"/>
        <v>22728853.57</v>
      </c>
      <c r="N47" s="159">
        <f t="shared" si="18"/>
        <v>22728853.57</v>
      </c>
      <c r="O47" s="159">
        <f t="shared" si="18"/>
        <v>22728853.57</v>
      </c>
      <c r="P47" s="159">
        <f t="shared" si="18"/>
        <v>22728853.57</v>
      </c>
      <c r="Q47" s="159">
        <f t="shared" si="18"/>
        <v>22728853.57</v>
      </c>
      <c r="R47" s="159">
        <f t="shared" si="18"/>
        <v>22728853.57</v>
      </c>
    </row>
    <row r="48" spans="1:18" ht="25.5" hidden="1">
      <c r="A48" s="17" t="s">
        <v>261</v>
      </c>
      <c r="B48" s="15">
        <v>757</v>
      </c>
      <c r="C48" s="16" t="s">
        <v>35</v>
      </c>
      <c r="D48" s="16" t="s">
        <v>109</v>
      </c>
      <c r="E48" s="16" t="s">
        <v>263</v>
      </c>
      <c r="F48" s="16"/>
      <c r="G48" s="159">
        <f>G49</f>
        <v>0</v>
      </c>
      <c r="H48" s="159">
        <f t="shared" ref="H48:R49" si="19">H49</f>
        <v>0</v>
      </c>
      <c r="I48" s="159">
        <f t="shared" si="19"/>
        <v>0</v>
      </c>
      <c r="J48" s="159">
        <f t="shared" si="19"/>
        <v>0</v>
      </c>
      <c r="K48" s="159">
        <f t="shared" si="19"/>
        <v>0</v>
      </c>
      <c r="L48" s="159">
        <f t="shared" si="19"/>
        <v>0</v>
      </c>
      <c r="M48" s="159">
        <f t="shared" si="19"/>
        <v>0</v>
      </c>
      <c r="N48" s="159">
        <f t="shared" si="19"/>
        <v>0</v>
      </c>
      <c r="O48" s="159">
        <f t="shared" si="19"/>
        <v>0</v>
      </c>
      <c r="P48" s="159">
        <f t="shared" si="19"/>
        <v>0</v>
      </c>
      <c r="Q48" s="159">
        <f t="shared" si="19"/>
        <v>0</v>
      </c>
      <c r="R48" s="159">
        <f t="shared" si="19"/>
        <v>0</v>
      </c>
    </row>
    <row r="49" spans="1:18" ht="25.5" hidden="1">
      <c r="A49" s="17" t="s">
        <v>40</v>
      </c>
      <c r="B49" s="15">
        <v>757</v>
      </c>
      <c r="C49" s="16" t="s">
        <v>35</v>
      </c>
      <c r="D49" s="16" t="s">
        <v>109</v>
      </c>
      <c r="E49" s="16" t="s">
        <v>263</v>
      </c>
      <c r="F49" s="16" t="s">
        <v>41</v>
      </c>
      <c r="G49" s="159">
        <f>G50</f>
        <v>0</v>
      </c>
      <c r="H49" s="159">
        <f t="shared" si="19"/>
        <v>0</v>
      </c>
      <c r="I49" s="159">
        <f t="shared" si="19"/>
        <v>0</v>
      </c>
      <c r="J49" s="159">
        <f t="shared" si="19"/>
        <v>0</v>
      </c>
      <c r="K49" s="159">
        <f t="shared" si="19"/>
        <v>0</v>
      </c>
      <c r="L49" s="159">
        <f t="shared" si="19"/>
        <v>0</v>
      </c>
      <c r="M49" s="159">
        <f t="shared" si="19"/>
        <v>0</v>
      </c>
      <c r="N49" s="159">
        <f t="shared" si="19"/>
        <v>0</v>
      </c>
      <c r="O49" s="159">
        <f t="shared" si="19"/>
        <v>0</v>
      </c>
      <c r="P49" s="159">
        <f t="shared" si="19"/>
        <v>0</v>
      </c>
      <c r="Q49" s="159">
        <f t="shared" si="19"/>
        <v>0</v>
      </c>
      <c r="R49" s="159">
        <f t="shared" si="19"/>
        <v>0</v>
      </c>
    </row>
    <row r="50" spans="1:18" ht="19.5" hidden="1" customHeight="1">
      <c r="A50" s="17" t="s">
        <v>42</v>
      </c>
      <c r="B50" s="15">
        <v>757</v>
      </c>
      <c r="C50" s="16" t="s">
        <v>35</v>
      </c>
      <c r="D50" s="16" t="s">
        <v>109</v>
      </c>
      <c r="E50" s="16" t="s">
        <v>263</v>
      </c>
      <c r="F50" s="16" t="s">
        <v>43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</row>
    <row r="51" spans="1:18" ht="78.75" hidden="1" customHeight="1">
      <c r="A51" s="17" t="s">
        <v>540</v>
      </c>
      <c r="B51" s="15">
        <v>757</v>
      </c>
      <c r="C51" s="16" t="s">
        <v>35</v>
      </c>
      <c r="D51" s="16" t="s">
        <v>109</v>
      </c>
      <c r="E51" s="16" t="s">
        <v>271</v>
      </c>
      <c r="F51" s="16"/>
      <c r="G51" s="159">
        <f>G52</f>
        <v>0</v>
      </c>
      <c r="H51" s="159">
        <f t="shared" ref="H51:R52" si="20">H52</f>
        <v>0</v>
      </c>
      <c r="I51" s="159">
        <f t="shared" si="20"/>
        <v>0</v>
      </c>
      <c r="J51" s="159">
        <f t="shared" si="20"/>
        <v>0</v>
      </c>
      <c r="K51" s="159">
        <f t="shared" si="20"/>
        <v>0</v>
      </c>
      <c r="L51" s="159">
        <f t="shared" si="20"/>
        <v>0</v>
      </c>
      <c r="M51" s="159">
        <f t="shared" si="20"/>
        <v>0</v>
      </c>
      <c r="N51" s="159">
        <f t="shared" si="20"/>
        <v>0</v>
      </c>
      <c r="O51" s="159">
        <f t="shared" si="20"/>
        <v>0</v>
      </c>
      <c r="P51" s="159">
        <f t="shared" si="20"/>
        <v>0</v>
      </c>
      <c r="Q51" s="159">
        <f t="shared" si="20"/>
        <v>0</v>
      </c>
      <c r="R51" s="159">
        <f t="shared" si="20"/>
        <v>0</v>
      </c>
    </row>
    <row r="52" spans="1:18" ht="24" hidden="1" customHeight="1">
      <c r="A52" s="17" t="s">
        <v>40</v>
      </c>
      <c r="B52" s="15">
        <v>757</v>
      </c>
      <c r="C52" s="16" t="s">
        <v>35</v>
      </c>
      <c r="D52" s="16" t="s">
        <v>109</v>
      </c>
      <c r="E52" s="16" t="s">
        <v>271</v>
      </c>
      <c r="F52" s="16" t="s">
        <v>41</v>
      </c>
      <c r="G52" s="159">
        <f>G53</f>
        <v>0</v>
      </c>
      <c r="H52" s="159">
        <f t="shared" si="20"/>
        <v>0</v>
      </c>
      <c r="I52" s="159">
        <f t="shared" si="20"/>
        <v>0</v>
      </c>
      <c r="J52" s="159">
        <f t="shared" si="20"/>
        <v>0</v>
      </c>
      <c r="K52" s="159">
        <f t="shared" si="20"/>
        <v>0</v>
      </c>
      <c r="L52" s="159">
        <f t="shared" si="20"/>
        <v>0</v>
      </c>
      <c r="M52" s="159">
        <f t="shared" si="20"/>
        <v>0</v>
      </c>
      <c r="N52" s="159">
        <f t="shared" si="20"/>
        <v>0</v>
      </c>
      <c r="O52" s="159">
        <f t="shared" si="20"/>
        <v>0</v>
      </c>
      <c r="P52" s="159">
        <f t="shared" si="20"/>
        <v>0</v>
      </c>
      <c r="Q52" s="159">
        <f t="shared" si="20"/>
        <v>0</v>
      </c>
      <c r="R52" s="159">
        <f t="shared" si="20"/>
        <v>0</v>
      </c>
    </row>
    <row r="53" spans="1:18" ht="19.5" hidden="1" customHeight="1">
      <c r="A53" s="17" t="s">
        <v>42</v>
      </c>
      <c r="B53" s="15">
        <v>757</v>
      </c>
      <c r="C53" s="16" t="s">
        <v>35</v>
      </c>
      <c r="D53" s="16" t="s">
        <v>109</v>
      </c>
      <c r="E53" s="16" t="s">
        <v>271</v>
      </c>
      <c r="F53" s="16" t="s">
        <v>43</v>
      </c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</row>
    <row r="54" spans="1:18" ht="19.5" hidden="1" customHeight="1">
      <c r="A54" s="17"/>
      <c r="B54" s="15"/>
      <c r="C54" s="16"/>
      <c r="D54" s="16"/>
      <c r="E54" s="16"/>
      <c r="F54" s="16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</row>
    <row r="55" spans="1:18" ht="19.5" hidden="1" customHeight="1">
      <c r="A55" s="17" t="s">
        <v>100</v>
      </c>
      <c r="B55" s="15">
        <v>757</v>
      </c>
      <c r="C55" s="16" t="s">
        <v>35</v>
      </c>
      <c r="D55" s="16" t="s">
        <v>109</v>
      </c>
      <c r="E55" s="16" t="s">
        <v>421</v>
      </c>
      <c r="F55" s="16" t="s">
        <v>101</v>
      </c>
      <c r="G55" s="159">
        <f>G56</f>
        <v>0</v>
      </c>
      <c r="H55" s="159">
        <f t="shared" ref="H55:R55" si="21">H56</f>
        <v>0</v>
      </c>
      <c r="I55" s="159">
        <f t="shared" si="21"/>
        <v>0</v>
      </c>
      <c r="J55" s="159">
        <f t="shared" si="21"/>
        <v>0</v>
      </c>
      <c r="K55" s="159">
        <f t="shared" si="21"/>
        <v>0</v>
      </c>
      <c r="L55" s="159">
        <f t="shared" si="21"/>
        <v>0</v>
      </c>
      <c r="M55" s="159">
        <f t="shared" si="21"/>
        <v>0</v>
      </c>
      <c r="N55" s="159">
        <f t="shared" si="21"/>
        <v>0</v>
      </c>
      <c r="O55" s="159">
        <f t="shared" si="21"/>
        <v>0</v>
      </c>
      <c r="P55" s="159">
        <f t="shared" si="21"/>
        <v>0</v>
      </c>
      <c r="Q55" s="159">
        <f t="shared" si="21"/>
        <v>0</v>
      </c>
      <c r="R55" s="159">
        <f t="shared" si="21"/>
        <v>0</v>
      </c>
    </row>
    <row r="56" spans="1:18" ht="19.5" hidden="1" customHeight="1">
      <c r="A56" s="17" t="s">
        <v>373</v>
      </c>
      <c r="B56" s="15">
        <v>757</v>
      </c>
      <c r="C56" s="16" t="s">
        <v>35</v>
      </c>
      <c r="D56" s="16" t="s">
        <v>109</v>
      </c>
      <c r="E56" s="16" t="s">
        <v>421</v>
      </c>
      <c r="F56" s="16" t="s">
        <v>374</v>
      </c>
      <c r="G56" s="159">
        <f>613218-613218</f>
        <v>0</v>
      </c>
      <c r="H56" s="159">
        <f t="shared" ref="H56:R56" si="22">613218-613218</f>
        <v>0</v>
      </c>
      <c r="I56" s="159">
        <f t="shared" si="22"/>
        <v>0</v>
      </c>
      <c r="J56" s="159">
        <f t="shared" si="22"/>
        <v>0</v>
      </c>
      <c r="K56" s="159">
        <f t="shared" si="22"/>
        <v>0</v>
      </c>
      <c r="L56" s="159">
        <f t="shared" si="22"/>
        <v>0</v>
      </c>
      <c r="M56" s="159">
        <f t="shared" si="22"/>
        <v>0</v>
      </c>
      <c r="N56" s="159">
        <f t="shared" si="22"/>
        <v>0</v>
      </c>
      <c r="O56" s="159">
        <f t="shared" si="22"/>
        <v>0</v>
      </c>
      <c r="P56" s="159">
        <f t="shared" si="22"/>
        <v>0</v>
      </c>
      <c r="Q56" s="159">
        <f t="shared" si="22"/>
        <v>0</v>
      </c>
      <c r="R56" s="159">
        <f t="shared" si="22"/>
        <v>0</v>
      </c>
    </row>
    <row r="57" spans="1:18" ht="19.5" hidden="1" customHeight="1">
      <c r="A57" s="17" t="s">
        <v>811</v>
      </c>
      <c r="B57" s="15">
        <v>757</v>
      </c>
      <c r="C57" s="16" t="s">
        <v>35</v>
      </c>
      <c r="D57" s="16" t="s">
        <v>109</v>
      </c>
      <c r="E57" s="16" t="s">
        <v>238</v>
      </c>
      <c r="F57" s="16"/>
      <c r="G57" s="159">
        <f>G58</f>
        <v>0</v>
      </c>
      <c r="H57" s="159">
        <f t="shared" ref="H57:R57" si="23">H58</f>
        <v>0</v>
      </c>
      <c r="I57" s="159">
        <f t="shared" si="23"/>
        <v>0</v>
      </c>
      <c r="J57" s="159">
        <f t="shared" si="23"/>
        <v>0</v>
      </c>
      <c r="K57" s="159">
        <f t="shared" si="23"/>
        <v>0</v>
      </c>
      <c r="L57" s="159">
        <f t="shared" si="23"/>
        <v>0</v>
      </c>
      <c r="M57" s="159">
        <f t="shared" si="23"/>
        <v>0</v>
      </c>
      <c r="N57" s="159">
        <f t="shared" si="23"/>
        <v>0</v>
      </c>
      <c r="O57" s="159">
        <f t="shared" si="23"/>
        <v>0</v>
      </c>
      <c r="P57" s="159">
        <f t="shared" si="23"/>
        <v>0</v>
      </c>
      <c r="Q57" s="159">
        <f t="shared" si="23"/>
        <v>0</v>
      </c>
      <c r="R57" s="159">
        <f t="shared" si="23"/>
        <v>0</v>
      </c>
    </row>
    <row r="58" spans="1:18" ht="19.5" hidden="1" customHeight="1">
      <c r="A58" s="17" t="s">
        <v>42</v>
      </c>
      <c r="B58" s="15">
        <v>757</v>
      </c>
      <c r="C58" s="16" t="s">
        <v>35</v>
      </c>
      <c r="D58" s="16" t="s">
        <v>109</v>
      </c>
      <c r="E58" s="16" t="s">
        <v>238</v>
      </c>
      <c r="F58" s="16" t="s">
        <v>43</v>
      </c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</row>
    <row r="59" spans="1:18" ht="19.5" hidden="1" customHeight="1">
      <c r="A59" s="17" t="s">
        <v>811</v>
      </c>
      <c r="B59" s="15">
        <v>757</v>
      </c>
      <c r="C59" s="16" t="s">
        <v>35</v>
      </c>
      <c r="D59" s="16" t="s">
        <v>109</v>
      </c>
      <c r="E59" s="16" t="s">
        <v>840</v>
      </c>
      <c r="F59" s="16"/>
      <c r="G59" s="159">
        <f>G60</f>
        <v>0</v>
      </c>
      <c r="H59" s="159">
        <f t="shared" ref="H59:R59" si="24">H60</f>
        <v>0</v>
      </c>
      <c r="I59" s="159">
        <f t="shared" si="24"/>
        <v>0</v>
      </c>
      <c r="J59" s="159">
        <f t="shared" si="24"/>
        <v>0</v>
      </c>
      <c r="K59" s="159">
        <f t="shared" si="24"/>
        <v>0</v>
      </c>
      <c r="L59" s="159">
        <f t="shared" si="24"/>
        <v>0</v>
      </c>
      <c r="M59" s="159">
        <f t="shared" si="24"/>
        <v>0</v>
      </c>
      <c r="N59" s="159">
        <f t="shared" si="24"/>
        <v>0</v>
      </c>
      <c r="O59" s="159">
        <f t="shared" si="24"/>
        <v>0</v>
      </c>
      <c r="P59" s="159">
        <f t="shared" si="24"/>
        <v>0</v>
      </c>
      <c r="Q59" s="159">
        <f t="shared" si="24"/>
        <v>0</v>
      </c>
      <c r="R59" s="159">
        <f t="shared" si="24"/>
        <v>0</v>
      </c>
    </row>
    <row r="60" spans="1:18" ht="19.5" hidden="1" customHeight="1">
      <c r="A60" s="17" t="s">
        <v>42</v>
      </c>
      <c r="B60" s="15">
        <v>757</v>
      </c>
      <c r="C60" s="16" t="s">
        <v>35</v>
      </c>
      <c r="D60" s="16" t="s">
        <v>109</v>
      </c>
      <c r="E60" s="16" t="s">
        <v>840</v>
      </c>
      <c r="F60" s="16" t="s">
        <v>43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</row>
    <row r="61" spans="1:18" ht="35.25" customHeight="1">
      <c r="A61" s="40" t="s">
        <v>796</v>
      </c>
      <c r="B61" s="15">
        <v>757</v>
      </c>
      <c r="C61" s="16" t="s">
        <v>35</v>
      </c>
      <c r="D61" s="16" t="s">
        <v>109</v>
      </c>
      <c r="E61" s="16" t="s">
        <v>422</v>
      </c>
      <c r="F61" s="16"/>
      <c r="G61" s="159">
        <f>G76+G62+G65+G71+G84+G68+G81</f>
        <v>16935834.18</v>
      </c>
      <c r="H61" s="159">
        <f t="shared" ref="H61:R61" si="25">H76+H62+H65+H71+H84+H68+H81</f>
        <v>16935835.18</v>
      </c>
      <c r="I61" s="159">
        <f t="shared" si="25"/>
        <v>16935836.18</v>
      </c>
      <c r="J61" s="159">
        <f t="shared" si="25"/>
        <v>16935837.18</v>
      </c>
      <c r="K61" s="159">
        <f t="shared" si="25"/>
        <v>16935838.18</v>
      </c>
      <c r="L61" s="159">
        <f t="shared" si="25"/>
        <v>16935839.18</v>
      </c>
      <c r="M61" s="159">
        <f t="shared" si="25"/>
        <v>16935840.18</v>
      </c>
      <c r="N61" s="159">
        <f t="shared" si="25"/>
        <v>16935841.18</v>
      </c>
      <c r="O61" s="159">
        <f t="shared" si="25"/>
        <v>16935842.18</v>
      </c>
      <c r="P61" s="159">
        <f t="shared" si="25"/>
        <v>16935843.18</v>
      </c>
      <c r="Q61" s="159">
        <f t="shared" si="25"/>
        <v>16935844.18</v>
      </c>
      <c r="R61" s="159">
        <f t="shared" si="25"/>
        <v>16935834.18</v>
      </c>
    </row>
    <row r="62" spans="1:18" s="19" customFormat="1" hidden="1">
      <c r="A62" s="14" t="s">
        <v>229</v>
      </c>
      <c r="B62" s="15">
        <v>757</v>
      </c>
      <c r="C62" s="16" t="s">
        <v>35</v>
      </c>
      <c r="D62" s="16" t="s">
        <v>109</v>
      </c>
      <c r="E62" s="16" t="s">
        <v>388</v>
      </c>
      <c r="F62" s="16"/>
      <c r="G62" s="159">
        <f>G63</f>
        <v>0</v>
      </c>
      <c r="H62" s="159">
        <f t="shared" ref="H62:R63" si="26">H63</f>
        <v>0</v>
      </c>
      <c r="I62" s="159">
        <f t="shared" si="26"/>
        <v>0</v>
      </c>
      <c r="J62" s="159">
        <f t="shared" si="26"/>
        <v>0</v>
      </c>
      <c r="K62" s="159">
        <f t="shared" si="26"/>
        <v>0</v>
      </c>
      <c r="L62" s="159">
        <f t="shared" si="26"/>
        <v>0</v>
      </c>
      <c r="M62" s="159">
        <f t="shared" si="26"/>
        <v>0</v>
      </c>
      <c r="N62" s="159">
        <f t="shared" si="26"/>
        <v>0</v>
      </c>
      <c r="O62" s="159">
        <f t="shared" si="26"/>
        <v>0</v>
      </c>
      <c r="P62" s="159">
        <f t="shared" si="26"/>
        <v>0</v>
      </c>
      <c r="Q62" s="159">
        <f t="shared" si="26"/>
        <v>0</v>
      </c>
      <c r="R62" s="159">
        <f t="shared" si="26"/>
        <v>0</v>
      </c>
    </row>
    <row r="63" spans="1:18" s="19" customFormat="1" ht="25.5" hidden="1">
      <c r="A63" s="17" t="s">
        <v>40</v>
      </c>
      <c r="B63" s="15">
        <v>757</v>
      </c>
      <c r="C63" s="16" t="s">
        <v>35</v>
      </c>
      <c r="D63" s="16" t="s">
        <v>109</v>
      </c>
      <c r="E63" s="16" t="s">
        <v>388</v>
      </c>
      <c r="F63" s="16" t="s">
        <v>41</v>
      </c>
      <c r="G63" s="159">
        <f>G64</f>
        <v>0</v>
      </c>
      <c r="H63" s="159">
        <f t="shared" si="26"/>
        <v>0</v>
      </c>
      <c r="I63" s="159">
        <f t="shared" si="26"/>
        <v>0</v>
      </c>
      <c r="J63" s="159">
        <f t="shared" si="26"/>
        <v>0</v>
      </c>
      <c r="K63" s="159">
        <f t="shared" si="26"/>
        <v>0</v>
      </c>
      <c r="L63" s="159">
        <f t="shared" si="26"/>
        <v>0</v>
      </c>
      <c r="M63" s="159">
        <f t="shared" si="26"/>
        <v>0</v>
      </c>
      <c r="N63" s="159">
        <f t="shared" si="26"/>
        <v>0</v>
      </c>
      <c r="O63" s="159">
        <f t="shared" si="26"/>
        <v>0</v>
      </c>
      <c r="P63" s="159">
        <f t="shared" si="26"/>
        <v>0</v>
      </c>
      <c r="Q63" s="159">
        <f t="shared" si="26"/>
        <v>0</v>
      </c>
      <c r="R63" s="159">
        <f t="shared" si="26"/>
        <v>0</v>
      </c>
    </row>
    <row r="64" spans="1:18" s="19" customFormat="1" hidden="1">
      <c r="A64" s="17" t="s">
        <v>42</v>
      </c>
      <c r="B64" s="15">
        <v>757</v>
      </c>
      <c r="C64" s="16" t="s">
        <v>35</v>
      </c>
      <c r="D64" s="16" t="s">
        <v>109</v>
      </c>
      <c r="E64" s="16" t="s">
        <v>388</v>
      </c>
      <c r="F64" s="16" t="s">
        <v>43</v>
      </c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</row>
    <row r="65" spans="1:18" s="19" customFormat="1" ht="61.5" hidden="1" customHeight="1">
      <c r="A65" s="14" t="s">
        <v>704</v>
      </c>
      <c r="B65" s="15">
        <v>757</v>
      </c>
      <c r="C65" s="16" t="s">
        <v>35</v>
      </c>
      <c r="D65" s="16" t="s">
        <v>109</v>
      </c>
      <c r="E65" s="16" t="s">
        <v>679</v>
      </c>
      <c r="F65" s="16"/>
      <c r="G65" s="159">
        <f>G66</f>
        <v>0</v>
      </c>
      <c r="H65" s="159">
        <f t="shared" ref="H65:R66" si="27">H66</f>
        <v>0</v>
      </c>
      <c r="I65" s="159">
        <f t="shared" si="27"/>
        <v>0</v>
      </c>
      <c r="J65" s="159">
        <f t="shared" si="27"/>
        <v>0</v>
      </c>
      <c r="K65" s="159">
        <f t="shared" si="27"/>
        <v>0</v>
      </c>
      <c r="L65" s="159">
        <f t="shared" si="27"/>
        <v>0</v>
      </c>
      <c r="M65" s="159">
        <f t="shared" si="27"/>
        <v>0</v>
      </c>
      <c r="N65" s="159">
        <f t="shared" si="27"/>
        <v>0</v>
      </c>
      <c r="O65" s="159">
        <f t="shared" si="27"/>
        <v>0</v>
      </c>
      <c r="P65" s="159">
        <f t="shared" si="27"/>
        <v>0</v>
      </c>
      <c r="Q65" s="159">
        <f t="shared" si="27"/>
        <v>0</v>
      </c>
      <c r="R65" s="159">
        <f t="shared" si="27"/>
        <v>0</v>
      </c>
    </row>
    <row r="66" spans="1:18" s="19" customFormat="1" ht="25.5" hidden="1">
      <c r="A66" s="17" t="s">
        <v>40</v>
      </c>
      <c r="B66" s="15">
        <v>757</v>
      </c>
      <c r="C66" s="16" t="s">
        <v>35</v>
      </c>
      <c r="D66" s="16" t="s">
        <v>109</v>
      </c>
      <c r="E66" s="16" t="s">
        <v>679</v>
      </c>
      <c r="F66" s="16" t="s">
        <v>41</v>
      </c>
      <c r="G66" s="159">
        <f>G67</f>
        <v>0</v>
      </c>
      <c r="H66" s="159">
        <f t="shared" si="27"/>
        <v>0</v>
      </c>
      <c r="I66" s="159">
        <f t="shared" si="27"/>
        <v>0</v>
      </c>
      <c r="J66" s="159">
        <f t="shared" si="27"/>
        <v>0</v>
      </c>
      <c r="K66" s="159">
        <f t="shared" si="27"/>
        <v>0</v>
      </c>
      <c r="L66" s="159">
        <f t="shared" si="27"/>
        <v>0</v>
      </c>
      <c r="M66" s="159">
        <f t="shared" si="27"/>
        <v>0</v>
      </c>
      <c r="N66" s="159">
        <f t="shared" si="27"/>
        <v>0</v>
      </c>
      <c r="O66" s="159">
        <f t="shared" si="27"/>
        <v>0</v>
      </c>
      <c r="P66" s="159">
        <f t="shared" si="27"/>
        <v>0</v>
      </c>
      <c r="Q66" s="159">
        <f t="shared" si="27"/>
        <v>0</v>
      </c>
      <c r="R66" s="159">
        <f t="shared" si="27"/>
        <v>0</v>
      </c>
    </row>
    <row r="67" spans="1:18" s="19" customFormat="1" hidden="1">
      <c r="A67" s="17" t="s">
        <v>42</v>
      </c>
      <c r="B67" s="15">
        <v>757</v>
      </c>
      <c r="C67" s="16" t="s">
        <v>35</v>
      </c>
      <c r="D67" s="16" t="s">
        <v>109</v>
      </c>
      <c r="E67" s="16" t="s">
        <v>679</v>
      </c>
      <c r="F67" s="16" t="s">
        <v>43</v>
      </c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</row>
    <row r="68" spans="1:18" ht="25.5" hidden="1">
      <c r="A68" s="17" t="s">
        <v>384</v>
      </c>
      <c r="B68" s="15">
        <v>792</v>
      </c>
      <c r="C68" s="16" t="s">
        <v>35</v>
      </c>
      <c r="D68" s="16" t="s">
        <v>109</v>
      </c>
      <c r="E68" s="16" t="s">
        <v>255</v>
      </c>
      <c r="F68" s="16"/>
      <c r="G68" s="159">
        <f>G69</f>
        <v>0</v>
      </c>
      <c r="H68" s="159">
        <f t="shared" ref="H68:R69" si="28">H69</f>
        <v>0</v>
      </c>
      <c r="I68" s="159">
        <f t="shared" si="28"/>
        <v>0</v>
      </c>
      <c r="J68" s="159">
        <f t="shared" si="28"/>
        <v>0</v>
      </c>
      <c r="K68" s="159">
        <f t="shared" si="28"/>
        <v>0</v>
      </c>
      <c r="L68" s="159">
        <f t="shared" si="28"/>
        <v>0</v>
      </c>
      <c r="M68" s="159">
        <f t="shared" si="28"/>
        <v>0</v>
      </c>
      <c r="N68" s="159">
        <f t="shared" si="28"/>
        <v>0</v>
      </c>
      <c r="O68" s="159">
        <f t="shared" si="28"/>
        <v>0</v>
      </c>
      <c r="P68" s="159">
        <f t="shared" si="28"/>
        <v>0</v>
      </c>
      <c r="Q68" s="159">
        <f t="shared" si="28"/>
        <v>0</v>
      </c>
      <c r="R68" s="159">
        <f t="shared" si="28"/>
        <v>0</v>
      </c>
    </row>
    <row r="69" spans="1:18" ht="25.5" hidden="1">
      <c r="A69" s="17" t="s">
        <v>40</v>
      </c>
      <c r="B69" s="15">
        <v>792</v>
      </c>
      <c r="C69" s="16" t="s">
        <v>35</v>
      </c>
      <c r="D69" s="16" t="s">
        <v>109</v>
      </c>
      <c r="E69" s="16" t="s">
        <v>255</v>
      </c>
      <c r="F69" s="16" t="s">
        <v>41</v>
      </c>
      <c r="G69" s="159">
        <f>G70</f>
        <v>0</v>
      </c>
      <c r="H69" s="159">
        <f t="shared" si="28"/>
        <v>0</v>
      </c>
      <c r="I69" s="159">
        <f t="shared" si="28"/>
        <v>0</v>
      </c>
      <c r="J69" s="159">
        <f t="shared" si="28"/>
        <v>0</v>
      </c>
      <c r="K69" s="159">
        <f t="shared" si="28"/>
        <v>0</v>
      </c>
      <c r="L69" s="159">
        <f t="shared" si="28"/>
        <v>0</v>
      </c>
      <c r="M69" s="159">
        <f t="shared" si="28"/>
        <v>0</v>
      </c>
      <c r="N69" s="159">
        <f t="shared" si="28"/>
        <v>0</v>
      </c>
      <c r="O69" s="159">
        <f t="shared" si="28"/>
        <v>0</v>
      </c>
      <c r="P69" s="159">
        <f t="shared" si="28"/>
        <v>0</v>
      </c>
      <c r="Q69" s="159">
        <f t="shared" si="28"/>
        <v>0</v>
      </c>
      <c r="R69" s="159">
        <f t="shared" si="28"/>
        <v>0</v>
      </c>
    </row>
    <row r="70" spans="1:18" hidden="1">
      <c r="A70" s="17" t="s">
        <v>42</v>
      </c>
      <c r="B70" s="15">
        <v>792</v>
      </c>
      <c r="C70" s="16" t="s">
        <v>35</v>
      </c>
      <c r="D70" s="16" t="s">
        <v>109</v>
      </c>
      <c r="E70" s="16" t="s">
        <v>255</v>
      </c>
      <c r="F70" s="16" t="s">
        <v>43</v>
      </c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</row>
    <row r="71" spans="1:18" ht="54.75" hidden="1" customHeight="1">
      <c r="A71" s="25" t="s">
        <v>563</v>
      </c>
      <c r="B71" s="15">
        <v>757</v>
      </c>
      <c r="C71" s="16" t="s">
        <v>35</v>
      </c>
      <c r="D71" s="16" t="s">
        <v>109</v>
      </c>
      <c r="E71" s="16" t="s">
        <v>3</v>
      </c>
      <c r="F71" s="15"/>
      <c r="G71" s="160">
        <f>G74</f>
        <v>0</v>
      </c>
      <c r="H71" s="160">
        <f t="shared" ref="H71:R71" si="29">H74</f>
        <v>0</v>
      </c>
      <c r="I71" s="160">
        <f t="shared" si="29"/>
        <v>0</v>
      </c>
      <c r="J71" s="160">
        <f t="shared" si="29"/>
        <v>0</v>
      </c>
      <c r="K71" s="160">
        <f t="shared" si="29"/>
        <v>0</v>
      </c>
      <c r="L71" s="160">
        <f t="shared" si="29"/>
        <v>0</v>
      </c>
      <c r="M71" s="160">
        <f t="shared" si="29"/>
        <v>0</v>
      </c>
      <c r="N71" s="160">
        <f t="shared" si="29"/>
        <v>0</v>
      </c>
      <c r="O71" s="160">
        <f t="shared" si="29"/>
        <v>0</v>
      </c>
      <c r="P71" s="160">
        <f t="shared" si="29"/>
        <v>0</v>
      </c>
      <c r="Q71" s="160">
        <f t="shared" si="29"/>
        <v>0</v>
      </c>
      <c r="R71" s="160">
        <f t="shared" si="29"/>
        <v>0</v>
      </c>
    </row>
    <row r="72" spans="1:18" ht="57.75" hidden="1" customHeight="1">
      <c r="A72" s="17" t="s">
        <v>56</v>
      </c>
      <c r="B72" s="15">
        <v>757</v>
      </c>
      <c r="C72" s="16" t="s">
        <v>35</v>
      </c>
      <c r="D72" s="16" t="s">
        <v>109</v>
      </c>
      <c r="E72" s="16" t="s">
        <v>57</v>
      </c>
      <c r="F72" s="16"/>
      <c r="G72" s="159">
        <f>G74</f>
        <v>0</v>
      </c>
      <c r="H72" s="159">
        <f t="shared" ref="H72:R72" si="30">H74</f>
        <v>0</v>
      </c>
      <c r="I72" s="159">
        <f t="shared" si="30"/>
        <v>0</v>
      </c>
      <c r="J72" s="159">
        <f t="shared" si="30"/>
        <v>0</v>
      </c>
      <c r="K72" s="159">
        <f t="shared" si="30"/>
        <v>0</v>
      </c>
      <c r="L72" s="159">
        <f t="shared" si="30"/>
        <v>0</v>
      </c>
      <c r="M72" s="159">
        <f t="shared" si="30"/>
        <v>0</v>
      </c>
      <c r="N72" s="159">
        <f t="shared" si="30"/>
        <v>0</v>
      </c>
      <c r="O72" s="159">
        <f t="shared" si="30"/>
        <v>0</v>
      </c>
      <c r="P72" s="159">
        <f t="shared" si="30"/>
        <v>0</v>
      </c>
      <c r="Q72" s="159">
        <f t="shared" si="30"/>
        <v>0</v>
      </c>
      <c r="R72" s="159">
        <f t="shared" si="30"/>
        <v>0</v>
      </c>
    </row>
    <row r="73" spans="1:18" ht="57.75" hidden="1" customHeight="1">
      <c r="A73" s="17"/>
      <c r="B73" s="15"/>
      <c r="C73" s="16"/>
      <c r="D73" s="16"/>
      <c r="E73" s="16"/>
      <c r="F73" s="16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</row>
    <row r="74" spans="1:18" ht="25.5" hidden="1">
      <c r="A74" s="17" t="s">
        <v>40</v>
      </c>
      <c r="B74" s="15">
        <v>757</v>
      </c>
      <c r="C74" s="16" t="s">
        <v>35</v>
      </c>
      <c r="D74" s="16" t="s">
        <v>109</v>
      </c>
      <c r="E74" s="16" t="s">
        <v>57</v>
      </c>
      <c r="F74" s="16" t="s">
        <v>41</v>
      </c>
      <c r="G74" s="159">
        <f>G75</f>
        <v>0</v>
      </c>
      <c r="H74" s="159">
        <f t="shared" ref="H74:R74" si="31">H75</f>
        <v>0</v>
      </c>
      <c r="I74" s="159">
        <f t="shared" si="31"/>
        <v>0</v>
      </c>
      <c r="J74" s="159">
        <f t="shared" si="31"/>
        <v>0</v>
      </c>
      <c r="K74" s="159">
        <f t="shared" si="31"/>
        <v>0</v>
      </c>
      <c r="L74" s="159">
        <f t="shared" si="31"/>
        <v>0</v>
      </c>
      <c r="M74" s="159">
        <f t="shared" si="31"/>
        <v>0</v>
      </c>
      <c r="N74" s="159">
        <f t="shared" si="31"/>
        <v>0</v>
      </c>
      <c r="O74" s="159">
        <f t="shared" si="31"/>
        <v>0</v>
      </c>
      <c r="P74" s="159">
        <f t="shared" si="31"/>
        <v>0</v>
      </c>
      <c r="Q74" s="159">
        <f t="shared" si="31"/>
        <v>0</v>
      </c>
      <c r="R74" s="159">
        <f t="shared" si="31"/>
        <v>0</v>
      </c>
    </row>
    <row r="75" spans="1:18" ht="19.5" hidden="1" customHeight="1">
      <c r="A75" s="17" t="s">
        <v>42</v>
      </c>
      <c r="B75" s="15">
        <v>757</v>
      </c>
      <c r="C75" s="16" t="s">
        <v>35</v>
      </c>
      <c r="D75" s="16" t="s">
        <v>109</v>
      </c>
      <c r="E75" s="16" t="s">
        <v>57</v>
      </c>
      <c r="F75" s="16" t="s">
        <v>43</v>
      </c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</row>
    <row r="76" spans="1:18" ht="31.5" customHeight="1">
      <c r="A76" s="17" t="s">
        <v>204</v>
      </c>
      <c r="B76" s="15">
        <v>757</v>
      </c>
      <c r="C76" s="16" t="s">
        <v>35</v>
      </c>
      <c r="D76" s="16" t="s">
        <v>109</v>
      </c>
      <c r="E76" s="16" t="s">
        <v>423</v>
      </c>
      <c r="F76" s="16"/>
      <c r="G76" s="159">
        <f>G77+G79</f>
        <v>16935834.18</v>
      </c>
      <c r="H76" s="159">
        <f t="shared" ref="H76:R76" si="32">H77+H79</f>
        <v>16935835.18</v>
      </c>
      <c r="I76" s="159">
        <f t="shared" si="32"/>
        <v>16935836.18</v>
      </c>
      <c r="J76" s="159">
        <f t="shared" si="32"/>
        <v>16935837.18</v>
      </c>
      <c r="K76" s="159">
        <f t="shared" si="32"/>
        <v>16935838.18</v>
      </c>
      <c r="L76" s="159">
        <f t="shared" si="32"/>
        <v>16935839.18</v>
      </c>
      <c r="M76" s="159">
        <f t="shared" si="32"/>
        <v>16935840.18</v>
      </c>
      <c r="N76" s="159">
        <f t="shared" si="32"/>
        <v>16935841.18</v>
      </c>
      <c r="O76" s="159">
        <f t="shared" si="32"/>
        <v>16935842.18</v>
      </c>
      <c r="P76" s="159">
        <f t="shared" si="32"/>
        <v>16935843.18</v>
      </c>
      <c r="Q76" s="159">
        <f t="shared" si="32"/>
        <v>16935844.18</v>
      </c>
      <c r="R76" s="159">
        <f t="shared" si="32"/>
        <v>16935834.18</v>
      </c>
    </row>
    <row r="77" spans="1:18" ht="25.5">
      <c r="A77" s="17" t="s">
        <v>40</v>
      </c>
      <c r="B77" s="15">
        <v>757</v>
      </c>
      <c r="C77" s="16" t="s">
        <v>35</v>
      </c>
      <c r="D77" s="16" t="s">
        <v>109</v>
      </c>
      <c r="E77" s="16" t="s">
        <v>423</v>
      </c>
      <c r="F77" s="16" t="s">
        <v>41</v>
      </c>
      <c r="G77" s="159">
        <f>G78</f>
        <v>16935834.18</v>
      </c>
      <c r="H77" s="159">
        <f t="shared" ref="H77:R77" si="33">H78</f>
        <v>16935835.18</v>
      </c>
      <c r="I77" s="159">
        <f t="shared" si="33"/>
        <v>16935836.18</v>
      </c>
      <c r="J77" s="159">
        <f t="shared" si="33"/>
        <v>16935837.18</v>
      </c>
      <c r="K77" s="159">
        <f t="shared" si="33"/>
        <v>16935838.18</v>
      </c>
      <c r="L77" s="159">
        <f t="shared" si="33"/>
        <v>16935839.18</v>
      </c>
      <c r="M77" s="159">
        <f t="shared" si="33"/>
        <v>16935840.18</v>
      </c>
      <c r="N77" s="159">
        <f t="shared" si="33"/>
        <v>16935841.18</v>
      </c>
      <c r="O77" s="159">
        <f t="shared" si="33"/>
        <v>16935842.18</v>
      </c>
      <c r="P77" s="159">
        <f t="shared" si="33"/>
        <v>16935843.18</v>
      </c>
      <c r="Q77" s="159">
        <f t="shared" si="33"/>
        <v>16935844.18</v>
      </c>
      <c r="R77" s="159">
        <f t="shared" si="33"/>
        <v>16935834.18</v>
      </c>
    </row>
    <row r="78" spans="1:18" ht="19.5" customHeight="1">
      <c r="A78" s="17" t="s">
        <v>42</v>
      </c>
      <c r="B78" s="15">
        <v>757</v>
      </c>
      <c r="C78" s="16" t="s">
        <v>35</v>
      </c>
      <c r="D78" s="16" t="s">
        <v>109</v>
      </c>
      <c r="E78" s="16" t="s">
        <v>423</v>
      </c>
      <c r="F78" s="16" t="s">
        <v>43</v>
      </c>
      <c r="G78" s="159">
        <v>16935834.18</v>
      </c>
      <c r="H78" s="159">
        <v>16935835.18</v>
      </c>
      <c r="I78" s="159">
        <v>16935836.18</v>
      </c>
      <c r="J78" s="159">
        <v>16935837.18</v>
      </c>
      <c r="K78" s="159">
        <v>16935838.18</v>
      </c>
      <c r="L78" s="159">
        <v>16935839.18</v>
      </c>
      <c r="M78" s="159">
        <v>16935840.18</v>
      </c>
      <c r="N78" s="159">
        <v>16935841.18</v>
      </c>
      <c r="O78" s="159">
        <v>16935842.18</v>
      </c>
      <c r="P78" s="159">
        <v>16935843.18</v>
      </c>
      <c r="Q78" s="159">
        <v>16935844.18</v>
      </c>
      <c r="R78" s="159">
        <v>16935834.18</v>
      </c>
    </row>
    <row r="79" spans="1:18" ht="19.5" customHeight="1">
      <c r="A79" s="17" t="s">
        <v>100</v>
      </c>
      <c r="B79" s="15">
        <v>757</v>
      </c>
      <c r="C79" s="16" t="s">
        <v>35</v>
      </c>
      <c r="D79" s="16" t="s">
        <v>109</v>
      </c>
      <c r="E79" s="16" t="s">
        <v>423</v>
      </c>
      <c r="F79" s="16" t="s">
        <v>101</v>
      </c>
      <c r="G79" s="159">
        <f>G80</f>
        <v>0</v>
      </c>
      <c r="H79" s="159">
        <f t="shared" ref="H79:R79" si="34">H80</f>
        <v>0</v>
      </c>
      <c r="I79" s="159">
        <f t="shared" si="34"/>
        <v>0</v>
      </c>
      <c r="J79" s="159">
        <f t="shared" si="34"/>
        <v>0</v>
      </c>
      <c r="K79" s="159">
        <f t="shared" si="34"/>
        <v>0</v>
      </c>
      <c r="L79" s="159">
        <f t="shared" si="34"/>
        <v>0</v>
      </c>
      <c r="M79" s="159">
        <f t="shared" si="34"/>
        <v>0</v>
      </c>
      <c r="N79" s="159">
        <f t="shared" si="34"/>
        <v>0</v>
      </c>
      <c r="O79" s="159">
        <f t="shared" si="34"/>
        <v>0</v>
      </c>
      <c r="P79" s="159">
        <f t="shared" si="34"/>
        <v>0</v>
      </c>
      <c r="Q79" s="159">
        <f t="shared" si="34"/>
        <v>0</v>
      </c>
      <c r="R79" s="159">
        <f t="shared" si="34"/>
        <v>0</v>
      </c>
    </row>
    <row r="80" spans="1:18" ht="19.5" customHeight="1">
      <c r="A80" s="17" t="s">
        <v>373</v>
      </c>
      <c r="B80" s="15">
        <v>757</v>
      </c>
      <c r="C80" s="16" t="s">
        <v>35</v>
      </c>
      <c r="D80" s="16" t="s">
        <v>109</v>
      </c>
      <c r="E80" s="16" t="s">
        <v>423</v>
      </c>
      <c r="F80" s="16" t="s">
        <v>374</v>
      </c>
      <c r="G80" s="159">
        <f>1542743-86782-879350.73-576610.27</f>
        <v>0</v>
      </c>
      <c r="H80" s="159">
        <f t="shared" ref="H80:R80" si="35">1542743-86782-879350.73-576610.27</f>
        <v>0</v>
      </c>
      <c r="I80" s="159">
        <f t="shared" si="35"/>
        <v>0</v>
      </c>
      <c r="J80" s="159">
        <f t="shared" si="35"/>
        <v>0</v>
      </c>
      <c r="K80" s="159">
        <f t="shared" si="35"/>
        <v>0</v>
      </c>
      <c r="L80" s="159">
        <f t="shared" si="35"/>
        <v>0</v>
      </c>
      <c r="M80" s="159">
        <f t="shared" si="35"/>
        <v>0</v>
      </c>
      <c r="N80" s="159">
        <f t="shared" si="35"/>
        <v>0</v>
      </c>
      <c r="O80" s="159">
        <f t="shared" si="35"/>
        <v>0</v>
      </c>
      <c r="P80" s="159">
        <f t="shared" si="35"/>
        <v>0</v>
      </c>
      <c r="Q80" s="159">
        <f t="shared" si="35"/>
        <v>0</v>
      </c>
      <c r="R80" s="159">
        <f t="shared" si="35"/>
        <v>0</v>
      </c>
    </row>
    <row r="81" spans="1:18" ht="25.5" hidden="1">
      <c r="A81" s="17" t="s">
        <v>261</v>
      </c>
      <c r="B81" s="15">
        <v>757</v>
      </c>
      <c r="C81" s="16" t="s">
        <v>35</v>
      </c>
      <c r="D81" s="16" t="s">
        <v>109</v>
      </c>
      <c r="E81" s="16" t="s">
        <v>264</v>
      </c>
      <c r="F81" s="16"/>
      <c r="G81" s="159">
        <f>G82</f>
        <v>0</v>
      </c>
      <c r="H81" s="159">
        <f t="shared" ref="H81:R82" si="36">H82</f>
        <v>0</v>
      </c>
      <c r="I81" s="159">
        <f t="shared" si="36"/>
        <v>0</v>
      </c>
      <c r="J81" s="159">
        <f t="shared" si="36"/>
        <v>0</v>
      </c>
      <c r="K81" s="159">
        <f t="shared" si="36"/>
        <v>0</v>
      </c>
      <c r="L81" s="159">
        <f t="shared" si="36"/>
        <v>0</v>
      </c>
      <c r="M81" s="159">
        <f t="shared" si="36"/>
        <v>0</v>
      </c>
      <c r="N81" s="159">
        <f t="shared" si="36"/>
        <v>0</v>
      </c>
      <c r="O81" s="159">
        <f t="shared" si="36"/>
        <v>0</v>
      </c>
      <c r="P81" s="159">
        <f t="shared" si="36"/>
        <v>0</v>
      </c>
      <c r="Q81" s="159">
        <f t="shared" si="36"/>
        <v>0</v>
      </c>
      <c r="R81" s="159">
        <f t="shared" si="36"/>
        <v>0</v>
      </c>
    </row>
    <row r="82" spans="1:18" ht="25.5" hidden="1">
      <c r="A82" s="17" t="s">
        <v>40</v>
      </c>
      <c r="B82" s="15">
        <v>757</v>
      </c>
      <c r="C82" s="16" t="s">
        <v>35</v>
      </c>
      <c r="D82" s="16" t="s">
        <v>109</v>
      </c>
      <c r="E82" s="16" t="s">
        <v>264</v>
      </c>
      <c r="F82" s="16" t="s">
        <v>41</v>
      </c>
      <c r="G82" s="159">
        <f>G83</f>
        <v>0</v>
      </c>
      <c r="H82" s="159">
        <f t="shared" si="36"/>
        <v>0</v>
      </c>
      <c r="I82" s="159">
        <f t="shared" si="36"/>
        <v>0</v>
      </c>
      <c r="J82" s="159">
        <f t="shared" si="36"/>
        <v>0</v>
      </c>
      <c r="K82" s="159">
        <f t="shared" si="36"/>
        <v>0</v>
      </c>
      <c r="L82" s="159">
        <f t="shared" si="36"/>
        <v>0</v>
      </c>
      <c r="M82" s="159">
        <f t="shared" si="36"/>
        <v>0</v>
      </c>
      <c r="N82" s="159">
        <f t="shared" si="36"/>
        <v>0</v>
      </c>
      <c r="O82" s="159">
        <f t="shared" si="36"/>
        <v>0</v>
      </c>
      <c r="P82" s="159">
        <f t="shared" si="36"/>
        <v>0</v>
      </c>
      <c r="Q82" s="159">
        <f t="shared" si="36"/>
        <v>0</v>
      </c>
      <c r="R82" s="159">
        <f t="shared" si="36"/>
        <v>0</v>
      </c>
    </row>
    <row r="83" spans="1:18" ht="19.5" hidden="1" customHeight="1">
      <c r="A83" s="17" t="s">
        <v>42</v>
      </c>
      <c r="B83" s="15">
        <v>757</v>
      </c>
      <c r="C83" s="16" t="s">
        <v>35</v>
      </c>
      <c r="D83" s="16" t="s">
        <v>109</v>
      </c>
      <c r="E83" s="16" t="s">
        <v>264</v>
      </c>
      <c r="F83" s="16" t="s">
        <v>43</v>
      </c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</row>
    <row r="84" spans="1:18" ht="78.75" hidden="1" customHeight="1">
      <c r="A84" s="17" t="s">
        <v>540</v>
      </c>
      <c r="B84" s="15">
        <v>757</v>
      </c>
      <c r="C84" s="16" t="s">
        <v>35</v>
      </c>
      <c r="D84" s="16" t="s">
        <v>109</v>
      </c>
      <c r="E84" s="16" t="s">
        <v>273</v>
      </c>
      <c r="F84" s="16"/>
      <c r="G84" s="159">
        <f>G85</f>
        <v>0</v>
      </c>
      <c r="H84" s="159">
        <f t="shared" ref="H84:R85" si="37">H85</f>
        <v>0</v>
      </c>
      <c r="I84" s="159">
        <f t="shared" si="37"/>
        <v>0</v>
      </c>
      <c r="J84" s="159">
        <f t="shared" si="37"/>
        <v>0</v>
      </c>
      <c r="K84" s="159">
        <f t="shared" si="37"/>
        <v>0</v>
      </c>
      <c r="L84" s="159">
        <f t="shared" si="37"/>
        <v>0</v>
      </c>
      <c r="M84" s="159">
        <f t="shared" si="37"/>
        <v>0</v>
      </c>
      <c r="N84" s="159">
        <f t="shared" si="37"/>
        <v>0</v>
      </c>
      <c r="O84" s="159">
        <f t="shared" si="37"/>
        <v>0</v>
      </c>
      <c r="P84" s="159">
        <f t="shared" si="37"/>
        <v>0</v>
      </c>
      <c r="Q84" s="159">
        <f t="shared" si="37"/>
        <v>0</v>
      </c>
      <c r="R84" s="159">
        <f t="shared" si="37"/>
        <v>0</v>
      </c>
    </row>
    <row r="85" spans="1:18" ht="19.5" hidden="1" customHeight="1">
      <c r="A85" s="17" t="s">
        <v>40</v>
      </c>
      <c r="B85" s="15">
        <v>757</v>
      </c>
      <c r="C85" s="16" t="s">
        <v>35</v>
      </c>
      <c r="D85" s="16" t="s">
        <v>109</v>
      </c>
      <c r="E85" s="16" t="s">
        <v>273</v>
      </c>
      <c r="F85" s="16" t="s">
        <v>41</v>
      </c>
      <c r="G85" s="159">
        <f>G86</f>
        <v>0</v>
      </c>
      <c r="H85" s="159">
        <f t="shared" si="37"/>
        <v>0</v>
      </c>
      <c r="I85" s="159">
        <f t="shared" si="37"/>
        <v>0</v>
      </c>
      <c r="J85" s="159">
        <f t="shared" si="37"/>
        <v>0</v>
      </c>
      <c r="K85" s="159">
        <f t="shared" si="37"/>
        <v>0</v>
      </c>
      <c r="L85" s="159">
        <f t="shared" si="37"/>
        <v>0</v>
      </c>
      <c r="M85" s="159">
        <f t="shared" si="37"/>
        <v>0</v>
      </c>
      <c r="N85" s="159">
        <f t="shared" si="37"/>
        <v>0</v>
      </c>
      <c r="O85" s="159">
        <f t="shared" si="37"/>
        <v>0</v>
      </c>
      <c r="P85" s="159">
        <f t="shared" si="37"/>
        <v>0</v>
      </c>
      <c r="Q85" s="159">
        <f t="shared" si="37"/>
        <v>0</v>
      </c>
      <c r="R85" s="159">
        <f t="shared" si="37"/>
        <v>0</v>
      </c>
    </row>
    <row r="86" spans="1:18" ht="19.5" hidden="1" customHeight="1">
      <c r="A86" s="17" t="s">
        <v>42</v>
      </c>
      <c r="B86" s="15">
        <v>757</v>
      </c>
      <c r="C86" s="16" t="s">
        <v>35</v>
      </c>
      <c r="D86" s="16" t="s">
        <v>109</v>
      </c>
      <c r="E86" s="16" t="s">
        <v>273</v>
      </c>
      <c r="F86" s="16" t="s">
        <v>43</v>
      </c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</row>
    <row r="87" spans="1:18" ht="19.5" hidden="1" customHeight="1">
      <c r="A87" s="17" t="s">
        <v>47</v>
      </c>
      <c r="B87" s="15">
        <v>757</v>
      </c>
      <c r="C87" s="16" t="s">
        <v>35</v>
      </c>
      <c r="D87" s="16" t="s">
        <v>109</v>
      </c>
      <c r="E87" s="16" t="s">
        <v>424</v>
      </c>
      <c r="F87" s="16"/>
      <c r="G87" s="159">
        <f>G88</f>
        <v>0</v>
      </c>
      <c r="H87" s="159">
        <f t="shared" ref="H87:R89" si="38">H88</f>
        <v>0</v>
      </c>
      <c r="I87" s="159">
        <f t="shared" si="38"/>
        <v>0</v>
      </c>
      <c r="J87" s="159">
        <f t="shared" si="38"/>
        <v>0</v>
      </c>
      <c r="K87" s="159">
        <f t="shared" si="38"/>
        <v>0</v>
      </c>
      <c r="L87" s="159">
        <f t="shared" si="38"/>
        <v>0</v>
      </c>
      <c r="M87" s="159">
        <f t="shared" si="38"/>
        <v>0</v>
      </c>
      <c r="N87" s="159">
        <f t="shared" si="38"/>
        <v>0</v>
      </c>
      <c r="O87" s="159">
        <f t="shared" si="38"/>
        <v>0</v>
      </c>
      <c r="P87" s="159">
        <f t="shared" si="38"/>
        <v>0</v>
      </c>
      <c r="Q87" s="159">
        <f t="shared" si="38"/>
        <v>0</v>
      </c>
      <c r="R87" s="159">
        <f t="shared" si="38"/>
        <v>0</v>
      </c>
    </row>
    <row r="88" spans="1:18" ht="78.75" hidden="1" customHeight="1">
      <c r="A88" s="17" t="s">
        <v>540</v>
      </c>
      <c r="B88" s="15">
        <v>757</v>
      </c>
      <c r="C88" s="16" t="s">
        <v>35</v>
      </c>
      <c r="D88" s="16" t="s">
        <v>109</v>
      </c>
      <c r="E88" s="16" t="s">
        <v>539</v>
      </c>
      <c r="F88" s="16"/>
      <c r="G88" s="159">
        <f>G89</f>
        <v>0</v>
      </c>
      <c r="H88" s="159">
        <f t="shared" si="38"/>
        <v>0</v>
      </c>
      <c r="I88" s="159">
        <f t="shared" si="38"/>
        <v>0</v>
      </c>
      <c r="J88" s="159">
        <f t="shared" si="38"/>
        <v>0</v>
      </c>
      <c r="K88" s="159">
        <f t="shared" si="38"/>
        <v>0</v>
      </c>
      <c r="L88" s="159">
        <f t="shared" si="38"/>
        <v>0</v>
      </c>
      <c r="M88" s="159">
        <f t="shared" si="38"/>
        <v>0</v>
      </c>
      <c r="N88" s="159">
        <f t="shared" si="38"/>
        <v>0</v>
      </c>
      <c r="O88" s="159">
        <f t="shared" si="38"/>
        <v>0</v>
      </c>
      <c r="P88" s="159">
        <f t="shared" si="38"/>
        <v>0</v>
      </c>
      <c r="Q88" s="159">
        <f t="shared" si="38"/>
        <v>0</v>
      </c>
      <c r="R88" s="159">
        <f t="shared" si="38"/>
        <v>0</v>
      </c>
    </row>
    <row r="89" spans="1:18" ht="19.5" hidden="1" customHeight="1">
      <c r="A89" s="17" t="s">
        <v>49</v>
      </c>
      <c r="B89" s="15">
        <v>757</v>
      </c>
      <c r="C89" s="16" t="s">
        <v>35</v>
      </c>
      <c r="D89" s="16" t="s">
        <v>109</v>
      </c>
      <c r="E89" s="16" t="s">
        <v>539</v>
      </c>
      <c r="F89" s="16" t="s">
        <v>50</v>
      </c>
      <c r="G89" s="159">
        <f>G90</f>
        <v>0</v>
      </c>
      <c r="H89" s="159">
        <f t="shared" si="38"/>
        <v>0</v>
      </c>
      <c r="I89" s="159">
        <f t="shared" si="38"/>
        <v>0</v>
      </c>
      <c r="J89" s="159">
        <f t="shared" si="38"/>
        <v>0</v>
      </c>
      <c r="K89" s="159">
        <f t="shared" si="38"/>
        <v>0</v>
      </c>
      <c r="L89" s="159">
        <f t="shared" si="38"/>
        <v>0</v>
      </c>
      <c r="M89" s="159">
        <f t="shared" si="38"/>
        <v>0</v>
      </c>
      <c r="N89" s="159">
        <f t="shared" si="38"/>
        <v>0</v>
      </c>
      <c r="O89" s="159">
        <f t="shared" si="38"/>
        <v>0</v>
      </c>
      <c r="P89" s="159">
        <f t="shared" si="38"/>
        <v>0</v>
      </c>
      <c r="Q89" s="159">
        <f t="shared" si="38"/>
        <v>0</v>
      </c>
      <c r="R89" s="159">
        <f t="shared" si="38"/>
        <v>0</v>
      </c>
    </row>
    <row r="90" spans="1:18" ht="19.5" hidden="1" customHeight="1">
      <c r="A90" s="17" t="s">
        <v>51</v>
      </c>
      <c r="B90" s="15">
        <v>757</v>
      </c>
      <c r="C90" s="16" t="s">
        <v>35</v>
      </c>
      <c r="D90" s="16" t="s">
        <v>109</v>
      </c>
      <c r="E90" s="16" t="s">
        <v>539</v>
      </c>
      <c r="F90" s="16" t="s">
        <v>52</v>
      </c>
      <c r="G90" s="159">
        <f>3137031-2223300-913731</f>
        <v>0</v>
      </c>
      <c r="H90" s="159">
        <f t="shared" ref="H90:R90" si="39">3137031-2223300-913731</f>
        <v>0</v>
      </c>
      <c r="I90" s="159">
        <f t="shared" si="39"/>
        <v>0</v>
      </c>
      <c r="J90" s="159">
        <f t="shared" si="39"/>
        <v>0</v>
      </c>
      <c r="K90" s="159">
        <f t="shared" si="39"/>
        <v>0</v>
      </c>
      <c r="L90" s="159">
        <f t="shared" si="39"/>
        <v>0</v>
      </c>
      <c r="M90" s="159">
        <f t="shared" si="39"/>
        <v>0</v>
      </c>
      <c r="N90" s="159">
        <f t="shared" si="39"/>
        <v>0</v>
      </c>
      <c r="O90" s="159">
        <f t="shared" si="39"/>
        <v>0</v>
      </c>
      <c r="P90" s="159">
        <f t="shared" si="39"/>
        <v>0</v>
      </c>
      <c r="Q90" s="159">
        <f t="shared" si="39"/>
        <v>0</v>
      </c>
      <c r="R90" s="159">
        <f t="shared" si="39"/>
        <v>0</v>
      </c>
    </row>
    <row r="91" spans="1:18" ht="19.5" hidden="1" customHeight="1">
      <c r="A91" s="17"/>
      <c r="B91" s="15"/>
      <c r="C91" s="16"/>
      <c r="D91" s="16"/>
      <c r="E91" s="16"/>
      <c r="F91" s="16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</row>
    <row r="92" spans="1:18" ht="32.25" customHeight="1">
      <c r="A92" s="17" t="s">
        <v>781</v>
      </c>
      <c r="B92" s="15">
        <v>757</v>
      </c>
      <c r="C92" s="16" t="s">
        <v>35</v>
      </c>
      <c r="D92" s="16" t="s">
        <v>109</v>
      </c>
      <c r="E92" s="16" t="s">
        <v>818</v>
      </c>
      <c r="F92" s="16"/>
      <c r="G92" s="159">
        <f>G94</f>
        <v>2405096.4</v>
      </c>
      <c r="H92" s="159">
        <f t="shared" ref="H92:R92" si="40">H94</f>
        <v>2405096.4</v>
      </c>
      <c r="I92" s="159">
        <f t="shared" si="40"/>
        <v>2405096.4</v>
      </c>
      <c r="J92" s="159">
        <f t="shared" si="40"/>
        <v>2405096.4</v>
      </c>
      <c r="K92" s="159">
        <f t="shared" si="40"/>
        <v>2405096.4</v>
      </c>
      <c r="L92" s="159">
        <f t="shared" si="40"/>
        <v>2405096.4</v>
      </c>
      <c r="M92" s="159">
        <f t="shared" si="40"/>
        <v>2405096.4</v>
      </c>
      <c r="N92" s="159">
        <f t="shared" si="40"/>
        <v>2405096.4</v>
      </c>
      <c r="O92" s="159">
        <f t="shared" si="40"/>
        <v>2405096.4</v>
      </c>
      <c r="P92" s="159">
        <f t="shared" si="40"/>
        <v>2405096.4</v>
      </c>
      <c r="Q92" s="159">
        <f t="shared" si="40"/>
        <v>2405096.4</v>
      </c>
      <c r="R92" s="159">
        <f t="shared" si="40"/>
        <v>2405096.4</v>
      </c>
    </row>
    <row r="93" spans="1:18" ht="32.25" customHeight="1">
      <c r="A93" s="17" t="s">
        <v>152</v>
      </c>
      <c r="B93" s="15">
        <v>757</v>
      </c>
      <c r="C93" s="16" t="s">
        <v>35</v>
      </c>
      <c r="D93" s="16" t="s">
        <v>109</v>
      </c>
      <c r="E93" s="16" t="s">
        <v>820</v>
      </c>
      <c r="F93" s="16"/>
      <c r="G93" s="159">
        <f>G94</f>
        <v>2405096.4</v>
      </c>
      <c r="H93" s="159">
        <f t="shared" ref="H93:R95" si="41">H94</f>
        <v>2405096.4</v>
      </c>
      <c r="I93" s="159">
        <f t="shared" si="41"/>
        <v>2405096.4</v>
      </c>
      <c r="J93" s="159">
        <f t="shared" si="41"/>
        <v>2405096.4</v>
      </c>
      <c r="K93" s="159">
        <f t="shared" si="41"/>
        <v>2405096.4</v>
      </c>
      <c r="L93" s="159">
        <f t="shared" si="41"/>
        <v>2405096.4</v>
      </c>
      <c r="M93" s="159">
        <f t="shared" si="41"/>
        <v>2405096.4</v>
      </c>
      <c r="N93" s="159">
        <f t="shared" si="41"/>
        <v>2405096.4</v>
      </c>
      <c r="O93" s="159">
        <f t="shared" si="41"/>
        <v>2405096.4</v>
      </c>
      <c r="P93" s="159">
        <f t="shared" si="41"/>
        <v>2405096.4</v>
      </c>
      <c r="Q93" s="159">
        <f t="shared" si="41"/>
        <v>2405096.4</v>
      </c>
      <c r="R93" s="159">
        <f t="shared" si="41"/>
        <v>2405096.4</v>
      </c>
    </row>
    <row r="94" spans="1:18" ht="38.25">
      <c r="A94" s="17" t="s">
        <v>7</v>
      </c>
      <c r="B94" s="15">
        <v>757</v>
      </c>
      <c r="C94" s="16" t="s">
        <v>35</v>
      </c>
      <c r="D94" s="16" t="s">
        <v>109</v>
      </c>
      <c r="E94" s="16" t="s">
        <v>819</v>
      </c>
      <c r="F94" s="16"/>
      <c r="G94" s="159">
        <f>G95</f>
        <v>2405096.4</v>
      </c>
      <c r="H94" s="159">
        <f t="shared" si="41"/>
        <v>2405096.4</v>
      </c>
      <c r="I94" s="159">
        <f t="shared" si="41"/>
        <v>2405096.4</v>
      </c>
      <c r="J94" s="159">
        <f t="shared" si="41"/>
        <v>2405096.4</v>
      </c>
      <c r="K94" s="159">
        <f t="shared" si="41"/>
        <v>2405096.4</v>
      </c>
      <c r="L94" s="159">
        <f t="shared" si="41"/>
        <v>2405096.4</v>
      </c>
      <c r="M94" s="159">
        <f t="shared" si="41"/>
        <v>2405096.4</v>
      </c>
      <c r="N94" s="159">
        <f t="shared" si="41"/>
        <v>2405096.4</v>
      </c>
      <c r="O94" s="159">
        <f t="shared" si="41"/>
        <v>2405096.4</v>
      </c>
      <c r="P94" s="159">
        <f t="shared" si="41"/>
        <v>2405096.4</v>
      </c>
      <c r="Q94" s="159">
        <f t="shared" si="41"/>
        <v>2405096.4</v>
      </c>
      <c r="R94" s="159">
        <f t="shared" si="41"/>
        <v>2405096.4</v>
      </c>
    </row>
    <row r="95" spans="1:18" ht="25.5">
      <c r="A95" s="17" t="s">
        <v>40</v>
      </c>
      <c r="B95" s="15">
        <v>757</v>
      </c>
      <c r="C95" s="16" t="s">
        <v>35</v>
      </c>
      <c r="D95" s="16" t="s">
        <v>109</v>
      </c>
      <c r="E95" s="16" t="s">
        <v>819</v>
      </c>
      <c r="F95" s="16" t="s">
        <v>41</v>
      </c>
      <c r="G95" s="159">
        <f>G96</f>
        <v>2405096.4</v>
      </c>
      <c r="H95" s="159">
        <f t="shared" si="41"/>
        <v>2405096.4</v>
      </c>
      <c r="I95" s="159">
        <f t="shared" si="41"/>
        <v>2405096.4</v>
      </c>
      <c r="J95" s="159">
        <f t="shared" si="41"/>
        <v>2405096.4</v>
      </c>
      <c r="K95" s="159">
        <f t="shared" si="41"/>
        <v>2405096.4</v>
      </c>
      <c r="L95" s="159">
        <f t="shared" si="41"/>
        <v>2405096.4</v>
      </c>
      <c r="M95" s="159">
        <f t="shared" si="41"/>
        <v>2405096.4</v>
      </c>
      <c r="N95" s="159">
        <f t="shared" si="41"/>
        <v>2405096.4</v>
      </c>
      <c r="O95" s="159">
        <f t="shared" si="41"/>
        <v>2405096.4</v>
      </c>
      <c r="P95" s="159">
        <f t="shared" si="41"/>
        <v>2405096.4</v>
      </c>
      <c r="Q95" s="159">
        <f t="shared" si="41"/>
        <v>2405096.4</v>
      </c>
      <c r="R95" s="159">
        <f t="shared" si="41"/>
        <v>2405096.4</v>
      </c>
    </row>
    <row r="96" spans="1:18" ht="19.5" customHeight="1">
      <c r="A96" s="17" t="s">
        <v>42</v>
      </c>
      <c r="B96" s="15">
        <v>757</v>
      </c>
      <c r="C96" s="16" t="s">
        <v>35</v>
      </c>
      <c r="D96" s="16" t="s">
        <v>109</v>
      </c>
      <c r="E96" s="16" t="s">
        <v>819</v>
      </c>
      <c r="F96" s="16" t="s">
        <v>43</v>
      </c>
      <c r="G96" s="159">
        <f>2402500+2596.4</f>
        <v>2405096.4</v>
      </c>
      <c r="H96" s="159">
        <f t="shared" ref="H96:R96" si="42">2402500+2596.4</f>
        <v>2405096.4</v>
      </c>
      <c r="I96" s="159">
        <f t="shared" si="42"/>
        <v>2405096.4</v>
      </c>
      <c r="J96" s="159">
        <f t="shared" si="42"/>
        <v>2405096.4</v>
      </c>
      <c r="K96" s="159">
        <f t="shared" si="42"/>
        <v>2405096.4</v>
      </c>
      <c r="L96" s="159">
        <f t="shared" si="42"/>
        <v>2405096.4</v>
      </c>
      <c r="M96" s="159">
        <f t="shared" si="42"/>
        <v>2405096.4</v>
      </c>
      <c r="N96" s="159">
        <f t="shared" si="42"/>
        <v>2405096.4</v>
      </c>
      <c r="O96" s="159">
        <f t="shared" si="42"/>
        <v>2405096.4</v>
      </c>
      <c r="P96" s="159">
        <f t="shared" si="42"/>
        <v>2405096.4</v>
      </c>
      <c r="Q96" s="159">
        <f t="shared" si="42"/>
        <v>2405096.4</v>
      </c>
      <c r="R96" s="159">
        <f t="shared" si="42"/>
        <v>2405096.4</v>
      </c>
    </row>
    <row r="97" spans="1:18">
      <c r="A97" s="17" t="s">
        <v>542</v>
      </c>
      <c r="B97" s="15">
        <v>757</v>
      </c>
      <c r="C97" s="16" t="s">
        <v>35</v>
      </c>
      <c r="D97" s="16" t="s">
        <v>109</v>
      </c>
      <c r="E97" s="16" t="s">
        <v>949</v>
      </c>
      <c r="F97" s="16"/>
      <c r="G97" s="160">
        <f>G98</f>
        <v>748656</v>
      </c>
      <c r="H97" s="160">
        <f t="shared" ref="H97:R99" si="43">H98</f>
        <v>748657</v>
      </c>
      <c r="I97" s="160">
        <f t="shared" si="43"/>
        <v>748658</v>
      </c>
      <c r="J97" s="160">
        <f t="shared" si="43"/>
        <v>748659</v>
      </c>
      <c r="K97" s="160">
        <f t="shared" si="43"/>
        <v>748660</v>
      </c>
      <c r="L97" s="160">
        <f t="shared" si="43"/>
        <v>748661</v>
      </c>
      <c r="M97" s="160">
        <f t="shared" si="43"/>
        <v>748662</v>
      </c>
      <c r="N97" s="160">
        <f t="shared" si="43"/>
        <v>748663</v>
      </c>
      <c r="O97" s="160">
        <f t="shared" si="43"/>
        <v>748664</v>
      </c>
      <c r="P97" s="160">
        <f t="shared" si="43"/>
        <v>748665</v>
      </c>
      <c r="Q97" s="160">
        <f t="shared" si="43"/>
        <v>748666</v>
      </c>
      <c r="R97" s="160">
        <f t="shared" si="43"/>
        <v>748656</v>
      </c>
    </row>
    <row r="98" spans="1:18">
      <c r="A98" s="17" t="s">
        <v>542</v>
      </c>
      <c r="B98" s="15">
        <v>757</v>
      </c>
      <c r="C98" s="16" t="s">
        <v>35</v>
      </c>
      <c r="D98" s="16" t="s">
        <v>109</v>
      </c>
      <c r="E98" s="16" t="s">
        <v>948</v>
      </c>
      <c r="F98" s="16"/>
      <c r="G98" s="160">
        <f>G99</f>
        <v>748656</v>
      </c>
      <c r="H98" s="160">
        <f t="shared" si="43"/>
        <v>748657</v>
      </c>
      <c r="I98" s="160">
        <f t="shared" si="43"/>
        <v>748658</v>
      </c>
      <c r="J98" s="160">
        <f t="shared" si="43"/>
        <v>748659</v>
      </c>
      <c r="K98" s="160">
        <f t="shared" si="43"/>
        <v>748660</v>
      </c>
      <c r="L98" s="160">
        <f t="shared" si="43"/>
        <v>748661</v>
      </c>
      <c r="M98" s="160">
        <f t="shared" si="43"/>
        <v>748662</v>
      </c>
      <c r="N98" s="160">
        <f t="shared" si="43"/>
        <v>748663</v>
      </c>
      <c r="O98" s="160">
        <f t="shared" si="43"/>
        <v>748664</v>
      </c>
      <c r="P98" s="160">
        <f t="shared" si="43"/>
        <v>748665</v>
      </c>
      <c r="Q98" s="160">
        <f t="shared" si="43"/>
        <v>748666</v>
      </c>
      <c r="R98" s="160">
        <f t="shared" si="43"/>
        <v>748656</v>
      </c>
    </row>
    <row r="99" spans="1:18" ht="25.5">
      <c r="A99" s="17" t="s">
        <v>40</v>
      </c>
      <c r="B99" s="15">
        <v>757</v>
      </c>
      <c r="C99" s="16" t="s">
        <v>35</v>
      </c>
      <c r="D99" s="16" t="s">
        <v>109</v>
      </c>
      <c r="E99" s="16" t="s">
        <v>948</v>
      </c>
      <c r="F99" s="16" t="s">
        <v>41</v>
      </c>
      <c r="G99" s="160">
        <f>G100</f>
        <v>748656</v>
      </c>
      <c r="H99" s="160">
        <f t="shared" si="43"/>
        <v>748657</v>
      </c>
      <c r="I99" s="160">
        <f t="shared" si="43"/>
        <v>748658</v>
      </c>
      <c r="J99" s="160">
        <f t="shared" si="43"/>
        <v>748659</v>
      </c>
      <c r="K99" s="160">
        <f t="shared" si="43"/>
        <v>748660</v>
      </c>
      <c r="L99" s="160">
        <f t="shared" si="43"/>
        <v>748661</v>
      </c>
      <c r="M99" s="160">
        <f t="shared" si="43"/>
        <v>748662</v>
      </c>
      <c r="N99" s="160">
        <f t="shared" si="43"/>
        <v>748663</v>
      </c>
      <c r="O99" s="160">
        <f t="shared" si="43"/>
        <v>748664</v>
      </c>
      <c r="P99" s="160">
        <f t="shared" si="43"/>
        <v>748665</v>
      </c>
      <c r="Q99" s="160">
        <f t="shared" si="43"/>
        <v>748666</v>
      </c>
      <c r="R99" s="160">
        <f t="shared" si="43"/>
        <v>748656</v>
      </c>
    </row>
    <row r="100" spans="1:18">
      <c r="A100" s="17" t="s">
        <v>42</v>
      </c>
      <c r="B100" s="15">
        <v>757</v>
      </c>
      <c r="C100" s="16" t="s">
        <v>35</v>
      </c>
      <c r="D100" s="16" t="s">
        <v>109</v>
      </c>
      <c r="E100" s="16" t="s">
        <v>948</v>
      </c>
      <c r="F100" s="16" t="s">
        <v>43</v>
      </c>
      <c r="G100" s="160">
        <v>748656</v>
      </c>
      <c r="H100" s="160">
        <v>748657</v>
      </c>
      <c r="I100" s="160">
        <v>748658</v>
      </c>
      <c r="J100" s="160">
        <v>748659</v>
      </c>
      <c r="K100" s="160">
        <v>748660</v>
      </c>
      <c r="L100" s="160">
        <v>748661</v>
      </c>
      <c r="M100" s="160">
        <v>748662</v>
      </c>
      <c r="N100" s="160">
        <v>748663</v>
      </c>
      <c r="O100" s="160">
        <v>748664</v>
      </c>
      <c r="P100" s="160">
        <v>748665</v>
      </c>
      <c r="Q100" s="160">
        <v>748666</v>
      </c>
      <c r="R100" s="160">
        <v>748656</v>
      </c>
    </row>
    <row r="101" spans="1:18" ht="14.25" customHeight="1">
      <c r="A101" s="17" t="s">
        <v>574</v>
      </c>
      <c r="B101" s="15">
        <v>757</v>
      </c>
      <c r="C101" s="16" t="s">
        <v>35</v>
      </c>
      <c r="D101" s="16" t="s">
        <v>35</v>
      </c>
      <c r="E101" s="16"/>
      <c r="F101" s="15"/>
      <c r="G101" s="159">
        <f>G109+G102+G123+G130+G155+G165</f>
        <v>1452466.56</v>
      </c>
      <c r="H101" s="159">
        <f t="shared" ref="H101:R101" si="44">H109+H102+H123+H130+H155+H165</f>
        <v>1452471.56</v>
      </c>
      <c r="I101" s="159">
        <f t="shared" si="44"/>
        <v>1452476.56</v>
      </c>
      <c r="J101" s="159">
        <f t="shared" si="44"/>
        <v>1452481.56</v>
      </c>
      <c r="K101" s="159">
        <f t="shared" si="44"/>
        <v>1452486.56</v>
      </c>
      <c r="L101" s="159">
        <f t="shared" si="44"/>
        <v>1452491.56</v>
      </c>
      <c r="M101" s="159">
        <f t="shared" si="44"/>
        <v>1452496.56</v>
      </c>
      <c r="N101" s="159">
        <f t="shared" si="44"/>
        <v>1452501.56</v>
      </c>
      <c r="O101" s="159">
        <f t="shared" si="44"/>
        <v>1452506.56</v>
      </c>
      <c r="P101" s="159">
        <f t="shared" si="44"/>
        <v>1452511.56</v>
      </c>
      <c r="Q101" s="159">
        <f t="shared" si="44"/>
        <v>1452516.56</v>
      </c>
      <c r="R101" s="159">
        <f t="shared" si="44"/>
        <v>1452466.56</v>
      </c>
    </row>
    <row r="102" spans="1:18" ht="33.75" hidden="1" customHeight="1">
      <c r="A102" s="17" t="s">
        <v>46</v>
      </c>
      <c r="B102" s="15">
        <v>757</v>
      </c>
      <c r="C102" s="16" t="s">
        <v>35</v>
      </c>
      <c r="D102" s="16" t="s">
        <v>35</v>
      </c>
      <c r="E102" s="16" t="s">
        <v>422</v>
      </c>
      <c r="F102" s="15"/>
      <c r="G102" s="159">
        <f>G103+G106</f>
        <v>0</v>
      </c>
      <c r="H102" s="159">
        <f t="shared" ref="H102:R102" si="45">H103+H106</f>
        <v>0</v>
      </c>
      <c r="I102" s="159">
        <f t="shared" si="45"/>
        <v>0</v>
      </c>
      <c r="J102" s="159">
        <f t="shared" si="45"/>
        <v>0</v>
      </c>
      <c r="K102" s="159">
        <f t="shared" si="45"/>
        <v>0</v>
      </c>
      <c r="L102" s="159">
        <f t="shared" si="45"/>
        <v>0</v>
      </c>
      <c r="M102" s="159">
        <f t="shared" si="45"/>
        <v>0</v>
      </c>
      <c r="N102" s="159">
        <f t="shared" si="45"/>
        <v>0</v>
      </c>
      <c r="O102" s="159">
        <f t="shared" si="45"/>
        <v>0</v>
      </c>
      <c r="P102" s="159">
        <f t="shared" si="45"/>
        <v>0</v>
      </c>
      <c r="Q102" s="159">
        <f t="shared" si="45"/>
        <v>0</v>
      </c>
      <c r="R102" s="159">
        <f t="shared" si="45"/>
        <v>0</v>
      </c>
    </row>
    <row r="103" spans="1:18" s="19" customFormat="1" hidden="1">
      <c r="A103" s="14" t="s">
        <v>229</v>
      </c>
      <c r="B103" s="15">
        <v>757</v>
      </c>
      <c r="C103" s="16" t="s">
        <v>35</v>
      </c>
      <c r="D103" s="16" t="s">
        <v>35</v>
      </c>
      <c r="E103" s="16" t="s">
        <v>774</v>
      </c>
      <c r="F103" s="16"/>
      <c r="G103" s="159">
        <f>G104</f>
        <v>0</v>
      </c>
      <c r="H103" s="159">
        <f t="shared" ref="H103:R104" si="46">H104</f>
        <v>0</v>
      </c>
      <c r="I103" s="159">
        <f t="shared" si="46"/>
        <v>0</v>
      </c>
      <c r="J103" s="159">
        <f t="shared" si="46"/>
        <v>0</v>
      </c>
      <c r="K103" s="159">
        <f t="shared" si="46"/>
        <v>0</v>
      </c>
      <c r="L103" s="159">
        <f t="shared" si="46"/>
        <v>0</v>
      </c>
      <c r="M103" s="159">
        <f t="shared" si="46"/>
        <v>0</v>
      </c>
      <c r="N103" s="159">
        <f t="shared" si="46"/>
        <v>0</v>
      </c>
      <c r="O103" s="159">
        <f t="shared" si="46"/>
        <v>0</v>
      </c>
      <c r="P103" s="159">
        <f t="shared" si="46"/>
        <v>0</v>
      </c>
      <c r="Q103" s="159">
        <f t="shared" si="46"/>
        <v>0</v>
      </c>
      <c r="R103" s="159">
        <f t="shared" si="46"/>
        <v>0</v>
      </c>
    </row>
    <row r="104" spans="1:18" s="19" customFormat="1" ht="25.5" hidden="1">
      <c r="A104" s="17" t="s">
        <v>40</v>
      </c>
      <c r="B104" s="15">
        <v>757</v>
      </c>
      <c r="C104" s="16" t="s">
        <v>35</v>
      </c>
      <c r="D104" s="16" t="s">
        <v>35</v>
      </c>
      <c r="E104" s="16" t="s">
        <v>774</v>
      </c>
      <c r="F104" s="16" t="s">
        <v>41</v>
      </c>
      <c r="G104" s="159">
        <f>G105</f>
        <v>0</v>
      </c>
      <c r="H104" s="159">
        <f t="shared" si="46"/>
        <v>0</v>
      </c>
      <c r="I104" s="159">
        <f t="shared" si="46"/>
        <v>0</v>
      </c>
      <c r="J104" s="159">
        <f t="shared" si="46"/>
        <v>0</v>
      </c>
      <c r="K104" s="159">
        <f t="shared" si="46"/>
        <v>0</v>
      </c>
      <c r="L104" s="159">
        <f t="shared" si="46"/>
        <v>0</v>
      </c>
      <c r="M104" s="159">
        <f t="shared" si="46"/>
        <v>0</v>
      </c>
      <c r="N104" s="159">
        <f t="shared" si="46"/>
        <v>0</v>
      </c>
      <c r="O104" s="159">
        <f t="shared" si="46"/>
        <v>0</v>
      </c>
      <c r="P104" s="159">
        <f t="shared" si="46"/>
        <v>0</v>
      </c>
      <c r="Q104" s="159">
        <f t="shared" si="46"/>
        <v>0</v>
      </c>
      <c r="R104" s="159">
        <f t="shared" si="46"/>
        <v>0</v>
      </c>
    </row>
    <row r="105" spans="1:18" s="19" customFormat="1" hidden="1">
      <c r="A105" s="17" t="s">
        <v>42</v>
      </c>
      <c r="B105" s="15">
        <v>757</v>
      </c>
      <c r="C105" s="16" t="s">
        <v>35</v>
      </c>
      <c r="D105" s="16" t="s">
        <v>35</v>
      </c>
      <c r="E105" s="16" t="s">
        <v>774</v>
      </c>
      <c r="F105" s="16" t="s">
        <v>43</v>
      </c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</row>
    <row r="106" spans="1:18" s="19" customFormat="1" ht="30" hidden="1" customHeight="1">
      <c r="A106" s="14" t="s">
        <v>680</v>
      </c>
      <c r="B106" s="15">
        <v>757</v>
      </c>
      <c r="C106" s="16" t="s">
        <v>35</v>
      </c>
      <c r="D106" s="16" t="s">
        <v>35</v>
      </c>
      <c r="E106" s="16" t="s">
        <v>679</v>
      </c>
      <c r="F106" s="16"/>
      <c r="G106" s="159">
        <f>G107</f>
        <v>0</v>
      </c>
      <c r="H106" s="159">
        <f t="shared" ref="H106:R107" si="47">H107</f>
        <v>0</v>
      </c>
      <c r="I106" s="159">
        <f t="shared" si="47"/>
        <v>0</v>
      </c>
      <c r="J106" s="159">
        <f t="shared" si="47"/>
        <v>0</v>
      </c>
      <c r="K106" s="159">
        <f t="shared" si="47"/>
        <v>0</v>
      </c>
      <c r="L106" s="159">
        <f t="shared" si="47"/>
        <v>0</v>
      </c>
      <c r="M106" s="159">
        <f t="shared" si="47"/>
        <v>0</v>
      </c>
      <c r="N106" s="159">
        <f t="shared" si="47"/>
        <v>0</v>
      </c>
      <c r="O106" s="159">
        <f t="shared" si="47"/>
        <v>0</v>
      </c>
      <c r="P106" s="159">
        <f t="shared" si="47"/>
        <v>0</v>
      </c>
      <c r="Q106" s="159">
        <f t="shared" si="47"/>
        <v>0</v>
      </c>
      <c r="R106" s="159">
        <f t="shared" si="47"/>
        <v>0</v>
      </c>
    </row>
    <row r="107" spans="1:18" s="19" customFormat="1" ht="25.5" hidden="1">
      <c r="A107" s="17" t="s">
        <v>40</v>
      </c>
      <c r="B107" s="15">
        <v>757</v>
      </c>
      <c r="C107" s="16" t="s">
        <v>35</v>
      </c>
      <c r="D107" s="16" t="s">
        <v>35</v>
      </c>
      <c r="E107" s="16" t="s">
        <v>679</v>
      </c>
      <c r="F107" s="16" t="s">
        <v>41</v>
      </c>
      <c r="G107" s="159">
        <f>G108</f>
        <v>0</v>
      </c>
      <c r="H107" s="159">
        <f t="shared" si="47"/>
        <v>0</v>
      </c>
      <c r="I107" s="159">
        <f t="shared" si="47"/>
        <v>0</v>
      </c>
      <c r="J107" s="159">
        <f t="shared" si="47"/>
        <v>0</v>
      </c>
      <c r="K107" s="159">
        <f t="shared" si="47"/>
        <v>0</v>
      </c>
      <c r="L107" s="159">
        <f t="shared" si="47"/>
        <v>0</v>
      </c>
      <c r="M107" s="159">
        <f t="shared" si="47"/>
        <v>0</v>
      </c>
      <c r="N107" s="159">
        <f t="shared" si="47"/>
        <v>0</v>
      </c>
      <c r="O107" s="159">
        <f t="shared" si="47"/>
        <v>0</v>
      </c>
      <c r="P107" s="159">
        <f t="shared" si="47"/>
        <v>0</v>
      </c>
      <c r="Q107" s="159">
        <f t="shared" si="47"/>
        <v>0</v>
      </c>
      <c r="R107" s="159">
        <f t="shared" si="47"/>
        <v>0</v>
      </c>
    </row>
    <row r="108" spans="1:18" s="19" customFormat="1" hidden="1">
      <c r="A108" s="17" t="s">
        <v>42</v>
      </c>
      <c r="B108" s="15">
        <v>757</v>
      </c>
      <c r="C108" s="16" t="s">
        <v>35</v>
      </c>
      <c r="D108" s="16" t="s">
        <v>35</v>
      </c>
      <c r="E108" s="16" t="s">
        <v>679</v>
      </c>
      <c r="F108" s="16" t="s">
        <v>43</v>
      </c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</row>
    <row r="109" spans="1:18" s="19" customFormat="1" ht="25.5">
      <c r="A109" s="17" t="s">
        <v>798</v>
      </c>
      <c r="B109" s="15">
        <v>757</v>
      </c>
      <c r="C109" s="16" t="s">
        <v>35</v>
      </c>
      <c r="D109" s="16" t="s">
        <v>35</v>
      </c>
      <c r="E109" s="16" t="s">
        <v>425</v>
      </c>
      <c r="F109" s="16"/>
      <c r="G109" s="159">
        <f>G120+G110+G117+G131</f>
        <v>60000</v>
      </c>
      <c r="H109" s="159">
        <f t="shared" ref="H109:R109" si="48">H120+H110+H117+H131</f>
        <v>60001</v>
      </c>
      <c r="I109" s="159">
        <f t="shared" si="48"/>
        <v>60002</v>
      </c>
      <c r="J109" s="159">
        <f t="shared" si="48"/>
        <v>60003</v>
      </c>
      <c r="K109" s="159">
        <f t="shared" si="48"/>
        <v>60004</v>
      </c>
      <c r="L109" s="159">
        <f t="shared" si="48"/>
        <v>60005</v>
      </c>
      <c r="M109" s="159">
        <f t="shared" si="48"/>
        <v>60006</v>
      </c>
      <c r="N109" s="159">
        <f t="shared" si="48"/>
        <v>60007</v>
      </c>
      <c r="O109" s="159">
        <f t="shared" si="48"/>
        <v>60008</v>
      </c>
      <c r="P109" s="159">
        <f t="shared" si="48"/>
        <v>60009</v>
      </c>
      <c r="Q109" s="159">
        <f t="shared" si="48"/>
        <v>60010</v>
      </c>
      <c r="R109" s="159">
        <f t="shared" si="48"/>
        <v>60000</v>
      </c>
    </row>
    <row r="110" spans="1:18" s="19" customFormat="1" ht="38.25" hidden="1">
      <c r="A110" s="17" t="s">
        <v>503</v>
      </c>
      <c r="B110" s="15">
        <v>757</v>
      </c>
      <c r="C110" s="16" t="s">
        <v>35</v>
      </c>
      <c r="D110" s="16" t="s">
        <v>35</v>
      </c>
      <c r="E110" s="16" t="s">
        <v>163</v>
      </c>
      <c r="F110" s="16"/>
      <c r="G110" s="159">
        <f>G111+G113+G115</f>
        <v>0</v>
      </c>
      <c r="H110" s="159">
        <f t="shared" ref="H110:R110" si="49">H111+H113+H115</f>
        <v>0</v>
      </c>
      <c r="I110" s="159">
        <f t="shared" si="49"/>
        <v>0</v>
      </c>
      <c r="J110" s="159">
        <f t="shared" si="49"/>
        <v>0</v>
      </c>
      <c r="K110" s="159">
        <f t="shared" si="49"/>
        <v>0</v>
      </c>
      <c r="L110" s="159">
        <f t="shared" si="49"/>
        <v>0</v>
      </c>
      <c r="M110" s="159">
        <f t="shared" si="49"/>
        <v>0</v>
      </c>
      <c r="N110" s="159">
        <f t="shared" si="49"/>
        <v>0</v>
      </c>
      <c r="O110" s="159">
        <f t="shared" si="49"/>
        <v>0</v>
      </c>
      <c r="P110" s="159">
        <f t="shared" si="49"/>
        <v>0</v>
      </c>
      <c r="Q110" s="159">
        <f t="shared" si="49"/>
        <v>0</v>
      </c>
      <c r="R110" s="159">
        <f t="shared" si="49"/>
        <v>0</v>
      </c>
    </row>
    <row r="111" spans="1:18" s="19" customFormat="1" ht="25.5" hidden="1">
      <c r="A111" s="17" t="s">
        <v>49</v>
      </c>
      <c r="B111" s="15">
        <v>757</v>
      </c>
      <c r="C111" s="16" t="s">
        <v>35</v>
      </c>
      <c r="D111" s="16" t="s">
        <v>35</v>
      </c>
      <c r="E111" s="16" t="s">
        <v>163</v>
      </c>
      <c r="F111" s="16" t="s">
        <v>50</v>
      </c>
      <c r="G111" s="159">
        <f>G112</f>
        <v>0</v>
      </c>
      <c r="H111" s="159">
        <f t="shared" ref="H111:R111" si="50">H112</f>
        <v>0</v>
      </c>
      <c r="I111" s="159">
        <f t="shared" si="50"/>
        <v>0</v>
      </c>
      <c r="J111" s="159">
        <f t="shared" si="50"/>
        <v>0</v>
      </c>
      <c r="K111" s="159">
        <f t="shared" si="50"/>
        <v>0</v>
      </c>
      <c r="L111" s="159">
        <f t="shared" si="50"/>
        <v>0</v>
      </c>
      <c r="M111" s="159">
        <f t="shared" si="50"/>
        <v>0</v>
      </c>
      <c r="N111" s="159">
        <f t="shared" si="50"/>
        <v>0</v>
      </c>
      <c r="O111" s="159">
        <f t="shared" si="50"/>
        <v>0</v>
      </c>
      <c r="P111" s="159">
        <f t="shared" si="50"/>
        <v>0</v>
      </c>
      <c r="Q111" s="159">
        <f t="shared" si="50"/>
        <v>0</v>
      </c>
      <c r="R111" s="159">
        <f t="shared" si="50"/>
        <v>0</v>
      </c>
    </row>
    <row r="112" spans="1:18" s="19" customFormat="1" ht="25.5" hidden="1">
      <c r="A112" s="17" t="s">
        <v>51</v>
      </c>
      <c r="B112" s="15">
        <v>757</v>
      </c>
      <c r="C112" s="16" t="s">
        <v>35</v>
      </c>
      <c r="D112" s="16" t="s">
        <v>35</v>
      </c>
      <c r="E112" s="16" t="s">
        <v>163</v>
      </c>
      <c r="F112" s="16" t="s">
        <v>52</v>
      </c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</row>
    <row r="113" spans="1:18" s="4" customFormat="1" hidden="1">
      <c r="A113" s="17" t="s">
        <v>343</v>
      </c>
      <c r="B113" s="15">
        <v>757</v>
      </c>
      <c r="C113" s="16" t="s">
        <v>35</v>
      </c>
      <c r="D113" s="16" t="s">
        <v>35</v>
      </c>
      <c r="E113" s="16" t="s">
        <v>163</v>
      </c>
      <c r="F113" s="16" t="s">
        <v>344</v>
      </c>
      <c r="G113" s="159">
        <f>G114</f>
        <v>0</v>
      </c>
      <c r="H113" s="159">
        <f t="shared" ref="H113:R113" si="51">H114</f>
        <v>0</v>
      </c>
      <c r="I113" s="159">
        <f t="shared" si="51"/>
        <v>0</v>
      </c>
      <c r="J113" s="159">
        <f t="shared" si="51"/>
        <v>0</v>
      </c>
      <c r="K113" s="159">
        <f t="shared" si="51"/>
        <v>0</v>
      </c>
      <c r="L113" s="159">
        <f t="shared" si="51"/>
        <v>0</v>
      </c>
      <c r="M113" s="159">
        <f t="shared" si="51"/>
        <v>0</v>
      </c>
      <c r="N113" s="159">
        <f t="shared" si="51"/>
        <v>0</v>
      </c>
      <c r="O113" s="159">
        <f t="shared" si="51"/>
        <v>0</v>
      </c>
      <c r="P113" s="159">
        <f t="shared" si="51"/>
        <v>0</v>
      </c>
      <c r="Q113" s="159">
        <f t="shared" si="51"/>
        <v>0</v>
      </c>
      <c r="R113" s="159">
        <f t="shared" si="51"/>
        <v>0</v>
      </c>
    </row>
    <row r="114" spans="1:18" s="4" customFormat="1" hidden="1">
      <c r="A114" s="17" t="s">
        <v>361</v>
      </c>
      <c r="B114" s="15">
        <v>757</v>
      </c>
      <c r="C114" s="16" t="s">
        <v>35</v>
      </c>
      <c r="D114" s="16" t="s">
        <v>35</v>
      </c>
      <c r="E114" s="16" t="s">
        <v>163</v>
      </c>
      <c r="F114" s="16" t="s">
        <v>362</v>
      </c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</row>
    <row r="115" spans="1:18" s="19" customFormat="1" ht="25.5" hidden="1">
      <c r="A115" s="17" t="s">
        <v>40</v>
      </c>
      <c r="B115" s="15">
        <v>757</v>
      </c>
      <c r="C115" s="16" t="s">
        <v>35</v>
      </c>
      <c r="D115" s="16" t="s">
        <v>35</v>
      </c>
      <c r="E115" s="16" t="s">
        <v>163</v>
      </c>
      <c r="F115" s="16" t="s">
        <v>41</v>
      </c>
      <c r="G115" s="159">
        <f>G116</f>
        <v>0</v>
      </c>
      <c r="H115" s="159">
        <f t="shared" ref="H115:R115" si="52">H116</f>
        <v>0</v>
      </c>
      <c r="I115" s="159">
        <f t="shared" si="52"/>
        <v>0</v>
      </c>
      <c r="J115" s="159">
        <f t="shared" si="52"/>
        <v>0</v>
      </c>
      <c r="K115" s="159">
        <f t="shared" si="52"/>
        <v>0</v>
      </c>
      <c r="L115" s="159">
        <f t="shared" si="52"/>
        <v>0</v>
      </c>
      <c r="M115" s="159">
        <f t="shared" si="52"/>
        <v>0</v>
      </c>
      <c r="N115" s="159">
        <f t="shared" si="52"/>
        <v>0</v>
      </c>
      <c r="O115" s="159">
        <f t="shared" si="52"/>
        <v>0</v>
      </c>
      <c r="P115" s="159">
        <f t="shared" si="52"/>
        <v>0</v>
      </c>
      <c r="Q115" s="159">
        <f t="shared" si="52"/>
        <v>0</v>
      </c>
      <c r="R115" s="159">
        <f t="shared" si="52"/>
        <v>0</v>
      </c>
    </row>
    <row r="116" spans="1:18" s="19" customFormat="1" hidden="1">
      <c r="A116" s="17" t="s">
        <v>42</v>
      </c>
      <c r="B116" s="15">
        <v>757</v>
      </c>
      <c r="C116" s="16" t="s">
        <v>35</v>
      </c>
      <c r="D116" s="16" t="s">
        <v>35</v>
      </c>
      <c r="E116" s="16" t="s">
        <v>163</v>
      </c>
      <c r="F116" s="16" t="s">
        <v>43</v>
      </c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</row>
    <row r="117" spans="1:18" s="4" customFormat="1" ht="38.25" hidden="1">
      <c r="A117" s="17" t="s">
        <v>211</v>
      </c>
      <c r="B117" s="15">
        <v>757</v>
      </c>
      <c r="C117" s="16" t="s">
        <v>35</v>
      </c>
      <c r="D117" s="16" t="s">
        <v>35</v>
      </c>
      <c r="E117" s="16" t="s">
        <v>210</v>
      </c>
      <c r="F117" s="16"/>
      <c r="G117" s="159">
        <f>G118</f>
        <v>0</v>
      </c>
      <c r="H117" s="159">
        <f t="shared" ref="H117:R118" si="53">H118</f>
        <v>0</v>
      </c>
      <c r="I117" s="159">
        <f t="shared" si="53"/>
        <v>0</v>
      </c>
      <c r="J117" s="159">
        <f t="shared" si="53"/>
        <v>0</v>
      </c>
      <c r="K117" s="159">
        <f t="shared" si="53"/>
        <v>0</v>
      </c>
      <c r="L117" s="159">
        <f t="shared" si="53"/>
        <v>0</v>
      </c>
      <c r="M117" s="159">
        <f t="shared" si="53"/>
        <v>0</v>
      </c>
      <c r="N117" s="159">
        <f t="shared" si="53"/>
        <v>0</v>
      </c>
      <c r="O117" s="159">
        <f t="shared" si="53"/>
        <v>0</v>
      </c>
      <c r="P117" s="159">
        <f t="shared" si="53"/>
        <v>0</v>
      </c>
      <c r="Q117" s="159">
        <f t="shared" si="53"/>
        <v>0</v>
      </c>
      <c r="R117" s="159">
        <f t="shared" si="53"/>
        <v>0</v>
      </c>
    </row>
    <row r="118" spans="1:18" s="19" customFormat="1" ht="25.5" hidden="1">
      <c r="A118" s="17" t="s">
        <v>40</v>
      </c>
      <c r="B118" s="15">
        <v>757</v>
      </c>
      <c r="C118" s="16" t="s">
        <v>35</v>
      </c>
      <c r="D118" s="16" t="s">
        <v>35</v>
      </c>
      <c r="E118" s="16" t="s">
        <v>210</v>
      </c>
      <c r="F118" s="16" t="s">
        <v>41</v>
      </c>
      <c r="G118" s="159">
        <f>G119</f>
        <v>0</v>
      </c>
      <c r="H118" s="159">
        <f t="shared" si="53"/>
        <v>0</v>
      </c>
      <c r="I118" s="159">
        <f t="shared" si="53"/>
        <v>0</v>
      </c>
      <c r="J118" s="159">
        <f t="shared" si="53"/>
        <v>0</v>
      </c>
      <c r="K118" s="159">
        <f t="shared" si="53"/>
        <v>0</v>
      </c>
      <c r="L118" s="159">
        <f t="shared" si="53"/>
        <v>0</v>
      </c>
      <c r="M118" s="159">
        <f t="shared" si="53"/>
        <v>0</v>
      </c>
      <c r="N118" s="159">
        <f t="shared" si="53"/>
        <v>0</v>
      </c>
      <c r="O118" s="159">
        <f t="shared" si="53"/>
        <v>0</v>
      </c>
      <c r="P118" s="159">
        <f t="shared" si="53"/>
        <v>0</v>
      </c>
      <c r="Q118" s="159">
        <f t="shared" si="53"/>
        <v>0</v>
      </c>
      <c r="R118" s="159">
        <f t="shared" si="53"/>
        <v>0</v>
      </c>
    </row>
    <row r="119" spans="1:18" s="19" customFormat="1" hidden="1">
      <c r="A119" s="17" t="s">
        <v>42</v>
      </c>
      <c r="B119" s="15">
        <v>757</v>
      </c>
      <c r="C119" s="16" t="s">
        <v>35</v>
      </c>
      <c r="D119" s="16" t="s">
        <v>35</v>
      </c>
      <c r="E119" s="16" t="s">
        <v>210</v>
      </c>
      <c r="F119" s="16" t="s">
        <v>43</v>
      </c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</row>
    <row r="120" spans="1:18" s="19" customFormat="1">
      <c r="A120" s="17" t="s">
        <v>684</v>
      </c>
      <c r="B120" s="15">
        <v>757</v>
      </c>
      <c r="C120" s="16" t="s">
        <v>35</v>
      </c>
      <c r="D120" s="16" t="s">
        <v>35</v>
      </c>
      <c r="E120" s="16" t="s">
        <v>426</v>
      </c>
      <c r="F120" s="16"/>
      <c r="G120" s="159">
        <f>G121+G127</f>
        <v>60000</v>
      </c>
      <c r="H120" s="159">
        <f t="shared" ref="H120:R120" si="54">H121+H127</f>
        <v>60001</v>
      </c>
      <c r="I120" s="159">
        <f t="shared" si="54"/>
        <v>60002</v>
      </c>
      <c r="J120" s="159">
        <f t="shared" si="54"/>
        <v>60003</v>
      </c>
      <c r="K120" s="159">
        <f t="shared" si="54"/>
        <v>60004</v>
      </c>
      <c r="L120" s="159">
        <f t="shared" si="54"/>
        <v>60005</v>
      </c>
      <c r="M120" s="159">
        <f t="shared" si="54"/>
        <v>60006</v>
      </c>
      <c r="N120" s="159">
        <f t="shared" si="54"/>
        <v>60007</v>
      </c>
      <c r="O120" s="159">
        <f t="shared" si="54"/>
        <v>60008</v>
      </c>
      <c r="P120" s="159">
        <f t="shared" si="54"/>
        <v>60009</v>
      </c>
      <c r="Q120" s="159">
        <f t="shared" si="54"/>
        <v>60010</v>
      </c>
      <c r="R120" s="159">
        <f t="shared" si="54"/>
        <v>60000</v>
      </c>
    </row>
    <row r="121" spans="1:18" s="19" customFormat="1" ht="25.5">
      <c r="A121" s="17" t="s">
        <v>49</v>
      </c>
      <c r="B121" s="15">
        <v>757</v>
      </c>
      <c r="C121" s="16" t="s">
        <v>35</v>
      </c>
      <c r="D121" s="16" t="s">
        <v>35</v>
      </c>
      <c r="E121" s="16" t="s">
        <v>426</v>
      </c>
      <c r="F121" s="16" t="s">
        <v>50</v>
      </c>
      <c r="G121" s="159">
        <f>G122</f>
        <v>60000</v>
      </c>
      <c r="H121" s="159">
        <f t="shared" ref="H121:R121" si="55">H122</f>
        <v>60001</v>
      </c>
      <c r="I121" s="159">
        <f t="shared" si="55"/>
        <v>60002</v>
      </c>
      <c r="J121" s="159">
        <f t="shared" si="55"/>
        <v>60003</v>
      </c>
      <c r="K121" s="159">
        <f t="shared" si="55"/>
        <v>60004</v>
      </c>
      <c r="L121" s="159">
        <f t="shared" si="55"/>
        <v>60005</v>
      </c>
      <c r="M121" s="159">
        <f t="shared" si="55"/>
        <v>60006</v>
      </c>
      <c r="N121" s="159">
        <f t="shared" si="55"/>
        <v>60007</v>
      </c>
      <c r="O121" s="159">
        <f t="shared" si="55"/>
        <v>60008</v>
      </c>
      <c r="P121" s="159">
        <f t="shared" si="55"/>
        <v>60009</v>
      </c>
      <c r="Q121" s="159">
        <f t="shared" si="55"/>
        <v>60010</v>
      </c>
      <c r="R121" s="159">
        <f t="shared" si="55"/>
        <v>60000</v>
      </c>
    </row>
    <row r="122" spans="1:18" s="19" customFormat="1" ht="25.5">
      <c r="A122" s="17" t="s">
        <v>51</v>
      </c>
      <c r="B122" s="15">
        <v>757</v>
      </c>
      <c r="C122" s="16" t="s">
        <v>35</v>
      </c>
      <c r="D122" s="16" t="s">
        <v>35</v>
      </c>
      <c r="E122" s="16" t="s">
        <v>426</v>
      </c>
      <c r="F122" s="16" t="s">
        <v>52</v>
      </c>
      <c r="G122" s="159">
        <v>60000</v>
      </c>
      <c r="H122" s="159">
        <v>60001</v>
      </c>
      <c r="I122" s="159">
        <v>60002</v>
      </c>
      <c r="J122" s="159">
        <v>60003</v>
      </c>
      <c r="K122" s="159">
        <v>60004</v>
      </c>
      <c r="L122" s="159">
        <v>60005</v>
      </c>
      <c r="M122" s="159">
        <v>60006</v>
      </c>
      <c r="N122" s="159">
        <v>60007</v>
      </c>
      <c r="O122" s="159">
        <v>60008</v>
      </c>
      <c r="P122" s="159">
        <v>60009</v>
      </c>
      <c r="Q122" s="159">
        <v>60010</v>
      </c>
      <c r="R122" s="159">
        <v>60000</v>
      </c>
    </row>
    <row r="123" spans="1:18" s="19" customFormat="1" hidden="1">
      <c r="A123" s="17" t="s">
        <v>505</v>
      </c>
      <c r="B123" s="15">
        <v>757</v>
      </c>
      <c r="C123" s="16" t="s">
        <v>35</v>
      </c>
      <c r="D123" s="16" t="s">
        <v>35</v>
      </c>
      <c r="E123" s="16" t="s">
        <v>504</v>
      </c>
      <c r="F123" s="16"/>
      <c r="G123" s="159">
        <f>G124</f>
        <v>0</v>
      </c>
      <c r="H123" s="159">
        <f t="shared" ref="H123:R125" si="56">H124</f>
        <v>0</v>
      </c>
      <c r="I123" s="159">
        <f t="shared" si="56"/>
        <v>0</v>
      </c>
      <c r="J123" s="159">
        <f t="shared" si="56"/>
        <v>0</v>
      </c>
      <c r="K123" s="159">
        <f t="shared" si="56"/>
        <v>0</v>
      </c>
      <c r="L123" s="159">
        <f t="shared" si="56"/>
        <v>0</v>
      </c>
      <c r="M123" s="159">
        <f t="shared" si="56"/>
        <v>0</v>
      </c>
      <c r="N123" s="159">
        <f t="shared" si="56"/>
        <v>0</v>
      </c>
      <c r="O123" s="159">
        <f t="shared" si="56"/>
        <v>0</v>
      </c>
      <c r="P123" s="159">
        <f t="shared" si="56"/>
        <v>0</v>
      </c>
      <c r="Q123" s="159">
        <f t="shared" si="56"/>
        <v>0</v>
      </c>
      <c r="R123" s="159">
        <f t="shared" si="56"/>
        <v>0</v>
      </c>
    </row>
    <row r="124" spans="1:18" s="19" customFormat="1" ht="38.25" hidden="1">
      <c r="A124" s="17" t="s">
        <v>503</v>
      </c>
      <c r="B124" s="15">
        <v>757</v>
      </c>
      <c r="C124" s="16" t="s">
        <v>35</v>
      </c>
      <c r="D124" s="16" t="s">
        <v>35</v>
      </c>
      <c r="E124" s="16" t="s">
        <v>502</v>
      </c>
      <c r="F124" s="16"/>
      <c r="G124" s="159">
        <f>G125</f>
        <v>0</v>
      </c>
      <c r="H124" s="159">
        <f t="shared" si="56"/>
        <v>0</v>
      </c>
      <c r="I124" s="159">
        <f t="shared" si="56"/>
        <v>0</v>
      </c>
      <c r="J124" s="159">
        <f t="shared" si="56"/>
        <v>0</v>
      </c>
      <c r="K124" s="159">
        <f t="shared" si="56"/>
        <v>0</v>
      </c>
      <c r="L124" s="159">
        <f t="shared" si="56"/>
        <v>0</v>
      </c>
      <c r="M124" s="159">
        <f t="shared" si="56"/>
        <v>0</v>
      </c>
      <c r="N124" s="159">
        <f t="shared" si="56"/>
        <v>0</v>
      </c>
      <c r="O124" s="159">
        <f t="shared" si="56"/>
        <v>0</v>
      </c>
      <c r="P124" s="159">
        <f t="shared" si="56"/>
        <v>0</v>
      </c>
      <c r="Q124" s="159">
        <f t="shared" si="56"/>
        <v>0</v>
      </c>
      <c r="R124" s="159">
        <f t="shared" si="56"/>
        <v>0</v>
      </c>
    </row>
    <row r="125" spans="1:18" s="19" customFormat="1" ht="25.5" hidden="1">
      <c r="A125" s="17" t="s">
        <v>49</v>
      </c>
      <c r="B125" s="15">
        <v>757</v>
      </c>
      <c r="C125" s="16" t="s">
        <v>35</v>
      </c>
      <c r="D125" s="16" t="s">
        <v>35</v>
      </c>
      <c r="E125" s="16" t="s">
        <v>502</v>
      </c>
      <c r="F125" s="16" t="s">
        <v>50</v>
      </c>
      <c r="G125" s="159">
        <f>G126</f>
        <v>0</v>
      </c>
      <c r="H125" s="159">
        <f t="shared" si="56"/>
        <v>0</v>
      </c>
      <c r="I125" s="159">
        <f t="shared" si="56"/>
        <v>0</v>
      </c>
      <c r="J125" s="159">
        <f t="shared" si="56"/>
        <v>0</v>
      </c>
      <c r="K125" s="159">
        <f t="shared" si="56"/>
        <v>0</v>
      </c>
      <c r="L125" s="159">
        <f t="shared" si="56"/>
        <v>0</v>
      </c>
      <c r="M125" s="159">
        <f t="shared" si="56"/>
        <v>0</v>
      </c>
      <c r="N125" s="159">
        <f t="shared" si="56"/>
        <v>0</v>
      </c>
      <c r="O125" s="159">
        <f t="shared" si="56"/>
        <v>0</v>
      </c>
      <c r="P125" s="159">
        <f t="shared" si="56"/>
        <v>0</v>
      </c>
      <c r="Q125" s="159">
        <f t="shared" si="56"/>
        <v>0</v>
      </c>
      <c r="R125" s="159">
        <f t="shared" si="56"/>
        <v>0</v>
      </c>
    </row>
    <row r="126" spans="1:18" s="19" customFormat="1" ht="25.5" hidden="1">
      <c r="A126" s="17" t="s">
        <v>51</v>
      </c>
      <c r="B126" s="15">
        <v>757</v>
      </c>
      <c r="C126" s="16" t="s">
        <v>35</v>
      </c>
      <c r="D126" s="16" t="s">
        <v>35</v>
      </c>
      <c r="E126" s="16" t="s">
        <v>502</v>
      </c>
      <c r="F126" s="16" t="s">
        <v>52</v>
      </c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</row>
    <row r="127" spans="1:18" s="19" customFormat="1" ht="25.5" hidden="1">
      <c r="A127" s="17" t="s">
        <v>40</v>
      </c>
      <c r="B127" s="15">
        <v>757</v>
      </c>
      <c r="C127" s="16" t="s">
        <v>35</v>
      </c>
      <c r="D127" s="16" t="s">
        <v>35</v>
      </c>
      <c r="E127" s="16" t="s">
        <v>426</v>
      </c>
      <c r="F127" s="16" t="s">
        <v>41</v>
      </c>
      <c r="G127" s="159">
        <f>G128</f>
        <v>0</v>
      </c>
      <c r="H127" s="159">
        <f t="shared" ref="H127:R127" si="57">H128</f>
        <v>0</v>
      </c>
      <c r="I127" s="159">
        <f t="shared" si="57"/>
        <v>0</v>
      </c>
      <c r="J127" s="159">
        <f t="shared" si="57"/>
        <v>0</v>
      </c>
      <c r="K127" s="159">
        <f t="shared" si="57"/>
        <v>0</v>
      </c>
      <c r="L127" s="159">
        <f t="shared" si="57"/>
        <v>0</v>
      </c>
      <c r="M127" s="159">
        <f t="shared" si="57"/>
        <v>0</v>
      </c>
      <c r="N127" s="159">
        <f t="shared" si="57"/>
        <v>0</v>
      </c>
      <c r="O127" s="159">
        <f t="shared" si="57"/>
        <v>0</v>
      </c>
      <c r="P127" s="159">
        <f t="shared" si="57"/>
        <v>0</v>
      </c>
      <c r="Q127" s="159">
        <f t="shared" si="57"/>
        <v>0</v>
      </c>
      <c r="R127" s="159">
        <f t="shared" si="57"/>
        <v>0</v>
      </c>
    </row>
    <row r="128" spans="1:18" s="19" customFormat="1" hidden="1">
      <c r="A128" s="17" t="s">
        <v>42</v>
      </c>
      <c r="B128" s="15">
        <v>757</v>
      </c>
      <c r="C128" s="16" t="s">
        <v>35</v>
      </c>
      <c r="D128" s="16" t="s">
        <v>35</v>
      </c>
      <c r="E128" s="16" t="s">
        <v>426</v>
      </c>
      <c r="F128" s="16" t="s">
        <v>43</v>
      </c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</row>
    <row r="129" spans="1:18" s="19" customFormat="1" hidden="1">
      <c r="A129" s="17"/>
      <c r="B129" s="15"/>
      <c r="C129" s="16"/>
      <c r="D129" s="16"/>
      <c r="E129" s="16"/>
      <c r="F129" s="16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</row>
    <row r="130" spans="1:18" s="19" customFormat="1" hidden="1">
      <c r="A130" s="17" t="s">
        <v>293</v>
      </c>
      <c r="B130" s="15">
        <v>757</v>
      </c>
      <c r="C130" s="16" t="s">
        <v>35</v>
      </c>
      <c r="D130" s="16" t="s">
        <v>35</v>
      </c>
      <c r="E130" s="16" t="s">
        <v>504</v>
      </c>
      <c r="F130" s="16"/>
      <c r="G130" s="159">
        <f>G143</f>
        <v>0</v>
      </c>
      <c r="H130" s="159">
        <f t="shared" ref="H130:R130" si="58">H143</f>
        <v>0</v>
      </c>
      <c r="I130" s="159">
        <f t="shared" si="58"/>
        <v>0</v>
      </c>
      <c r="J130" s="159">
        <f t="shared" si="58"/>
        <v>0</v>
      </c>
      <c r="K130" s="159">
        <f t="shared" si="58"/>
        <v>0</v>
      </c>
      <c r="L130" s="159">
        <f t="shared" si="58"/>
        <v>0</v>
      </c>
      <c r="M130" s="159">
        <f t="shared" si="58"/>
        <v>0</v>
      </c>
      <c r="N130" s="159">
        <f t="shared" si="58"/>
        <v>0</v>
      </c>
      <c r="O130" s="159">
        <f t="shared" si="58"/>
        <v>0</v>
      </c>
      <c r="P130" s="159">
        <f t="shared" si="58"/>
        <v>0</v>
      </c>
      <c r="Q130" s="159">
        <f t="shared" si="58"/>
        <v>0</v>
      </c>
      <c r="R130" s="159">
        <f t="shared" si="58"/>
        <v>0</v>
      </c>
    </row>
    <row r="131" spans="1:18" s="19" customFormat="1" ht="32.25" hidden="1" customHeight="1">
      <c r="A131" s="17" t="s">
        <v>612</v>
      </c>
      <c r="B131" s="15">
        <v>757</v>
      </c>
      <c r="C131" s="16" t="s">
        <v>35</v>
      </c>
      <c r="D131" s="16" t="s">
        <v>35</v>
      </c>
      <c r="E131" s="16" t="s">
        <v>311</v>
      </c>
      <c r="F131" s="16"/>
      <c r="G131" s="159">
        <f>G132+G138</f>
        <v>0</v>
      </c>
      <c r="H131" s="159">
        <f t="shared" ref="H131:R131" si="59">H132+H138</f>
        <v>0</v>
      </c>
      <c r="I131" s="159">
        <f t="shared" si="59"/>
        <v>0</v>
      </c>
      <c r="J131" s="159">
        <f t="shared" si="59"/>
        <v>0</v>
      </c>
      <c r="K131" s="159">
        <f t="shared" si="59"/>
        <v>0</v>
      </c>
      <c r="L131" s="159">
        <f t="shared" si="59"/>
        <v>0</v>
      </c>
      <c r="M131" s="159">
        <f t="shared" si="59"/>
        <v>0</v>
      </c>
      <c r="N131" s="159">
        <f t="shared" si="59"/>
        <v>0</v>
      </c>
      <c r="O131" s="159">
        <f t="shared" si="59"/>
        <v>0</v>
      </c>
      <c r="P131" s="159">
        <f t="shared" si="59"/>
        <v>0</v>
      </c>
      <c r="Q131" s="159">
        <f t="shared" si="59"/>
        <v>0</v>
      </c>
      <c r="R131" s="159">
        <f t="shared" si="59"/>
        <v>0</v>
      </c>
    </row>
    <row r="132" spans="1:18" s="19" customFormat="1" ht="28.5" hidden="1" customHeight="1">
      <c r="A132" s="17" t="s">
        <v>612</v>
      </c>
      <c r="B132" s="15">
        <v>757</v>
      </c>
      <c r="C132" s="16" t="s">
        <v>35</v>
      </c>
      <c r="D132" s="16" t="s">
        <v>35</v>
      </c>
      <c r="E132" s="16" t="s">
        <v>312</v>
      </c>
      <c r="F132" s="16"/>
      <c r="G132" s="159">
        <f>G133</f>
        <v>0</v>
      </c>
      <c r="H132" s="159">
        <f t="shared" ref="H132:R132" si="60">H133</f>
        <v>0</v>
      </c>
      <c r="I132" s="159">
        <f t="shared" si="60"/>
        <v>0</v>
      </c>
      <c r="J132" s="159">
        <f t="shared" si="60"/>
        <v>0</v>
      </c>
      <c r="K132" s="159">
        <f t="shared" si="60"/>
        <v>0</v>
      </c>
      <c r="L132" s="159">
        <f t="shared" si="60"/>
        <v>0</v>
      </c>
      <c r="M132" s="159">
        <f t="shared" si="60"/>
        <v>0</v>
      </c>
      <c r="N132" s="159">
        <f t="shared" si="60"/>
        <v>0</v>
      </c>
      <c r="O132" s="159">
        <f t="shared" si="60"/>
        <v>0</v>
      </c>
      <c r="P132" s="159">
        <f t="shared" si="60"/>
        <v>0</v>
      </c>
      <c r="Q132" s="159">
        <f t="shared" si="60"/>
        <v>0</v>
      </c>
      <c r="R132" s="159">
        <f t="shared" si="60"/>
        <v>0</v>
      </c>
    </row>
    <row r="133" spans="1:18" s="19" customFormat="1" ht="28.5" hidden="1" customHeight="1">
      <c r="A133" s="17" t="s">
        <v>612</v>
      </c>
      <c r="B133" s="15">
        <v>757</v>
      </c>
      <c r="C133" s="16" t="s">
        <v>35</v>
      </c>
      <c r="D133" s="16" t="s">
        <v>35</v>
      </c>
      <c r="E133" s="16" t="s">
        <v>313</v>
      </c>
      <c r="F133" s="16"/>
      <c r="G133" s="159">
        <f>G134+G136</f>
        <v>0</v>
      </c>
      <c r="H133" s="159">
        <f t="shared" ref="H133:R133" si="61">H134+H136</f>
        <v>0</v>
      </c>
      <c r="I133" s="159">
        <f t="shared" si="61"/>
        <v>0</v>
      </c>
      <c r="J133" s="159">
        <f t="shared" si="61"/>
        <v>0</v>
      </c>
      <c r="K133" s="159">
        <f t="shared" si="61"/>
        <v>0</v>
      </c>
      <c r="L133" s="159">
        <f t="shared" si="61"/>
        <v>0</v>
      </c>
      <c r="M133" s="159">
        <f t="shared" si="61"/>
        <v>0</v>
      </c>
      <c r="N133" s="159">
        <f t="shared" si="61"/>
        <v>0</v>
      </c>
      <c r="O133" s="159">
        <f t="shared" si="61"/>
        <v>0</v>
      </c>
      <c r="P133" s="159">
        <f t="shared" si="61"/>
        <v>0</v>
      </c>
      <c r="Q133" s="159">
        <f t="shared" si="61"/>
        <v>0</v>
      </c>
      <c r="R133" s="159">
        <f t="shared" si="61"/>
        <v>0</v>
      </c>
    </row>
    <row r="134" spans="1:18" s="19" customFormat="1" ht="25.5" hidden="1">
      <c r="A134" s="17" t="s">
        <v>49</v>
      </c>
      <c r="B134" s="15">
        <v>757</v>
      </c>
      <c r="C134" s="16" t="s">
        <v>35</v>
      </c>
      <c r="D134" s="16" t="s">
        <v>35</v>
      </c>
      <c r="E134" s="16" t="s">
        <v>313</v>
      </c>
      <c r="F134" s="16" t="s">
        <v>50</v>
      </c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</row>
    <row r="135" spans="1:18" s="19" customFormat="1" ht="25.5" hidden="1">
      <c r="A135" s="17" t="s">
        <v>51</v>
      </c>
      <c r="B135" s="15">
        <v>757</v>
      </c>
      <c r="C135" s="16" t="s">
        <v>35</v>
      </c>
      <c r="D135" s="16" t="s">
        <v>35</v>
      </c>
      <c r="E135" s="16" t="s">
        <v>313</v>
      </c>
      <c r="F135" s="16" t="s">
        <v>52</v>
      </c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</row>
    <row r="136" spans="1:18" s="19" customFormat="1" hidden="1">
      <c r="A136" s="17" t="s">
        <v>343</v>
      </c>
      <c r="B136" s="15">
        <v>757</v>
      </c>
      <c r="C136" s="16" t="s">
        <v>35</v>
      </c>
      <c r="D136" s="16" t="s">
        <v>35</v>
      </c>
      <c r="E136" s="16" t="s">
        <v>313</v>
      </c>
      <c r="F136" s="16" t="s">
        <v>344</v>
      </c>
      <c r="G136" s="159">
        <f>G137</f>
        <v>0</v>
      </c>
      <c r="H136" s="159">
        <f t="shared" ref="H136:R136" si="62">H137</f>
        <v>0</v>
      </c>
      <c r="I136" s="159">
        <f t="shared" si="62"/>
        <v>0</v>
      </c>
      <c r="J136" s="159">
        <f t="shared" si="62"/>
        <v>0</v>
      </c>
      <c r="K136" s="159">
        <f t="shared" si="62"/>
        <v>0</v>
      </c>
      <c r="L136" s="159">
        <f t="shared" si="62"/>
        <v>0</v>
      </c>
      <c r="M136" s="159">
        <f t="shared" si="62"/>
        <v>0</v>
      </c>
      <c r="N136" s="159">
        <f t="shared" si="62"/>
        <v>0</v>
      </c>
      <c r="O136" s="159">
        <f t="shared" si="62"/>
        <v>0</v>
      </c>
      <c r="P136" s="159">
        <f t="shared" si="62"/>
        <v>0</v>
      </c>
      <c r="Q136" s="159">
        <f t="shared" si="62"/>
        <v>0</v>
      </c>
      <c r="R136" s="159">
        <f t="shared" si="62"/>
        <v>0</v>
      </c>
    </row>
    <row r="137" spans="1:18" s="19" customFormat="1" hidden="1">
      <c r="A137" s="17" t="s">
        <v>361</v>
      </c>
      <c r="B137" s="15">
        <v>757</v>
      </c>
      <c r="C137" s="16" t="s">
        <v>35</v>
      </c>
      <c r="D137" s="16" t="s">
        <v>35</v>
      </c>
      <c r="E137" s="16" t="s">
        <v>313</v>
      </c>
      <c r="F137" s="16" t="s">
        <v>362</v>
      </c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</row>
    <row r="138" spans="1:18" s="19" customFormat="1" ht="32.25" hidden="1" customHeight="1">
      <c r="A138" s="17" t="s">
        <v>612</v>
      </c>
      <c r="B138" s="15">
        <v>757</v>
      </c>
      <c r="C138" s="16" t="s">
        <v>35</v>
      </c>
      <c r="D138" s="16" t="s">
        <v>35</v>
      </c>
      <c r="E138" s="16" t="s">
        <v>314</v>
      </c>
      <c r="F138" s="16"/>
      <c r="G138" s="159">
        <f>G139+G141</f>
        <v>0</v>
      </c>
      <c r="H138" s="159">
        <f t="shared" ref="H138:R138" si="63">H139+H141</f>
        <v>0</v>
      </c>
      <c r="I138" s="159">
        <f t="shared" si="63"/>
        <v>0</v>
      </c>
      <c r="J138" s="159">
        <f t="shared" si="63"/>
        <v>0</v>
      </c>
      <c r="K138" s="159">
        <f t="shared" si="63"/>
        <v>0</v>
      </c>
      <c r="L138" s="159">
        <f t="shared" si="63"/>
        <v>0</v>
      </c>
      <c r="M138" s="159">
        <f t="shared" si="63"/>
        <v>0</v>
      </c>
      <c r="N138" s="159">
        <f t="shared" si="63"/>
        <v>0</v>
      </c>
      <c r="O138" s="159">
        <f t="shared" si="63"/>
        <v>0</v>
      </c>
      <c r="P138" s="159">
        <f t="shared" si="63"/>
        <v>0</v>
      </c>
      <c r="Q138" s="159">
        <f t="shared" si="63"/>
        <v>0</v>
      </c>
      <c r="R138" s="159">
        <f t="shared" si="63"/>
        <v>0</v>
      </c>
    </row>
    <row r="139" spans="1:18" s="19" customFormat="1" ht="37.5" hidden="1" customHeight="1">
      <c r="A139" s="17" t="s">
        <v>612</v>
      </c>
      <c r="B139" s="15">
        <v>757</v>
      </c>
      <c r="C139" s="16" t="s">
        <v>35</v>
      </c>
      <c r="D139" s="16" t="s">
        <v>35</v>
      </c>
      <c r="E139" s="16" t="s">
        <v>295</v>
      </c>
      <c r="F139" s="16"/>
      <c r="G139" s="159">
        <f>G140</f>
        <v>0</v>
      </c>
      <c r="H139" s="159">
        <f t="shared" ref="H139:R139" si="64">H140</f>
        <v>0</v>
      </c>
      <c r="I139" s="159">
        <f t="shared" si="64"/>
        <v>0</v>
      </c>
      <c r="J139" s="159">
        <f t="shared" si="64"/>
        <v>0</v>
      </c>
      <c r="K139" s="159">
        <f t="shared" si="64"/>
        <v>0</v>
      </c>
      <c r="L139" s="159">
        <f t="shared" si="64"/>
        <v>0</v>
      </c>
      <c r="M139" s="159">
        <f t="shared" si="64"/>
        <v>0</v>
      </c>
      <c r="N139" s="159">
        <f t="shared" si="64"/>
        <v>0</v>
      </c>
      <c r="O139" s="159">
        <f t="shared" si="64"/>
        <v>0</v>
      </c>
      <c r="P139" s="159">
        <f t="shared" si="64"/>
        <v>0</v>
      </c>
      <c r="Q139" s="159">
        <f t="shared" si="64"/>
        <v>0</v>
      </c>
      <c r="R139" s="159">
        <f t="shared" si="64"/>
        <v>0</v>
      </c>
    </row>
    <row r="140" spans="1:18" s="19" customFormat="1" hidden="1">
      <c r="A140" s="17" t="s">
        <v>42</v>
      </c>
      <c r="B140" s="15">
        <v>757</v>
      </c>
      <c r="C140" s="16" t="s">
        <v>35</v>
      </c>
      <c r="D140" s="16" t="s">
        <v>35</v>
      </c>
      <c r="E140" s="16" t="s">
        <v>295</v>
      </c>
      <c r="F140" s="16" t="s">
        <v>43</v>
      </c>
      <c r="G140" s="159">
        <f>282000-282000</f>
        <v>0</v>
      </c>
      <c r="H140" s="159">
        <f t="shared" ref="H140:R140" si="65">282000-282000</f>
        <v>0</v>
      </c>
      <c r="I140" s="159">
        <f t="shared" si="65"/>
        <v>0</v>
      </c>
      <c r="J140" s="159">
        <f t="shared" si="65"/>
        <v>0</v>
      </c>
      <c r="K140" s="159">
        <f t="shared" si="65"/>
        <v>0</v>
      </c>
      <c r="L140" s="159">
        <f t="shared" si="65"/>
        <v>0</v>
      </c>
      <c r="M140" s="159">
        <f t="shared" si="65"/>
        <v>0</v>
      </c>
      <c r="N140" s="159">
        <f t="shared" si="65"/>
        <v>0</v>
      </c>
      <c r="O140" s="159">
        <f t="shared" si="65"/>
        <v>0</v>
      </c>
      <c r="P140" s="159">
        <f t="shared" si="65"/>
        <v>0</v>
      </c>
      <c r="Q140" s="159">
        <f t="shared" si="65"/>
        <v>0</v>
      </c>
      <c r="R140" s="159">
        <f t="shared" si="65"/>
        <v>0</v>
      </c>
    </row>
    <row r="141" spans="1:18" s="19" customFormat="1" hidden="1">
      <c r="A141" s="17" t="s">
        <v>343</v>
      </c>
      <c r="B141" s="15">
        <v>757</v>
      </c>
      <c r="C141" s="16" t="s">
        <v>35</v>
      </c>
      <c r="D141" s="16" t="s">
        <v>35</v>
      </c>
      <c r="E141" s="16" t="s">
        <v>315</v>
      </c>
      <c r="F141" s="16" t="s">
        <v>344</v>
      </c>
      <c r="G141" s="159">
        <f>G142</f>
        <v>0</v>
      </c>
      <c r="H141" s="159">
        <f t="shared" ref="H141:R141" si="66">H142</f>
        <v>0</v>
      </c>
      <c r="I141" s="159">
        <f t="shared" si="66"/>
        <v>0</v>
      </c>
      <c r="J141" s="159">
        <f t="shared" si="66"/>
        <v>0</v>
      </c>
      <c r="K141" s="159">
        <f t="shared" si="66"/>
        <v>0</v>
      </c>
      <c r="L141" s="159">
        <f t="shared" si="66"/>
        <v>0</v>
      </c>
      <c r="M141" s="159">
        <f t="shared" si="66"/>
        <v>0</v>
      </c>
      <c r="N141" s="159">
        <f t="shared" si="66"/>
        <v>0</v>
      </c>
      <c r="O141" s="159">
        <f t="shared" si="66"/>
        <v>0</v>
      </c>
      <c r="P141" s="159">
        <f t="shared" si="66"/>
        <v>0</v>
      </c>
      <c r="Q141" s="159">
        <f t="shared" si="66"/>
        <v>0</v>
      </c>
      <c r="R141" s="159">
        <f t="shared" si="66"/>
        <v>0</v>
      </c>
    </row>
    <row r="142" spans="1:18" s="19" customFormat="1" hidden="1">
      <c r="A142" s="17" t="s">
        <v>361</v>
      </c>
      <c r="B142" s="15">
        <v>757</v>
      </c>
      <c r="C142" s="16" t="s">
        <v>35</v>
      </c>
      <c r="D142" s="16" t="s">
        <v>35</v>
      </c>
      <c r="E142" s="16" t="s">
        <v>315</v>
      </c>
      <c r="F142" s="16" t="s">
        <v>362</v>
      </c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</row>
    <row r="143" spans="1:18" s="19" customFormat="1" ht="32.25" hidden="1" customHeight="1">
      <c r="A143" s="17" t="s">
        <v>612</v>
      </c>
      <c r="B143" s="15">
        <v>757</v>
      </c>
      <c r="C143" s="16" t="s">
        <v>35</v>
      </c>
      <c r="D143" s="16" t="s">
        <v>35</v>
      </c>
      <c r="E143" s="16" t="s">
        <v>294</v>
      </c>
      <c r="F143" s="16"/>
      <c r="G143" s="159">
        <f>G144+G150</f>
        <v>0</v>
      </c>
      <c r="H143" s="159">
        <f t="shared" ref="H143:R143" si="67">H144+H150</f>
        <v>0</v>
      </c>
      <c r="I143" s="159">
        <f t="shared" si="67"/>
        <v>0</v>
      </c>
      <c r="J143" s="159">
        <f t="shared" si="67"/>
        <v>0</v>
      </c>
      <c r="K143" s="159">
        <f t="shared" si="67"/>
        <v>0</v>
      </c>
      <c r="L143" s="159">
        <f t="shared" si="67"/>
        <v>0</v>
      </c>
      <c r="M143" s="159">
        <f t="shared" si="67"/>
        <v>0</v>
      </c>
      <c r="N143" s="159">
        <f t="shared" si="67"/>
        <v>0</v>
      </c>
      <c r="O143" s="159">
        <f t="shared" si="67"/>
        <v>0</v>
      </c>
      <c r="P143" s="159">
        <f t="shared" si="67"/>
        <v>0</v>
      </c>
      <c r="Q143" s="159">
        <f t="shared" si="67"/>
        <v>0</v>
      </c>
      <c r="R143" s="159">
        <f t="shared" si="67"/>
        <v>0</v>
      </c>
    </row>
    <row r="144" spans="1:18" s="19" customFormat="1" ht="28.5" hidden="1" customHeight="1">
      <c r="A144" s="17" t="s">
        <v>612</v>
      </c>
      <c r="B144" s="15">
        <v>757</v>
      </c>
      <c r="C144" s="16" t="s">
        <v>35</v>
      </c>
      <c r="D144" s="16" t="s">
        <v>35</v>
      </c>
      <c r="E144" s="16" t="s">
        <v>292</v>
      </c>
      <c r="F144" s="16"/>
      <c r="G144" s="159">
        <f>G145</f>
        <v>0</v>
      </c>
      <c r="H144" s="159">
        <f t="shared" ref="H144:R144" si="68">H145</f>
        <v>0</v>
      </c>
      <c r="I144" s="159">
        <f t="shared" si="68"/>
        <v>0</v>
      </c>
      <c r="J144" s="159">
        <f t="shared" si="68"/>
        <v>0</v>
      </c>
      <c r="K144" s="159">
        <f t="shared" si="68"/>
        <v>0</v>
      </c>
      <c r="L144" s="159">
        <f t="shared" si="68"/>
        <v>0</v>
      </c>
      <c r="M144" s="159">
        <f t="shared" si="68"/>
        <v>0</v>
      </c>
      <c r="N144" s="159">
        <f t="shared" si="68"/>
        <v>0</v>
      </c>
      <c r="O144" s="159">
        <f t="shared" si="68"/>
        <v>0</v>
      </c>
      <c r="P144" s="159">
        <f t="shared" si="68"/>
        <v>0</v>
      </c>
      <c r="Q144" s="159">
        <f t="shared" si="68"/>
        <v>0</v>
      </c>
      <c r="R144" s="159">
        <f t="shared" si="68"/>
        <v>0</v>
      </c>
    </row>
    <row r="145" spans="1:18" s="19" customFormat="1" ht="28.5" hidden="1" customHeight="1">
      <c r="A145" s="17" t="s">
        <v>612</v>
      </c>
      <c r="B145" s="15">
        <v>757</v>
      </c>
      <c r="C145" s="16" t="s">
        <v>35</v>
      </c>
      <c r="D145" s="16" t="s">
        <v>35</v>
      </c>
      <c r="E145" s="16" t="s">
        <v>291</v>
      </c>
      <c r="F145" s="16"/>
      <c r="G145" s="159">
        <f>G146+G148</f>
        <v>0</v>
      </c>
      <c r="H145" s="159">
        <f t="shared" ref="H145:R145" si="69">H146+H148</f>
        <v>0</v>
      </c>
      <c r="I145" s="159">
        <f t="shared" si="69"/>
        <v>0</v>
      </c>
      <c r="J145" s="159">
        <f t="shared" si="69"/>
        <v>0</v>
      </c>
      <c r="K145" s="159">
        <f t="shared" si="69"/>
        <v>0</v>
      </c>
      <c r="L145" s="159">
        <f t="shared" si="69"/>
        <v>0</v>
      </c>
      <c r="M145" s="159">
        <f t="shared" si="69"/>
        <v>0</v>
      </c>
      <c r="N145" s="159">
        <f t="shared" si="69"/>
        <v>0</v>
      </c>
      <c r="O145" s="159">
        <f t="shared" si="69"/>
        <v>0</v>
      </c>
      <c r="P145" s="159">
        <f t="shared" si="69"/>
        <v>0</v>
      </c>
      <c r="Q145" s="159">
        <f t="shared" si="69"/>
        <v>0</v>
      </c>
      <c r="R145" s="159">
        <f t="shared" si="69"/>
        <v>0</v>
      </c>
    </row>
    <row r="146" spans="1:18" s="19" customFormat="1" hidden="1">
      <c r="A146" s="17" t="s">
        <v>42</v>
      </c>
      <c r="B146" s="15">
        <v>757</v>
      </c>
      <c r="C146" s="16" t="s">
        <v>35</v>
      </c>
      <c r="D146" s="16" t="s">
        <v>35</v>
      </c>
      <c r="E146" s="16" t="s">
        <v>291</v>
      </c>
      <c r="F146" s="16" t="s">
        <v>43</v>
      </c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</row>
    <row r="147" spans="1:18" s="19" customFormat="1" hidden="1">
      <c r="A147" s="17"/>
      <c r="B147" s="15"/>
      <c r="C147" s="16"/>
      <c r="D147" s="16"/>
      <c r="E147" s="16"/>
      <c r="F147" s="16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</row>
    <row r="148" spans="1:18" s="19" customFormat="1" hidden="1">
      <c r="A148" s="17" t="s">
        <v>343</v>
      </c>
      <c r="B148" s="15">
        <v>757</v>
      </c>
      <c r="C148" s="16" t="s">
        <v>35</v>
      </c>
      <c r="D148" s="16" t="s">
        <v>35</v>
      </c>
      <c r="E148" s="16" t="s">
        <v>291</v>
      </c>
      <c r="F148" s="16" t="s">
        <v>344</v>
      </c>
      <c r="G148" s="159">
        <f>G149</f>
        <v>0</v>
      </c>
      <c r="H148" s="159">
        <f t="shared" ref="H148:R148" si="70">H149</f>
        <v>0</v>
      </c>
      <c r="I148" s="159">
        <f t="shared" si="70"/>
        <v>0</v>
      </c>
      <c r="J148" s="159">
        <f t="shared" si="70"/>
        <v>0</v>
      </c>
      <c r="K148" s="159">
        <f t="shared" si="70"/>
        <v>0</v>
      </c>
      <c r="L148" s="159">
        <f t="shared" si="70"/>
        <v>0</v>
      </c>
      <c r="M148" s="159">
        <f t="shared" si="70"/>
        <v>0</v>
      </c>
      <c r="N148" s="159">
        <f t="shared" si="70"/>
        <v>0</v>
      </c>
      <c r="O148" s="159">
        <f t="shared" si="70"/>
        <v>0</v>
      </c>
      <c r="P148" s="159">
        <f t="shared" si="70"/>
        <v>0</v>
      </c>
      <c r="Q148" s="159">
        <f t="shared" si="70"/>
        <v>0</v>
      </c>
      <c r="R148" s="159">
        <f t="shared" si="70"/>
        <v>0</v>
      </c>
    </row>
    <row r="149" spans="1:18" s="19" customFormat="1" hidden="1">
      <c r="A149" s="17" t="s">
        <v>361</v>
      </c>
      <c r="B149" s="15">
        <v>757</v>
      </c>
      <c r="C149" s="16" t="s">
        <v>35</v>
      </c>
      <c r="D149" s="16" t="s">
        <v>35</v>
      </c>
      <c r="E149" s="16" t="s">
        <v>291</v>
      </c>
      <c r="F149" s="16" t="s">
        <v>362</v>
      </c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</row>
    <row r="150" spans="1:18" s="19" customFormat="1" ht="32.25" hidden="1" customHeight="1">
      <c r="A150" s="17" t="s">
        <v>612</v>
      </c>
      <c r="B150" s="15">
        <v>757</v>
      </c>
      <c r="C150" s="16" t="s">
        <v>35</v>
      </c>
      <c r="D150" s="16" t="s">
        <v>35</v>
      </c>
      <c r="E150" s="16" t="s">
        <v>296</v>
      </c>
      <c r="F150" s="16"/>
      <c r="G150" s="159">
        <f>G151+G153</f>
        <v>0</v>
      </c>
      <c r="H150" s="159">
        <f t="shared" ref="H150:R150" si="71">H151+H153</f>
        <v>0</v>
      </c>
      <c r="I150" s="159">
        <f t="shared" si="71"/>
        <v>0</v>
      </c>
      <c r="J150" s="159">
        <f t="shared" si="71"/>
        <v>0</v>
      </c>
      <c r="K150" s="159">
        <f t="shared" si="71"/>
        <v>0</v>
      </c>
      <c r="L150" s="159">
        <f t="shared" si="71"/>
        <v>0</v>
      </c>
      <c r="M150" s="159">
        <f t="shared" si="71"/>
        <v>0</v>
      </c>
      <c r="N150" s="159">
        <f t="shared" si="71"/>
        <v>0</v>
      </c>
      <c r="O150" s="159">
        <f t="shared" si="71"/>
        <v>0</v>
      </c>
      <c r="P150" s="159">
        <f t="shared" si="71"/>
        <v>0</v>
      </c>
      <c r="Q150" s="159">
        <f t="shared" si="71"/>
        <v>0</v>
      </c>
      <c r="R150" s="159">
        <f t="shared" si="71"/>
        <v>0</v>
      </c>
    </row>
    <row r="151" spans="1:18" s="19" customFormat="1" ht="37.5" hidden="1" customHeight="1">
      <c r="A151" s="17" t="s">
        <v>612</v>
      </c>
      <c r="B151" s="15">
        <v>757</v>
      </c>
      <c r="C151" s="16" t="s">
        <v>35</v>
      </c>
      <c r="D151" s="16" t="s">
        <v>35</v>
      </c>
      <c r="E151" s="16" t="s">
        <v>295</v>
      </c>
      <c r="F151" s="16"/>
      <c r="G151" s="159">
        <f>G152</f>
        <v>0</v>
      </c>
      <c r="H151" s="159">
        <f t="shared" ref="H151:R151" si="72">H152</f>
        <v>0</v>
      </c>
      <c r="I151" s="159">
        <f t="shared" si="72"/>
        <v>0</v>
      </c>
      <c r="J151" s="159">
        <f t="shared" si="72"/>
        <v>0</v>
      </c>
      <c r="K151" s="159">
        <f t="shared" si="72"/>
        <v>0</v>
      </c>
      <c r="L151" s="159">
        <f t="shared" si="72"/>
        <v>0</v>
      </c>
      <c r="M151" s="159">
        <f t="shared" si="72"/>
        <v>0</v>
      </c>
      <c r="N151" s="159">
        <f t="shared" si="72"/>
        <v>0</v>
      </c>
      <c r="O151" s="159">
        <f t="shared" si="72"/>
        <v>0</v>
      </c>
      <c r="P151" s="159">
        <f t="shared" si="72"/>
        <v>0</v>
      </c>
      <c r="Q151" s="159">
        <f t="shared" si="72"/>
        <v>0</v>
      </c>
      <c r="R151" s="159">
        <f t="shared" si="72"/>
        <v>0</v>
      </c>
    </row>
    <row r="152" spans="1:18" s="19" customFormat="1" hidden="1">
      <c r="A152" s="17" t="s">
        <v>42</v>
      </c>
      <c r="B152" s="15">
        <v>757</v>
      </c>
      <c r="C152" s="16" t="s">
        <v>35</v>
      </c>
      <c r="D152" s="16" t="s">
        <v>35</v>
      </c>
      <c r="E152" s="16" t="s">
        <v>295</v>
      </c>
      <c r="F152" s="16" t="s">
        <v>43</v>
      </c>
      <c r="G152" s="159">
        <f>282000-282000</f>
        <v>0</v>
      </c>
      <c r="H152" s="159">
        <f t="shared" ref="H152:R152" si="73">282000-282000</f>
        <v>0</v>
      </c>
      <c r="I152" s="159">
        <f t="shared" si="73"/>
        <v>0</v>
      </c>
      <c r="J152" s="159">
        <f t="shared" si="73"/>
        <v>0</v>
      </c>
      <c r="K152" s="159">
        <f t="shared" si="73"/>
        <v>0</v>
      </c>
      <c r="L152" s="159">
        <f t="shared" si="73"/>
        <v>0</v>
      </c>
      <c r="M152" s="159">
        <f t="shared" si="73"/>
        <v>0</v>
      </c>
      <c r="N152" s="159">
        <f t="shared" si="73"/>
        <v>0</v>
      </c>
      <c r="O152" s="159">
        <f t="shared" si="73"/>
        <v>0</v>
      </c>
      <c r="P152" s="159">
        <f t="shared" si="73"/>
        <v>0</v>
      </c>
      <c r="Q152" s="159">
        <f t="shared" si="73"/>
        <v>0</v>
      </c>
      <c r="R152" s="159">
        <f t="shared" si="73"/>
        <v>0</v>
      </c>
    </row>
    <row r="153" spans="1:18" s="19" customFormat="1" hidden="1">
      <c r="A153" s="17" t="s">
        <v>343</v>
      </c>
      <c r="B153" s="15">
        <v>757</v>
      </c>
      <c r="C153" s="16" t="s">
        <v>35</v>
      </c>
      <c r="D153" s="16" t="s">
        <v>35</v>
      </c>
      <c r="E153" s="16" t="s">
        <v>295</v>
      </c>
      <c r="F153" s="16" t="s">
        <v>344</v>
      </c>
      <c r="G153" s="159">
        <f>G154</f>
        <v>0</v>
      </c>
      <c r="H153" s="159">
        <f t="shared" ref="H153:R153" si="74">H154</f>
        <v>0</v>
      </c>
      <c r="I153" s="159">
        <f t="shared" si="74"/>
        <v>0</v>
      </c>
      <c r="J153" s="159">
        <f t="shared" si="74"/>
        <v>0</v>
      </c>
      <c r="K153" s="159">
        <f t="shared" si="74"/>
        <v>0</v>
      </c>
      <c r="L153" s="159">
        <f t="shared" si="74"/>
        <v>0</v>
      </c>
      <c r="M153" s="159">
        <f t="shared" si="74"/>
        <v>0</v>
      </c>
      <c r="N153" s="159">
        <f t="shared" si="74"/>
        <v>0</v>
      </c>
      <c r="O153" s="159">
        <f t="shared" si="74"/>
        <v>0</v>
      </c>
      <c r="P153" s="159">
        <f t="shared" si="74"/>
        <v>0</v>
      </c>
      <c r="Q153" s="159">
        <f t="shared" si="74"/>
        <v>0</v>
      </c>
      <c r="R153" s="159">
        <f t="shared" si="74"/>
        <v>0</v>
      </c>
    </row>
    <row r="154" spans="1:18" s="19" customFormat="1" hidden="1">
      <c r="A154" s="17" t="s">
        <v>361</v>
      </c>
      <c r="B154" s="15">
        <v>757</v>
      </c>
      <c r="C154" s="16" t="s">
        <v>35</v>
      </c>
      <c r="D154" s="16" t="s">
        <v>35</v>
      </c>
      <c r="E154" s="16" t="s">
        <v>295</v>
      </c>
      <c r="F154" s="16" t="s">
        <v>362</v>
      </c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</row>
    <row r="155" spans="1:18" s="31" customFormat="1" ht="25.5">
      <c r="A155" s="17" t="s">
        <v>781</v>
      </c>
      <c r="B155" s="16" t="s">
        <v>86</v>
      </c>
      <c r="C155" s="16" t="s">
        <v>35</v>
      </c>
      <c r="D155" s="16" t="s">
        <v>35</v>
      </c>
      <c r="E155" s="16" t="s">
        <v>416</v>
      </c>
      <c r="F155" s="42"/>
      <c r="G155" s="159">
        <f>G156</f>
        <v>1192466.56</v>
      </c>
      <c r="H155" s="159">
        <f t="shared" ref="H155:R155" si="75">H156</f>
        <v>1192469.56</v>
      </c>
      <c r="I155" s="159">
        <f t="shared" si="75"/>
        <v>1192472.56</v>
      </c>
      <c r="J155" s="159">
        <f t="shared" si="75"/>
        <v>1192475.56</v>
      </c>
      <c r="K155" s="159">
        <f t="shared" si="75"/>
        <v>1192478.56</v>
      </c>
      <c r="L155" s="159">
        <f t="shared" si="75"/>
        <v>1192481.56</v>
      </c>
      <c r="M155" s="159">
        <f t="shared" si="75"/>
        <v>1192484.56</v>
      </c>
      <c r="N155" s="159">
        <f t="shared" si="75"/>
        <v>1192487.56</v>
      </c>
      <c r="O155" s="159">
        <f t="shared" si="75"/>
        <v>1192490.56</v>
      </c>
      <c r="P155" s="159">
        <f t="shared" si="75"/>
        <v>1192493.56</v>
      </c>
      <c r="Q155" s="159">
        <f t="shared" si="75"/>
        <v>1192496.56</v>
      </c>
      <c r="R155" s="159">
        <f t="shared" si="75"/>
        <v>1192466.56</v>
      </c>
    </row>
    <row r="156" spans="1:18" s="19" customFormat="1" ht="21.75" customHeight="1">
      <c r="A156" s="14" t="s">
        <v>228</v>
      </c>
      <c r="B156" s="16" t="s">
        <v>86</v>
      </c>
      <c r="C156" s="16" t="s">
        <v>35</v>
      </c>
      <c r="D156" s="16" t="s">
        <v>35</v>
      </c>
      <c r="E156" s="16" t="s">
        <v>417</v>
      </c>
      <c r="F156" s="16"/>
      <c r="G156" s="159">
        <f>G158+G161+G163</f>
        <v>1192466.56</v>
      </c>
      <c r="H156" s="159">
        <f t="shared" ref="H156:R156" si="76">H158+H161+H163</f>
        <v>1192469.56</v>
      </c>
      <c r="I156" s="159">
        <f t="shared" si="76"/>
        <v>1192472.56</v>
      </c>
      <c r="J156" s="159">
        <f t="shared" si="76"/>
        <v>1192475.56</v>
      </c>
      <c r="K156" s="159">
        <f t="shared" si="76"/>
        <v>1192478.56</v>
      </c>
      <c r="L156" s="159">
        <f t="shared" si="76"/>
        <v>1192481.56</v>
      </c>
      <c r="M156" s="159">
        <f t="shared" si="76"/>
        <v>1192484.56</v>
      </c>
      <c r="N156" s="159">
        <f t="shared" si="76"/>
        <v>1192487.56</v>
      </c>
      <c r="O156" s="159">
        <f t="shared" si="76"/>
        <v>1192490.56</v>
      </c>
      <c r="P156" s="159">
        <f t="shared" si="76"/>
        <v>1192493.56</v>
      </c>
      <c r="Q156" s="159">
        <f t="shared" si="76"/>
        <v>1192496.56</v>
      </c>
      <c r="R156" s="159">
        <f t="shared" si="76"/>
        <v>1192466.56</v>
      </c>
    </row>
    <row r="157" spans="1:18" s="19" customFormat="1" hidden="1">
      <c r="A157" s="17"/>
      <c r="B157" s="15"/>
      <c r="C157" s="16"/>
      <c r="D157" s="16"/>
      <c r="E157" s="16"/>
      <c r="F157" s="16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</row>
    <row r="158" spans="1:18" s="19" customFormat="1">
      <c r="A158" s="14" t="s">
        <v>229</v>
      </c>
      <c r="B158" s="15">
        <v>757</v>
      </c>
      <c r="C158" s="16" t="s">
        <v>35</v>
      </c>
      <c r="D158" s="16" t="s">
        <v>35</v>
      </c>
      <c r="E158" s="16" t="s">
        <v>779</v>
      </c>
      <c r="F158" s="16"/>
      <c r="G158" s="159">
        <f>G159</f>
        <v>949700</v>
      </c>
      <c r="H158" s="159">
        <f t="shared" ref="H158:R159" si="77">H159</f>
        <v>949701</v>
      </c>
      <c r="I158" s="159">
        <f t="shared" si="77"/>
        <v>949702</v>
      </c>
      <c r="J158" s="159">
        <f t="shared" si="77"/>
        <v>949703</v>
      </c>
      <c r="K158" s="159">
        <f t="shared" si="77"/>
        <v>949704</v>
      </c>
      <c r="L158" s="159">
        <f t="shared" si="77"/>
        <v>949705</v>
      </c>
      <c r="M158" s="159">
        <f t="shared" si="77"/>
        <v>949706</v>
      </c>
      <c r="N158" s="159">
        <f t="shared" si="77"/>
        <v>949707</v>
      </c>
      <c r="O158" s="159">
        <f t="shared" si="77"/>
        <v>949708</v>
      </c>
      <c r="P158" s="159">
        <f t="shared" si="77"/>
        <v>949709</v>
      </c>
      <c r="Q158" s="159">
        <f t="shared" si="77"/>
        <v>949710</v>
      </c>
      <c r="R158" s="159">
        <f t="shared" si="77"/>
        <v>949700</v>
      </c>
    </row>
    <row r="159" spans="1:18" s="19" customFormat="1" ht="25.5">
      <c r="A159" s="17" t="s">
        <v>40</v>
      </c>
      <c r="B159" s="15">
        <v>757</v>
      </c>
      <c r="C159" s="16" t="s">
        <v>35</v>
      </c>
      <c r="D159" s="16" t="s">
        <v>35</v>
      </c>
      <c r="E159" s="16" t="s">
        <v>779</v>
      </c>
      <c r="F159" s="16" t="s">
        <v>41</v>
      </c>
      <c r="G159" s="159">
        <f>G160</f>
        <v>949700</v>
      </c>
      <c r="H159" s="159">
        <f t="shared" si="77"/>
        <v>949701</v>
      </c>
      <c r="I159" s="159">
        <f t="shared" si="77"/>
        <v>949702</v>
      </c>
      <c r="J159" s="159">
        <f t="shared" si="77"/>
        <v>949703</v>
      </c>
      <c r="K159" s="159">
        <f t="shared" si="77"/>
        <v>949704</v>
      </c>
      <c r="L159" s="159">
        <f t="shared" si="77"/>
        <v>949705</v>
      </c>
      <c r="M159" s="159">
        <f t="shared" si="77"/>
        <v>949706</v>
      </c>
      <c r="N159" s="159">
        <f t="shared" si="77"/>
        <v>949707</v>
      </c>
      <c r="O159" s="159">
        <f t="shared" si="77"/>
        <v>949708</v>
      </c>
      <c r="P159" s="159">
        <f t="shared" si="77"/>
        <v>949709</v>
      </c>
      <c r="Q159" s="159">
        <f t="shared" si="77"/>
        <v>949710</v>
      </c>
      <c r="R159" s="159">
        <f t="shared" si="77"/>
        <v>949700</v>
      </c>
    </row>
    <row r="160" spans="1:18" s="19" customFormat="1">
      <c r="A160" s="17" t="s">
        <v>42</v>
      </c>
      <c r="B160" s="15">
        <v>757</v>
      </c>
      <c r="C160" s="16" t="s">
        <v>35</v>
      </c>
      <c r="D160" s="16" t="s">
        <v>35</v>
      </c>
      <c r="E160" s="16" t="s">
        <v>779</v>
      </c>
      <c r="F160" s="16" t="s">
        <v>43</v>
      </c>
      <c r="G160" s="159">
        <v>949700</v>
      </c>
      <c r="H160" s="159">
        <v>949701</v>
      </c>
      <c r="I160" s="159">
        <v>949702</v>
      </c>
      <c r="J160" s="159">
        <v>949703</v>
      </c>
      <c r="K160" s="159">
        <v>949704</v>
      </c>
      <c r="L160" s="159">
        <v>949705</v>
      </c>
      <c r="M160" s="159">
        <v>949706</v>
      </c>
      <c r="N160" s="159">
        <v>949707</v>
      </c>
      <c r="O160" s="159">
        <v>949708</v>
      </c>
      <c r="P160" s="159">
        <v>949709</v>
      </c>
      <c r="Q160" s="159">
        <v>949710</v>
      </c>
      <c r="R160" s="159">
        <v>949700</v>
      </c>
    </row>
    <row r="161" spans="1:18" s="19" customFormat="1" ht="63.75">
      <c r="A161" s="17" t="s">
        <v>913</v>
      </c>
      <c r="B161" s="15">
        <v>757</v>
      </c>
      <c r="C161" s="16" t="s">
        <v>35</v>
      </c>
      <c r="D161" s="16" t="s">
        <v>35</v>
      </c>
      <c r="E161" s="16" t="s">
        <v>419</v>
      </c>
      <c r="F161" s="16"/>
      <c r="G161" s="159">
        <f>G162</f>
        <v>29400</v>
      </c>
      <c r="H161" s="159">
        <f t="shared" ref="H161:R161" si="78">H162</f>
        <v>29401</v>
      </c>
      <c r="I161" s="159">
        <f t="shared" si="78"/>
        <v>29402</v>
      </c>
      <c r="J161" s="159">
        <f t="shared" si="78"/>
        <v>29403</v>
      </c>
      <c r="K161" s="159">
        <f t="shared" si="78"/>
        <v>29404</v>
      </c>
      <c r="L161" s="159">
        <f t="shared" si="78"/>
        <v>29405</v>
      </c>
      <c r="M161" s="159">
        <f t="shared" si="78"/>
        <v>29406</v>
      </c>
      <c r="N161" s="159">
        <f t="shared" si="78"/>
        <v>29407</v>
      </c>
      <c r="O161" s="159">
        <f t="shared" si="78"/>
        <v>29408</v>
      </c>
      <c r="P161" s="159">
        <f t="shared" si="78"/>
        <v>29409</v>
      </c>
      <c r="Q161" s="159">
        <f t="shared" si="78"/>
        <v>29410</v>
      </c>
      <c r="R161" s="159">
        <f t="shared" si="78"/>
        <v>29400</v>
      </c>
    </row>
    <row r="162" spans="1:18" s="19" customFormat="1">
      <c r="A162" s="17" t="s">
        <v>42</v>
      </c>
      <c r="B162" s="15">
        <v>757</v>
      </c>
      <c r="C162" s="16" t="s">
        <v>35</v>
      </c>
      <c r="D162" s="16" t="s">
        <v>35</v>
      </c>
      <c r="E162" s="16" t="s">
        <v>419</v>
      </c>
      <c r="F162" s="16" t="s">
        <v>43</v>
      </c>
      <c r="G162" s="159">
        <v>29400</v>
      </c>
      <c r="H162" s="159">
        <v>29401</v>
      </c>
      <c r="I162" s="159">
        <v>29402</v>
      </c>
      <c r="J162" s="159">
        <v>29403</v>
      </c>
      <c r="K162" s="159">
        <v>29404</v>
      </c>
      <c r="L162" s="159">
        <v>29405</v>
      </c>
      <c r="M162" s="159">
        <v>29406</v>
      </c>
      <c r="N162" s="159">
        <v>29407</v>
      </c>
      <c r="O162" s="159">
        <v>29408</v>
      </c>
      <c r="P162" s="159">
        <v>29409</v>
      </c>
      <c r="Q162" s="159">
        <v>29410</v>
      </c>
      <c r="R162" s="159">
        <v>29400</v>
      </c>
    </row>
    <row r="163" spans="1:18" s="19" customFormat="1" ht="51">
      <c r="A163" s="17" t="s">
        <v>915</v>
      </c>
      <c r="B163" s="15">
        <v>757</v>
      </c>
      <c r="C163" s="16" t="s">
        <v>35</v>
      </c>
      <c r="D163" s="16" t="s">
        <v>35</v>
      </c>
      <c r="E163" s="16" t="s">
        <v>914</v>
      </c>
      <c r="F163" s="16"/>
      <c r="G163" s="159">
        <f>G164</f>
        <v>213366.56</v>
      </c>
      <c r="H163" s="159">
        <f t="shared" ref="H163:R163" si="79">H164</f>
        <v>213367.56</v>
      </c>
      <c r="I163" s="159">
        <f t="shared" si="79"/>
        <v>213368.56</v>
      </c>
      <c r="J163" s="159">
        <f t="shared" si="79"/>
        <v>213369.56</v>
      </c>
      <c r="K163" s="159">
        <f t="shared" si="79"/>
        <v>213370.56</v>
      </c>
      <c r="L163" s="159">
        <f t="shared" si="79"/>
        <v>213371.56</v>
      </c>
      <c r="M163" s="159">
        <f t="shared" si="79"/>
        <v>213372.56</v>
      </c>
      <c r="N163" s="159">
        <f t="shared" si="79"/>
        <v>213373.56</v>
      </c>
      <c r="O163" s="159">
        <f t="shared" si="79"/>
        <v>213374.56</v>
      </c>
      <c r="P163" s="159">
        <f t="shared" si="79"/>
        <v>213375.56</v>
      </c>
      <c r="Q163" s="159">
        <f t="shared" si="79"/>
        <v>213376.56</v>
      </c>
      <c r="R163" s="159">
        <f t="shared" si="79"/>
        <v>213366.56</v>
      </c>
    </row>
    <row r="164" spans="1:18" s="19" customFormat="1">
      <c r="A164" s="17" t="s">
        <v>42</v>
      </c>
      <c r="B164" s="15">
        <v>757</v>
      </c>
      <c r="C164" s="16" t="s">
        <v>35</v>
      </c>
      <c r="D164" s="16" t="s">
        <v>35</v>
      </c>
      <c r="E164" s="16" t="s">
        <v>914</v>
      </c>
      <c r="F164" s="16" t="s">
        <v>43</v>
      </c>
      <c r="G164" s="159">
        <v>213366.56</v>
      </c>
      <c r="H164" s="159">
        <v>213367.56</v>
      </c>
      <c r="I164" s="159">
        <v>213368.56</v>
      </c>
      <c r="J164" s="159">
        <v>213369.56</v>
      </c>
      <c r="K164" s="159">
        <v>213370.56</v>
      </c>
      <c r="L164" s="159">
        <v>213371.56</v>
      </c>
      <c r="M164" s="159">
        <v>213372.56</v>
      </c>
      <c r="N164" s="159">
        <v>213373.56</v>
      </c>
      <c r="O164" s="159">
        <v>213374.56</v>
      </c>
      <c r="P164" s="159">
        <v>213375.56</v>
      </c>
      <c r="Q164" s="159">
        <v>213376.56</v>
      </c>
      <c r="R164" s="159">
        <v>213366.56</v>
      </c>
    </row>
    <row r="165" spans="1:18">
      <c r="A165" s="17" t="s">
        <v>360</v>
      </c>
      <c r="B165" s="15">
        <v>757</v>
      </c>
      <c r="C165" s="16" t="s">
        <v>35</v>
      </c>
      <c r="D165" s="16" t="s">
        <v>35</v>
      </c>
      <c r="E165" s="16" t="s">
        <v>878</v>
      </c>
      <c r="F165" s="16"/>
      <c r="G165" s="160">
        <f>G169</f>
        <v>200000</v>
      </c>
      <c r="H165" s="160">
        <f t="shared" ref="H165:R165" si="80">H169</f>
        <v>200001</v>
      </c>
      <c r="I165" s="160">
        <f t="shared" si="80"/>
        <v>200002</v>
      </c>
      <c r="J165" s="160">
        <f t="shared" si="80"/>
        <v>200003</v>
      </c>
      <c r="K165" s="160">
        <f t="shared" si="80"/>
        <v>200004</v>
      </c>
      <c r="L165" s="160">
        <f t="shared" si="80"/>
        <v>200005</v>
      </c>
      <c r="M165" s="160">
        <f t="shared" si="80"/>
        <v>200006</v>
      </c>
      <c r="N165" s="160">
        <f t="shared" si="80"/>
        <v>200007</v>
      </c>
      <c r="O165" s="160">
        <f t="shared" si="80"/>
        <v>200008</v>
      </c>
      <c r="P165" s="160">
        <f t="shared" si="80"/>
        <v>200009</v>
      </c>
      <c r="Q165" s="160">
        <f t="shared" si="80"/>
        <v>200010</v>
      </c>
      <c r="R165" s="160">
        <f t="shared" si="80"/>
        <v>200000</v>
      </c>
    </row>
    <row r="166" spans="1:18">
      <c r="A166" s="17" t="s">
        <v>360</v>
      </c>
      <c r="B166" s="15">
        <v>757</v>
      </c>
      <c r="C166" s="16" t="s">
        <v>35</v>
      </c>
      <c r="D166" s="16" t="s">
        <v>35</v>
      </c>
      <c r="E166" s="16" t="s">
        <v>877</v>
      </c>
      <c r="F166" s="16"/>
      <c r="G166" s="160">
        <f>G169+G167</f>
        <v>200000</v>
      </c>
      <c r="H166" s="160">
        <f t="shared" ref="H166:R166" si="81">H169+H167</f>
        <v>200001</v>
      </c>
      <c r="I166" s="160">
        <f t="shared" si="81"/>
        <v>200002</v>
      </c>
      <c r="J166" s="160">
        <f t="shared" si="81"/>
        <v>200003</v>
      </c>
      <c r="K166" s="160">
        <f t="shared" si="81"/>
        <v>200004</v>
      </c>
      <c r="L166" s="160">
        <f t="shared" si="81"/>
        <v>200005</v>
      </c>
      <c r="M166" s="160">
        <f t="shared" si="81"/>
        <v>200006</v>
      </c>
      <c r="N166" s="160">
        <f t="shared" si="81"/>
        <v>200007</v>
      </c>
      <c r="O166" s="160">
        <f t="shared" si="81"/>
        <v>200008</v>
      </c>
      <c r="P166" s="160">
        <f t="shared" si="81"/>
        <v>200009</v>
      </c>
      <c r="Q166" s="160">
        <f t="shared" si="81"/>
        <v>200010</v>
      </c>
      <c r="R166" s="160">
        <f t="shared" si="81"/>
        <v>200000</v>
      </c>
    </row>
    <row r="167" spans="1:18" ht="25.5" hidden="1">
      <c r="A167" s="17" t="s">
        <v>40</v>
      </c>
      <c r="B167" s="15">
        <v>757</v>
      </c>
      <c r="C167" s="16" t="s">
        <v>35</v>
      </c>
      <c r="D167" s="16" t="s">
        <v>35</v>
      </c>
      <c r="E167" s="16" t="s">
        <v>877</v>
      </c>
      <c r="F167" s="16" t="s">
        <v>41</v>
      </c>
      <c r="G167" s="160">
        <f>G168</f>
        <v>0</v>
      </c>
      <c r="H167" s="160">
        <f t="shared" ref="H167:R167" si="82">H168</f>
        <v>0</v>
      </c>
      <c r="I167" s="160">
        <f t="shared" si="82"/>
        <v>0</v>
      </c>
      <c r="J167" s="160">
        <f t="shared" si="82"/>
        <v>0</v>
      </c>
      <c r="K167" s="160">
        <f t="shared" si="82"/>
        <v>0</v>
      </c>
      <c r="L167" s="160">
        <f t="shared" si="82"/>
        <v>0</v>
      </c>
      <c r="M167" s="160">
        <f t="shared" si="82"/>
        <v>0</v>
      </c>
      <c r="N167" s="160">
        <f t="shared" si="82"/>
        <v>0</v>
      </c>
      <c r="O167" s="160">
        <f t="shared" si="82"/>
        <v>0</v>
      </c>
      <c r="P167" s="160">
        <f t="shared" si="82"/>
        <v>0</v>
      </c>
      <c r="Q167" s="160">
        <f t="shared" si="82"/>
        <v>0</v>
      </c>
      <c r="R167" s="160">
        <f t="shared" si="82"/>
        <v>0</v>
      </c>
    </row>
    <row r="168" spans="1:18" hidden="1">
      <c r="A168" s="17" t="s">
        <v>42</v>
      </c>
      <c r="B168" s="15">
        <v>757</v>
      </c>
      <c r="C168" s="16" t="s">
        <v>35</v>
      </c>
      <c r="D168" s="16" t="s">
        <v>35</v>
      </c>
      <c r="E168" s="16" t="s">
        <v>877</v>
      </c>
      <c r="F168" s="16" t="s">
        <v>43</v>
      </c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</row>
    <row r="169" spans="1:18">
      <c r="A169" s="17" t="s">
        <v>343</v>
      </c>
      <c r="B169" s="15">
        <v>757</v>
      </c>
      <c r="C169" s="16" t="s">
        <v>35</v>
      </c>
      <c r="D169" s="16" t="s">
        <v>35</v>
      </c>
      <c r="E169" s="16" t="s">
        <v>877</v>
      </c>
      <c r="F169" s="16" t="s">
        <v>344</v>
      </c>
      <c r="G169" s="160">
        <f>G170</f>
        <v>200000</v>
      </c>
      <c r="H169" s="160">
        <f t="shared" ref="H169:R169" si="83">H170</f>
        <v>200001</v>
      </c>
      <c r="I169" s="160">
        <f t="shared" si="83"/>
        <v>200002</v>
      </c>
      <c r="J169" s="160">
        <f t="shared" si="83"/>
        <v>200003</v>
      </c>
      <c r="K169" s="160">
        <f t="shared" si="83"/>
        <v>200004</v>
      </c>
      <c r="L169" s="160">
        <f t="shared" si="83"/>
        <v>200005</v>
      </c>
      <c r="M169" s="160">
        <f t="shared" si="83"/>
        <v>200006</v>
      </c>
      <c r="N169" s="160">
        <f t="shared" si="83"/>
        <v>200007</v>
      </c>
      <c r="O169" s="160">
        <f t="shared" si="83"/>
        <v>200008</v>
      </c>
      <c r="P169" s="160">
        <f t="shared" si="83"/>
        <v>200009</v>
      </c>
      <c r="Q169" s="160">
        <f t="shared" si="83"/>
        <v>200010</v>
      </c>
      <c r="R169" s="160">
        <f t="shared" si="83"/>
        <v>200000</v>
      </c>
    </row>
    <row r="170" spans="1:18">
      <c r="A170" s="17" t="s">
        <v>371</v>
      </c>
      <c r="B170" s="15">
        <v>757</v>
      </c>
      <c r="C170" s="16" t="s">
        <v>35</v>
      </c>
      <c r="D170" s="16" t="s">
        <v>35</v>
      </c>
      <c r="E170" s="16" t="s">
        <v>877</v>
      </c>
      <c r="F170" s="16" t="s">
        <v>372</v>
      </c>
      <c r="G170" s="160">
        <v>200000</v>
      </c>
      <c r="H170" s="160">
        <v>200001</v>
      </c>
      <c r="I170" s="160">
        <v>200002</v>
      </c>
      <c r="J170" s="160">
        <v>200003</v>
      </c>
      <c r="K170" s="160">
        <v>200004</v>
      </c>
      <c r="L170" s="160">
        <v>200005</v>
      </c>
      <c r="M170" s="160">
        <v>200006</v>
      </c>
      <c r="N170" s="160">
        <v>200007</v>
      </c>
      <c r="O170" s="160">
        <v>200008</v>
      </c>
      <c r="P170" s="160">
        <v>200009</v>
      </c>
      <c r="Q170" s="160">
        <v>200010</v>
      </c>
      <c r="R170" s="160">
        <v>200000</v>
      </c>
    </row>
    <row r="171" spans="1:18" s="19" customFormat="1" hidden="1">
      <c r="A171" s="17"/>
      <c r="B171" s="15"/>
      <c r="C171" s="16"/>
      <c r="D171" s="16"/>
      <c r="E171" s="16"/>
      <c r="F171" s="16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</row>
    <row r="172" spans="1:18" s="19" customFormat="1" hidden="1">
      <c r="A172" s="17"/>
      <c r="B172" s="15"/>
      <c r="C172" s="16"/>
      <c r="D172" s="16"/>
      <c r="E172" s="16"/>
      <c r="F172" s="16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</row>
    <row r="173" spans="1:18" s="24" customFormat="1">
      <c r="A173" s="20" t="s">
        <v>71</v>
      </c>
      <c r="B173" s="21">
        <v>757</v>
      </c>
      <c r="C173" s="22" t="s">
        <v>72</v>
      </c>
      <c r="D173" s="22"/>
      <c r="E173" s="22"/>
      <c r="F173" s="22"/>
      <c r="G173" s="161">
        <f>G174+G333</f>
        <v>138482163.08999997</v>
      </c>
      <c r="H173" s="161">
        <f t="shared" ref="H173:R173" si="84">H174+H333</f>
        <v>138482178.08999997</v>
      </c>
      <c r="I173" s="161">
        <f t="shared" si="84"/>
        <v>138482193.08999997</v>
      </c>
      <c r="J173" s="161">
        <f t="shared" si="84"/>
        <v>138482208.08999997</v>
      </c>
      <c r="K173" s="161">
        <f t="shared" si="84"/>
        <v>138482223.08999997</v>
      </c>
      <c r="L173" s="161">
        <f t="shared" si="84"/>
        <v>138482238.08999997</v>
      </c>
      <c r="M173" s="161">
        <f t="shared" si="84"/>
        <v>138482253.08999997</v>
      </c>
      <c r="N173" s="161">
        <f t="shared" si="84"/>
        <v>138482268.08999997</v>
      </c>
      <c r="O173" s="161">
        <f t="shared" si="84"/>
        <v>138482283.08999997</v>
      </c>
      <c r="P173" s="161">
        <f t="shared" si="84"/>
        <v>138482298.08999997</v>
      </c>
      <c r="Q173" s="161">
        <f t="shared" si="84"/>
        <v>138482313.08999997</v>
      </c>
      <c r="R173" s="161">
        <f t="shared" si="84"/>
        <v>138466710.99999997</v>
      </c>
    </row>
    <row r="174" spans="1:18">
      <c r="A174" s="17" t="s">
        <v>73</v>
      </c>
      <c r="B174" s="15">
        <v>757</v>
      </c>
      <c r="C174" s="16" t="s">
        <v>72</v>
      </c>
      <c r="D174" s="16" t="s">
        <v>26</v>
      </c>
      <c r="E174" s="16"/>
      <c r="F174" s="16"/>
      <c r="G174" s="159">
        <f>G183+G245+G288++G317+G175++G321++G327+G324</f>
        <v>131554004.64999998</v>
      </c>
      <c r="H174" s="159">
        <f t="shared" ref="H174:R174" si="85">H183+H245+H288++H317+H175++H321++H327+H324</f>
        <v>131554017.64999998</v>
      </c>
      <c r="I174" s="159">
        <f t="shared" si="85"/>
        <v>131554030.64999998</v>
      </c>
      <c r="J174" s="159">
        <f t="shared" si="85"/>
        <v>131554043.64999998</v>
      </c>
      <c r="K174" s="159">
        <f t="shared" si="85"/>
        <v>131554056.64999998</v>
      </c>
      <c r="L174" s="159">
        <f t="shared" si="85"/>
        <v>131554069.64999998</v>
      </c>
      <c r="M174" s="159">
        <f t="shared" si="85"/>
        <v>131554082.64999998</v>
      </c>
      <c r="N174" s="159">
        <f t="shared" si="85"/>
        <v>131554095.64999998</v>
      </c>
      <c r="O174" s="159">
        <f t="shared" si="85"/>
        <v>131554108.64999998</v>
      </c>
      <c r="P174" s="159">
        <f t="shared" si="85"/>
        <v>131554121.64999998</v>
      </c>
      <c r="Q174" s="159">
        <f t="shared" si="85"/>
        <v>131554134.64999998</v>
      </c>
      <c r="R174" s="159">
        <f t="shared" si="85"/>
        <v>131554004.64999998</v>
      </c>
    </row>
    <row r="175" spans="1:18" s="35" customFormat="1" ht="29.25" hidden="1" customHeight="1">
      <c r="A175" s="33" t="s">
        <v>794</v>
      </c>
      <c r="B175" s="15">
        <v>757</v>
      </c>
      <c r="C175" s="16" t="s">
        <v>72</v>
      </c>
      <c r="D175" s="16" t="s">
        <v>26</v>
      </c>
      <c r="E175" s="16" t="s">
        <v>433</v>
      </c>
      <c r="F175" s="16"/>
      <c r="G175" s="159">
        <f>G176+G180</f>
        <v>0</v>
      </c>
      <c r="H175" s="159">
        <f t="shared" ref="H175:R175" si="86">H176+H180</f>
        <v>0</v>
      </c>
      <c r="I175" s="159">
        <f t="shared" si="86"/>
        <v>0</v>
      </c>
      <c r="J175" s="159">
        <f t="shared" si="86"/>
        <v>0</v>
      </c>
      <c r="K175" s="159">
        <f t="shared" si="86"/>
        <v>0</v>
      </c>
      <c r="L175" s="159">
        <f t="shared" si="86"/>
        <v>0</v>
      </c>
      <c r="M175" s="159">
        <f t="shared" si="86"/>
        <v>0</v>
      </c>
      <c r="N175" s="159">
        <f t="shared" si="86"/>
        <v>0</v>
      </c>
      <c r="O175" s="159">
        <f t="shared" si="86"/>
        <v>0</v>
      </c>
      <c r="P175" s="159">
        <f t="shared" si="86"/>
        <v>0</v>
      </c>
      <c r="Q175" s="159">
        <f t="shared" si="86"/>
        <v>0</v>
      </c>
      <c r="R175" s="159">
        <f t="shared" si="86"/>
        <v>0</v>
      </c>
    </row>
    <row r="176" spans="1:18" s="35" customFormat="1" ht="30.75" hidden="1" customHeight="1">
      <c r="A176" s="33" t="s">
        <v>378</v>
      </c>
      <c r="B176" s="15">
        <v>757</v>
      </c>
      <c r="C176" s="16" t="s">
        <v>72</v>
      </c>
      <c r="D176" s="16" t="s">
        <v>90</v>
      </c>
      <c r="E176" s="16" t="s">
        <v>379</v>
      </c>
      <c r="F176" s="16"/>
      <c r="G176" s="159">
        <f>G177</f>
        <v>0</v>
      </c>
      <c r="H176" s="159">
        <f t="shared" ref="H176:R177" si="87">H177</f>
        <v>0</v>
      </c>
      <c r="I176" s="159">
        <f t="shared" si="87"/>
        <v>0</v>
      </c>
      <c r="J176" s="159">
        <f t="shared" si="87"/>
        <v>0</v>
      </c>
      <c r="K176" s="159">
        <f t="shared" si="87"/>
        <v>0</v>
      </c>
      <c r="L176" s="159">
        <f t="shared" si="87"/>
        <v>0</v>
      </c>
      <c r="M176" s="159">
        <f t="shared" si="87"/>
        <v>0</v>
      </c>
      <c r="N176" s="159">
        <f t="shared" si="87"/>
        <v>0</v>
      </c>
      <c r="O176" s="159">
        <f t="shared" si="87"/>
        <v>0</v>
      </c>
      <c r="P176" s="159">
        <f t="shared" si="87"/>
        <v>0</v>
      </c>
      <c r="Q176" s="159">
        <f t="shared" si="87"/>
        <v>0</v>
      </c>
      <c r="R176" s="159">
        <f t="shared" si="87"/>
        <v>0</v>
      </c>
    </row>
    <row r="177" spans="1:18" s="35" customFormat="1" ht="36.75" hidden="1" customHeight="1">
      <c r="A177" s="17" t="s">
        <v>49</v>
      </c>
      <c r="B177" s="15">
        <v>757</v>
      </c>
      <c r="C177" s="16" t="s">
        <v>72</v>
      </c>
      <c r="D177" s="16" t="s">
        <v>90</v>
      </c>
      <c r="E177" s="16" t="s">
        <v>379</v>
      </c>
      <c r="F177" s="16" t="s">
        <v>50</v>
      </c>
      <c r="G177" s="159">
        <f>G178</f>
        <v>0</v>
      </c>
      <c r="H177" s="159">
        <f t="shared" si="87"/>
        <v>0</v>
      </c>
      <c r="I177" s="159">
        <f t="shared" si="87"/>
        <v>0</v>
      </c>
      <c r="J177" s="159">
        <f t="shared" si="87"/>
        <v>0</v>
      </c>
      <c r="K177" s="159">
        <f t="shared" si="87"/>
        <v>0</v>
      </c>
      <c r="L177" s="159">
        <f t="shared" si="87"/>
        <v>0</v>
      </c>
      <c r="M177" s="159">
        <f t="shared" si="87"/>
        <v>0</v>
      </c>
      <c r="N177" s="159">
        <f t="shared" si="87"/>
        <v>0</v>
      </c>
      <c r="O177" s="159">
        <f t="shared" si="87"/>
        <v>0</v>
      </c>
      <c r="P177" s="159">
        <f t="shared" si="87"/>
        <v>0</v>
      </c>
      <c r="Q177" s="159">
        <f t="shared" si="87"/>
        <v>0</v>
      </c>
      <c r="R177" s="159">
        <f t="shared" si="87"/>
        <v>0</v>
      </c>
    </row>
    <row r="178" spans="1:18" s="35" customFormat="1" ht="34.5" hidden="1" customHeight="1">
      <c r="A178" s="17" t="s">
        <v>51</v>
      </c>
      <c r="B178" s="15">
        <v>757</v>
      </c>
      <c r="C178" s="16" t="s">
        <v>72</v>
      </c>
      <c r="D178" s="16" t="s">
        <v>90</v>
      </c>
      <c r="E178" s="16" t="s">
        <v>379</v>
      </c>
      <c r="F178" s="16" t="s">
        <v>52</v>
      </c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</row>
    <row r="179" spans="1:18" s="35" customFormat="1" ht="12.75" hidden="1" customHeight="1">
      <c r="A179" s="33" t="s">
        <v>91</v>
      </c>
      <c r="B179" s="15">
        <v>757</v>
      </c>
      <c r="C179" s="16" t="s">
        <v>72</v>
      </c>
      <c r="D179" s="16" t="s">
        <v>90</v>
      </c>
      <c r="E179" s="16" t="s">
        <v>434</v>
      </c>
      <c r="F179" s="16" t="s">
        <v>53</v>
      </c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</row>
    <row r="180" spans="1:18" s="35" customFormat="1" ht="27.75" hidden="1" customHeight="1">
      <c r="A180" s="33" t="s">
        <v>290</v>
      </c>
      <c r="B180" s="15">
        <v>757</v>
      </c>
      <c r="C180" s="16" t="s">
        <v>72</v>
      </c>
      <c r="D180" s="16" t="s">
        <v>26</v>
      </c>
      <c r="E180" s="16" t="s">
        <v>434</v>
      </c>
      <c r="F180" s="16"/>
      <c r="G180" s="159">
        <f>G181</f>
        <v>0</v>
      </c>
      <c r="H180" s="159">
        <f t="shared" ref="H180:R181" si="88">H181</f>
        <v>0</v>
      </c>
      <c r="I180" s="159">
        <f t="shared" si="88"/>
        <v>0</v>
      </c>
      <c r="J180" s="159">
        <f t="shared" si="88"/>
        <v>0</v>
      </c>
      <c r="K180" s="159">
        <f t="shared" si="88"/>
        <v>0</v>
      </c>
      <c r="L180" s="159">
        <f t="shared" si="88"/>
        <v>0</v>
      </c>
      <c r="M180" s="159">
        <f t="shared" si="88"/>
        <v>0</v>
      </c>
      <c r="N180" s="159">
        <f t="shared" si="88"/>
        <v>0</v>
      </c>
      <c r="O180" s="159">
        <f t="shared" si="88"/>
        <v>0</v>
      </c>
      <c r="P180" s="159">
        <f t="shared" si="88"/>
        <v>0</v>
      </c>
      <c r="Q180" s="159">
        <f t="shared" si="88"/>
        <v>0</v>
      </c>
      <c r="R180" s="159">
        <f t="shared" si="88"/>
        <v>0</v>
      </c>
    </row>
    <row r="181" spans="1:18" ht="25.5" hidden="1">
      <c r="A181" s="17" t="s">
        <v>40</v>
      </c>
      <c r="B181" s="15">
        <v>757</v>
      </c>
      <c r="C181" s="16" t="s">
        <v>72</v>
      </c>
      <c r="D181" s="16" t="s">
        <v>26</v>
      </c>
      <c r="E181" s="16" t="s">
        <v>434</v>
      </c>
      <c r="F181" s="16" t="s">
        <v>41</v>
      </c>
      <c r="G181" s="160">
        <f>G182</f>
        <v>0</v>
      </c>
      <c r="H181" s="160">
        <f t="shared" si="88"/>
        <v>0</v>
      </c>
      <c r="I181" s="160">
        <f t="shared" si="88"/>
        <v>0</v>
      </c>
      <c r="J181" s="160">
        <f t="shared" si="88"/>
        <v>0</v>
      </c>
      <c r="K181" s="160">
        <f t="shared" si="88"/>
        <v>0</v>
      </c>
      <c r="L181" s="160">
        <f t="shared" si="88"/>
        <v>0</v>
      </c>
      <c r="M181" s="160">
        <f t="shared" si="88"/>
        <v>0</v>
      </c>
      <c r="N181" s="160">
        <f t="shared" si="88"/>
        <v>0</v>
      </c>
      <c r="O181" s="160">
        <f t="shared" si="88"/>
        <v>0</v>
      </c>
      <c r="P181" s="160">
        <f t="shared" si="88"/>
        <v>0</v>
      </c>
      <c r="Q181" s="160">
        <f t="shared" si="88"/>
        <v>0</v>
      </c>
      <c r="R181" s="160">
        <f t="shared" si="88"/>
        <v>0</v>
      </c>
    </row>
    <row r="182" spans="1:18" hidden="1">
      <c r="A182" s="17" t="s">
        <v>42</v>
      </c>
      <c r="B182" s="15">
        <v>757</v>
      </c>
      <c r="C182" s="16" t="s">
        <v>72</v>
      </c>
      <c r="D182" s="16" t="s">
        <v>26</v>
      </c>
      <c r="E182" s="16" t="s">
        <v>434</v>
      </c>
      <c r="F182" s="16" t="s">
        <v>43</v>
      </c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</row>
    <row r="183" spans="1:18" ht="25.5">
      <c r="A183" s="17" t="s">
        <v>824</v>
      </c>
      <c r="B183" s="15">
        <v>757</v>
      </c>
      <c r="C183" s="16" t="s">
        <v>72</v>
      </c>
      <c r="D183" s="16" t="s">
        <v>26</v>
      </c>
      <c r="E183" s="16" t="s">
        <v>420</v>
      </c>
      <c r="F183" s="16"/>
      <c r="G183" s="160">
        <f>G184+G190+G199+G206+G216+G213+G227+G220+G187+G195+G202+G209+G236+G241+G250+G267+G270+G273+G276+G279+G285+G282+G298+G293+G295+G297+G300++G304++G308+G313</f>
        <v>130241417.64999998</v>
      </c>
      <c r="H183" s="160">
        <f t="shared" ref="H183:R183" si="89">H184+H190+H199+H206+H216+H213+H227+H220+H187+H195+H202+H209+H236+H241+H250+H267+H270+H273+H276+H279+H285+H282+H298+H293+H295+H297+H300++H304++H308+H313</f>
        <v>130241426.64999998</v>
      </c>
      <c r="I183" s="160">
        <f t="shared" si="89"/>
        <v>130241435.64999998</v>
      </c>
      <c r="J183" s="160">
        <f t="shared" si="89"/>
        <v>130241444.64999998</v>
      </c>
      <c r="K183" s="160">
        <f t="shared" si="89"/>
        <v>130241453.64999998</v>
      </c>
      <c r="L183" s="160">
        <f t="shared" si="89"/>
        <v>130241462.64999998</v>
      </c>
      <c r="M183" s="160">
        <f t="shared" si="89"/>
        <v>130241471.64999998</v>
      </c>
      <c r="N183" s="160">
        <f t="shared" si="89"/>
        <v>130241480.64999998</v>
      </c>
      <c r="O183" s="160">
        <f t="shared" si="89"/>
        <v>130241489.64999998</v>
      </c>
      <c r="P183" s="160">
        <f t="shared" si="89"/>
        <v>130241498.64999998</v>
      </c>
      <c r="Q183" s="160">
        <f t="shared" si="89"/>
        <v>130241507.64999998</v>
      </c>
      <c r="R183" s="160">
        <f t="shared" si="89"/>
        <v>130241417.64999998</v>
      </c>
    </row>
    <row r="184" spans="1:18" ht="78.75" customHeight="1">
      <c r="A184" s="126" t="s">
        <v>741</v>
      </c>
      <c r="B184" s="15">
        <v>757</v>
      </c>
      <c r="C184" s="16" t="s">
        <v>72</v>
      </c>
      <c r="D184" s="16" t="s">
        <v>26</v>
      </c>
      <c r="E184" s="16" t="s">
        <v>740</v>
      </c>
      <c r="F184" s="15"/>
      <c r="G184" s="159">
        <f>G185</f>
        <v>20800</v>
      </c>
      <c r="H184" s="159">
        <f t="shared" ref="H184:R185" si="90">H185</f>
        <v>20801</v>
      </c>
      <c r="I184" s="159">
        <f t="shared" si="90"/>
        <v>20802</v>
      </c>
      <c r="J184" s="159">
        <f t="shared" si="90"/>
        <v>20803</v>
      </c>
      <c r="K184" s="159">
        <f t="shared" si="90"/>
        <v>20804</v>
      </c>
      <c r="L184" s="159">
        <f t="shared" si="90"/>
        <v>20805</v>
      </c>
      <c r="M184" s="159">
        <f t="shared" si="90"/>
        <v>20806</v>
      </c>
      <c r="N184" s="159">
        <f t="shared" si="90"/>
        <v>20807</v>
      </c>
      <c r="O184" s="159">
        <f t="shared" si="90"/>
        <v>20808</v>
      </c>
      <c r="P184" s="159">
        <f t="shared" si="90"/>
        <v>20809</v>
      </c>
      <c r="Q184" s="159">
        <f t="shared" si="90"/>
        <v>20810</v>
      </c>
      <c r="R184" s="159">
        <f t="shared" si="90"/>
        <v>20800</v>
      </c>
    </row>
    <row r="185" spans="1:18" ht="25.5">
      <c r="A185" s="17" t="s">
        <v>40</v>
      </c>
      <c r="B185" s="15">
        <v>757</v>
      </c>
      <c r="C185" s="16" t="s">
        <v>72</v>
      </c>
      <c r="D185" s="16" t="s">
        <v>26</v>
      </c>
      <c r="E185" s="16" t="s">
        <v>740</v>
      </c>
      <c r="F185" s="16" t="s">
        <v>41</v>
      </c>
      <c r="G185" s="162">
        <f>G186</f>
        <v>20800</v>
      </c>
      <c r="H185" s="162">
        <f t="shared" si="90"/>
        <v>20801</v>
      </c>
      <c r="I185" s="162">
        <f t="shared" si="90"/>
        <v>20802</v>
      </c>
      <c r="J185" s="162">
        <f t="shared" si="90"/>
        <v>20803</v>
      </c>
      <c r="K185" s="162">
        <f t="shared" si="90"/>
        <v>20804</v>
      </c>
      <c r="L185" s="162">
        <f t="shared" si="90"/>
        <v>20805</v>
      </c>
      <c r="M185" s="162">
        <f t="shared" si="90"/>
        <v>20806</v>
      </c>
      <c r="N185" s="162">
        <f t="shared" si="90"/>
        <v>20807</v>
      </c>
      <c r="O185" s="162">
        <f t="shared" si="90"/>
        <v>20808</v>
      </c>
      <c r="P185" s="162">
        <f t="shared" si="90"/>
        <v>20809</v>
      </c>
      <c r="Q185" s="162">
        <f t="shared" si="90"/>
        <v>20810</v>
      </c>
      <c r="R185" s="162">
        <f t="shared" si="90"/>
        <v>20800</v>
      </c>
    </row>
    <row r="186" spans="1:18">
      <c r="A186" s="17" t="s">
        <v>42</v>
      </c>
      <c r="B186" s="15">
        <v>757</v>
      </c>
      <c r="C186" s="16" t="s">
        <v>72</v>
      </c>
      <c r="D186" s="16" t="s">
        <v>26</v>
      </c>
      <c r="E186" s="16" t="s">
        <v>740</v>
      </c>
      <c r="F186" s="16" t="s">
        <v>43</v>
      </c>
      <c r="G186" s="162">
        <v>20800</v>
      </c>
      <c r="H186" s="162">
        <v>20801</v>
      </c>
      <c r="I186" s="162">
        <v>20802</v>
      </c>
      <c r="J186" s="162">
        <v>20803</v>
      </c>
      <c r="K186" s="162">
        <v>20804</v>
      </c>
      <c r="L186" s="162">
        <v>20805</v>
      </c>
      <c r="M186" s="162">
        <v>20806</v>
      </c>
      <c r="N186" s="162">
        <v>20807</v>
      </c>
      <c r="O186" s="162">
        <v>20808</v>
      </c>
      <c r="P186" s="162">
        <v>20809</v>
      </c>
      <c r="Q186" s="162">
        <v>20810</v>
      </c>
      <c r="R186" s="162">
        <v>20800</v>
      </c>
    </row>
    <row r="187" spans="1:18" ht="24" hidden="1" customHeight="1">
      <c r="A187" s="17" t="s">
        <v>542</v>
      </c>
      <c r="B187" s="15">
        <v>757</v>
      </c>
      <c r="C187" s="16" t="s">
        <v>72</v>
      </c>
      <c r="D187" s="16" t="s">
        <v>26</v>
      </c>
      <c r="E187" s="16" t="s">
        <v>541</v>
      </c>
      <c r="F187" s="15"/>
      <c r="G187" s="159">
        <f>G188</f>
        <v>0</v>
      </c>
      <c r="H187" s="159">
        <f t="shared" ref="H187:R188" si="91">H188</f>
        <v>0</v>
      </c>
      <c r="I187" s="159">
        <f t="shared" si="91"/>
        <v>0</v>
      </c>
      <c r="J187" s="159">
        <f t="shared" si="91"/>
        <v>0</v>
      </c>
      <c r="K187" s="159">
        <f t="shared" si="91"/>
        <v>0</v>
      </c>
      <c r="L187" s="159">
        <f t="shared" si="91"/>
        <v>0</v>
      </c>
      <c r="M187" s="159">
        <f t="shared" si="91"/>
        <v>0</v>
      </c>
      <c r="N187" s="159">
        <f t="shared" si="91"/>
        <v>0</v>
      </c>
      <c r="O187" s="159">
        <f t="shared" si="91"/>
        <v>0</v>
      </c>
      <c r="P187" s="159">
        <f t="shared" si="91"/>
        <v>0</v>
      </c>
      <c r="Q187" s="159">
        <f t="shared" si="91"/>
        <v>0</v>
      </c>
      <c r="R187" s="159">
        <f t="shared" si="91"/>
        <v>0</v>
      </c>
    </row>
    <row r="188" spans="1:18" hidden="1">
      <c r="A188" s="17" t="s">
        <v>343</v>
      </c>
      <c r="B188" s="15">
        <v>757</v>
      </c>
      <c r="C188" s="16" t="s">
        <v>72</v>
      </c>
      <c r="D188" s="16" t="s">
        <v>26</v>
      </c>
      <c r="E188" s="16" t="s">
        <v>541</v>
      </c>
      <c r="F188" s="16" t="s">
        <v>344</v>
      </c>
      <c r="G188" s="162">
        <f>G189</f>
        <v>0</v>
      </c>
      <c r="H188" s="162">
        <f t="shared" si="91"/>
        <v>0</v>
      </c>
      <c r="I188" s="162">
        <f t="shared" si="91"/>
        <v>0</v>
      </c>
      <c r="J188" s="162">
        <f t="shared" si="91"/>
        <v>0</v>
      </c>
      <c r="K188" s="162">
        <f t="shared" si="91"/>
        <v>0</v>
      </c>
      <c r="L188" s="162">
        <f t="shared" si="91"/>
        <v>0</v>
      </c>
      <c r="M188" s="162">
        <f t="shared" si="91"/>
        <v>0</v>
      </c>
      <c r="N188" s="162">
        <f t="shared" si="91"/>
        <v>0</v>
      </c>
      <c r="O188" s="162">
        <f t="shared" si="91"/>
        <v>0</v>
      </c>
      <c r="P188" s="162">
        <f t="shared" si="91"/>
        <v>0</v>
      </c>
      <c r="Q188" s="162">
        <f t="shared" si="91"/>
        <v>0</v>
      </c>
      <c r="R188" s="162">
        <f t="shared" si="91"/>
        <v>0</v>
      </c>
    </row>
    <row r="189" spans="1:18" hidden="1">
      <c r="A189" s="17" t="s">
        <v>371</v>
      </c>
      <c r="B189" s="15">
        <v>757</v>
      </c>
      <c r="C189" s="16" t="s">
        <v>72</v>
      </c>
      <c r="D189" s="16" t="s">
        <v>26</v>
      </c>
      <c r="E189" s="16" t="s">
        <v>541</v>
      </c>
      <c r="F189" s="16" t="s">
        <v>372</v>
      </c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</row>
    <row r="190" spans="1:18">
      <c r="A190" s="25" t="s">
        <v>79</v>
      </c>
      <c r="B190" s="15">
        <v>757</v>
      </c>
      <c r="C190" s="16" t="s">
        <v>72</v>
      </c>
      <c r="D190" s="16" t="s">
        <v>26</v>
      </c>
      <c r="E190" s="16" t="s">
        <v>430</v>
      </c>
      <c r="F190" s="15"/>
      <c r="G190" s="160">
        <f>G191+G193</f>
        <v>59460265.869999997</v>
      </c>
      <c r="H190" s="160">
        <f t="shared" ref="H190:R190" si="92">H191+H193</f>
        <v>59460266.869999997</v>
      </c>
      <c r="I190" s="160">
        <f t="shared" si="92"/>
        <v>59460267.869999997</v>
      </c>
      <c r="J190" s="160">
        <f t="shared" si="92"/>
        <v>59460268.869999997</v>
      </c>
      <c r="K190" s="160">
        <f t="shared" si="92"/>
        <v>59460269.869999997</v>
      </c>
      <c r="L190" s="160">
        <f t="shared" si="92"/>
        <v>59460270.869999997</v>
      </c>
      <c r="M190" s="160">
        <f t="shared" si="92"/>
        <v>59460271.869999997</v>
      </c>
      <c r="N190" s="160">
        <f t="shared" si="92"/>
        <v>59460272.869999997</v>
      </c>
      <c r="O190" s="160">
        <f t="shared" si="92"/>
        <v>59460273.869999997</v>
      </c>
      <c r="P190" s="160">
        <f t="shared" si="92"/>
        <v>59460274.869999997</v>
      </c>
      <c r="Q190" s="160">
        <f t="shared" si="92"/>
        <v>59460275.869999997</v>
      </c>
      <c r="R190" s="160">
        <f t="shared" si="92"/>
        <v>59460265.869999997</v>
      </c>
    </row>
    <row r="191" spans="1:18" ht="25.5">
      <c r="A191" s="17" t="s">
        <v>40</v>
      </c>
      <c r="B191" s="15">
        <v>757</v>
      </c>
      <c r="C191" s="16" t="s">
        <v>72</v>
      </c>
      <c r="D191" s="16" t="s">
        <v>26</v>
      </c>
      <c r="E191" s="16" t="s">
        <v>430</v>
      </c>
      <c r="F191" s="16" t="s">
        <v>41</v>
      </c>
      <c r="G191" s="160">
        <f>G192</f>
        <v>59460265.869999997</v>
      </c>
      <c r="H191" s="160">
        <f t="shared" ref="H191:R191" si="93">H192</f>
        <v>59460266.869999997</v>
      </c>
      <c r="I191" s="160">
        <f t="shared" si="93"/>
        <v>59460267.869999997</v>
      </c>
      <c r="J191" s="160">
        <f t="shared" si="93"/>
        <v>59460268.869999997</v>
      </c>
      <c r="K191" s="160">
        <f t="shared" si="93"/>
        <v>59460269.869999997</v>
      </c>
      <c r="L191" s="160">
        <f t="shared" si="93"/>
        <v>59460270.869999997</v>
      </c>
      <c r="M191" s="160">
        <f t="shared" si="93"/>
        <v>59460271.869999997</v>
      </c>
      <c r="N191" s="160">
        <f t="shared" si="93"/>
        <v>59460272.869999997</v>
      </c>
      <c r="O191" s="160">
        <f t="shared" si="93"/>
        <v>59460273.869999997</v>
      </c>
      <c r="P191" s="160">
        <f t="shared" si="93"/>
        <v>59460274.869999997</v>
      </c>
      <c r="Q191" s="160">
        <f t="shared" si="93"/>
        <v>59460275.869999997</v>
      </c>
      <c r="R191" s="160">
        <f t="shared" si="93"/>
        <v>59460265.869999997</v>
      </c>
    </row>
    <row r="192" spans="1:18">
      <c r="A192" s="17" t="s">
        <v>42</v>
      </c>
      <c r="B192" s="15">
        <v>757</v>
      </c>
      <c r="C192" s="16" t="s">
        <v>72</v>
      </c>
      <c r="D192" s="16" t="s">
        <v>26</v>
      </c>
      <c r="E192" s="16" t="s">
        <v>430</v>
      </c>
      <c r="F192" s="16" t="s">
        <v>43</v>
      </c>
      <c r="G192" s="160">
        <v>59460265.869999997</v>
      </c>
      <c r="H192" s="160">
        <v>59460266.869999997</v>
      </c>
      <c r="I192" s="160">
        <v>59460267.869999997</v>
      </c>
      <c r="J192" s="160">
        <v>59460268.869999997</v>
      </c>
      <c r="K192" s="160">
        <v>59460269.869999997</v>
      </c>
      <c r="L192" s="160">
        <v>59460270.869999997</v>
      </c>
      <c r="M192" s="160">
        <v>59460271.869999997</v>
      </c>
      <c r="N192" s="160">
        <v>59460272.869999997</v>
      </c>
      <c r="O192" s="160">
        <v>59460273.869999997</v>
      </c>
      <c r="P192" s="160">
        <v>59460274.869999997</v>
      </c>
      <c r="Q192" s="160">
        <v>59460275.869999997</v>
      </c>
      <c r="R192" s="160">
        <v>59460265.869999997</v>
      </c>
    </row>
    <row r="193" spans="1:18">
      <c r="A193" s="17" t="s">
        <v>100</v>
      </c>
      <c r="B193" s="15">
        <v>757</v>
      </c>
      <c r="C193" s="16" t="s">
        <v>72</v>
      </c>
      <c r="D193" s="16" t="s">
        <v>26</v>
      </c>
      <c r="E193" s="16" t="s">
        <v>430</v>
      </c>
      <c r="F193" s="16" t="s">
        <v>101</v>
      </c>
      <c r="G193" s="160">
        <f>G194</f>
        <v>0</v>
      </c>
      <c r="H193" s="160">
        <f t="shared" ref="H193:R193" si="94">H194</f>
        <v>0</v>
      </c>
      <c r="I193" s="160">
        <f t="shared" si="94"/>
        <v>0</v>
      </c>
      <c r="J193" s="160">
        <f t="shared" si="94"/>
        <v>0</v>
      </c>
      <c r="K193" s="160">
        <f t="shared" si="94"/>
        <v>0</v>
      </c>
      <c r="L193" s="160">
        <f t="shared" si="94"/>
        <v>0</v>
      </c>
      <c r="M193" s="160">
        <f t="shared" si="94"/>
        <v>0</v>
      </c>
      <c r="N193" s="160">
        <f t="shared" si="94"/>
        <v>0</v>
      </c>
      <c r="O193" s="160">
        <f t="shared" si="94"/>
        <v>0</v>
      </c>
      <c r="P193" s="160">
        <f t="shared" si="94"/>
        <v>0</v>
      </c>
      <c r="Q193" s="160">
        <f t="shared" si="94"/>
        <v>0</v>
      </c>
      <c r="R193" s="160">
        <f t="shared" si="94"/>
        <v>0</v>
      </c>
    </row>
    <row r="194" spans="1:18">
      <c r="A194" s="17" t="s">
        <v>373</v>
      </c>
      <c r="B194" s="15">
        <v>757</v>
      </c>
      <c r="C194" s="16" t="s">
        <v>72</v>
      </c>
      <c r="D194" s="16" t="s">
        <v>26</v>
      </c>
      <c r="E194" s="16" t="s">
        <v>430</v>
      </c>
      <c r="F194" s="16" t="s">
        <v>374</v>
      </c>
      <c r="G194" s="160">
        <f>3445624-3445624</f>
        <v>0</v>
      </c>
      <c r="H194" s="160">
        <f t="shared" ref="H194:R194" si="95">3445624-3445624</f>
        <v>0</v>
      </c>
      <c r="I194" s="160">
        <f t="shared" si="95"/>
        <v>0</v>
      </c>
      <c r="J194" s="160">
        <f t="shared" si="95"/>
        <v>0</v>
      </c>
      <c r="K194" s="160">
        <f t="shared" si="95"/>
        <v>0</v>
      </c>
      <c r="L194" s="160">
        <f t="shared" si="95"/>
        <v>0</v>
      </c>
      <c r="M194" s="160">
        <f t="shared" si="95"/>
        <v>0</v>
      </c>
      <c r="N194" s="160">
        <f t="shared" si="95"/>
        <v>0</v>
      </c>
      <c r="O194" s="160">
        <f t="shared" si="95"/>
        <v>0</v>
      </c>
      <c r="P194" s="160">
        <f t="shared" si="95"/>
        <v>0</v>
      </c>
      <c r="Q194" s="160">
        <f t="shared" si="95"/>
        <v>0</v>
      </c>
      <c r="R194" s="160">
        <f t="shared" si="95"/>
        <v>0</v>
      </c>
    </row>
    <row r="195" spans="1:18" ht="30.75" hidden="1" customHeight="1">
      <c r="A195" s="25" t="s">
        <v>391</v>
      </c>
      <c r="B195" s="15">
        <v>757</v>
      </c>
      <c r="C195" s="16" t="s">
        <v>72</v>
      </c>
      <c r="D195" s="16" t="s">
        <v>26</v>
      </c>
      <c r="E195" s="16" t="s">
        <v>392</v>
      </c>
      <c r="F195" s="15"/>
      <c r="G195" s="160">
        <f>G197</f>
        <v>0</v>
      </c>
      <c r="H195" s="160">
        <f t="shared" ref="H195:R195" si="96">H197</f>
        <v>0</v>
      </c>
      <c r="I195" s="160">
        <f t="shared" si="96"/>
        <v>0</v>
      </c>
      <c r="J195" s="160">
        <f t="shared" si="96"/>
        <v>0</v>
      </c>
      <c r="K195" s="160">
        <f t="shared" si="96"/>
        <v>0</v>
      </c>
      <c r="L195" s="160">
        <f t="shared" si="96"/>
        <v>0</v>
      </c>
      <c r="M195" s="160">
        <f t="shared" si="96"/>
        <v>0</v>
      </c>
      <c r="N195" s="160">
        <f t="shared" si="96"/>
        <v>0</v>
      </c>
      <c r="O195" s="160">
        <f t="shared" si="96"/>
        <v>0</v>
      </c>
      <c r="P195" s="160">
        <f t="shared" si="96"/>
        <v>0</v>
      </c>
      <c r="Q195" s="160">
        <f t="shared" si="96"/>
        <v>0</v>
      </c>
      <c r="R195" s="160">
        <f t="shared" si="96"/>
        <v>0</v>
      </c>
    </row>
    <row r="196" spans="1:18" ht="89.25" hidden="1" customHeight="1">
      <c r="A196" s="25" t="s">
        <v>58</v>
      </c>
      <c r="B196" s="15">
        <v>757</v>
      </c>
      <c r="C196" s="16" t="s">
        <v>72</v>
      </c>
      <c r="D196" s="16" t="s">
        <v>26</v>
      </c>
      <c r="E196" s="16" t="s">
        <v>59</v>
      </c>
      <c r="F196" s="15"/>
      <c r="G196" s="160">
        <f>G197</f>
        <v>0</v>
      </c>
      <c r="H196" s="160">
        <f t="shared" ref="H196:R197" si="97">H197</f>
        <v>0</v>
      </c>
      <c r="I196" s="160">
        <f t="shared" si="97"/>
        <v>0</v>
      </c>
      <c r="J196" s="160">
        <f t="shared" si="97"/>
        <v>0</v>
      </c>
      <c r="K196" s="160">
        <f t="shared" si="97"/>
        <v>0</v>
      </c>
      <c r="L196" s="160">
        <f t="shared" si="97"/>
        <v>0</v>
      </c>
      <c r="M196" s="160">
        <f t="shared" si="97"/>
        <v>0</v>
      </c>
      <c r="N196" s="160">
        <f t="shared" si="97"/>
        <v>0</v>
      </c>
      <c r="O196" s="160">
        <f t="shared" si="97"/>
        <v>0</v>
      </c>
      <c r="P196" s="160">
        <f t="shared" si="97"/>
        <v>0</v>
      </c>
      <c r="Q196" s="160">
        <f t="shared" si="97"/>
        <v>0</v>
      </c>
      <c r="R196" s="160">
        <f t="shared" si="97"/>
        <v>0</v>
      </c>
    </row>
    <row r="197" spans="1:18" ht="25.5" hidden="1">
      <c r="A197" s="17" t="s">
        <v>40</v>
      </c>
      <c r="B197" s="15">
        <v>757</v>
      </c>
      <c r="C197" s="16" t="s">
        <v>72</v>
      </c>
      <c r="D197" s="16" t="s">
        <v>26</v>
      </c>
      <c r="E197" s="16" t="s">
        <v>59</v>
      </c>
      <c r="F197" s="16" t="s">
        <v>41</v>
      </c>
      <c r="G197" s="160">
        <f>G198</f>
        <v>0</v>
      </c>
      <c r="H197" s="160">
        <f t="shared" si="97"/>
        <v>0</v>
      </c>
      <c r="I197" s="160">
        <f t="shared" si="97"/>
        <v>0</v>
      </c>
      <c r="J197" s="160">
        <f t="shared" si="97"/>
        <v>0</v>
      </c>
      <c r="K197" s="160">
        <f t="shared" si="97"/>
        <v>0</v>
      </c>
      <c r="L197" s="160">
        <f t="shared" si="97"/>
        <v>0</v>
      </c>
      <c r="M197" s="160">
        <f t="shared" si="97"/>
        <v>0</v>
      </c>
      <c r="N197" s="160">
        <f t="shared" si="97"/>
        <v>0</v>
      </c>
      <c r="O197" s="160">
        <f t="shared" si="97"/>
        <v>0</v>
      </c>
      <c r="P197" s="160">
        <f t="shared" si="97"/>
        <v>0</v>
      </c>
      <c r="Q197" s="160">
        <f t="shared" si="97"/>
        <v>0</v>
      </c>
      <c r="R197" s="160">
        <f t="shared" si="97"/>
        <v>0</v>
      </c>
    </row>
    <row r="198" spans="1:18" hidden="1">
      <c r="A198" s="17" t="s">
        <v>42</v>
      </c>
      <c r="B198" s="15">
        <v>757</v>
      </c>
      <c r="C198" s="16" t="s">
        <v>72</v>
      </c>
      <c r="D198" s="16" t="s">
        <v>26</v>
      </c>
      <c r="E198" s="16" t="s">
        <v>59</v>
      </c>
      <c r="F198" s="16" t="s">
        <v>43</v>
      </c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</row>
    <row r="199" spans="1:18" s="4" customFormat="1" ht="15" customHeight="1">
      <c r="A199" s="26" t="s">
        <v>80</v>
      </c>
      <c r="B199" s="15">
        <v>757</v>
      </c>
      <c r="C199" s="16" t="s">
        <v>72</v>
      </c>
      <c r="D199" s="16" t="s">
        <v>26</v>
      </c>
      <c r="E199" s="16" t="s">
        <v>431</v>
      </c>
      <c r="F199" s="16"/>
      <c r="G199" s="162">
        <f>G200</f>
        <v>7280110.9000000004</v>
      </c>
      <c r="H199" s="162">
        <f t="shared" ref="H199:R200" si="98">H200</f>
        <v>7280110.9000000004</v>
      </c>
      <c r="I199" s="162">
        <f t="shared" si="98"/>
        <v>7280110.9000000004</v>
      </c>
      <c r="J199" s="162">
        <f t="shared" si="98"/>
        <v>7280110.9000000004</v>
      </c>
      <c r="K199" s="162">
        <f t="shared" si="98"/>
        <v>7280110.9000000004</v>
      </c>
      <c r="L199" s="162">
        <f t="shared" si="98"/>
        <v>7280110.9000000004</v>
      </c>
      <c r="M199" s="162">
        <f t="shared" si="98"/>
        <v>7280110.9000000004</v>
      </c>
      <c r="N199" s="162">
        <f t="shared" si="98"/>
        <v>7280110.9000000004</v>
      </c>
      <c r="O199" s="162">
        <f t="shared" si="98"/>
        <v>7280110.9000000004</v>
      </c>
      <c r="P199" s="162">
        <f t="shared" si="98"/>
        <v>7280110.9000000004</v>
      </c>
      <c r="Q199" s="162">
        <f t="shared" si="98"/>
        <v>7280110.9000000004</v>
      </c>
      <c r="R199" s="162">
        <f t="shared" si="98"/>
        <v>7280110.9000000004</v>
      </c>
    </row>
    <row r="200" spans="1:18" ht="25.5">
      <c r="A200" s="17" t="s">
        <v>40</v>
      </c>
      <c r="B200" s="15">
        <v>757</v>
      </c>
      <c r="C200" s="16" t="s">
        <v>72</v>
      </c>
      <c r="D200" s="16" t="s">
        <v>26</v>
      </c>
      <c r="E200" s="16" t="s">
        <v>431</v>
      </c>
      <c r="F200" s="16" t="s">
        <v>41</v>
      </c>
      <c r="G200" s="160">
        <f>G201</f>
        <v>7280110.9000000004</v>
      </c>
      <c r="H200" s="160">
        <f t="shared" si="98"/>
        <v>7280110.9000000004</v>
      </c>
      <c r="I200" s="160">
        <f t="shared" si="98"/>
        <v>7280110.9000000004</v>
      </c>
      <c r="J200" s="160">
        <f t="shared" si="98"/>
        <v>7280110.9000000004</v>
      </c>
      <c r="K200" s="160">
        <f t="shared" si="98"/>
        <v>7280110.9000000004</v>
      </c>
      <c r="L200" s="160">
        <f t="shared" si="98"/>
        <v>7280110.9000000004</v>
      </c>
      <c r="M200" s="160">
        <f t="shared" si="98"/>
        <v>7280110.9000000004</v>
      </c>
      <c r="N200" s="160">
        <f t="shared" si="98"/>
        <v>7280110.9000000004</v>
      </c>
      <c r="O200" s="160">
        <f t="shared" si="98"/>
        <v>7280110.9000000004</v>
      </c>
      <c r="P200" s="160">
        <f t="shared" si="98"/>
        <v>7280110.9000000004</v>
      </c>
      <c r="Q200" s="160">
        <f t="shared" si="98"/>
        <v>7280110.9000000004</v>
      </c>
      <c r="R200" s="160">
        <f t="shared" si="98"/>
        <v>7280110.9000000004</v>
      </c>
    </row>
    <row r="201" spans="1:18">
      <c r="A201" s="17" t="s">
        <v>42</v>
      </c>
      <c r="B201" s="15">
        <v>757</v>
      </c>
      <c r="C201" s="16" t="s">
        <v>72</v>
      </c>
      <c r="D201" s="16" t="s">
        <v>26</v>
      </c>
      <c r="E201" s="16" t="s">
        <v>431</v>
      </c>
      <c r="F201" s="16" t="s">
        <v>43</v>
      </c>
      <c r="G201" s="160">
        <f>6889117.24+390993.66</f>
        <v>7280110.9000000004</v>
      </c>
      <c r="H201" s="160">
        <f t="shared" ref="H201:R201" si="99">6889117.24+390993.66</f>
        <v>7280110.9000000004</v>
      </c>
      <c r="I201" s="160">
        <f t="shared" si="99"/>
        <v>7280110.9000000004</v>
      </c>
      <c r="J201" s="160">
        <f t="shared" si="99"/>
        <v>7280110.9000000004</v>
      </c>
      <c r="K201" s="160">
        <f t="shared" si="99"/>
        <v>7280110.9000000004</v>
      </c>
      <c r="L201" s="160">
        <f t="shared" si="99"/>
        <v>7280110.9000000004</v>
      </c>
      <c r="M201" s="160">
        <f t="shared" si="99"/>
        <v>7280110.9000000004</v>
      </c>
      <c r="N201" s="160">
        <f t="shared" si="99"/>
        <v>7280110.9000000004</v>
      </c>
      <c r="O201" s="160">
        <f t="shared" si="99"/>
        <v>7280110.9000000004</v>
      </c>
      <c r="P201" s="160">
        <f t="shared" si="99"/>
        <v>7280110.9000000004</v>
      </c>
      <c r="Q201" s="160">
        <f t="shared" si="99"/>
        <v>7280110.9000000004</v>
      </c>
      <c r="R201" s="160">
        <f t="shared" si="99"/>
        <v>7280110.9000000004</v>
      </c>
    </row>
    <row r="202" spans="1:18" ht="30.75" hidden="1" customHeight="1">
      <c r="A202" s="25" t="s">
        <v>391</v>
      </c>
      <c r="B202" s="15">
        <v>757</v>
      </c>
      <c r="C202" s="16" t="s">
        <v>72</v>
      </c>
      <c r="D202" s="16" t="s">
        <v>26</v>
      </c>
      <c r="E202" s="16" t="s">
        <v>392</v>
      </c>
      <c r="F202" s="15"/>
      <c r="G202" s="160">
        <f>G204</f>
        <v>0</v>
      </c>
      <c r="H202" s="160">
        <f t="shared" ref="H202:R202" si="100">H204</f>
        <v>0</v>
      </c>
      <c r="I202" s="160">
        <f t="shared" si="100"/>
        <v>0</v>
      </c>
      <c r="J202" s="160">
        <f t="shared" si="100"/>
        <v>0</v>
      </c>
      <c r="K202" s="160">
        <f t="shared" si="100"/>
        <v>0</v>
      </c>
      <c r="L202" s="160">
        <f t="shared" si="100"/>
        <v>0</v>
      </c>
      <c r="M202" s="160">
        <f t="shared" si="100"/>
        <v>0</v>
      </c>
      <c r="N202" s="160">
        <f t="shared" si="100"/>
        <v>0</v>
      </c>
      <c r="O202" s="160">
        <f t="shared" si="100"/>
        <v>0</v>
      </c>
      <c r="P202" s="160">
        <f t="shared" si="100"/>
        <v>0</v>
      </c>
      <c r="Q202" s="160">
        <f t="shared" si="100"/>
        <v>0</v>
      </c>
      <c r="R202" s="160">
        <f t="shared" si="100"/>
        <v>0</v>
      </c>
    </row>
    <row r="203" spans="1:18" s="4" customFormat="1" ht="66.75" hidden="1" customHeight="1">
      <c r="A203" s="26" t="s">
        <v>61</v>
      </c>
      <c r="B203" s="15">
        <v>757</v>
      </c>
      <c r="C203" s="16" t="s">
        <v>72</v>
      </c>
      <c r="D203" s="16" t="s">
        <v>26</v>
      </c>
      <c r="E203" s="16" t="s">
        <v>60</v>
      </c>
      <c r="F203" s="16"/>
      <c r="G203" s="162">
        <f>G204</f>
        <v>0</v>
      </c>
      <c r="H203" s="162">
        <f t="shared" ref="H203:R204" si="101">H204</f>
        <v>0</v>
      </c>
      <c r="I203" s="162">
        <f t="shared" si="101"/>
        <v>0</v>
      </c>
      <c r="J203" s="162">
        <f t="shared" si="101"/>
        <v>0</v>
      </c>
      <c r="K203" s="162">
        <f t="shared" si="101"/>
        <v>0</v>
      </c>
      <c r="L203" s="162">
        <f t="shared" si="101"/>
        <v>0</v>
      </c>
      <c r="M203" s="162">
        <f t="shared" si="101"/>
        <v>0</v>
      </c>
      <c r="N203" s="162">
        <f t="shared" si="101"/>
        <v>0</v>
      </c>
      <c r="O203" s="162">
        <f t="shared" si="101"/>
        <v>0</v>
      </c>
      <c r="P203" s="162">
        <f t="shared" si="101"/>
        <v>0</v>
      </c>
      <c r="Q203" s="162">
        <f t="shared" si="101"/>
        <v>0</v>
      </c>
      <c r="R203" s="162">
        <f t="shared" si="101"/>
        <v>0</v>
      </c>
    </row>
    <row r="204" spans="1:18" ht="25.5" hidden="1">
      <c r="A204" s="17" t="s">
        <v>40</v>
      </c>
      <c r="B204" s="15">
        <v>757</v>
      </c>
      <c r="C204" s="16" t="s">
        <v>72</v>
      </c>
      <c r="D204" s="16" t="s">
        <v>26</v>
      </c>
      <c r="E204" s="16" t="s">
        <v>60</v>
      </c>
      <c r="F204" s="16" t="s">
        <v>41</v>
      </c>
      <c r="G204" s="160">
        <f>G205</f>
        <v>0</v>
      </c>
      <c r="H204" s="160">
        <f t="shared" si="101"/>
        <v>0</v>
      </c>
      <c r="I204" s="160">
        <f t="shared" si="101"/>
        <v>0</v>
      </c>
      <c r="J204" s="160">
        <f t="shared" si="101"/>
        <v>0</v>
      </c>
      <c r="K204" s="160">
        <f t="shared" si="101"/>
        <v>0</v>
      </c>
      <c r="L204" s="160">
        <f t="shared" si="101"/>
        <v>0</v>
      </c>
      <c r="M204" s="160">
        <f t="shared" si="101"/>
        <v>0</v>
      </c>
      <c r="N204" s="160">
        <f t="shared" si="101"/>
        <v>0</v>
      </c>
      <c r="O204" s="160">
        <f t="shared" si="101"/>
        <v>0</v>
      </c>
      <c r="P204" s="160">
        <f t="shared" si="101"/>
        <v>0</v>
      </c>
      <c r="Q204" s="160">
        <f t="shared" si="101"/>
        <v>0</v>
      </c>
      <c r="R204" s="160">
        <f t="shared" si="101"/>
        <v>0</v>
      </c>
    </row>
    <row r="205" spans="1:18" hidden="1">
      <c r="A205" s="17" t="s">
        <v>42</v>
      </c>
      <c r="B205" s="15">
        <v>757</v>
      </c>
      <c r="C205" s="16" t="s">
        <v>72</v>
      </c>
      <c r="D205" s="16" t="s">
        <v>26</v>
      </c>
      <c r="E205" s="16" t="s">
        <v>60</v>
      </c>
      <c r="F205" s="16" t="s">
        <v>43</v>
      </c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</row>
    <row r="206" spans="1:18" s="4" customFormat="1" ht="15" customHeight="1">
      <c r="A206" s="28" t="s">
        <v>81</v>
      </c>
      <c r="B206" s="15">
        <v>757</v>
      </c>
      <c r="C206" s="16" t="s">
        <v>72</v>
      </c>
      <c r="D206" s="16" t="s">
        <v>26</v>
      </c>
      <c r="E206" s="16" t="s">
        <v>432</v>
      </c>
      <c r="F206" s="16"/>
      <c r="G206" s="162">
        <f>G207</f>
        <v>37687111.149999999</v>
      </c>
      <c r="H206" s="162">
        <f t="shared" ref="H206:R207" si="102">H207</f>
        <v>37687111.149999999</v>
      </c>
      <c r="I206" s="162">
        <f t="shared" si="102"/>
        <v>37687111.149999999</v>
      </c>
      <c r="J206" s="162">
        <f t="shared" si="102"/>
        <v>37687111.149999999</v>
      </c>
      <c r="K206" s="162">
        <f t="shared" si="102"/>
        <v>37687111.149999999</v>
      </c>
      <c r="L206" s="162">
        <f t="shared" si="102"/>
        <v>37687111.149999999</v>
      </c>
      <c r="M206" s="162">
        <f t="shared" si="102"/>
        <v>37687111.149999999</v>
      </c>
      <c r="N206" s="162">
        <f t="shared" si="102"/>
        <v>37687111.149999999</v>
      </c>
      <c r="O206" s="162">
        <f t="shared" si="102"/>
        <v>37687111.149999999</v>
      </c>
      <c r="P206" s="162">
        <f t="shared" si="102"/>
        <v>37687111.149999999</v>
      </c>
      <c r="Q206" s="162">
        <f t="shared" si="102"/>
        <v>37687111.149999999</v>
      </c>
      <c r="R206" s="162">
        <f t="shared" si="102"/>
        <v>37687111.149999999</v>
      </c>
    </row>
    <row r="207" spans="1:18" ht="25.5">
      <c r="A207" s="17" t="s">
        <v>40</v>
      </c>
      <c r="B207" s="15">
        <v>757</v>
      </c>
      <c r="C207" s="16" t="s">
        <v>72</v>
      </c>
      <c r="D207" s="16" t="s">
        <v>26</v>
      </c>
      <c r="E207" s="16" t="s">
        <v>432</v>
      </c>
      <c r="F207" s="16" t="s">
        <v>41</v>
      </c>
      <c r="G207" s="160">
        <f>G208</f>
        <v>37687111.149999999</v>
      </c>
      <c r="H207" s="160">
        <f t="shared" si="102"/>
        <v>37687111.149999999</v>
      </c>
      <c r="I207" s="160">
        <f t="shared" si="102"/>
        <v>37687111.149999999</v>
      </c>
      <c r="J207" s="160">
        <f t="shared" si="102"/>
        <v>37687111.149999999</v>
      </c>
      <c r="K207" s="160">
        <f t="shared" si="102"/>
        <v>37687111.149999999</v>
      </c>
      <c r="L207" s="160">
        <f t="shared" si="102"/>
        <v>37687111.149999999</v>
      </c>
      <c r="M207" s="160">
        <f t="shared" si="102"/>
        <v>37687111.149999999</v>
      </c>
      <c r="N207" s="160">
        <f t="shared" si="102"/>
        <v>37687111.149999999</v>
      </c>
      <c r="O207" s="160">
        <f t="shared" si="102"/>
        <v>37687111.149999999</v>
      </c>
      <c r="P207" s="160">
        <f t="shared" si="102"/>
        <v>37687111.149999999</v>
      </c>
      <c r="Q207" s="160">
        <f t="shared" si="102"/>
        <v>37687111.149999999</v>
      </c>
      <c r="R207" s="160">
        <f t="shared" si="102"/>
        <v>37687111.149999999</v>
      </c>
    </row>
    <row r="208" spans="1:18">
      <c r="A208" s="17" t="s">
        <v>42</v>
      </c>
      <c r="B208" s="15">
        <v>757</v>
      </c>
      <c r="C208" s="16" t="s">
        <v>72</v>
      </c>
      <c r="D208" s="16" t="s">
        <v>26</v>
      </c>
      <c r="E208" s="16" t="s">
        <v>432</v>
      </c>
      <c r="F208" s="16" t="s">
        <v>43</v>
      </c>
      <c r="G208" s="160">
        <f>35010798.14+1062389.58+1613923.43</f>
        <v>37687111.149999999</v>
      </c>
      <c r="H208" s="160">
        <f t="shared" ref="H208:R208" si="103">35010798.14+1062389.58+1613923.43</f>
        <v>37687111.149999999</v>
      </c>
      <c r="I208" s="160">
        <f t="shared" si="103"/>
        <v>37687111.149999999</v>
      </c>
      <c r="J208" s="160">
        <f t="shared" si="103"/>
        <v>37687111.149999999</v>
      </c>
      <c r="K208" s="160">
        <f t="shared" si="103"/>
        <v>37687111.149999999</v>
      </c>
      <c r="L208" s="160">
        <f t="shared" si="103"/>
        <v>37687111.149999999</v>
      </c>
      <c r="M208" s="160">
        <f t="shared" si="103"/>
        <v>37687111.149999999</v>
      </c>
      <c r="N208" s="160">
        <f t="shared" si="103"/>
        <v>37687111.149999999</v>
      </c>
      <c r="O208" s="160">
        <f t="shared" si="103"/>
        <v>37687111.149999999</v>
      </c>
      <c r="P208" s="160">
        <f t="shared" si="103"/>
        <v>37687111.149999999</v>
      </c>
      <c r="Q208" s="160">
        <f t="shared" si="103"/>
        <v>37687111.149999999</v>
      </c>
      <c r="R208" s="160">
        <f t="shared" si="103"/>
        <v>37687111.149999999</v>
      </c>
    </row>
    <row r="209" spans="1:18" ht="30.75" hidden="1" customHeight="1">
      <c r="A209" s="25" t="s">
        <v>391</v>
      </c>
      <c r="B209" s="15">
        <v>757</v>
      </c>
      <c r="C209" s="16" t="s">
        <v>72</v>
      </c>
      <c r="D209" s="16" t="s">
        <v>26</v>
      </c>
      <c r="E209" s="16" t="s">
        <v>392</v>
      </c>
      <c r="F209" s="15"/>
      <c r="G209" s="160">
        <f>G211</f>
        <v>0</v>
      </c>
      <c r="H209" s="160">
        <f t="shared" ref="H209:R209" si="104">H211</f>
        <v>0</v>
      </c>
      <c r="I209" s="160">
        <f t="shared" si="104"/>
        <v>0</v>
      </c>
      <c r="J209" s="160">
        <f t="shared" si="104"/>
        <v>0</v>
      </c>
      <c r="K209" s="160">
        <f t="shared" si="104"/>
        <v>0</v>
      </c>
      <c r="L209" s="160">
        <f t="shared" si="104"/>
        <v>0</v>
      </c>
      <c r="M209" s="160">
        <f t="shared" si="104"/>
        <v>0</v>
      </c>
      <c r="N209" s="160">
        <f t="shared" si="104"/>
        <v>0</v>
      </c>
      <c r="O209" s="160">
        <f t="shared" si="104"/>
        <v>0</v>
      </c>
      <c r="P209" s="160">
        <f t="shared" si="104"/>
        <v>0</v>
      </c>
      <c r="Q209" s="160">
        <f t="shared" si="104"/>
        <v>0</v>
      </c>
      <c r="R209" s="160">
        <f t="shared" si="104"/>
        <v>0</v>
      </c>
    </row>
    <row r="210" spans="1:18" s="4" customFormat="1" ht="76.5" hidden="1" customHeight="1">
      <c r="A210" s="28" t="s">
        <v>62</v>
      </c>
      <c r="B210" s="15">
        <v>757</v>
      </c>
      <c r="C210" s="16" t="s">
        <v>72</v>
      </c>
      <c r="D210" s="16" t="s">
        <v>26</v>
      </c>
      <c r="E210" s="16" t="s">
        <v>244</v>
      </c>
      <c r="F210" s="16"/>
      <c r="G210" s="162">
        <f>G211</f>
        <v>0</v>
      </c>
      <c r="H210" s="162">
        <f t="shared" ref="H210:R211" si="105">H211</f>
        <v>0</v>
      </c>
      <c r="I210" s="162">
        <f t="shared" si="105"/>
        <v>0</v>
      </c>
      <c r="J210" s="162">
        <f t="shared" si="105"/>
        <v>0</v>
      </c>
      <c r="K210" s="162">
        <f t="shared" si="105"/>
        <v>0</v>
      </c>
      <c r="L210" s="162">
        <f t="shared" si="105"/>
        <v>0</v>
      </c>
      <c r="M210" s="162">
        <f t="shared" si="105"/>
        <v>0</v>
      </c>
      <c r="N210" s="162">
        <f t="shared" si="105"/>
        <v>0</v>
      </c>
      <c r="O210" s="162">
        <f t="shared" si="105"/>
        <v>0</v>
      </c>
      <c r="P210" s="162">
        <f t="shared" si="105"/>
        <v>0</v>
      </c>
      <c r="Q210" s="162">
        <f t="shared" si="105"/>
        <v>0</v>
      </c>
      <c r="R210" s="162">
        <f t="shared" si="105"/>
        <v>0</v>
      </c>
    </row>
    <row r="211" spans="1:18" ht="25.5" hidden="1">
      <c r="A211" s="17" t="s">
        <v>40</v>
      </c>
      <c r="B211" s="15">
        <v>757</v>
      </c>
      <c r="C211" s="16" t="s">
        <v>72</v>
      </c>
      <c r="D211" s="16" t="s">
        <v>26</v>
      </c>
      <c r="E211" s="16" t="s">
        <v>244</v>
      </c>
      <c r="F211" s="16" t="s">
        <v>41</v>
      </c>
      <c r="G211" s="160">
        <f>G212</f>
        <v>0</v>
      </c>
      <c r="H211" s="160">
        <f t="shared" si="105"/>
        <v>0</v>
      </c>
      <c r="I211" s="160">
        <f t="shared" si="105"/>
        <v>0</v>
      </c>
      <c r="J211" s="160">
        <f t="shared" si="105"/>
        <v>0</v>
      </c>
      <c r="K211" s="160">
        <f t="shared" si="105"/>
        <v>0</v>
      </c>
      <c r="L211" s="160">
        <f t="shared" si="105"/>
        <v>0</v>
      </c>
      <c r="M211" s="160">
        <f t="shared" si="105"/>
        <v>0</v>
      </c>
      <c r="N211" s="160">
        <f t="shared" si="105"/>
        <v>0</v>
      </c>
      <c r="O211" s="160">
        <f t="shared" si="105"/>
        <v>0</v>
      </c>
      <c r="P211" s="160">
        <f t="shared" si="105"/>
        <v>0</v>
      </c>
      <c r="Q211" s="160">
        <f t="shared" si="105"/>
        <v>0</v>
      </c>
      <c r="R211" s="160">
        <f t="shared" si="105"/>
        <v>0</v>
      </c>
    </row>
    <row r="212" spans="1:18" hidden="1">
      <c r="A212" s="17" t="s">
        <v>42</v>
      </c>
      <c r="B212" s="15">
        <v>757</v>
      </c>
      <c r="C212" s="16" t="s">
        <v>72</v>
      </c>
      <c r="D212" s="16" t="s">
        <v>26</v>
      </c>
      <c r="E212" s="16" t="s">
        <v>244</v>
      </c>
      <c r="F212" s="16" t="s">
        <v>43</v>
      </c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</row>
    <row r="213" spans="1:18" s="4" customFormat="1" ht="21" hidden="1" customHeight="1">
      <c r="A213" s="28" t="s">
        <v>239</v>
      </c>
      <c r="B213" s="15">
        <v>757</v>
      </c>
      <c r="C213" s="16" t="s">
        <v>72</v>
      </c>
      <c r="D213" s="16" t="s">
        <v>26</v>
      </c>
      <c r="E213" s="16" t="s">
        <v>238</v>
      </c>
      <c r="F213" s="16"/>
      <c r="G213" s="162">
        <f>G214</f>
        <v>0</v>
      </c>
      <c r="H213" s="162">
        <f t="shared" ref="H213:R214" si="106">H214</f>
        <v>0</v>
      </c>
      <c r="I213" s="162">
        <f t="shared" si="106"/>
        <v>0</v>
      </c>
      <c r="J213" s="162">
        <f t="shared" si="106"/>
        <v>0</v>
      </c>
      <c r="K213" s="162">
        <f t="shared" si="106"/>
        <v>0</v>
      </c>
      <c r="L213" s="162">
        <f t="shared" si="106"/>
        <v>0</v>
      </c>
      <c r="M213" s="162">
        <f t="shared" si="106"/>
        <v>0</v>
      </c>
      <c r="N213" s="162">
        <f t="shared" si="106"/>
        <v>0</v>
      </c>
      <c r="O213" s="162">
        <f t="shared" si="106"/>
        <v>0</v>
      </c>
      <c r="P213" s="162">
        <f t="shared" si="106"/>
        <v>0</v>
      </c>
      <c r="Q213" s="162">
        <f t="shared" si="106"/>
        <v>0</v>
      </c>
      <c r="R213" s="162">
        <f t="shared" si="106"/>
        <v>0</v>
      </c>
    </row>
    <row r="214" spans="1:18" ht="25.5" hidden="1">
      <c r="A214" s="17" t="s">
        <v>40</v>
      </c>
      <c r="B214" s="15">
        <v>757</v>
      </c>
      <c r="C214" s="16" t="s">
        <v>72</v>
      </c>
      <c r="D214" s="16" t="s">
        <v>26</v>
      </c>
      <c r="E214" s="16" t="s">
        <v>238</v>
      </c>
      <c r="F214" s="16" t="s">
        <v>41</v>
      </c>
      <c r="G214" s="160">
        <f>G215</f>
        <v>0</v>
      </c>
      <c r="H214" s="160">
        <f t="shared" si="106"/>
        <v>0</v>
      </c>
      <c r="I214" s="160">
        <f t="shared" si="106"/>
        <v>0</v>
      </c>
      <c r="J214" s="160">
        <f t="shared" si="106"/>
        <v>0</v>
      </c>
      <c r="K214" s="160">
        <f t="shared" si="106"/>
        <v>0</v>
      </c>
      <c r="L214" s="160">
        <f t="shared" si="106"/>
        <v>0</v>
      </c>
      <c r="M214" s="160">
        <f t="shared" si="106"/>
        <v>0</v>
      </c>
      <c r="N214" s="160">
        <f t="shared" si="106"/>
        <v>0</v>
      </c>
      <c r="O214" s="160">
        <f t="shared" si="106"/>
        <v>0</v>
      </c>
      <c r="P214" s="160">
        <f t="shared" si="106"/>
        <v>0</v>
      </c>
      <c r="Q214" s="160">
        <f t="shared" si="106"/>
        <v>0</v>
      </c>
      <c r="R214" s="160">
        <f t="shared" si="106"/>
        <v>0</v>
      </c>
    </row>
    <row r="215" spans="1:18" hidden="1">
      <c r="A215" s="17" t="s">
        <v>42</v>
      </c>
      <c r="B215" s="15">
        <v>757</v>
      </c>
      <c r="C215" s="16" t="s">
        <v>72</v>
      </c>
      <c r="D215" s="16" t="s">
        <v>26</v>
      </c>
      <c r="E215" s="16" t="s">
        <v>238</v>
      </c>
      <c r="F215" s="16" t="s">
        <v>43</v>
      </c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</row>
    <row r="216" spans="1:18" s="4" customFormat="1" ht="57.75" hidden="1" customHeight="1">
      <c r="A216" s="28" t="s">
        <v>387</v>
      </c>
      <c r="B216" s="15">
        <v>757</v>
      </c>
      <c r="C216" s="16" t="s">
        <v>72</v>
      </c>
      <c r="D216" s="16" t="s">
        <v>26</v>
      </c>
      <c r="E216" s="16" t="s">
        <v>5</v>
      </c>
      <c r="F216" s="16"/>
      <c r="G216" s="162">
        <f>G218</f>
        <v>0</v>
      </c>
      <c r="H216" s="162">
        <f t="shared" ref="H216:R216" si="107">H218</f>
        <v>0</v>
      </c>
      <c r="I216" s="162">
        <f t="shared" si="107"/>
        <v>0</v>
      </c>
      <c r="J216" s="162">
        <f t="shared" si="107"/>
        <v>0</v>
      </c>
      <c r="K216" s="162">
        <f t="shared" si="107"/>
        <v>0</v>
      </c>
      <c r="L216" s="162">
        <f t="shared" si="107"/>
        <v>0</v>
      </c>
      <c r="M216" s="162">
        <f t="shared" si="107"/>
        <v>0</v>
      </c>
      <c r="N216" s="162">
        <f t="shared" si="107"/>
        <v>0</v>
      </c>
      <c r="O216" s="162">
        <f t="shared" si="107"/>
        <v>0</v>
      </c>
      <c r="P216" s="162">
        <f t="shared" si="107"/>
        <v>0</v>
      </c>
      <c r="Q216" s="162">
        <f t="shared" si="107"/>
        <v>0</v>
      </c>
      <c r="R216" s="162">
        <f t="shared" si="107"/>
        <v>0</v>
      </c>
    </row>
    <row r="217" spans="1:18" s="4" customFormat="1" ht="26.25" hidden="1" customHeight="1">
      <c r="A217" s="17" t="s">
        <v>83</v>
      </c>
      <c r="B217" s="29">
        <v>757</v>
      </c>
      <c r="C217" s="16" t="s">
        <v>72</v>
      </c>
      <c r="D217" s="16" t="s">
        <v>26</v>
      </c>
      <c r="E217" s="16" t="s">
        <v>82</v>
      </c>
      <c r="F217" s="16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</row>
    <row r="218" spans="1:18" ht="25.5" hidden="1">
      <c r="A218" s="17" t="s">
        <v>40</v>
      </c>
      <c r="B218" s="15">
        <v>757</v>
      </c>
      <c r="C218" s="16" t="s">
        <v>72</v>
      </c>
      <c r="D218" s="16" t="s">
        <v>26</v>
      </c>
      <c r="E218" s="16" t="s">
        <v>5</v>
      </c>
      <c r="F218" s="16" t="s">
        <v>41</v>
      </c>
      <c r="G218" s="160">
        <f>G219</f>
        <v>0</v>
      </c>
      <c r="H218" s="160">
        <f t="shared" ref="H218:R218" si="108">H219</f>
        <v>0</v>
      </c>
      <c r="I218" s="160">
        <f t="shared" si="108"/>
        <v>0</v>
      </c>
      <c r="J218" s="160">
        <f t="shared" si="108"/>
        <v>0</v>
      </c>
      <c r="K218" s="160">
        <f t="shared" si="108"/>
        <v>0</v>
      </c>
      <c r="L218" s="160">
        <f t="shared" si="108"/>
        <v>0</v>
      </c>
      <c r="M218" s="160">
        <f t="shared" si="108"/>
        <v>0</v>
      </c>
      <c r="N218" s="160">
        <f t="shared" si="108"/>
        <v>0</v>
      </c>
      <c r="O218" s="160">
        <f t="shared" si="108"/>
        <v>0</v>
      </c>
      <c r="P218" s="160">
        <f t="shared" si="108"/>
        <v>0</v>
      </c>
      <c r="Q218" s="160">
        <f t="shared" si="108"/>
        <v>0</v>
      </c>
      <c r="R218" s="160">
        <f t="shared" si="108"/>
        <v>0</v>
      </c>
    </row>
    <row r="219" spans="1:18" hidden="1">
      <c r="A219" s="17" t="s">
        <v>42</v>
      </c>
      <c r="B219" s="15">
        <v>757</v>
      </c>
      <c r="C219" s="16" t="s">
        <v>72</v>
      </c>
      <c r="D219" s="16" t="s">
        <v>26</v>
      </c>
      <c r="E219" s="16" t="s">
        <v>5</v>
      </c>
      <c r="F219" s="16" t="s">
        <v>43</v>
      </c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</row>
    <row r="220" spans="1:18" s="4" customFormat="1" ht="54" hidden="1" customHeight="1">
      <c r="A220" s="28" t="s">
        <v>147</v>
      </c>
      <c r="B220" s="15">
        <v>757</v>
      </c>
      <c r="C220" s="16" t="s">
        <v>72</v>
      </c>
      <c r="D220" s="16" t="s">
        <v>26</v>
      </c>
      <c r="E220" s="16" t="s">
        <v>240</v>
      </c>
      <c r="F220" s="16"/>
      <c r="G220" s="162">
        <f>G221+G224</f>
        <v>0</v>
      </c>
      <c r="H220" s="162">
        <f t="shared" ref="H220:R220" si="109">H221+H224</f>
        <v>0</v>
      </c>
      <c r="I220" s="162">
        <f t="shared" si="109"/>
        <v>0</v>
      </c>
      <c r="J220" s="162">
        <f t="shared" si="109"/>
        <v>0</v>
      </c>
      <c r="K220" s="162">
        <f t="shared" si="109"/>
        <v>0</v>
      </c>
      <c r="L220" s="162">
        <f t="shared" si="109"/>
        <v>0</v>
      </c>
      <c r="M220" s="162">
        <f t="shared" si="109"/>
        <v>0</v>
      </c>
      <c r="N220" s="162">
        <f t="shared" si="109"/>
        <v>0</v>
      </c>
      <c r="O220" s="162">
        <f t="shared" si="109"/>
        <v>0</v>
      </c>
      <c r="P220" s="162">
        <f t="shared" si="109"/>
        <v>0</v>
      </c>
      <c r="Q220" s="162">
        <f t="shared" si="109"/>
        <v>0</v>
      </c>
      <c r="R220" s="162">
        <f t="shared" si="109"/>
        <v>0</v>
      </c>
    </row>
    <row r="221" spans="1:18" s="4" customFormat="1" ht="54" hidden="1" customHeight="1">
      <c r="A221" s="28" t="s">
        <v>143</v>
      </c>
      <c r="B221" s="15">
        <v>757</v>
      </c>
      <c r="C221" s="16" t="s">
        <v>72</v>
      </c>
      <c r="D221" s="16" t="s">
        <v>26</v>
      </c>
      <c r="E221" s="16" t="s">
        <v>144</v>
      </c>
      <c r="F221" s="16"/>
      <c r="G221" s="162">
        <f>G222</f>
        <v>0</v>
      </c>
      <c r="H221" s="162">
        <f t="shared" ref="H221:R222" si="110">H222</f>
        <v>0</v>
      </c>
      <c r="I221" s="162">
        <f t="shared" si="110"/>
        <v>0</v>
      </c>
      <c r="J221" s="162">
        <f t="shared" si="110"/>
        <v>0</v>
      </c>
      <c r="K221" s="162">
        <f t="shared" si="110"/>
        <v>0</v>
      </c>
      <c r="L221" s="162">
        <f t="shared" si="110"/>
        <v>0</v>
      </c>
      <c r="M221" s="162">
        <f t="shared" si="110"/>
        <v>0</v>
      </c>
      <c r="N221" s="162">
        <f t="shared" si="110"/>
        <v>0</v>
      </c>
      <c r="O221" s="162">
        <f t="shared" si="110"/>
        <v>0</v>
      </c>
      <c r="P221" s="162">
        <f t="shared" si="110"/>
        <v>0</v>
      </c>
      <c r="Q221" s="162">
        <f t="shared" si="110"/>
        <v>0</v>
      </c>
      <c r="R221" s="162">
        <f t="shared" si="110"/>
        <v>0</v>
      </c>
    </row>
    <row r="222" spans="1:18" ht="25.5" hidden="1">
      <c r="A222" s="17" t="s">
        <v>40</v>
      </c>
      <c r="B222" s="15">
        <v>757</v>
      </c>
      <c r="C222" s="16" t="s">
        <v>72</v>
      </c>
      <c r="D222" s="16" t="s">
        <v>26</v>
      </c>
      <c r="E222" s="16" t="s">
        <v>144</v>
      </c>
      <c r="F222" s="16" t="s">
        <v>41</v>
      </c>
      <c r="G222" s="160">
        <f>G223</f>
        <v>0</v>
      </c>
      <c r="H222" s="160">
        <f t="shared" si="110"/>
        <v>0</v>
      </c>
      <c r="I222" s="160">
        <f t="shared" si="110"/>
        <v>0</v>
      </c>
      <c r="J222" s="160">
        <f t="shared" si="110"/>
        <v>0</v>
      </c>
      <c r="K222" s="160">
        <f t="shared" si="110"/>
        <v>0</v>
      </c>
      <c r="L222" s="160">
        <f t="shared" si="110"/>
        <v>0</v>
      </c>
      <c r="M222" s="160">
        <f t="shared" si="110"/>
        <v>0</v>
      </c>
      <c r="N222" s="160">
        <f t="shared" si="110"/>
        <v>0</v>
      </c>
      <c r="O222" s="160">
        <f t="shared" si="110"/>
        <v>0</v>
      </c>
      <c r="P222" s="160">
        <f t="shared" si="110"/>
        <v>0</v>
      </c>
      <c r="Q222" s="160">
        <f t="shared" si="110"/>
        <v>0</v>
      </c>
      <c r="R222" s="160">
        <f t="shared" si="110"/>
        <v>0</v>
      </c>
    </row>
    <row r="223" spans="1:18" hidden="1">
      <c r="A223" s="17" t="s">
        <v>42</v>
      </c>
      <c r="B223" s="15">
        <v>757</v>
      </c>
      <c r="C223" s="16" t="s">
        <v>72</v>
      </c>
      <c r="D223" s="16" t="s">
        <v>26</v>
      </c>
      <c r="E223" s="16" t="s">
        <v>144</v>
      </c>
      <c r="F223" s="16" t="s">
        <v>43</v>
      </c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</row>
    <row r="224" spans="1:18" s="4" customFormat="1" ht="47.25" hidden="1" customHeight="1">
      <c r="A224" s="28" t="s">
        <v>145</v>
      </c>
      <c r="B224" s="15">
        <v>757</v>
      </c>
      <c r="C224" s="16" t="s">
        <v>72</v>
      </c>
      <c r="D224" s="16" t="s">
        <v>26</v>
      </c>
      <c r="E224" s="16" t="s">
        <v>146</v>
      </c>
      <c r="F224" s="16"/>
      <c r="G224" s="162">
        <f>G225</f>
        <v>0</v>
      </c>
      <c r="H224" s="162">
        <f t="shared" ref="H224:R225" si="111">H225</f>
        <v>0</v>
      </c>
      <c r="I224" s="162">
        <f t="shared" si="111"/>
        <v>0</v>
      </c>
      <c r="J224" s="162">
        <f t="shared" si="111"/>
        <v>0</v>
      </c>
      <c r="K224" s="162">
        <f t="shared" si="111"/>
        <v>0</v>
      </c>
      <c r="L224" s="162">
        <f t="shared" si="111"/>
        <v>0</v>
      </c>
      <c r="M224" s="162">
        <f t="shared" si="111"/>
        <v>0</v>
      </c>
      <c r="N224" s="162">
        <f t="shared" si="111"/>
        <v>0</v>
      </c>
      <c r="O224" s="162">
        <f t="shared" si="111"/>
        <v>0</v>
      </c>
      <c r="P224" s="162">
        <f t="shared" si="111"/>
        <v>0</v>
      </c>
      <c r="Q224" s="162">
        <f t="shared" si="111"/>
        <v>0</v>
      </c>
      <c r="R224" s="162">
        <f t="shared" si="111"/>
        <v>0</v>
      </c>
    </row>
    <row r="225" spans="1:18" ht="25.5" hidden="1">
      <c r="A225" s="17" t="s">
        <v>40</v>
      </c>
      <c r="B225" s="15">
        <v>757</v>
      </c>
      <c r="C225" s="16" t="s">
        <v>72</v>
      </c>
      <c r="D225" s="16" t="s">
        <v>26</v>
      </c>
      <c r="E225" s="16" t="s">
        <v>146</v>
      </c>
      <c r="F225" s="16" t="s">
        <v>41</v>
      </c>
      <c r="G225" s="160">
        <f>G226</f>
        <v>0</v>
      </c>
      <c r="H225" s="160">
        <f t="shared" si="111"/>
        <v>0</v>
      </c>
      <c r="I225" s="160">
        <f t="shared" si="111"/>
        <v>0</v>
      </c>
      <c r="J225" s="160">
        <f t="shared" si="111"/>
        <v>0</v>
      </c>
      <c r="K225" s="160">
        <f t="shared" si="111"/>
        <v>0</v>
      </c>
      <c r="L225" s="160">
        <f t="shared" si="111"/>
        <v>0</v>
      </c>
      <c r="M225" s="160">
        <f t="shared" si="111"/>
        <v>0</v>
      </c>
      <c r="N225" s="160">
        <f t="shared" si="111"/>
        <v>0</v>
      </c>
      <c r="O225" s="160">
        <f t="shared" si="111"/>
        <v>0</v>
      </c>
      <c r="P225" s="160">
        <f t="shared" si="111"/>
        <v>0</v>
      </c>
      <c r="Q225" s="160">
        <f t="shared" si="111"/>
        <v>0</v>
      </c>
      <c r="R225" s="160">
        <f t="shared" si="111"/>
        <v>0</v>
      </c>
    </row>
    <row r="226" spans="1:18" hidden="1">
      <c r="A226" s="17" t="s">
        <v>42</v>
      </c>
      <c r="B226" s="15">
        <v>757</v>
      </c>
      <c r="C226" s="16" t="s">
        <v>72</v>
      </c>
      <c r="D226" s="16" t="s">
        <v>26</v>
      </c>
      <c r="E226" s="16" t="s">
        <v>146</v>
      </c>
      <c r="F226" s="16" t="s">
        <v>43</v>
      </c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</row>
    <row r="227" spans="1:18" s="4" customFormat="1" ht="57.75" hidden="1" customHeight="1">
      <c r="A227" s="28" t="s">
        <v>318</v>
      </c>
      <c r="B227" s="15">
        <v>757</v>
      </c>
      <c r="C227" s="16" t="s">
        <v>72</v>
      </c>
      <c r="D227" s="16" t="s">
        <v>26</v>
      </c>
      <c r="E227" s="16" t="s">
        <v>241</v>
      </c>
      <c r="F227" s="16"/>
      <c r="G227" s="162">
        <f>G228+G232</f>
        <v>0</v>
      </c>
      <c r="H227" s="162">
        <f t="shared" ref="H227:R227" si="112">H228+H232</f>
        <v>0</v>
      </c>
      <c r="I227" s="162">
        <f t="shared" si="112"/>
        <v>0</v>
      </c>
      <c r="J227" s="162">
        <f t="shared" si="112"/>
        <v>0</v>
      </c>
      <c r="K227" s="162">
        <f t="shared" si="112"/>
        <v>0</v>
      </c>
      <c r="L227" s="162">
        <f t="shared" si="112"/>
        <v>0</v>
      </c>
      <c r="M227" s="162">
        <f t="shared" si="112"/>
        <v>0</v>
      </c>
      <c r="N227" s="162">
        <f t="shared" si="112"/>
        <v>0</v>
      </c>
      <c r="O227" s="162">
        <f t="shared" si="112"/>
        <v>0</v>
      </c>
      <c r="P227" s="162">
        <f t="shared" si="112"/>
        <v>0</v>
      </c>
      <c r="Q227" s="162">
        <f t="shared" si="112"/>
        <v>0</v>
      </c>
      <c r="R227" s="162">
        <f t="shared" si="112"/>
        <v>0</v>
      </c>
    </row>
    <row r="228" spans="1:18" s="4" customFormat="1" ht="78.75" hidden="1" customHeight="1">
      <c r="A228" s="28" t="s">
        <v>149</v>
      </c>
      <c r="B228" s="15">
        <v>757</v>
      </c>
      <c r="C228" s="16" t="s">
        <v>72</v>
      </c>
      <c r="D228" s="16" t="s">
        <v>26</v>
      </c>
      <c r="E228" s="16" t="s">
        <v>148</v>
      </c>
      <c r="F228" s="16"/>
      <c r="G228" s="162">
        <f>G230</f>
        <v>0</v>
      </c>
      <c r="H228" s="162">
        <f t="shared" ref="H228:R228" si="113">H230</f>
        <v>0</v>
      </c>
      <c r="I228" s="162">
        <f t="shared" si="113"/>
        <v>0</v>
      </c>
      <c r="J228" s="162">
        <f t="shared" si="113"/>
        <v>0</v>
      </c>
      <c r="K228" s="162">
        <f t="shared" si="113"/>
        <v>0</v>
      </c>
      <c r="L228" s="162">
        <f t="shared" si="113"/>
        <v>0</v>
      </c>
      <c r="M228" s="162">
        <f t="shared" si="113"/>
        <v>0</v>
      </c>
      <c r="N228" s="162">
        <f t="shared" si="113"/>
        <v>0</v>
      </c>
      <c r="O228" s="162">
        <f t="shared" si="113"/>
        <v>0</v>
      </c>
      <c r="P228" s="162">
        <f t="shared" si="113"/>
        <v>0</v>
      </c>
      <c r="Q228" s="162">
        <f t="shared" si="113"/>
        <v>0</v>
      </c>
      <c r="R228" s="162">
        <f t="shared" si="113"/>
        <v>0</v>
      </c>
    </row>
    <row r="229" spans="1:18" s="4" customFormat="1" ht="26.25" hidden="1" customHeight="1">
      <c r="A229" s="17" t="s">
        <v>83</v>
      </c>
      <c r="B229" s="29">
        <v>757</v>
      </c>
      <c r="C229" s="16" t="s">
        <v>72</v>
      </c>
      <c r="D229" s="16" t="s">
        <v>26</v>
      </c>
      <c r="E229" s="16" t="s">
        <v>82</v>
      </c>
      <c r="F229" s="16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</row>
    <row r="230" spans="1:18" ht="25.5" hidden="1">
      <c r="A230" s="17" t="s">
        <v>40</v>
      </c>
      <c r="B230" s="15">
        <v>757</v>
      </c>
      <c r="C230" s="16" t="s">
        <v>72</v>
      </c>
      <c r="D230" s="16" t="s">
        <v>26</v>
      </c>
      <c r="E230" s="16" t="s">
        <v>148</v>
      </c>
      <c r="F230" s="16" t="s">
        <v>41</v>
      </c>
      <c r="G230" s="160">
        <f>G231</f>
        <v>0</v>
      </c>
      <c r="H230" s="160">
        <f t="shared" ref="H230:R230" si="114">H231</f>
        <v>0</v>
      </c>
      <c r="I230" s="160">
        <f t="shared" si="114"/>
        <v>0</v>
      </c>
      <c r="J230" s="160">
        <f t="shared" si="114"/>
        <v>0</v>
      </c>
      <c r="K230" s="160">
        <f t="shared" si="114"/>
        <v>0</v>
      </c>
      <c r="L230" s="160">
        <f t="shared" si="114"/>
        <v>0</v>
      </c>
      <c r="M230" s="160">
        <f t="shared" si="114"/>
        <v>0</v>
      </c>
      <c r="N230" s="160">
        <f t="shared" si="114"/>
        <v>0</v>
      </c>
      <c r="O230" s="160">
        <f t="shared" si="114"/>
        <v>0</v>
      </c>
      <c r="P230" s="160">
        <f t="shared" si="114"/>
        <v>0</v>
      </c>
      <c r="Q230" s="160">
        <f t="shared" si="114"/>
        <v>0</v>
      </c>
      <c r="R230" s="160">
        <f t="shared" si="114"/>
        <v>0</v>
      </c>
    </row>
    <row r="231" spans="1:18" hidden="1">
      <c r="A231" s="17" t="s">
        <v>42</v>
      </c>
      <c r="B231" s="15">
        <v>757</v>
      </c>
      <c r="C231" s="16" t="s">
        <v>72</v>
      </c>
      <c r="D231" s="16" t="s">
        <v>26</v>
      </c>
      <c r="E231" s="16" t="s">
        <v>148</v>
      </c>
      <c r="F231" s="16" t="s">
        <v>43</v>
      </c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</row>
    <row r="232" spans="1:18" s="4" customFormat="1" ht="55.5" hidden="1" customHeight="1">
      <c r="A232" s="28" t="s">
        <v>150</v>
      </c>
      <c r="B232" s="15">
        <v>757</v>
      </c>
      <c r="C232" s="16" t="s">
        <v>72</v>
      </c>
      <c r="D232" s="16" t="s">
        <v>26</v>
      </c>
      <c r="E232" s="16" t="s">
        <v>151</v>
      </c>
      <c r="F232" s="16"/>
      <c r="G232" s="162">
        <f>G234</f>
        <v>0</v>
      </c>
      <c r="H232" s="162">
        <f t="shared" ref="H232:R232" si="115">H234</f>
        <v>0</v>
      </c>
      <c r="I232" s="162">
        <f t="shared" si="115"/>
        <v>0</v>
      </c>
      <c r="J232" s="162">
        <f t="shared" si="115"/>
        <v>0</v>
      </c>
      <c r="K232" s="162">
        <f t="shared" si="115"/>
        <v>0</v>
      </c>
      <c r="L232" s="162">
        <f t="shared" si="115"/>
        <v>0</v>
      </c>
      <c r="M232" s="162">
        <f t="shared" si="115"/>
        <v>0</v>
      </c>
      <c r="N232" s="162">
        <f t="shared" si="115"/>
        <v>0</v>
      </c>
      <c r="O232" s="162">
        <f t="shared" si="115"/>
        <v>0</v>
      </c>
      <c r="P232" s="162">
        <f t="shared" si="115"/>
        <v>0</v>
      </c>
      <c r="Q232" s="162">
        <f t="shared" si="115"/>
        <v>0</v>
      </c>
      <c r="R232" s="162">
        <f t="shared" si="115"/>
        <v>0</v>
      </c>
    </row>
    <row r="233" spans="1:18" s="4" customFormat="1" ht="26.25" hidden="1" customHeight="1">
      <c r="A233" s="17" t="s">
        <v>83</v>
      </c>
      <c r="B233" s="29">
        <v>757</v>
      </c>
      <c r="C233" s="16" t="s">
        <v>72</v>
      </c>
      <c r="D233" s="16" t="s">
        <v>26</v>
      </c>
      <c r="E233" s="16" t="s">
        <v>82</v>
      </c>
      <c r="F233" s="16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</row>
    <row r="234" spans="1:18" ht="25.5" hidden="1">
      <c r="A234" s="17" t="s">
        <v>40</v>
      </c>
      <c r="B234" s="15">
        <v>757</v>
      </c>
      <c r="C234" s="16" t="s">
        <v>72</v>
      </c>
      <c r="D234" s="16" t="s">
        <v>26</v>
      </c>
      <c r="E234" s="16" t="s">
        <v>151</v>
      </c>
      <c r="F234" s="16" t="s">
        <v>41</v>
      </c>
      <c r="G234" s="160">
        <f>G235</f>
        <v>0</v>
      </c>
      <c r="H234" s="160">
        <f t="shared" ref="H234:R234" si="116">H235</f>
        <v>0</v>
      </c>
      <c r="I234" s="160">
        <f t="shared" si="116"/>
        <v>0</v>
      </c>
      <c r="J234" s="160">
        <f t="shared" si="116"/>
        <v>0</v>
      </c>
      <c r="K234" s="160">
        <f t="shared" si="116"/>
        <v>0</v>
      </c>
      <c r="L234" s="160">
        <f t="shared" si="116"/>
        <v>0</v>
      </c>
      <c r="M234" s="160">
        <f t="shared" si="116"/>
        <v>0</v>
      </c>
      <c r="N234" s="160">
        <f t="shared" si="116"/>
        <v>0</v>
      </c>
      <c r="O234" s="160">
        <f t="shared" si="116"/>
        <v>0</v>
      </c>
      <c r="P234" s="160">
        <f t="shared" si="116"/>
        <v>0</v>
      </c>
      <c r="Q234" s="160">
        <f t="shared" si="116"/>
        <v>0</v>
      </c>
      <c r="R234" s="160">
        <f t="shared" si="116"/>
        <v>0</v>
      </c>
    </row>
    <row r="235" spans="1:18" hidden="1">
      <c r="A235" s="17" t="s">
        <v>42</v>
      </c>
      <c r="B235" s="15">
        <v>757</v>
      </c>
      <c r="C235" s="16" t="s">
        <v>72</v>
      </c>
      <c r="D235" s="16" t="s">
        <v>26</v>
      </c>
      <c r="E235" s="16" t="s">
        <v>151</v>
      </c>
      <c r="F235" s="16" t="s">
        <v>43</v>
      </c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</row>
    <row r="236" spans="1:18" hidden="1">
      <c r="A236" s="17" t="s">
        <v>542</v>
      </c>
      <c r="B236" s="15">
        <v>757</v>
      </c>
      <c r="C236" s="16" t="s">
        <v>72</v>
      </c>
      <c r="D236" s="16" t="s">
        <v>26</v>
      </c>
      <c r="E236" s="16" t="s">
        <v>541</v>
      </c>
      <c r="F236" s="16"/>
      <c r="G236" s="160">
        <f>G239+G237</f>
        <v>0</v>
      </c>
      <c r="H236" s="160">
        <f t="shared" ref="H236:R236" si="117">H239+H237</f>
        <v>0</v>
      </c>
      <c r="I236" s="160">
        <f t="shared" si="117"/>
        <v>0</v>
      </c>
      <c r="J236" s="160">
        <f t="shared" si="117"/>
        <v>0</v>
      </c>
      <c r="K236" s="160">
        <f t="shared" si="117"/>
        <v>0</v>
      </c>
      <c r="L236" s="160">
        <f t="shared" si="117"/>
        <v>0</v>
      </c>
      <c r="M236" s="160">
        <f t="shared" si="117"/>
        <v>0</v>
      </c>
      <c r="N236" s="160">
        <f t="shared" si="117"/>
        <v>0</v>
      </c>
      <c r="O236" s="160">
        <f t="shared" si="117"/>
        <v>0</v>
      </c>
      <c r="P236" s="160">
        <f t="shared" si="117"/>
        <v>0</v>
      </c>
      <c r="Q236" s="160">
        <f t="shared" si="117"/>
        <v>0</v>
      </c>
      <c r="R236" s="160">
        <f t="shared" si="117"/>
        <v>0</v>
      </c>
    </row>
    <row r="237" spans="1:18" hidden="1">
      <c r="A237" s="17" t="s">
        <v>343</v>
      </c>
      <c r="B237" s="15">
        <v>757</v>
      </c>
      <c r="C237" s="16" t="s">
        <v>72</v>
      </c>
      <c r="D237" s="16" t="s">
        <v>26</v>
      </c>
      <c r="E237" s="16" t="s">
        <v>541</v>
      </c>
      <c r="F237" s="16" t="s">
        <v>344</v>
      </c>
      <c r="G237" s="160">
        <f>G238</f>
        <v>0</v>
      </c>
      <c r="H237" s="160">
        <f t="shared" ref="H237:R237" si="118">H238</f>
        <v>0</v>
      </c>
      <c r="I237" s="160">
        <f t="shared" si="118"/>
        <v>0</v>
      </c>
      <c r="J237" s="160">
        <f t="shared" si="118"/>
        <v>0</v>
      </c>
      <c r="K237" s="160">
        <f t="shared" si="118"/>
        <v>0</v>
      </c>
      <c r="L237" s="160">
        <f t="shared" si="118"/>
        <v>0</v>
      </c>
      <c r="M237" s="160">
        <f t="shared" si="118"/>
        <v>0</v>
      </c>
      <c r="N237" s="160">
        <f t="shared" si="118"/>
        <v>0</v>
      </c>
      <c r="O237" s="160">
        <f t="shared" si="118"/>
        <v>0</v>
      </c>
      <c r="P237" s="160">
        <f t="shared" si="118"/>
        <v>0</v>
      </c>
      <c r="Q237" s="160">
        <f t="shared" si="118"/>
        <v>0</v>
      </c>
      <c r="R237" s="160">
        <f t="shared" si="118"/>
        <v>0</v>
      </c>
    </row>
    <row r="238" spans="1:18" hidden="1">
      <c r="A238" s="17" t="s">
        <v>371</v>
      </c>
      <c r="B238" s="15">
        <v>757</v>
      </c>
      <c r="C238" s="16" t="s">
        <v>72</v>
      </c>
      <c r="D238" s="16" t="s">
        <v>26</v>
      </c>
      <c r="E238" s="16" t="s">
        <v>541</v>
      </c>
      <c r="F238" s="16" t="s">
        <v>372</v>
      </c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</row>
    <row r="239" spans="1:18" ht="25.5" hidden="1">
      <c r="A239" s="17" t="s">
        <v>40</v>
      </c>
      <c r="B239" s="15">
        <v>757</v>
      </c>
      <c r="C239" s="16" t="s">
        <v>72</v>
      </c>
      <c r="D239" s="16" t="s">
        <v>26</v>
      </c>
      <c r="E239" s="16" t="s">
        <v>541</v>
      </c>
      <c r="F239" s="16" t="s">
        <v>41</v>
      </c>
      <c r="G239" s="160">
        <f>G240</f>
        <v>0</v>
      </c>
      <c r="H239" s="160">
        <f t="shared" ref="H239:R239" si="119">H240</f>
        <v>0</v>
      </c>
      <c r="I239" s="160">
        <f t="shared" si="119"/>
        <v>0</v>
      </c>
      <c r="J239" s="160">
        <f t="shared" si="119"/>
        <v>0</v>
      </c>
      <c r="K239" s="160">
        <f t="shared" si="119"/>
        <v>0</v>
      </c>
      <c r="L239" s="160">
        <f t="shared" si="119"/>
        <v>0</v>
      </c>
      <c r="M239" s="160">
        <f t="shared" si="119"/>
        <v>0</v>
      </c>
      <c r="N239" s="160">
        <f t="shared" si="119"/>
        <v>0</v>
      </c>
      <c r="O239" s="160">
        <f t="shared" si="119"/>
        <v>0</v>
      </c>
      <c r="P239" s="160">
        <f t="shared" si="119"/>
        <v>0</v>
      </c>
      <c r="Q239" s="160">
        <f t="shared" si="119"/>
        <v>0</v>
      </c>
      <c r="R239" s="160">
        <f t="shared" si="119"/>
        <v>0</v>
      </c>
    </row>
    <row r="240" spans="1:18" hidden="1">
      <c r="A240" s="17" t="s">
        <v>42</v>
      </c>
      <c r="B240" s="15">
        <v>757</v>
      </c>
      <c r="C240" s="16" t="s">
        <v>72</v>
      </c>
      <c r="D240" s="16" t="s">
        <v>26</v>
      </c>
      <c r="E240" s="16" t="s">
        <v>541</v>
      </c>
      <c r="F240" s="16" t="s">
        <v>43</v>
      </c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</row>
    <row r="241" spans="1:18" hidden="1">
      <c r="A241" s="17" t="s">
        <v>360</v>
      </c>
      <c r="B241" s="15">
        <v>757</v>
      </c>
      <c r="C241" s="16" t="s">
        <v>72</v>
      </c>
      <c r="D241" s="16" t="s">
        <v>26</v>
      </c>
      <c r="E241" s="16" t="s">
        <v>543</v>
      </c>
      <c r="F241" s="16"/>
      <c r="G241" s="160">
        <f>G242</f>
        <v>0</v>
      </c>
      <c r="H241" s="160">
        <f t="shared" ref="H241:R242" si="120">H242</f>
        <v>0</v>
      </c>
      <c r="I241" s="160">
        <f t="shared" si="120"/>
        <v>0</v>
      </c>
      <c r="J241" s="160">
        <f t="shared" si="120"/>
        <v>0</v>
      </c>
      <c r="K241" s="160">
        <f t="shared" si="120"/>
        <v>0</v>
      </c>
      <c r="L241" s="160">
        <f t="shared" si="120"/>
        <v>0</v>
      </c>
      <c r="M241" s="160">
        <f t="shared" si="120"/>
        <v>0</v>
      </c>
      <c r="N241" s="160">
        <f t="shared" si="120"/>
        <v>0</v>
      </c>
      <c r="O241" s="160">
        <f t="shared" si="120"/>
        <v>0</v>
      </c>
      <c r="P241" s="160">
        <f t="shared" si="120"/>
        <v>0</v>
      </c>
      <c r="Q241" s="160">
        <f t="shared" si="120"/>
        <v>0</v>
      </c>
      <c r="R241" s="160">
        <f t="shared" si="120"/>
        <v>0</v>
      </c>
    </row>
    <row r="242" spans="1:18" ht="25.5" hidden="1">
      <c r="A242" s="17" t="s">
        <v>40</v>
      </c>
      <c r="B242" s="15">
        <v>757</v>
      </c>
      <c r="C242" s="16" t="s">
        <v>72</v>
      </c>
      <c r="D242" s="16" t="s">
        <v>26</v>
      </c>
      <c r="E242" s="16" t="s">
        <v>543</v>
      </c>
      <c r="F242" s="16" t="s">
        <v>41</v>
      </c>
      <c r="G242" s="160">
        <f>G243</f>
        <v>0</v>
      </c>
      <c r="H242" s="160">
        <f t="shared" si="120"/>
        <v>0</v>
      </c>
      <c r="I242" s="160">
        <f t="shared" si="120"/>
        <v>0</v>
      </c>
      <c r="J242" s="160">
        <f t="shared" si="120"/>
        <v>0</v>
      </c>
      <c r="K242" s="160">
        <f t="shared" si="120"/>
        <v>0</v>
      </c>
      <c r="L242" s="160">
        <f t="shared" si="120"/>
        <v>0</v>
      </c>
      <c r="M242" s="160">
        <f t="shared" si="120"/>
        <v>0</v>
      </c>
      <c r="N242" s="160">
        <f t="shared" si="120"/>
        <v>0</v>
      </c>
      <c r="O242" s="160">
        <f t="shared" si="120"/>
        <v>0</v>
      </c>
      <c r="P242" s="160">
        <f t="shared" si="120"/>
        <v>0</v>
      </c>
      <c r="Q242" s="160">
        <f t="shared" si="120"/>
        <v>0</v>
      </c>
      <c r="R242" s="160">
        <f t="shared" si="120"/>
        <v>0</v>
      </c>
    </row>
    <row r="243" spans="1:18" hidden="1">
      <c r="A243" s="17" t="s">
        <v>42</v>
      </c>
      <c r="B243" s="15">
        <v>757</v>
      </c>
      <c r="C243" s="16" t="s">
        <v>72</v>
      </c>
      <c r="D243" s="16" t="s">
        <v>26</v>
      </c>
      <c r="E243" s="16" t="s">
        <v>543</v>
      </c>
      <c r="F243" s="16" t="s">
        <v>43</v>
      </c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</row>
    <row r="244" spans="1:18" hidden="1">
      <c r="A244" s="17" t="s">
        <v>547</v>
      </c>
      <c r="B244" s="15">
        <v>757</v>
      </c>
      <c r="C244" s="16" t="s">
        <v>72</v>
      </c>
      <c r="D244" s="16" t="s">
        <v>26</v>
      </c>
      <c r="E244" s="16" t="s">
        <v>546</v>
      </c>
      <c r="F244" s="16"/>
      <c r="G244" s="160">
        <f>G245</f>
        <v>0</v>
      </c>
      <c r="H244" s="160">
        <f t="shared" ref="H244:R246" si="121">H245</f>
        <v>0</v>
      </c>
      <c r="I244" s="160">
        <f t="shared" si="121"/>
        <v>0</v>
      </c>
      <c r="J244" s="160">
        <f t="shared" si="121"/>
        <v>0</v>
      </c>
      <c r="K244" s="160">
        <f t="shared" si="121"/>
        <v>0</v>
      </c>
      <c r="L244" s="160">
        <f t="shared" si="121"/>
        <v>0</v>
      </c>
      <c r="M244" s="160">
        <f t="shared" si="121"/>
        <v>0</v>
      </c>
      <c r="N244" s="160">
        <f t="shared" si="121"/>
        <v>0</v>
      </c>
      <c r="O244" s="160">
        <f t="shared" si="121"/>
        <v>0</v>
      </c>
      <c r="P244" s="160">
        <f t="shared" si="121"/>
        <v>0</v>
      </c>
      <c r="Q244" s="160">
        <f t="shared" si="121"/>
        <v>0</v>
      </c>
      <c r="R244" s="160">
        <f t="shared" si="121"/>
        <v>0</v>
      </c>
    </row>
    <row r="245" spans="1:18" ht="63.75" hidden="1">
      <c r="A245" s="17" t="s">
        <v>545</v>
      </c>
      <c r="B245" s="15">
        <v>757</v>
      </c>
      <c r="C245" s="16" t="s">
        <v>72</v>
      </c>
      <c r="D245" s="16" t="s">
        <v>26</v>
      </c>
      <c r="E245" s="16" t="s">
        <v>544</v>
      </c>
      <c r="F245" s="16"/>
      <c r="G245" s="160">
        <f>G246</f>
        <v>0</v>
      </c>
      <c r="H245" s="160">
        <f t="shared" si="121"/>
        <v>0</v>
      </c>
      <c r="I245" s="160">
        <f t="shared" si="121"/>
        <v>0</v>
      </c>
      <c r="J245" s="160">
        <f t="shared" si="121"/>
        <v>0</v>
      </c>
      <c r="K245" s="160">
        <f t="shared" si="121"/>
        <v>0</v>
      </c>
      <c r="L245" s="160">
        <f t="shared" si="121"/>
        <v>0</v>
      </c>
      <c r="M245" s="160">
        <f t="shared" si="121"/>
        <v>0</v>
      </c>
      <c r="N245" s="160">
        <f t="shared" si="121"/>
        <v>0</v>
      </c>
      <c r="O245" s="160">
        <f t="shared" si="121"/>
        <v>0</v>
      </c>
      <c r="P245" s="160">
        <f t="shared" si="121"/>
        <v>0</v>
      </c>
      <c r="Q245" s="160">
        <f t="shared" si="121"/>
        <v>0</v>
      </c>
      <c r="R245" s="160">
        <f t="shared" si="121"/>
        <v>0</v>
      </c>
    </row>
    <row r="246" spans="1:18" ht="25.5" hidden="1">
      <c r="A246" s="17" t="s">
        <v>49</v>
      </c>
      <c r="B246" s="15">
        <v>757</v>
      </c>
      <c r="C246" s="16" t="s">
        <v>72</v>
      </c>
      <c r="D246" s="16" t="s">
        <v>26</v>
      </c>
      <c r="E246" s="16" t="s">
        <v>544</v>
      </c>
      <c r="F246" s="16" t="s">
        <v>50</v>
      </c>
      <c r="G246" s="160">
        <f>G247</f>
        <v>0</v>
      </c>
      <c r="H246" s="160">
        <f t="shared" si="121"/>
        <v>0</v>
      </c>
      <c r="I246" s="160">
        <f t="shared" si="121"/>
        <v>0</v>
      </c>
      <c r="J246" s="160">
        <f t="shared" si="121"/>
        <v>0</v>
      </c>
      <c r="K246" s="160">
        <f t="shared" si="121"/>
        <v>0</v>
      </c>
      <c r="L246" s="160">
        <f t="shared" si="121"/>
        <v>0</v>
      </c>
      <c r="M246" s="160">
        <f t="shared" si="121"/>
        <v>0</v>
      </c>
      <c r="N246" s="160">
        <f t="shared" si="121"/>
        <v>0</v>
      </c>
      <c r="O246" s="160">
        <f t="shared" si="121"/>
        <v>0</v>
      </c>
      <c r="P246" s="160">
        <f t="shared" si="121"/>
        <v>0</v>
      </c>
      <c r="Q246" s="160">
        <f t="shared" si="121"/>
        <v>0</v>
      </c>
      <c r="R246" s="160">
        <f t="shared" si="121"/>
        <v>0</v>
      </c>
    </row>
    <row r="247" spans="1:18" ht="25.5" hidden="1">
      <c r="A247" s="17" t="s">
        <v>51</v>
      </c>
      <c r="B247" s="15">
        <v>757</v>
      </c>
      <c r="C247" s="16" t="s">
        <v>72</v>
      </c>
      <c r="D247" s="16" t="s">
        <v>26</v>
      </c>
      <c r="E247" s="16" t="s">
        <v>544</v>
      </c>
      <c r="F247" s="16" t="s">
        <v>52</v>
      </c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</row>
    <row r="248" spans="1:18" hidden="1">
      <c r="A248" s="17"/>
      <c r="B248" s="15"/>
      <c r="C248" s="16"/>
      <c r="D248" s="16"/>
      <c r="E248" s="16"/>
      <c r="F248" s="16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</row>
    <row r="249" spans="1:18" hidden="1">
      <c r="A249" s="17"/>
      <c r="B249" s="15"/>
      <c r="C249" s="16"/>
      <c r="D249" s="16"/>
      <c r="E249" s="16"/>
      <c r="F249" s="16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</row>
    <row r="250" spans="1:18" ht="63.75" hidden="1">
      <c r="A250" s="17" t="s">
        <v>545</v>
      </c>
      <c r="B250" s="15">
        <v>757</v>
      </c>
      <c r="C250" s="16" t="s">
        <v>72</v>
      </c>
      <c r="D250" s="16" t="s">
        <v>26</v>
      </c>
      <c r="E250" s="16" t="s">
        <v>557</v>
      </c>
      <c r="F250" s="16"/>
      <c r="G250" s="160">
        <f>G257+G251+G259</f>
        <v>0</v>
      </c>
      <c r="H250" s="160">
        <f t="shared" ref="H250:R250" si="122">H257+H251+H259</f>
        <v>0</v>
      </c>
      <c r="I250" s="160">
        <f t="shared" si="122"/>
        <v>0</v>
      </c>
      <c r="J250" s="160">
        <f t="shared" si="122"/>
        <v>0</v>
      </c>
      <c r="K250" s="160">
        <f t="shared" si="122"/>
        <v>0</v>
      </c>
      <c r="L250" s="160">
        <f t="shared" si="122"/>
        <v>0</v>
      </c>
      <c r="M250" s="160">
        <f t="shared" si="122"/>
        <v>0</v>
      </c>
      <c r="N250" s="160">
        <f t="shared" si="122"/>
        <v>0</v>
      </c>
      <c r="O250" s="160">
        <f t="shared" si="122"/>
        <v>0</v>
      </c>
      <c r="P250" s="160">
        <f t="shared" si="122"/>
        <v>0</v>
      </c>
      <c r="Q250" s="160">
        <f t="shared" si="122"/>
        <v>0</v>
      </c>
      <c r="R250" s="160">
        <f t="shared" si="122"/>
        <v>0</v>
      </c>
    </row>
    <row r="251" spans="1:18" ht="38.25" hidden="1">
      <c r="A251" s="17" t="s">
        <v>558</v>
      </c>
      <c r="B251" s="15">
        <v>757</v>
      </c>
      <c r="C251" s="16" t="s">
        <v>72</v>
      </c>
      <c r="D251" s="16" t="s">
        <v>26</v>
      </c>
      <c r="E251" s="16" t="s">
        <v>274</v>
      </c>
      <c r="F251" s="16"/>
      <c r="G251" s="160">
        <f>G252+G254</f>
        <v>0</v>
      </c>
      <c r="H251" s="160">
        <f t="shared" ref="H251:R251" si="123">H252+H254</f>
        <v>0</v>
      </c>
      <c r="I251" s="160">
        <f t="shared" si="123"/>
        <v>0</v>
      </c>
      <c r="J251" s="160">
        <f t="shared" si="123"/>
        <v>0</v>
      </c>
      <c r="K251" s="160">
        <f t="shared" si="123"/>
        <v>0</v>
      </c>
      <c r="L251" s="160">
        <f t="shared" si="123"/>
        <v>0</v>
      </c>
      <c r="M251" s="160">
        <f t="shared" si="123"/>
        <v>0</v>
      </c>
      <c r="N251" s="160">
        <f t="shared" si="123"/>
        <v>0</v>
      </c>
      <c r="O251" s="160">
        <f t="shared" si="123"/>
        <v>0</v>
      </c>
      <c r="P251" s="160">
        <f t="shared" si="123"/>
        <v>0</v>
      </c>
      <c r="Q251" s="160">
        <f t="shared" si="123"/>
        <v>0</v>
      </c>
      <c r="R251" s="160">
        <f t="shared" si="123"/>
        <v>0</v>
      </c>
    </row>
    <row r="252" spans="1:18" ht="25.5" hidden="1">
      <c r="A252" s="17" t="s">
        <v>40</v>
      </c>
      <c r="B252" s="15">
        <v>757</v>
      </c>
      <c r="C252" s="16" t="s">
        <v>72</v>
      </c>
      <c r="D252" s="16" t="s">
        <v>26</v>
      </c>
      <c r="E252" s="16" t="s">
        <v>274</v>
      </c>
      <c r="F252" s="16" t="s">
        <v>41</v>
      </c>
      <c r="G252" s="160">
        <f>G253</f>
        <v>0</v>
      </c>
      <c r="H252" s="160">
        <f t="shared" ref="H252:R252" si="124">H253</f>
        <v>0</v>
      </c>
      <c r="I252" s="160">
        <f t="shared" si="124"/>
        <v>0</v>
      </c>
      <c r="J252" s="160">
        <f t="shared" si="124"/>
        <v>0</v>
      </c>
      <c r="K252" s="160">
        <f t="shared" si="124"/>
        <v>0</v>
      </c>
      <c r="L252" s="160">
        <f t="shared" si="124"/>
        <v>0</v>
      </c>
      <c r="M252" s="160">
        <f t="shared" si="124"/>
        <v>0</v>
      </c>
      <c r="N252" s="160">
        <f t="shared" si="124"/>
        <v>0</v>
      </c>
      <c r="O252" s="160">
        <f t="shared" si="124"/>
        <v>0</v>
      </c>
      <c r="P252" s="160">
        <f t="shared" si="124"/>
        <v>0</v>
      </c>
      <c r="Q252" s="160">
        <f t="shared" si="124"/>
        <v>0</v>
      </c>
      <c r="R252" s="160">
        <f t="shared" si="124"/>
        <v>0</v>
      </c>
    </row>
    <row r="253" spans="1:18" hidden="1">
      <c r="A253" s="17" t="s">
        <v>42</v>
      </c>
      <c r="B253" s="15">
        <v>757</v>
      </c>
      <c r="C253" s="16" t="s">
        <v>72</v>
      </c>
      <c r="D253" s="16" t="s">
        <v>26</v>
      </c>
      <c r="E253" s="16" t="s">
        <v>274</v>
      </c>
      <c r="F253" s="16" t="s">
        <v>43</v>
      </c>
      <c r="G253" s="160"/>
      <c r="H253" s="160"/>
      <c r="I253" s="160"/>
      <c r="J253" s="160"/>
      <c r="K253" s="160"/>
      <c r="L253" s="160"/>
      <c r="M253" s="160"/>
      <c r="N253" s="160"/>
      <c r="O253" s="160"/>
      <c r="P253" s="160"/>
      <c r="Q253" s="160"/>
      <c r="R253" s="160"/>
    </row>
    <row r="254" spans="1:18" hidden="1">
      <c r="A254" s="17" t="s">
        <v>343</v>
      </c>
      <c r="B254" s="15">
        <v>757</v>
      </c>
      <c r="C254" s="16" t="s">
        <v>72</v>
      </c>
      <c r="D254" s="16" t="s">
        <v>26</v>
      </c>
      <c r="E254" s="16" t="s">
        <v>274</v>
      </c>
      <c r="F254" s="16" t="s">
        <v>344</v>
      </c>
      <c r="G254" s="160">
        <f>G255</f>
        <v>0</v>
      </c>
      <c r="H254" s="160">
        <f t="shared" ref="H254:R254" si="125">H255</f>
        <v>0</v>
      </c>
      <c r="I254" s="160">
        <f t="shared" si="125"/>
        <v>0</v>
      </c>
      <c r="J254" s="160">
        <f t="shared" si="125"/>
        <v>0</v>
      </c>
      <c r="K254" s="160">
        <f t="shared" si="125"/>
        <v>0</v>
      </c>
      <c r="L254" s="160">
        <f t="shared" si="125"/>
        <v>0</v>
      </c>
      <c r="M254" s="160">
        <f t="shared" si="125"/>
        <v>0</v>
      </c>
      <c r="N254" s="160">
        <f t="shared" si="125"/>
        <v>0</v>
      </c>
      <c r="O254" s="160">
        <f t="shared" si="125"/>
        <v>0</v>
      </c>
      <c r="P254" s="160">
        <f t="shared" si="125"/>
        <v>0</v>
      </c>
      <c r="Q254" s="160">
        <f t="shared" si="125"/>
        <v>0</v>
      </c>
      <c r="R254" s="160">
        <f t="shared" si="125"/>
        <v>0</v>
      </c>
    </row>
    <row r="255" spans="1:18" hidden="1">
      <c r="A255" s="17" t="s">
        <v>361</v>
      </c>
      <c r="B255" s="15">
        <v>757</v>
      </c>
      <c r="C255" s="16" t="s">
        <v>72</v>
      </c>
      <c r="D255" s="16" t="s">
        <v>26</v>
      </c>
      <c r="E255" s="16" t="s">
        <v>274</v>
      </c>
      <c r="F255" s="16" t="s">
        <v>362</v>
      </c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</row>
    <row r="256" spans="1:18" ht="38.25" hidden="1">
      <c r="A256" s="17" t="s">
        <v>377</v>
      </c>
      <c r="B256" s="15">
        <v>757</v>
      </c>
      <c r="C256" s="16" t="s">
        <v>72</v>
      </c>
      <c r="D256" s="16" t="s">
        <v>26</v>
      </c>
      <c r="E256" s="16" t="s">
        <v>376</v>
      </c>
      <c r="F256" s="16"/>
      <c r="G256" s="160">
        <f>G257</f>
        <v>0</v>
      </c>
      <c r="H256" s="160">
        <f t="shared" ref="H256:R257" si="126">H257</f>
        <v>0</v>
      </c>
      <c r="I256" s="160">
        <f t="shared" si="126"/>
        <v>0</v>
      </c>
      <c r="J256" s="160">
        <f t="shared" si="126"/>
        <v>0</v>
      </c>
      <c r="K256" s="160">
        <f t="shared" si="126"/>
        <v>0</v>
      </c>
      <c r="L256" s="160">
        <f t="shared" si="126"/>
        <v>0</v>
      </c>
      <c r="M256" s="160">
        <f t="shared" si="126"/>
        <v>0</v>
      </c>
      <c r="N256" s="160">
        <f t="shared" si="126"/>
        <v>0</v>
      </c>
      <c r="O256" s="160">
        <f t="shared" si="126"/>
        <v>0</v>
      </c>
      <c r="P256" s="160">
        <f t="shared" si="126"/>
        <v>0</v>
      </c>
      <c r="Q256" s="160">
        <f t="shared" si="126"/>
        <v>0</v>
      </c>
      <c r="R256" s="160">
        <f t="shared" si="126"/>
        <v>0</v>
      </c>
    </row>
    <row r="257" spans="1:18" ht="25.5" hidden="1">
      <c r="A257" s="17" t="s">
        <v>40</v>
      </c>
      <c r="B257" s="15">
        <v>757</v>
      </c>
      <c r="C257" s="16" t="s">
        <v>72</v>
      </c>
      <c r="D257" s="16" t="s">
        <v>26</v>
      </c>
      <c r="E257" s="16" t="s">
        <v>376</v>
      </c>
      <c r="F257" s="16" t="s">
        <v>41</v>
      </c>
      <c r="G257" s="160">
        <f>G258</f>
        <v>0</v>
      </c>
      <c r="H257" s="160">
        <f t="shared" si="126"/>
        <v>0</v>
      </c>
      <c r="I257" s="160">
        <f t="shared" si="126"/>
        <v>0</v>
      </c>
      <c r="J257" s="160">
        <f t="shared" si="126"/>
        <v>0</v>
      </c>
      <c r="K257" s="160">
        <f t="shared" si="126"/>
        <v>0</v>
      </c>
      <c r="L257" s="160">
        <f t="shared" si="126"/>
        <v>0</v>
      </c>
      <c r="M257" s="160">
        <f t="shared" si="126"/>
        <v>0</v>
      </c>
      <c r="N257" s="160">
        <f t="shared" si="126"/>
        <v>0</v>
      </c>
      <c r="O257" s="160">
        <f t="shared" si="126"/>
        <v>0</v>
      </c>
      <c r="P257" s="160">
        <f t="shared" si="126"/>
        <v>0</v>
      </c>
      <c r="Q257" s="160">
        <f t="shared" si="126"/>
        <v>0</v>
      </c>
      <c r="R257" s="160">
        <f t="shared" si="126"/>
        <v>0</v>
      </c>
    </row>
    <row r="258" spans="1:18" hidden="1">
      <c r="A258" s="17" t="s">
        <v>42</v>
      </c>
      <c r="B258" s="15">
        <v>757</v>
      </c>
      <c r="C258" s="16" t="s">
        <v>72</v>
      </c>
      <c r="D258" s="16" t="s">
        <v>26</v>
      </c>
      <c r="E258" s="16" t="s">
        <v>376</v>
      </c>
      <c r="F258" s="16" t="s">
        <v>43</v>
      </c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</row>
    <row r="259" spans="1:18" ht="38.25" hidden="1">
      <c r="A259" s="17" t="s">
        <v>560</v>
      </c>
      <c r="B259" s="15">
        <v>757</v>
      </c>
      <c r="C259" s="16" t="s">
        <v>72</v>
      </c>
      <c r="D259" s="16" t="s">
        <v>26</v>
      </c>
      <c r="E259" s="16" t="s">
        <v>559</v>
      </c>
      <c r="F259" s="16"/>
      <c r="G259" s="160">
        <f>G260</f>
        <v>0</v>
      </c>
      <c r="H259" s="160">
        <f t="shared" ref="H259:R260" si="127">H260</f>
        <v>0</v>
      </c>
      <c r="I259" s="160">
        <f t="shared" si="127"/>
        <v>0</v>
      </c>
      <c r="J259" s="160">
        <f t="shared" si="127"/>
        <v>0</v>
      </c>
      <c r="K259" s="160">
        <f t="shared" si="127"/>
        <v>0</v>
      </c>
      <c r="L259" s="160">
        <f t="shared" si="127"/>
        <v>0</v>
      </c>
      <c r="M259" s="160">
        <f t="shared" si="127"/>
        <v>0</v>
      </c>
      <c r="N259" s="160">
        <f t="shared" si="127"/>
        <v>0</v>
      </c>
      <c r="O259" s="160">
        <f t="shared" si="127"/>
        <v>0</v>
      </c>
      <c r="P259" s="160">
        <f t="shared" si="127"/>
        <v>0</v>
      </c>
      <c r="Q259" s="160">
        <f t="shared" si="127"/>
        <v>0</v>
      </c>
      <c r="R259" s="160">
        <f t="shared" si="127"/>
        <v>0</v>
      </c>
    </row>
    <row r="260" spans="1:18" ht="25.5" hidden="1">
      <c r="A260" s="17" t="s">
        <v>40</v>
      </c>
      <c r="B260" s="15">
        <v>757</v>
      </c>
      <c r="C260" s="16" t="s">
        <v>72</v>
      </c>
      <c r="D260" s="16" t="s">
        <v>26</v>
      </c>
      <c r="E260" s="16" t="s">
        <v>559</v>
      </c>
      <c r="F260" s="16" t="s">
        <v>41</v>
      </c>
      <c r="G260" s="160">
        <f>G261</f>
        <v>0</v>
      </c>
      <c r="H260" s="160">
        <f t="shared" si="127"/>
        <v>0</v>
      </c>
      <c r="I260" s="160">
        <f t="shared" si="127"/>
        <v>0</v>
      </c>
      <c r="J260" s="160">
        <f t="shared" si="127"/>
        <v>0</v>
      </c>
      <c r="K260" s="160">
        <f t="shared" si="127"/>
        <v>0</v>
      </c>
      <c r="L260" s="160">
        <f t="shared" si="127"/>
        <v>0</v>
      </c>
      <c r="M260" s="160">
        <f t="shared" si="127"/>
        <v>0</v>
      </c>
      <c r="N260" s="160">
        <f t="shared" si="127"/>
        <v>0</v>
      </c>
      <c r="O260" s="160">
        <f t="shared" si="127"/>
        <v>0</v>
      </c>
      <c r="P260" s="160">
        <f t="shared" si="127"/>
        <v>0</v>
      </c>
      <c r="Q260" s="160">
        <f t="shared" si="127"/>
        <v>0</v>
      </c>
      <c r="R260" s="160">
        <f t="shared" si="127"/>
        <v>0</v>
      </c>
    </row>
    <row r="261" spans="1:18" hidden="1">
      <c r="A261" s="17" t="s">
        <v>42</v>
      </c>
      <c r="B261" s="15">
        <v>757</v>
      </c>
      <c r="C261" s="16" t="s">
        <v>72</v>
      </c>
      <c r="D261" s="16" t="s">
        <v>26</v>
      </c>
      <c r="E261" s="16" t="s">
        <v>559</v>
      </c>
      <c r="F261" s="16" t="s">
        <v>43</v>
      </c>
      <c r="G261" s="160"/>
      <c r="H261" s="160"/>
      <c r="I261" s="160"/>
      <c r="J261" s="160"/>
      <c r="K261" s="160"/>
      <c r="L261" s="160"/>
      <c r="M261" s="160"/>
      <c r="N261" s="160"/>
      <c r="O261" s="160"/>
      <c r="P261" s="160"/>
      <c r="Q261" s="160"/>
      <c r="R261" s="160"/>
    </row>
    <row r="262" spans="1:18" hidden="1">
      <c r="A262" s="17"/>
      <c r="B262" s="15"/>
      <c r="C262" s="16"/>
      <c r="D262" s="16"/>
      <c r="E262" s="16"/>
      <c r="F262" s="16"/>
      <c r="G262" s="160"/>
      <c r="H262" s="160"/>
      <c r="I262" s="160"/>
      <c r="J262" s="160"/>
      <c r="K262" s="160"/>
      <c r="L262" s="160"/>
      <c r="M262" s="160"/>
      <c r="N262" s="160"/>
      <c r="O262" s="160"/>
      <c r="P262" s="160"/>
      <c r="Q262" s="160"/>
      <c r="R262" s="160"/>
    </row>
    <row r="263" spans="1:18" hidden="1">
      <c r="A263" s="17"/>
      <c r="B263" s="15"/>
      <c r="C263" s="16"/>
      <c r="D263" s="16"/>
      <c r="E263" s="16"/>
      <c r="F263" s="16"/>
      <c r="G263" s="160"/>
      <c r="H263" s="160"/>
      <c r="I263" s="160"/>
      <c r="J263" s="160"/>
      <c r="K263" s="160"/>
      <c r="L263" s="160"/>
      <c r="M263" s="160"/>
      <c r="N263" s="160"/>
      <c r="O263" s="160"/>
      <c r="P263" s="160"/>
      <c r="Q263" s="160"/>
      <c r="R263" s="160"/>
    </row>
    <row r="264" spans="1:18" hidden="1">
      <c r="A264" s="17"/>
      <c r="B264" s="15"/>
      <c r="C264" s="16"/>
      <c r="D264" s="16"/>
      <c r="E264" s="16"/>
      <c r="F264" s="16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</row>
    <row r="265" spans="1:18" hidden="1">
      <c r="A265" s="17"/>
      <c r="B265" s="15"/>
      <c r="C265" s="16"/>
      <c r="D265" s="16"/>
      <c r="E265" s="16"/>
      <c r="F265" s="16"/>
      <c r="G265" s="160"/>
      <c r="H265" s="160"/>
      <c r="I265" s="160"/>
      <c r="J265" s="160"/>
      <c r="K265" s="160"/>
      <c r="L265" s="160"/>
      <c r="M265" s="160"/>
      <c r="N265" s="160"/>
      <c r="O265" s="160"/>
      <c r="P265" s="160"/>
      <c r="Q265" s="160"/>
      <c r="R265" s="160"/>
    </row>
    <row r="266" spans="1:18" hidden="1">
      <c r="A266" s="17"/>
      <c r="B266" s="15"/>
      <c r="C266" s="16"/>
      <c r="D266" s="16"/>
      <c r="E266" s="16"/>
      <c r="F266" s="16"/>
      <c r="G266" s="160"/>
      <c r="H266" s="160"/>
      <c r="I266" s="160"/>
      <c r="J266" s="160"/>
      <c r="K266" s="160"/>
      <c r="L266" s="160"/>
      <c r="M266" s="160"/>
      <c r="N266" s="160"/>
      <c r="O266" s="160"/>
      <c r="P266" s="160"/>
      <c r="Q266" s="160"/>
      <c r="R266" s="160"/>
    </row>
    <row r="267" spans="1:18" hidden="1">
      <c r="A267" s="17" t="s">
        <v>239</v>
      </c>
      <c r="B267" s="15">
        <v>757</v>
      </c>
      <c r="C267" s="16" t="s">
        <v>72</v>
      </c>
      <c r="D267" s="16" t="s">
        <v>26</v>
      </c>
      <c r="E267" s="16" t="s">
        <v>238</v>
      </c>
      <c r="F267" s="16"/>
      <c r="G267" s="160">
        <f>G269</f>
        <v>0</v>
      </c>
      <c r="H267" s="160">
        <f t="shared" ref="H267:R267" si="128">H269</f>
        <v>0</v>
      </c>
      <c r="I267" s="160">
        <f t="shared" si="128"/>
        <v>0</v>
      </c>
      <c r="J267" s="160">
        <f t="shared" si="128"/>
        <v>0</v>
      </c>
      <c r="K267" s="160">
        <f t="shared" si="128"/>
        <v>0</v>
      </c>
      <c r="L267" s="160">
        <f t="shared" si="128"/>
        <v>0</v>
      </c>
      <c r="M267" s="160">
        <f t="shared" si="128"/>
        <v>0</v>
      </c>
      <c r="N267" s="160">
        <f t="shared" si="128"/>
        <v>0</v>
      </c>
      <c r="O267" s="160">
        <f t="shared" si="128"/>
        <v>0</v>
      </c>
      <c r="P267" s="160">
        <f t="shared" si="128"/>
        <v>0</v>
      </c>
      <c r="Q267" s="160">
        <f t="shared" si="128"/>
        <v>0</v>
      </c>
      <c r="R267" s="160">
        <f t="shared" si="128"/>
        <v>0</v>
      </c>
    </row>
    <row r="268" spans="1:18" ht="25.5" hidden="1">
      <c r="A268" s="17" t="s">
        <v>40</v>
      </c>
      <c r="B268" s="15">
        <v>757</v>
      </c>
      <c r="C268" s="16" t="s">
        <v>72</v>
      </c>
      <c r="D268" s="16" t="s">
        <v>26</v>
      </c>
      <c r="E268" s="16" t="s">
        <v>238</v>
      </c>
      <c r="F268" s="16" t="s">
        <v>41</v>
      </c>
      <c r="G268" s="160">
        <f>G269</f>
        <v>0</v>
      </c>
      <c r="H268" s="160">
        <f t="shared" ref="H268:R268" si="129">H269</f>
        <v>0</v>
      </c>
      <c r="I268" s="160">
        <f t="shared" si="129"/>
        <v>0</v>
      </c>
      <c r="J268" s="160">
        <f t="shared" si="129"/>
        <v>0</v>
      </c>
      <c r="K268" s="160">
        <f t="shared" si="129"/>
        <v>0</v>
      </c>
      <c r="L268" s="160">
        <f t="shared" si="129"/>
        <v>0</v>
      </c>
      <c r="M268" s="160">
        <f t="shared" si="129"/>
        <v>0</v>
      </c>
      <c r="N268" s="160">
        <f t="shared" si="129"/>
        <v>0</v>
      </c>
      <c r="O268" s="160">
        <f t="shared" si="129"/>
        <v>0</v>
      </c>
      <c r="P268" s="160">
        <f t="shared" si="129"/>
        <v>0</v>
      </c>
      <c r="Q268" s="160">
        <f t="shared" si="129"/>
        <v>0</v>
      </c>
      <c r="R268" s="160">
        <f t="shared" si="129"/>
        <v>0</v>
      </c>
    </row>
    <row r="269" spans="1:18" hidden="1">
      <c r="A269" s="17" t="s">
        <v>42</v>
      </c>
      <c r="B269" s="15">
        <v>757</v>
      </c>
      <c r="C269" s="16" t="s">
        <v>72</v>
      </c>
      <c r="D269" s="16" t="s">
        <v>26</v>
      </c>
      <c r="E269" s="16" t="s">
        <v>238</v>
      </c>
      <c r="F269" s="16" t="s">
        <v>43</v>
      </c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</row>
    <row r="270" spans="1:18" ht="51" hidden="1">
      <c r="A270" s="17" t="s">
        <v>297</v>
      </c>
      <c r="B270" s="15">
        <v>757</v>
      </c>
      <c r="C270" s="16" t="s">
        <v>72</v>
      </c>
      <c r="D270" s="16" t="s">
        <v>26</v>
      </c>
      <c r="E270" s="16" t="s">
        <v>5</v>
      </c>
      <c r="F270" s="16"/>
      <c r="G270" s="160">
        <f>G272</f>
        <v>0</v>
      </c>
      <c r="H270" s="160">
        <f t="shared" ref="H270:R270" si="130">H272</f>
        <v>0</v>
      </c>
      <c r="I270" s="160">
        <f t="shared" si="130"/>
        <v>0</v>
      </c>
      <c r="J270" s="160">
        <f t="shared" si="130"/>
        <v>0</v>
      </c>
      <c r="K270" s="160">
        <f t="shared" si="130"/>
        <v>0</v>
      </c>
      <c r="L270" s="160">
        <f t="shared" si="130"/>
        <v>0</v>
      </c>
      <c r="M270" s="160">
        <f t="shared" si="130"/>
        <v>0</v>
      </c>
      <c r="N270" s="160">
        <f t="shared" si="130"/>
        <v>0</v>
      </c>
      <c r="O270" s="160">
        <f t="shared" si="130"/>
        <v>0</v>
      </c>
      <c r="P270" s="160">
        <f t="shared" si="130"/>
        <v>0</v>
      </c>
      <c r="Q270" s="160">
        <f t="shared" si="130"/>
        <v>0</v>
      </c>
      <c r="R270" s="160">
        <f t="shared" si="130"/>
        <v>0</v>
      </c>
    </row>
    <row r="271" spans="1:18" ht="25.5" hidden="1">
      <c r="A271" s="17" t="s">
        <v>40</v>
      </c>
      <c r="B271" s="15">
        <v>757</v>
      </c>
      <c r="C271" s="16" t="s">
        <v>72</v>
      </c>
      <c r="D271" s="16" t="s">
        <v>26</v>
      </c>
      <c r="E271" s="16" t="s">
        <v>5</v>
      </c>
      <c r="F271" s="16" t="s">
        <v>41</v>
      </c>
      <c r="G271" s="160">
        <f>G272</f>
        <v>0</v>
      </c>
      <c r="H271" s="160">
        <f t="shared" ref="H271:R271" si="131">H272</f>
        <v>0</v>
      </c>
      <c r="I271" s="160">
        <f t="shared" si="131"/>
        <v>0</v>
      </c>
      <c r="J271" s="160">
        <f t="shared" si="131"/>
        <v>0</v>
      </c>
      <c r="K271" s="160">
        <f t="shared" si="131"/>
        <v>0</v>
      </c>
      <c r="L271" s="160">
        <f t="shared" si="131"/>
        <v>0</v>
      </c>
      <c r="M271" s="160">
        <f t="shared" si="131"/>
        <v>0</v>
      </c>
      <c r="N271" s="160">
        <f t="shared" si="131"/>
        <v>0</v>
      </c>
      <c r="O271" s="160">
        <f t="shared" si="131"/>
        <v>0</v>
      </c>
      <c r="P271" s="160">
        <f t="shared" si="131"/>
        <v>0</v>
      </c>
      <c r="Q271" s="160">
        <f t="shared" si="131"/>
        <v>0</v>
      </c>
      <c r="R271" s="160">
        <f t="shared" si="131"/>
        <v>0</v>
      </c>
    </row>
    <row r="272" spans="1:18" hidden="1">
      <c r="A272" s="17" t="s">
        <v>42</v>
      </c>
      <c r="B272" s="15">
        <v>757</v>
      </c>
      <c r="C272" s="16" t="s">
        <v>72</v>
      </c>
      <c r="D272" s="16" t="s">
        <v>26</v>
      </c>
      <c r="E272" s="16" t="s">
        <v>5</v>
      </c>
      <c r="F272" s="16" t="s">
        <v>43</v>
      </c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</row>
    <row r="273" spans="1:18" ht="68.25" hidden="1" customHeight="1">
      <c r="A273" s="17" t="s">
        <v>299</v>
      </c>
      <c r="B273" s="15">
        <v>757</v>
      </c>
      <c r="C273" s="16" t="s">
        <v>72</v>
      </c>
      <c r="D273" s="16" t="s">
        <v>26</v>
      </c>
      <c r="E273" s="16" t="s">
        <v>298</v>
      </c>
      <c r="F273" s="16"/>
      <c r="G273" s="160">
        <f>G274</f>
        <v>0</v>
      </c>
      <c r="H273" s="160">
        <f t="shared" ref="H273:R274" si="132">H274</f>
        <v>0</v>
      </c>
      <c r="I273" s="160">
        <f t="shared" si="132"/>
        <v>0</v>
      </c>
      <c r="J273" s="160">
        <f t="shared" si="132"/>
        <v>0</v>
      </c>
      <c r="K273" s="160">
        <f t="shared" si="132"/>
        <v>0</v>
      </c>
      <c r="L273" s="160">
        <f t="shared" si="132"/>
        <v>0</v>
      </c>
      <c r="M273" s="160">
        <f t="shared" si="132"/>
        <v>0</v>
      </c>
      <c r="N273" s="160">
        <f t="shared" si="132"/>
        <v>0</v>
      </c>
      <c r="O273" s="160">
        <f t="shared" si="132"/>
        <v>0</v>
      </c>
      <c r="P273" s="160">
        <f t="shared" si="132"/>
        <v>0</v>
      </c>
      <c r="Q273" s="160">
        <f t="shared" si="132"/>
        <v>0</v>
      </c>
      <c r="R273" s="160">
        <f t="shared" si="132"/>
        <v>0</v>
      </c>
    </row>
    <row r="274" spans="1:18" ht="25.5" hidden="1">
      <c r="A274" s="17" t="s">
        <v>40</v>
      </c>
      <c r="B274" s="15">
        <v>757</v>
      </c>
      <c r="C274" s="16" t="s">
        <v>72</v>
      </c>
      <c r="D274" s="16" t="s">
        <v>26</v>
      </c>
      <c r="E274" s="16" t="s">
        <v>298</v>
      </c>
      <c r="F274" s="16" t="s">
        <v>41</v>
      </c>
      <c r="G274" s="160">
        <f>G275</f>
        <v>0</v>
      </c>
      <c r="H274" s="160">
        <f t="shared" si="132"/>
        <v>0</v>
      </c>
      <c r="I274" s="160">
        <f t="shared" si="132"/>
        <v>0</v>
      </c>
      <c r="J274" s="160">
        <f t="shared" si="132"/>
        <v>0</v>
      </c>
      <c r="K274" s="160">
        <f t="shared" si="132"/>
        <v>0</v>
      </c>
      <c r="L274" s="160">
        <f t="shared" si="132"/>
        <v>0</v>
      </c>
      <c r="M274" s="160">
        <f t="shared" si="132"/>
        <v>0</v>
      </c>
      <c r="N274" s="160">
        <f t="shared" si="132"/>
        <v>0</v>
      </c>
      <c r="O274" s="160">
        <f t="shared" si="132"/>
        <v>0</v>
      </c>
      <c r="P274" s="160">
        <f t="shared" si="132"/>
        <v>0</v>
      </c>
      <c r="Q274" s="160">
        <f t="shared" si="132"/>
        <v>0</v>
      </c>
      <c r="R274" s="160">
        <f t="shared" si="132"/>
        <v>0</v>
      </c>
    </row>
    <row r="275" spans="1:18" hidden="1">
      <c r="A275" s="17" t="s">
        <v>42</v>
      </c>
      <c r="B275" s="15">
        <v>757</v>
      </c>
      <c r="C275" s="16" t="s">
        <v>72</v>
      </c>
      <c r="D275" s="16" t="s">
        <v>26</v>
      </c>
      <c r="E275" s="16" t="s">
        <v>298</v>
      </c>
      <c r="F275" s="16" t="s">
        <v>43</v>
      </c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</row>
    <row r="276" spans="1:18" ht="45.75" hidden="1" customHeight="1">
      <c r="A276" s="17" t="s">
        <v>300</v>
      </c>
      <c r="B276" s="15">
        <v>757</v>
      </c>
      <c r="C276" s="16" t="s">
        <v>72</v>
      </c>
      <c r="D276" s="16" t="s">
        <v>26</v>
      </c>
      <c r="E276" s="16" t="s">
        <v>301</v>
      </c>
      <c r="F276" s="16"/>
      <c r="G276" s="160">
        <f>G277</f>
        <v>0</v>
      </c>
      <c r="H276" s="160">
        <f t="shared" ref="H276:R277" si="133">H277</f>
        <v>0</v>
      </c>
      <c r="I276" s="160">
        <f t="shared" si="133"/>
        <v>0</v>
      </c>
      <c r="J276" s="160">
        <f t="shared" si="133"/>
        <v>0</v>
      </c>
      <c r="K276" s="160">
        <f t="shared" si="133"/>
        <v>0</v>
      </c>
      <c r="L276" s="160">
        <f t="shared" si="133"/>
        <v>0</v>
      </c>
      <c r="M276" s="160">
        <f t="shared" si="133"/>
        <v>0</v>
      </c>
      <c r="N276" s="160">
        <f t="shared" si="133"/>
        <v>0</v>
      </c>
      <c r="O276" s="160">
        <f t="shared" si="133"/>
        <v>0</v>
      </c>
      <c r="P276" s="160">
        <f t="shared" si="133"/>
        <v>0</v>
      </c>
      <c r="Q276" s="160">
        <f t="shared" si="133"/>
        <v>0</v>
      </c>
      <c r="R276" s="160">
        <f t="shared" si="133"/>
        <v>0</v>
      </c>
    </row>
    <row r="277" spans="1:18" ht="25.5" hidden="1">
      <c r="A277" s="17" t="s">
        <v>40</v>
      </c>
      <c r="B277" s="15">
        <v>757</v>
      </c>
      <c r="C277" s="16" t="s">
        <v>72</v>
      </c>
      <c r="D277" s="16" t="s">
        <v>26</v>
      </c>
      <c r="E277" s="16" t="s">
        <v>301</v>
      </c>
      <c r="F277" s="16" t="s">
        <v>41</v>
      </c>
      <c r="G277" s="160">
        <f>G278</f>
        <v>0</v>
      </c>
      <c r="H277" s="160">
        <f t="shared" si="133"/>
        <v>0</v>
      </c>
      <c r="I277" s="160">
        <f t="shared" si="133"/>
        <v>0</v>
      </c>
      <c r="J277" s="160">
        <f t="shared" si="133"/>
        <v>0</v>
      </c>
      <c r="K277" s="160">
        <f t="shared" si="133"/>
        <v>0</v>
      </c>
      <c r="L277" s="160">
        <f t="shared" si="133"/>
        <v>0</v>
      </c>
      <c r="M277" s="160">
        <f t="shared" si="133"/>
        <v>0</v>
      </c>
      <c r="N277" s="160">
        <f t="shared" si="133"/>
        <v>0</v>
      </c>
      <c r="O277" s="160">
        <f t="shared" si="133"/>
        <v>0</v>
      </c>
      <c r="P277" s="160">
        <f t="shared" si="133"/>
        <v>0</v>
      </c>
      <c r="Q277" s="160">
        <f t="shared" si="133"/>
        <v>0</v>
      </c>
      <c r="R277" s="160">
        <f t="shared" si="133"/>
        <v>0</v>
      </c>
    </row>
    <row r="278" spans="1:18" hidden="1">
      <c r="A278" s="17" t="s">
        <v>42</v>
      </c>
      <c r="B278" s="15">
        <v>757</v>
      </c>
      <c r="C278" s="16" t="s">
        <v>72</v>
      </c>
      <c r="D278" s="16" t="s">
        <v>26</v>
      </c>
      <c r="E278" s="16" t="s">
        <v>301</v>
      </c>
      <c r="F278" s="16" t="s">
        <v>43</v>
      </c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</row>
    <row r="279" spans="1:18" ht="66.75" hidden="1" customHeight="1">
      <c r="A279" s="17" t="s">
        <v>299</v>
      </c>
      <c r="B279" s="15">
        <v>757</v>
      </c>
      <c r="C279" s="16" t="s">
        <v>72</v>
      </c>
      <c r="D279" s="16" t="s">
        <v>26</v>
      </c>
      <c r="E279" s="16" t="s">
        <v>302</v>
      </c>
      <c r="F279" s="16"/>
      <c r="G279" s="160">
        <f>G280</f>
        <v>0</v>
      </c>
      <c r="H279" s="160">
        <f t="shared" ref="H279:R280" si="134">H280</f>
        <v>0</v>
      </c>
      <c r="I279" s="160">
        <f t="shared" si="134"/>
        <v>0</v>
      </c>
      <c r="J279" s="160">
        <f t="shared" si="134"/>
        <v>0</v>
      </c>
      <c r="K279" s="160">
        <f t="shared" si="134"/>
        <v>0</v>
      </c>
      <c r="L279" s="160">
        <f t="shared" si="134"/>
        <v>0</v>
      </c>
      <c r="M279" s="160">
        <f t="shared" si="134"/>
        <v>0</v>
      </c>
      <c r="N279" s="160">
        <f t="shared" si="134"/>
        <v>0</v>
      </c>
      <c r="O279" s="160">
        <f t="shared" si="134"/>
        <v>0</v>
      </c>
      <c r="P279" s="160">
        <f t="shared" si="134"/>
        <v>0</v>
      </c>
      <c r="Q279" s="160">
        <f t="shared" si="134"/>
        <v>0</v>
      </c>
      <c r="R279" s="160">
        <f t="shared" si="134"/>
        <v>0</v>
      </c>
    </row>
    <row r="280" spans="1:18" ht="25.5" hidden="1">
      <c r="A280" s="17" t="s">
        <v>40</v>
      </c>
      <c r="B280" s="15">
        <v>757</v>
      </c>
      <c r="C280" s="16" t="s">
        <v>72</v>
      </c>
      <c r="D280" s="16" t="s">
        <v>26</v>
      </c>
      <c r="E280" s="16" t="s">
        <v>302</v>
      </c>
      <c r="F280" s="16" t="s">
        <v>41</v>
      </c>
      <c r="G280" s="160">
        <f>G281</f>
        <v>0</v>
      </c>
      <c r="H280" s="160">
        <f t="shared" si="134"/>
        <v>0</v>
      </c>
      <c r="I280" s="160">
        <f t="shared" si="134"/>
        <v>0</v>
      </c>
      <c r="J280" s="160">
        <f t="shared" si="134"/>
        <v>0</v>
      </c>
      <c r="K280" s="160">
        <f t="shared" si="134"/>
        <v>0</v>
      </c>
      <c r="L280" s="160">
        <f t="shared" si="134"/>
        <v>0</v>
      </c>
      <c r="M280" s="160">
        <f t="shared" si="134"/>
        <v>0</v>
      </c>
      <c r="N280" s="160">
        <f t="shared" si="134"/>
        <v>0</v>
      </c>
      <c r="O280" s="160">
        <f t="shared" si="134"/>
        <v>0</v>
      </c>
      <c r="P280" s="160">
        <f t="shared" si="134"/>
        <v>0</v>
      </c>
      <c r="Q280" s="160">
        <f t="shared" si="134"/>
        <v>0</v>
      </c>
      <c r="R280" s="160">
        <f t="shared" si="134"/>
        <v>0</v>
      </c>
    </row>
    <row r="281" spans="1:18" hidden="1">
      <c r="A281" s="17" t="s">
        <v>42</v>
      </c>
      <c r="B281" s="15">
        <v>757</v>
      </c>
      <c r="C281" s="16" t="s">
        <v>72</v>
      </c>
      <c r="D281" s="16" t="s">
        <v>26</v>
      </c>
      <c r="E281" s="16" t="s">
        <v>302</v>
      </c>
      <c r="F281" s="16" t="s">
        <v>43</v>
      </c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</row>
    <row r="282" spans="1:18" ht="27.75" hidden="1" customHeight="1">
      <c r="A282" s="17" t="s">
        <v>653</v>
      </c>
      <c r="B282" s="15">
        <v>757</v>
      </c>
      <c r="C282" s="16" t="s">
        <v>72</v>
      </c>
      <c r="D282" s="16" t="s">
        <v>26</v>
      </c>
      <c r="E282" s="16" t="s">
        <v>441</v>
      </c>
      <c r="F282" s="16"/>
      <c r="G282" s="160">
        <f>G283</f>
        <v>0</v>
      </c>
      <c r="H282" s="160">
        <f t="shared" ref="H282:R283" si="135">H283</f>
        <v>0</v>
      </c>
      <c r="I282" s="160">
        <f t="shared" si="135"/>
        <v>0</v>
      </c>
      <c r="J282" s="160">
        <f t="shared" si="135"/>
        <v>0</v>
      </c>
      <c r="K282" s="160">
        <f t="shared" si="135"/>
        <v>0</v>
      </c>
      <c r="L282" s="160">
        <f t="shared" si="135"/>
        <v>0</v>
      </c>
      <c r="M282" s="160">
        <f t="shared" si="135"/>
        <v>0</v>
      </c>
      <c r="N282" s="160">
        <f t="shared" si="135"/>
        <v>0</v>
      </c>
      <c r="O282" s="160">
        <f t="shared" si="135"/>
        <v>0</v>
      </c>
      <c r="P282" s="160">
        <f t="shared" si="135"/>
        <v>0</v>
      </c>
      <c r="Q282" s="160">
        <f t="shared" si="135"/>
        <v>0</v>
      </c>
      <c r="R282" s="160">
        <f t="shared" si="135"/>
        <v>0</v>
      </c>
    </row>
    <row r="283" spans="1:18" ht="25.5" hidden="1">
      <c r="A283" s="17" t="s">
        <v>40</v>
      </c>
      <c r="B283" s="15">
        <v>757</v>
      </c>
      <c r="C283" s="16" t="s">
        <v>72</v>
      </c>
      <c r="D283" s="16" t="s">
        <v>26</v>
      </c>
      <c r="E283" s="16" t="s">
        <v>441</v>
      </c>
      <c r="F283" s="16" t="s">
        <v>41</v>
      </c>
      <c r="G283" s="160">
        <f>G284</f>
        <v>0</v>
      </c>
      <c r="H283" s="160">
        <f t="shared" si="135"/>
        <v>0</v>
      </c>
      <c r="I283" s="160">
        <f t="shared" si="135"/>
        <v>0</v>
      </c>
      <c r="J283" s="160">
        <f t="shared" si="135"/>
        <v>0</v>
      </c>
      <c r="K283" s="160">
        <f t="shared" si="135"/>
        <v>0</v>
      </c>
      <c r="L283" s="160">
        <f t="shared" si="135"/>
        <v>0</v>
      </c>
      <c r="M283" s="160">
        <f t="shared" si="135"/>
        <v>0</v>
      </c>
      <c r="N283" s="160">
        <f t="shared" si="135"/>
        <v>0</v>
      </c>
      <c r="O283" s="160">
        <f t="shared" si="135"/>
        <v>0</v>
      </c>
      <c r="P283" s="160">
        <f t="shared" si="135"/>
        <v>0</v>
      </c>
      <c r="Q283" s="160">
        <f t="shared" si="135"/>
        <v>0</v>
      </c>
      <c r="R283" s="160">
        <f t="shared" si="135"/>
        <v>0</v>
      </c>
    </row>
    <row r="284" spans="1:18" hidden="1">
      <c r="A284" s="17" t="s">
        <v>42</v>
      </c>
      <c r="B284" s="15">
        <v>757</v>
      </c>
      <c r="C284" s="16" t="s">
        <v>72</v>
      </c>
      <c r="D284" s="16" t="s">
        <v>26</v>
      </c>
      <c r="E284" s="16" t="s">
        <v>441</v>
      </c>
      <c r="F284" s="16" t="s">
        <v>43</v>
      </c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</row>
    <row r="285" spans="1:18" ht="54.75" hidden="1" customHeight="1">
      <c r="A285" s="17" t="s">
        <v>304</v>
      </c>
      <c r="B285" s="15">
        <v>757</v>
      </c>
      <c r="C285" s="16" t="s">
        <v>72</v>
      </c>
      <c r="D285" s="16" t="s">
        <v>26</v>
      </c>
      <c r="E285" s="16" t="s">
        <v>303</v>
      </c>
      <c r="F285" s="16"/>
      <c r="G285" s="160">
        <f>G286</f>
        <v>0</v>
      </c>
      <c r="H285" s="160">
        <f t="shared" ref="H285:R286" si="136">H286</f>
        <v>0</v>
      </c>
      <c r="I285" s="160">
        <f t="shared" si="136"/>
        <v>0</v>
      </c>
      <c r="J285" s="160">
        <f t="shared" si="136"/>
        <v>0</v>
      </c>
      <c r="K285" s="160">
        <f t="shared" si="136"/>
        <v>0</v>
      </c>
      <c r="L285" s="160">
        <f t="shared" si="136"/>
        <v>0</v>
      </c>
      <c r="M285" s="160">
        <f t="shared" si="136"/>
        <v>0</v>
      </c>
      <c r="N285" s="160">
        <f t="shared" si="136"/>
        <v>0</v>
      </c>
      <c r="O285" s="160">
        <f t="shared" si="136"/>
        <v>0</v>
      </c>
      <c r="P285" s="160">
        <f t="shared" si="136"/>
        <v>0</v>
      </c>
      <c r="Q285" s="160">
        <f t="shared" si="136"/>
        <v>0</v>
      </c>
      <c r="R285" s="160">
        <f t="shared" si="136"/>
        <v>0</v>
      </c>
    </row>
    <row r="286" spans="1:18" ht="25.5" hidden="1">
      <c r="A286" s="17" t="s">
        <v>40</v>
      </c>
      <c r="B286" s="15">
        <v>757</v>
      </c>
      <c r="C286" s="16" t="s">
        <v>72</v>
      </c>
      <c r="D286" s="16" t="s">
        <v>26</v>
      </c>
      <c r="E286" s="16" t="s">
        <v>303</v>
      </c>
      <c r="F286" s="16" t="s">
        <v>41</v>
      </c>
      <c r="G286" s="160">
        <f>G287</f>
        <v>0</v>
      </c>
      <c r="H286" s="160">
        <f t="shared" si="136"/>
        <v>0</v>
      </c>
      <c r="I286" s="160">
        <f t="shared" si="136"/>
        <v>0</v>
      </c>
      <c r="J286" s="160">
        <f t="shared" si="136"/>
        <v>0</v>
      </c>
      <c r="K286" s="160">
        <f t="shared" si="136"/>
        <v>0</v>
      </c>
      <c r="L286" s="160">
        <f t="shared" si="136"/>
        <v>0</v>
      </c>
      <c r="M286" s="160">
        <f t="shared" si="136"/>
        <v>0</v>
      </c>
      <c r="N286" s="160">
        <f t="shared" si="136"/>
        <v>0</v>
      </c>
      <c r="O286" s="160">
        <f t="shared" si="136"/>
        <v>0</v>
      </c>
      <c r="P286" s="160">
        <f t="shared" si="136"/>
        <v>0</v>
      </c>
      <c r="Q286" s="160">
        <f t="shared" si="136"/>
        <v>0</v>
      </c>
      <c r="R286" s="160">
        <f t="shared" si="136"/>
        <v>0</v>
      </c>
    </row>
    <row r="287" spans="1:18" hidden="1">
      <c r="A287" s="17" t="s">
        <v>42</v>
      </c>
      <c r="B287" s="15">
        <v>757</v>
      </c>
      <c r="C287" s="16" t="s">
        <v>72</v>
      </c>
      <c r="D287" s="16" t="s">
        <v>26</v>
      </c>
      <c r="E287" s="16" t="s">
        <v>303</v>
      </c>
      <c r="F287" s="16" t="s">
        <v>43</v>
      </c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</row>
    <row r="288" spans="1:18" hidden="1">
      <c r="A288" s="40" t="s">
        <v>360</v>
      </c>
      <c r="B288" s="15">
        <v>757</v>
      </c>
      <c r="C288" s="16" t="s">
        <v>72</v>
      </c>
      <c r="D288" s="16" t="s">
        <v>26</v>
      </c>
      <c r="E288" s="16" t="s">
        <v>475</v>
      </c>
      <c r="F288" s="16"/>
      <c r="G288" s="160">
        <f>G289</f>
        <v>0</v>
      </c>
      <c r="H288" s="160">
        <f t="shared" ref="H288:R290" si="137">H289</f>
        <v>0</v>
      </c>
      <c r="I288" s="160">
        <f t="shared" si="137"/>
        <v>0</v>
      </c>
      <c r="J288" s="160">
        <f t="shared" si="137"/>
        <v>0</v>
      </c>
      <c r="K288" s="160">
        <f t="shared" si="137"/>
        <v>0</v>
      </c>
      <c r="L288" s="160">
        <f t="shared" si="137"/>
        <v>0</v>
      </c>
      <c r="M288" s="160">
        <f t="shared" si="137"/>
        <v>0</v>
      </c>
      <c r="N288" s="160">
        <f t="shared" si="137"/>
        <v>0</v>
      </c>
      <c r="O288" s="160">
        <f t="shared" si="137"/>
        <v>0</v>
      </c>
      <c r="P288" s="160">
        <f t="shared" si="137"/>
        <v>0</v>
      </c>
      <c r="Q288" s="160">
        <f t="shared" si="137"/>
        <v>0</v>
      </c>
      <c r="R288" s="160">
        <f t="shared" si="137"/>
        <v>0</v>
      </c>
    </row>
    <row r="289" spans="1:18" hidden="1">
      <c r="A289" s="40" t="s">
        <v>360</v>
      </c>
      <c r="B289" s="15">
        <v>757</v>
      </c>
      <c r="C289" s="16" t="s">
        <v>72</v>
      </c>
      <c r="D289" s="16" t="s">
        <v>26</v>
      </c>
      <c r="E289" s="16" t="s">
        <v>566</v>
      </c>
      <c r="F289" s="16"/>
      <c r="G289" s="160">
        <f>G290</f>
        <v>0</v>
      </c>
      <c r="H289" s="160">
        <f t="shared" si="137"/>
        <v>0</v>
      </c>
      <c r="I289" s="160">
        <f t="shared" si="137"/>
        <v>0</v>
      </c>
      <c r="J289" s="160">
        <f t="shared" si="137"/>
        <v>0</v>
      </c>
      <c r="K289" s="160">
        <f t="shared" si="137"/>
        <v>0</v>
      </c>
      <c r="L289" s="160">
        <f t="shared" si="137"/>
        <v>0</v>
      </c>
      <c r="M289" s="160">
        <f t="shared" si="137"/>
        <v>0</v>
      </c>
      <c r="N289" s="160">
        <f t="shared" si="137"/>
        <v>0</v>
      </c>
      <c r="O289" s="160">
        <f t="shared" si="137"/>
        <v>0</v>
      </c>
      <c r="P289" s="160">
        <f t="shared" si="137"/>
        <v>0</v>
      </c>
      <c r="Q289" s="160">
        <f t="shared" si="137"/>
        <v>0</v>
      </c>
      <c r="R289" s="160">
        <f t="shared" si="137"/>
        <v>0</v>
      </c>
    </row>
    <row r="290" spans="1:18" ht="25.5" hidden="1">
      <c r="A290" s="17" t="s">
        <v>40</v>
      </c>
      <c r="B290" s="15">
        <v>757</v>
      </c>
      <c r="C290" s="16" t="s">
        <v>72</v>
      </c>
      <c r="D290" s="16" t="s">
        <v>26</v>
      </c>
      <c r="E290" s="16" t="s">
        <v>566</v>
      </c>
      <c r="F290" s="16" t="s">
        <v>41</v>
      </c>
      <c r="G290" s="160">
        <f>G291</f>
        <v>0</v>
      </c>
      <c r="H290" s="160">
        <f t="shared" si="137"/>
        <v>0</v>
      </c>
      <c r="I290" s="160">
        <f t="shared" si="137"/>
        <v>0</v>
      </c>
      <c r="J290" s="160">
        <f t="shared" si="137"/>
        <v>0</v>
      </c>
      <c r="K290" s="160">
        <f t="shared" si="137"/>
        <v>0</v>
      </c>
      <c r="L290" s="160">
        <f t="shared" si="137"/>
        <v>0</v>
      </c>
      <c r="M290" s="160">
        <f t="shared" si="137"/>
        <v>0</v>
      </c>
      <c r="N290" s="160">
        <f t="shared" si="137"/>
        <v>0</v>
      </c>
      <c r="O290" s="160">
        <f t="shared" si="137"/>
        <v>0</v>
      </c>
      <c r="P290" s="160">
        <f t="shared" si="137"/>
        <v>0</v>
      </c>
      <c r="Q290" s="160">
        <f t="shared" si="137"/>
        <v>0</v>
      </c>
      <c r="R290" s="160">
        <f t="shared" si="137"/>
        <v>0</v>
      </c>
    </row>
    <row r="291" spans="1:18" hidden="1">
      <c r="A291" s="17" t="s">
        <v>42</v>
      </c>
      <c r="B291" s="15">
        <v>757</v>
      </c>
      <c r="C291" s="16" t="s">
        <v>72</v>
      </c>
      <c r="D291" s="16" t="s">
        <v>26</v>
      </c>
      <c r="E291" s="16" t="s">
        <v>566</v>
      </c>
      <c r="F291" s="16" t="s">
        <v>43</v>
      </c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</row>
    <row r="292" spans="1:18" ht="76.5">
      <c r="A292" s="17" t="s">
        <v>813</v>
      </c>
      <c r="B292" s="15">
        <v>757</v>
      </c>
      <c r="C292" s="16" t="s">
        <v>72</v>
      </c>
      <c r="D292" s="16" t="s">
        <v>26</v>
      </c>
      <c r="E292" s="16" t="s">
        <v>812</v>
      </c>
      <c r="F292" s="16"/>
      <c r="G292" s="160">
        <f>G293</f>
        <v>976946.38</v>
      </c>
      <c r="H292" s="160">
        <f t="shared" ref="H292:R292" si="138">H293</f>
        <v>976947.38</v>
      </c>
      <c r="I292" s="160">
        <f t="shared" si="138"/>
        <v>976948.38</v>
      </c>
      <c r="J292" s="160">
        <f t="shared" si="138"/>
        <v>976949.38</v>
      </c>
      <c r="K292" s="160">
        <f t="shared" si="138"/>
        <v>976950.38</v>
      </c>
      <c r="L292" s="160">
        <f t="shared" si="138"/>
        <v>976951.38</v>
      </c>
      <c r="M292" s="160">
        <f t="shared" si="138"/>
        <v>976952.38</v>
      </c>
      <c r="N292" s="160">
        <f t="shared" si="138"/>
        <v>976953.38</v>
      </c>
      <c r="O292" s="160">
        <f t="shared" si="138"/>
        <v>976954.38</v>
      </c>
      <c r="P292" s="160">
        <f t="shared" si="138"/>
        <v>976955.38</v>
      </c>
      <c r="Q292" s="160">
        <f t="shared" si="138"/>
        <v>976956.38</v>
      </c>
      <c r="R292" s="160">
        <f t="shared" si="138"/>
        <v>976946.38</v>
      </c>
    </row>
    <row r="293" spans="1:18">
      <c r="A293" s="17" t="s">
        <v>42</v>
      </c>
      <c r="B293" s="15">
        <v>757</v>
      </c>
      <c r="C293" s="16" t="s">
        <v>72</v>
      </c>
      <c r="D293" s="16" t="s">
        <v>26</v>
      </c>
      <c r="E293" s="16" t="s">
        <v>812</v>
      </c>
      <c r="F293" s="16" t="s">
        <v>43</v>
      </c>
      <c r="G293" s="160">
        <v>976946.38</v>
      </c>
      <c r="H293" s="160">
        <v>976947.38</v>
      </c>
      <c r="I293" s="160">
        <v>976948.38</v>
      </c>
      <c r="J293" s="160">
        <v>976949.38</v>
      </c>
      <c r="K293" s="160">
        <v>976950.38</v>
      </c>
      <c r="L293" s="160">
        <v>976951.38</v>
      </c>
      <c r="M293" s="160">
        <v>976952.38</v>
      </c>
      <c r="N293" s="160">
        <v>976953.38</v>
      </c>
      <c r="O293" s="160">
        <v>976954.38</v>
      </c>
      <c r="P293" s="160">
        <v>976955.38</v>
      </c>
      <c r="Q293" s="160">
        <v>976956.38</v>
      </c>
      <c r="R293" s="160">
        <v>976946.38</v>
      </c>
    </row>
    <row r="294" spans="1:18" ht="19.5" customHeight="1">
      <c r="A294" s="17" t="s">
        <v>811</v>
      </c>
      <c r="B294" s="15">
        <v>757</v>
      </c>
      <c r="C294" s="16" t="s">
        <v>72</v>
      </c>
      <c r="D294" s="16" t="s">
        <v>26</v>
      </c>
      <c r="E294" s="16" t="s">
        <v>238</v>
      </c>
      <c r="F294" s="16"/>
      <c r="G294" s="159">
        <f>G295</f>
        <v>85437.75</v>
      </c>
      <c r="H294" s="159">
        <f t="shared" ref="H294:R294" si="139">H295</f>
        <v>85438.75</v>
      </c>
      <c r="I294" s="159">
        <f t="shared" si="139"/>
        <v>85439.75</v>
      </c>
      <c r="J294" s="159">
        <f t="shared" si="139"/>
        <v>85440.75</v>
      </c>
      <c r="K294" s="159">
        <f t="shared" si="139"/>
        <v>85441.75</v>
      </c>
      <c r="L294" s="159">
        <f t="shared" si="139"/>
        <v>85442.75</v>
      </c>
      <c r="M294" s="159">
        <f t="shared" si="139"/>
        <v>85443.75</v>
      </c>
      <c r="N294" s="159">
        <f t="shared" si="139"/>
        <v>85444.75</v>
      </c>
      <c r="O294" s="159">
        <f t="shared" si="139"/>
        <v>85445.75</v>
      </c>
      <c r="P294" s="159">
        <f t="shared" si="139"/>
        <v>85446.75</v>
      </c>
      <c r="Q294" s="159">
        <f t="shared" si="139"/>
        <v>85447.75</v>
      </c>
      <c r="R294" s="159">
        <f t="shared" si="139"/>
        <v>85437.75</v>
      </c>
    </row>
    <row r="295" spans="1:18" ht="19.5" customHeight="1">
      <c r="A295" s="17" t="s">
        <v>42</v>
      </c>
      <c r="B295" s="15">
        <v>757</v>
      </c>
      <c r="C295" s="16" t="s">
        <v>72</v>
      </c>
      <c r="D295" s="16" t="s">
        <v>26</v>
      </c>
      <c r="E295" s="16" t="s">
        <v>238</v>
      </c>
      <c r="F295" s="16" t="s">
        <v>43</v>
      </c>
      <c r="G295" s="159">
        <v>85437.75</v>
      </c>
      <c r="H295" s="159">
        <v>85438.75</v>
      </c>
      <c r="I295" s="159">
        <v>85439.75</v>
      </c>
      <c r="J295" s="159">
        <v>85440.75</v>
      </c>
      <c r="K295" s="159">
        <v>85441.75</v>
      </c>
      <c r="L295" s="159">
        <v>85442.75</v>
      </c>
      <c r="M295" s="159">
        <v>85443.75</v>
      </c>
      <c r="N295" s="159">
        <v>85444.75</v>
      </c>
      <c r="O295" s="159">
        <v>85445.75</v>
      </c>
      <c r="P295" s="159">
        <v>85446.75</v>
      </c>
      <c r="Q295" s="159">
        <v>85447.75</v>
      </c>
      <c r="R295" s="159">
        <v>85437.75</v>
      </c>
    </row>
    <row r="296" spans="1:18" ht="19.5" customHeight="1">
      <c r="A296" s="17" t="s">
        <v>842</v>
      </c>
      <c r="B296" s="15">
        <v>757</v>
      </c>
      <c r="C296" s="16" t="s">
        <v>72</v>
      </c>
      <c r="D296" s="16" t="s">
        <v>26</v>
      </c>
      <c r="E296" s="16" t="s">
        <v>876</v>
      </c>
      <c r="F296" s="16"/>
      <c r="G296" s="159">
        <f>G297</f>
        <v>3184946.1</v>
      </c>
      <c r="H296" s="159">
        <f t="shared" ref="H296:R296" si="140">H297</f>
        <v>3184947.1</v>
      </c>
      <c r="I296" s="159">
        <f t="shared" si="140"/>
        <v>3184948.1</v>
      </c>
      <c r="J296" s="159">
        <f t="shared" si="140"/>
        <v>3184949.1</v>
      </c>
      <c r="K296" s="159">
        <f t="shared" si="140"/>
        <v>3184950.1</v>
      </c>
      <c r="L296" s="159">
        <f t="shared" si="140"/>
        <v>3184951.1</v>
      </c>
      <c r="M296" s="159">
        <f t="shared" si="140"/>
        <v>3184952.1</v>
      </c>
      <c r="N296" s="159">
        <f t="shared" si="140"/>
        <v>3184953.1</v>
      </c>
      <c r="O296" s="159">
        <f t="shared" si="140"/>
        <v>3184954.1</v>
      </c>
      <c r="P296" s="159">
        <f t="shared" si="140"/>
        <v>3184955.1</v>
      </c>
      <c r="Q296" s="159">
        <f t="shared" si="140"/>
        <v>3184956.1</v>
      </c>
      <c r="R296" s="159">
        <f t="shared" si="140"/>
        <v>3184946.1</v>
      </c>
    </row>
    <row r="297" spans="1:18" ht="19.5" customHeight="1">
      <c r="A297" s="17" t="s">
        <v>42</v>
      </c>
      <c r="B297" s="15">
        <v>757</v>
      </c>
      <c r="C297" s="16" t="s">
        <v>72</v>
      </c>
      <c r="D297" s="16" t="s">
        <v>26</v>
      </c>
      <c r="E297" s="16" t="s">
        <v>876</v>
      </c>
      <c r="F297" s="16" t="s">
        <v>43</v>
      </c>
      <c r="G297" s="159">
        <v>3184946.1</v>
      </c>
      <c r="H297" s="159">
        <v>3184947.1</v>
      </c>
      <c r="I297" s="159">
        <v>3184948.1</v>
      </c>
      <c r="J297" s="159">
        <v>3184949.1</v>
      </c>
      <c r="K297" s="159">
        <v>3184950.1</v>
      </c>
      <c r="L297" s="159">
        <v>3184951.1</v>
      </c>
      <c r="M297" s="159">
        <v>3184952.1</v>
      </c>
      <c r="N297" s="159">
        <v>3184953.1</v>
      </c>
      <c r="O297" s="159">
        <v>3184954.1</v>
      </c>
      <c r="P297" s="159">
        <v>3184955.1</v>
      </c>
      <c r="Q297" s="159">
        <v>3184956.1</v>
      </c>
      <c r="R297" s="159">
        <v>3184946.1</v>
      </c>
    </row>
    <row r="298" spans="1:18" ht="38.25">
      <c r="A298" s="17" t="s">
        <v>377</v>
      </c>
      <c r="B298" s="15">
        <v>757</v>
      </c>
      <c r="C298" s="16" t="s">
        <v>72</v>
      </c>
      <c r="D298" s="16" t="s">
        <v>26</v>
      </c>
      <c r="E298" s="16" t="s">
        <v>376</v>
      </c>
      <c r="F298" s="16"/>
      <c r="G298" s="160">
        <f>G299</f>
        <v>1091327.5</v>
      </c>
      <c r="H298" s="160">
        <f t="shared" ref="H298:R298" si="141">H299</f>
        <v>1091328.5</v>
      </c>
      <c r="I298" s="160">
        <f t="shared" si="141"/>
        <v>1091329.5</v>
      </c>
      <c r="J298" s="160">
        <f t="shared" si="141"/>
        <v>1091330.5</v>
      </c>
      <c r="K298" s="160">
        <f t="shared" si="141"/>
        <v>1091331.5</v>
      </c>
      <c r="L298" s="160">
        <f t="shared" si="141"/>
        <v>1091332.5</v>
      </c>
      <c r="M298" s="160">
        <f t="shared" si="141"/>
        <v>1091333.5</v>
      </c>
      <c r="N298" s="160">
        <f t="shared" si="141"/>
        <v>1091334.5</v>
      </c>
      <c r="O298" s="160">
        <f t="shared" si="141"/>
        <v>1091335.5</v>
      </c>
      <c r="P298" s="160">
        <f t="shared" si="141"/>
        <v>1091336.5</v>
      </c>
      <c r="Q298" s="160">
        <f t="shared" si="141"/>
        <v>1091337.5</v>
      </c>
      <c r="R298" s="160">
        <f t="shared" si="141"/>
        <v>1091327.5</v>
      </c>
    </row>
    <row r="299" spans="1:18">
      <c r="A299" s="17" t="s">
        <v>42</v>
      </c>
      <c r="B299" s="15">
        <v>757</v>
      </c>
      <c r="C299" s="16" t="s">
        <v>72</v>
      </c>
      <c r="D299" s="16" t="s">
        <v>26</v>
      </c>
      <c r="E299" s="16" t="s">
        <v>376</v>
      </c>
      <c r="F299" s="16" t="s">
        <v>43</v>
      </c>
      <c r="G299" s="160">
        <v>1091327.5</v>
      </c>
      <c r="H299" s="160">
        <v>1091328.5</v>
      </c>
      <c r="I299" s="160">
        <v>1091329.5</v>
      </c>
      <c r="J299" s="160">
        <v>1091330.5</v>
      </c>
      <c r="K299" s="160">
        <v>1091331.5</v>
      </c>
      <c r="L299" s="160">
        <v>1091332.5</v>
      </c>
      <c r="M299" s="160">
        <v>1091333.5</v>
      </c>
      <c r="N299" s="160">
        <v>1091334.5</v>
      </c>
      <c r="O299" s="160">
        <v>1091335.5</v>
      </c>
      <c r="P299" s="160">
        <v>1091336.5</v>
      </c>
      <c r="Q299" s="160">
        <v>1091337.5</v>
      </c>
      <c r="R299" s="160">
        <v>1091327.5</v>
      </c>
    </row>
    <row r="300" spans="1:18">
      <c r="A300" s="17" t="s">
        <v>873</v>
      </c>
      <c r="B300" s="15">
        <v>757</v>
      </c>
      <c r="C300" s="16" t="s">
        <v>72</v>
      </c>
      <c r="D300" s="16" t="s">
        <v>26</v>
      </c>
      <c r="E300" s="16" t="s">
        <v>872</v>
      </c>
      <c r="F300" s="16"/>
      <c r="G300" s="160">
        <f>G301</f>
        <v>687572</v>
      </c>
      <c r="H300" s="160">
        <f t="shared" ref="H300:R301" si="142">H301</f>
        <v>687573</v>
      </c>
      <c r="I300" s="160">
        <f t="shared" si="142"/>
        <v>687574</v>
      </c>
      <c r="J300" s="160">
        <f t="shared" si="142"/>
        <v>687575</v>
      </c>
      <c r="K300" s="160">
        <f t="shared" si="142"/>
        <v>687576</v>
      </c>
      <c r="L300" s="160">
        <f t="shared" si="142"/>
        <v>687577</v>
      </c>
      <c r="M300" s="160">
        <f t="shared" si="142"/>
        <v>687578</v>
      </c>
      <c r="N300" s="160">
        <f t="shared" si="142"/>
        <v>687579</v>
      </c>
      <c r="O300" s="160">
        <f t="shared" si="142"/>
        <v>687580</v>
      </c>
      <c r="P300" s="160">
        <f t="shared" si="142"/>
        <v>687581</v>
      </c>
      <c r="Q300" s="160">
        <f t="shared" si="142"/>
        <v>687582</v>
      </c>
      <c r="R300" s="160">
        <f t="shared" si="142"/>
        <v>687572</v>
      </c>
    </row>
    <row r="301" spans="1:18" ht="25.5">
      <c r="A301" s="17" t="s">
        <v>40</v>
      </c>
      <c r="B301" s="15">
        <v>757</v>
      </c>
      <c r="C301" s="16" t="s">
        <v>72</v>
      </c>
      <c r="D301" s="16" t="s">
        <v>26</v>
      </c>
      <c r="E301" s="16" t="s">
        <v>872</v>
      </c>
      <c r="F301" s="16" t="s">
        <v>41</v>
      </c>
      <c r="G301" s="160">
        <f>G302</f>
        <v>687572</v>
      </c>
      <c r="H301" s="160">
        <f t="shared" si="142"/>
        <v>687573</v>
      </c>
      <c r="I301" s="160">
        <f t="shared" si="142"/>
        <v>687574</v>
      </c>
      <c r="J301" s="160">
        <f t="shared" si="142"/>
        <v>687575</v>
      </c>
      <c r="K301" s="160">
        <f t="shared" si="142"/>
        <v>687576</v>
      </c>
      <c r="L301" s="160">
        <f t="shared" si="142"/>
        <v>687577</v>
      </c>
      <c r="M301" s="160">
        <f t="shared" si="142"/>
        <v>687578</v>
      </c>
      <c r="N301" s="160">
        <f t="shared" si="142"/>
        <v>687579</v>
      </c>
      <c r="O301" s="160">
        <f t="shared" si="142"/>
        <v>687580</v>
      </c>
      <c r="P301" s="160">
        <f t="shared" si="142"/>
        <v>687581</v>
      </c>
      <c r="Q301" s="160">
        <f t="shared" si="142"/>
        <v>687582</v>
      </c>
      <c r="R301" s="160">
        <f t="shared" si="142"/>
        <v>687572</v>
      </c>
    </row>
    <row r="302" spans="1:18">
      <c r="A302" s="17" t="s">
        <v>42</v>
      </c>
      <c r="B302" s="15">
        <v>757</v>
      </c>
      <c r="C302" s="16" t="s">
        <v>72</v>
      </c>
      <c r="D302" s="16" t="s">
        <v>26</v>
      </c>
      <c r="E302" s="16" t="s">
        <v>872</v>
      </c>
      <c r="F302" s="16" t="s">
        <v>43</v>
      </c>
      <c r="G302" s="160">
        <v>687572</v>
      </c>
      <c r="H302" s="160">
        <v>687573</v>
      </c>
      <c r="I302" s="160">
        <v>687574</v>
      </c>
      <c r="J302" s="160">
        <v>687575</v>
      </c>
      <c r="K302" s="160">
        <v>687576</v>
      </c>
      <c r="L302" s="160">
        <v>687577</v>
      </c>
      <c r="M302" s="160">
        <v>687578</v>
      </c>
      <c r="N302" s="160">
        <v>687579</v>
      </c>
      <c r="O302" s="160">
        <v>687580</v>
      </c>
      <c r="P302" s="160">
        <v>687581</v>
      </c>
      <c r="Q302" s="160">
        <v>687582</v>
      </c>
      <c r="R302" s="160">
        <v>687572</v>
      </c>
    </row>
    <row r="303" spans="1:18" hidden="1">
      <c r="A303" s="17"/>
      <c r="B303" s="15"/>
      <c r="C303" s="16"/>
      <c r="D303" s="16"/>
      <c r="E303" s="16"/>
      <c r="F303" s="16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</row>
    <row r="304" spans="1:18" ht="37.5" customHeight="1">
      <c r="A304" s="17" t="s">
        <v>875</v>
      </c>
      <c r="B304" s="15">
        <v>757</v>
      </c>
      <c r="C304" s="16" t="s">
        <v>72</v>
      </c>
      <c r="D304" s="16" t="s">
        <v>26</v>
      </c>
      <c r="E304" s="16" t="s">
        <v>874</v>
      </c>
      <c r="F304" s="16"/>
      <c r="G304" s="160">
        <f>G305</f>
        <v>266300</v>
      </c>
      <c r="H304" s="160">
        <f t="shared" ref="H304:R305" si="143">H305</f>
        <v>266301</v>
      </c>
      <c r="I304" s="160">
        <f t="shared" si="143"/>
        <v>266302</v>
      </c>
      <c r="J304" s="160">
        <f t="shared" si="143"/>
        <v>266303</v>
      </c>
      <c r="K304" s="160">
        <f t="shared" si="143"/>
        <v>266304</v>
      </c>
      <c r="L304" s="160">
        <f t="shared" si="143"/>
        <v>266305</v>
      </c>
      <c r="M304" s="160">
        <f t="shared" si="143"/>
        <v>266306</v>
      </c>
      <c r="N304" s="160">
        <f t="shared" si="143"/>
        <v>266307</v>
      </c>
      <c r="O304" s="160">
        <f t="shared" si="143"/>
        <v>266308</v>
      </c>
      <c r="P304" s="160">
        <f t="shared" si="143"/>
        <v>266309</v>
      </c>
      <c r="Q304" s="160">
        <f t="shared" si="143"/>
        <v>266310</v>
      </c>
      <c r="R304" s="160">
        <f t="shared" si="143"/>
        <v>266300</v>
      </c>
    </row>
    <row r="305" spans="1:18" ht="25.5">
      <c r="A305" s="17" t="s">
        <v>40</v>
      </c>
      <c r="B305" s="15">
        <v>757</v>
      </c>
      <c r="C305" s="16" t="s">
        <v>72</v>
      </c>
      <c r="D305" s="16" t="s">
        <v>26</v>
      </c>
      <c r="E305" s="16" t="s">
        <v>874</v>
      </c>
      <c r="F305" s="16" t="s">
        <v>41</v>
      </c>
      <c r="G305" s="160">
        <f>G306</f>
        <v>266300</v>
      </c>
      <c r="H305" s="160">
        <f t="shared" si="143"/>
        <v>266301</v>
      </c>
      <c r="I305" s="160">
        <f t="shared" si="143"/>
        <v>266302</v>
      </c>
      <c r="J305" s="160">
        <f t="shared" si="143"/>
        <v>266303</v>
      </c>
      <c r="K305" s="160">
        <f t="shared" si="143"/>
        <v>266304</v>
      </c>
      <c r="L305" s="160">
        <f t="shared" si="143"/>
        <v>266305</v>
      </c>
      <c r="M305" s="160">
        <f t="shared" si="143"/>
        <v>266306</v>
      </c>
      <c r="N305" s="160">
        <f t="shared" si="143"/>
        <v>266307</v>
      </c>
      <c r="O305" s="160">
        <f t="shared" si="143"/>
        <v>266308</v>
      </c>
      <c r="P305" s="160">
        <f t="shared" si="143"/>
        <v>266309</v>
      </c>
      <c r="Q305" s="160">
        <f t="shared" si="143"/>
        <v>266310</v>
      </c>
      <c r="R305" s="160">
        <f t="shared" si="143"/>
        <v>266300</v>
      </c>
    </row>
    <row r="306" spans="1:18">
      <c r="A306" s="17" t="s">
        <v>42</v>
      </c>
      <c r="B306" s="15">
        <v>757</v>
      </c>
      <c r="C306" s="16" t="s">
        <v>72</v>
      </c>
      <c r="D306" s="16" t="s">
        <v>26</v>
      </c>
      <c r="E306" s="16" t="s">
        <v>874</v>
      </c>
      <c r="F306" s="16" t="s">
        <v>43</v>
      </c>
      <c r="G306" s="160">
        <v>266300</v>
      </c>
      <c r="H306" s="160">
        <v>266301</v>
      </c>
      <c r="I306" s="160">
        <v>266302</v>
      </c>
      <c r="J306" s="160">
        <v>266303</v>
      </c>
      <c r="K306" s="160">
        <v>266304</v>
      </c>
      <c r="L306" s="160">
        <v>266305</v>
      </c>
      <c r="M306" s="160">
        <v>266306</v>
      </c>
      <c r="N306" s="160">
        <v>266307</v>
      </c>
      <c r="O306" s="160">
        <v>266308</v>
      </c>
      <c r="P306" s="160">
        <v>266309</v>
      </c>
      <c r="Q306" s="160">
        <v>266310</v>
      </c>
      <c r="R306" s="160">
        <v>266300</v>
      </c>
    </row>
    <row r="307" spans="1:18" hidden="1">
      <c r="A307" s="17" t="s">
        <v>917</v>
      </c>
      <c r="B307" s="15">
        <v>757</v>
      </c>
      <c r="C307" s="16" t="s">
        <v>72</v>
      </c>
      <c r="D307" s="16" t="s">
        <v>26</v>
      </c>
      <c r="E307" s="16" t="s">
        <v>916</v>
      </c>
      <c r="F307" s="16"/>
      <c r="G307" s="160">
        <f>G308</f>
        <v>0</v>
      </c>
      <c r="H307" s="160">
        <f t="shared" ref="H307:R307" si="144">H308</f>
        <v>0</v>
      </c>
      <c r="I307" s="160">
        <f t="shared" si="144"/>
        <v>0</v>
      </c>
      <c r="J307" s="160">
        <f t="shared" si="144"/>
        <v>0</v>
      </c>
      <c r="K307" s="160">
        <f t="shared" si="144"/>
        <v>0</v>
      </c>
      <c r="L307" s="160">
        <f t="shared" si="144"/>
        <v>0</v>
      </c>
      <c r="M307" s="160">
        <f t="shared" si="144"/>
        <v>0</v>
      </c>
      <c r="N307" s="160">
        <f t="shared" si="144"/>
        <v>0</v>
      </c>
      <c r="O307" s="160">
        <f t="shared" si="144"/>
        <v>0</v>
      </c>
      <c r="P307" s="160">
        <f t="shared" si="144"/>
        <v>0</v>
      </c>
      <c r="Q307" s="160">
        <f t="shared" si="144"/>
        <v>0</v>
      </c>
      <c r="R307" s="160">
        <f t="shared" si="144"/>
        <v>0</v>
      </c>
    </row>
    <row r="308" spans="1:18" hidden="1">
      <c r="A308" s="17" t="s">
        <v>42</v>
      </c>
      <c r="B308" s="15">
        <v>757</v>
      </c>
      <c r="C308" s="16" t="s">
        <v>72</v>
      </c>
      <c r="D308" s="16" t="s">
        <v>26</v>
      </c>
      <c r="E308" s="16" t="s">
        <v>916</v>
      </c>
      <c r="F308" s="16" t="s">
        <v>43</v>
      </c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</row>
    <row r="309" spans="1:18" hidden="1">
      <c r="A309" s="17" t="s">
        <v>542</v>
      </c>
      <c r="B309" s="15">
        <v>757</v>
      </c>
      <c r="C309" s="16" t="s">
        <v>72</v>
      </c>
      <c r="D309" s="16" t="s">
        <v>26</v>
      </c>
      <c r="E309" s="16" t="s">
        <v>949</v>
      </c>
      <c r="F309" s="16"/>
      <c r="G309" s="160">
        <f>G310</f>
        <v>0</v>
      </c>
      <c r="H309" s="160">
        <f t="shared" ref="H309:R311" si="145">H310</f>
        <v>0</v>
      </c>
      <c r="I309" s="160">
        <f t="shared" si="145"/>
        <v>0</v>
      </c>
      <c r="J309" s="160">
        <f t="shared" si="145"/>
        <v>0</v>
      </c>
      <c r="K309" s="160">
        <f t="shared" si="145"/>
        <v>0</v>
      </c>
      <c r="L309" s="160">
        <f t="shared" si="145"/>
        <v>0</v>
      </c>
      <c r="M309" s="160">
        <f t="shared" si="145"/>
        <v>0</v>
      </c>
      <c r="N309" s="160">
        <f t="shared" si="145"/>
        <v>0</v>
      </c>
      <c r="O309" s="160">
        <f t="shared" si="145"/>
        <v>0</v>
      </c>
      <c r="P309" s="160">
        <f t="shared" si="145"/>
        <v>0</v>
      </c>
      <c r="Q309" s="160">
        <f t="shared" si="145"/>
        <v>0</v>
      </c>
      <c r="R309" s="160">
        <f t="shared" si="145"/>
        <v>0</v>
      </c>
    </row>
    <row r="310" spans="1:18" hidden="1">
      <c r="A310" s="17" t="s">
        <v>542</v>
      </c>
      <c r="B310" s="15">
        <v>757</v>
      </c>
      <c r="C310" s="16" t="s">
        <v>72</v>
      </c>
      <c r="D310" s="16" t="s">
        <v>26</v>
      </c>
      <c r="E310" s="16" t="s">
        <v>948</v>
      </c>
      <c r="F310" s="16"/>
      <c r="G310" s="160">
        <f>G311</f>
        <v>0</v>
      </c>
      <c r="H310" s="160">
        <f t="shared" si="145"/>
        <v>0</v>
      </c>
      <c r="I310" s="160">
        <f t="shared" si="145"/>
        <v>0</v>
      </c>
      <c r="J310" s="160">
        <f t="shared" si="145"/>
        <v>0</v>
      </c>
      <c r="K310" s="160">
        <f t="shared" si="145"/>
        <v>0</v>
      </c>
      <c r="L310" s="160">
        <f t="shared" si="145"/>
        <v>0</v>
      </c>
      <c r="M310" s="160">
        <f t="shared" si="145"/>
        <v>0</v>
      </c>
      <c r="N310" s="160">
        <f t="shared" si="145"/>
        <v>0</v>
      </c>
      <c r="O310" s="160">
        <f t="shared" si="145"/>
        <v>0</v>
      </c>
      <c r="P310" s="160">
        <f t="shared" si="145"/>
        <v>0</v>
      </c>
      <c r="Q310" s="160">
        <f t="shared" si="145"/>
        <v>0</v>
      </c>
      <c r="R310" s="160">
        <f t="shared" si="145"/>
        <v>0</v>
      </c>
    </row>
    <row r="311" spans="1:18" ht="25.5" hidden="1">
      <c r="A311" s="17" t="s">
        <v>40</v>
      </c>
      <c r="B311" s="15">
        <v>757</v>
      </c>
      <c r="C311" s="16" t="s">
        <v>72</v>
      </c>
      <c r="D311" s="16" t="s">
        <v>26</v>
      </c>
      <c r="E311" s="16" t="s">
        <v>948</v>
      </c>
      <c r="F311" s="16" t="s">
        <v>41</v>
      </c>
      <c r="G311" s="160">
        <f>G312</f>
        <v>0</v>
      </c>
      <c r="H311" s="160">
        <f t="shared" si="145"/>
        <v>0</v>
      </c>
      <c r="I311" s="160">
        <f t="shared" si="145"/>
        <v>0</v>
      </c>
      <c r="J311" s="160">
        <f t="shared" si="145"/>
        <v>0</v>
      </c>
      <c r="K311" s="160">
        <f t="shared" si="145"/>
        <v>0</v>
      </c>
      <c r="L311" s="160">
        <f t="shared" si="145"/>
        <v>0</v>
      </c>
      <c r="M311" s="160">
        <f t="shared" si="145"/>
        <v>0</v>
      </c>
      <c r="N311" s="160">
        <f t="shared" si="145"/>
        <v>0</v>
      </c>
      <c r="O311" s="160">
        <f t="shared" si="145"/>
        <v>0</v>
      </c>
      <c r="P311" s="160">
        <f t="shared" si="145"/>
        <v>0</v>
      </c>
      <c r="Q311" s="160">
        <f t="shared" si="145"/>
        <v>0</v>
      </c>
      <c r="R311" s="160">
        <f t="shared" si="145"/>
        <v>0</v>
      </c>
    </row>
    <row r="312" spans="1:18" hidden="1">
      <c r="A312" s="17" t="s">
        <v>42</v>
      </c>
      <c r="B312" s="15">
        <v>757</v>
      </c>
      <c r="C312" s="16" t="s">
        <v>72</v>
      </c>
      <c r="D312" s="16" t="s">
        <v>26</v>
      </c>
      <c r="E312" s="16" t="s">
        <v>948</v>
      </c>
      <c r="F312" s="16" t="s">
        <v>43</v>
      </c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</row>
    <row r="313" spans="1:18" ht="37.5" customHeight="1">
      <c r="A313" s="17" t="s">
        <v>976</v>
      </c>
      <c r="B313" s="15">
        <v>757</v>
      </c>
      <c r="C313" s="16" t="s">
        <v>72</v>
      </c>
      <c r="D313" s="16" t="s">
        <v>26</v>
      </c>
      <c r="E313" s="16" t="s">
        <v>975</v>
      </c>
      <c r="F313" s="16"/>
      <c r="G313" s="160">
        <f>G314</f>
        <v>19500600</v>
      </c>
      <c r="H313" s="160">
        <f t="shared" ref="H313:R314" si="146">H314</f>
        <v>19500601</v>
      </c>
      <c r="I313" s="160">
        <f t="shared" si="146"/>
        <v>19500602</v>
      </c>
      <c r="J313" s="160">
        <f t="shared" si="146"/>
        <v>19500603</v>
      </c>
      <c r="K313" s="160">
        <f t="shared" si="146"/>
        <v>19500604</v>
      </c>
      <c r="L313" s="160">
        <f t="shared" si="146"/>
        <v>19500605</v>
      </c>
      <c r="M313" s="160">
        <f t="shared" si="146"/>
        <v>19500606</v>
      </c>
      <c r="N313" s="160">
        <f t="shared" si="146"/>
        <v>19500607</v>
      </c>
      <c r="O313" s="160">
        <f t="shared" si="146"/>
        <v>19500608</v>
      </c>
      <c r="P313" s="160">
        <f t="shared" si="146"/>
        <v>19500609</v>
      </c>
      <c r="Q313" s="160">
        <f t="shared" si="146"/>
        <v>19500610</v>
      </c>
      <c r="R313" s="160">
        <f t="shared" si="146"/>
        <v>19500600</v>
      </c>
    </row>
    <row r="314" spans="1:18" ht="25.5">
      <c r="A314" s="17" t="s">
        <v>40</v>
      </c>
      <c r="B314" s="15">
        <v>757</v>
      </c>
      <c r="C314" s="16" t="s">
        <v>72</v>
      </c>
      <c r="D314" s="16" t="s">
        <v>26</v>
      </c>
      <c r="E314" s="16" t="s">
        <v>975</v>
      </c>
      <c r="F314" s="16" t="s">
        <v>41</v>
      </c>
      <c r="G314" s="160">
        <f>G315</f>
        <v>19500600</v>
      </c>
      <c r="H314" s="160">
        <f t="shared" si="146"/>
        <v>19500601</v>
      </c>
      <c r="I314" s="160">
        <f t="shared" si="146"/>
        <v>19500602</v>
      </c>
      <c r="J314" s="160">
        <f t="shared" si="146"/>
        <v>19500603</v>
      </c>
      <c r="K314" s="160">
        <f t="shared" si="146"/>
        <v>19500604</v>
      </c>
      <c r="L314" s="160">
        <f t="shared" si="146"/>
        <v>19500605</v>
      </c>
      <c r="M314" s="160">
        <f t="shared" si="146"/>
        <v>19500606</v>
      </c>
      <c r="N314" s="160">
        <f t="shared" si="146"/>
        <v>19500607</v>
      </c>
      <c r="O314" s="160">
        <f t="shared" si="146"/>
        <v>19500608</v>
      </c>
      <c r="P314" s="160">
        <f t="shared" si="146"/>
        <v>19500609</v>
      </c>
      <c r="Q314" s="160">
        <f t="shared" si="146"/>
        <v>19500610</v>
      </c>
      <c r="R314" s="160">
        <f t="shared" si="146"/>
        <v>19500600</v>
      </c>
    </row>
    <row r="315" spans="1:18">
      <c r="A315" s="17" t="s">
        <v>42</v>
      </c>
      <c r="B315" s="15">
        <v>757</v>
      </c>
      <c r="C315" s="16" t="s">
        <v>72</v>
      </c>
      <c r="D315" s="16" t="s">
        <v>26</v>
      </c>
      <c r="E315" s="16" t="s">
        <v>975</v>
      </c>
      <c r="F315" s="16" t="s">
        <v>43</v>
      </c>
      <c r="G315" s="160">
        <v>19500600</v>
      </c>
      <c r="H315" s="160">
        <v>19500601</v>
      </c>
      <c r="I315" s="160">
        <v>19500602</v>
      </c>
      <c r="J315" s="160">
        <v>19500603</v>
      </c>
      <c r="K315" s="160">
        <v>19500604</v>
      </c>
      <c r="L315" s="160">
        <v>19500605</v>
      </c>
      <c r="M315" s="160">
        <v>19500606</v>
      </c>
      <c r="N315" s="160">
        <v>19500607</v>
      </c>
      <c r="O315" s="160">
        <v>19500608</v>
      </c>
      <c r="P315" s="160">
        <v>19500609</v>
      </c>
      <c r="Q315" s="160">
        <v>19500610</v>
      </c>
      <c r="R315" s="160">
        <v>19500600</v>
      </c>
    </row>
    <row r="316" spans="1:18" hidden="1">
      <c r="A316" s="17"/>
      <c r="B316" s="15"/>
      <c r="C316" s="16"/>
      <c r="D316" s="16"/>
      <c r="E316" s="16"/>
      <c r="F316" s="16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</row>
    <row r="317" spans="1:18" hidden="1">
      <c r="A317" s="17" t="s">
        <v>547</v>
      </c>
      <c r="B317" s="15">
        <v>757</v>
      </c>
      <c r="C317" s="16" t="s">
        <v>72</v>
      </c>
      <c r="D317" s="16" t="s">
        <v>26</v>
      </c>
      <c r="E317" s="16" t="s">
        <v>769</v>
      </c>
      <c r="F317" s="16"/>
      <c r="G317" s="160">
        <f>G318</f>
        <v>0</v>
      </c>
      <c r="H317" s="160">
        <f t="shared" ref="H317:R318" si="147">H318</f>
        <v>0</v>
      </c>
      <c r="I317" s="160">
        <f t="shared" si="147"/>
        <v>0</v>
      </c>
      <c r="J317" s="160">
        <f t="shared" si="147"/>
        <v>0</v>
      </c>
      <c r="K317" s="160">
        <f t="shared" si="147"/>
        <v>0</v>
      </c>
      <c r="L317" s="160">
        <f t="shared" si="147"/>
        <v>0</v>
      </c>
      <c r="M317" s="160">
        <f t="shared" si="147"/>
        <v>0</v>
      </c>
      <c r="N317" s="160">
        <f t="shared" si="147"/>
        <v>0</v>
      </c>
      <c r="O317" s="160">
        <f t="shared" si="147"/>
        <v>0</v>
      </c>
      <c r="P317" s="160">
        <f t="shared" si="147"/>
        <v>0</v>
      </c>
      <c r="Q317" s="160">
        <f t="shared" si="147"/>
        <v>0</v>
      </c>
      <c r="R317" s="160">
        <f t="shared" si="147"/>
        <v>0</v>
      </c>
    </row>
    <row r="318" spans="1:18" hidden="1">
      <c r="A318" s="17" t="s">
        <v>673</v>
      </c>
      <c r="B318" s="15">
        <v>757</v>
      </c>
      <c r="C318" s="16" t="s">
        <v>72</v>
      </c>
      <c r="D318" s="16" t="s">
        <v>26</v>
      </c>
      <c r="E318" s="16" t="s">
        <v>768</v>
      </c>
      <c r="F318" s="16"/>
      <c r="G318" s="160">
        <f>G319</f>
        <v>0</v>
      </c>
      <c r="H318" s="160">
        <f t="shared" si="147"/>
        <v>0</v>
      </c>
      <c r="I318" s="160">
        <f t="shared" si="147"/>
        <v>0</v>
      </c>
      <c r="J318" s="160">
        <f t="shared" si="147"/>
        <v>0</v>
      </c>
      <c r="K318" s="160">
        <f t="shared" si="147"/>
        <v>0</v>
      </c>
      <c r="L318" s="160">
        <f t="shared" si="147"/>
        <v>0</v>
      </c>
      <c r="M318" s="160">
        <f t="shared" si="147"/>
        <v>0</v>
      </c>
      <c r="N318" s="160">
        <f t="shared" si="147"/>
        <v>0</v>
      </c>
      <c r="O318" s="160">
        <f t="shared" si="147"/>
        <v>0</v>
      </c>
      <c r="P318" s="160">
        <f t="shared" si="147"/>
        <v>0</v>
      </c>
      <c r="Q318" s="160">
        <f t="shared" si="147"/>
        <v>0</v>
      </c>
      <c r="R318" s="160">
        <f t="shared" si="147"/>
        <v>0</v>
      </c>
    </row>
    <row r="319" spans="1:18" hidden="1">
      <c r="A319" s="17" t="s">
        <v>657</v>
      </c>
      <c r="B319" s="15">
        <v>757</v>
      </c>
      <c r="C319" s="16" t="s">
        <v>72</v>
      </c>
      <c r="D319" s="16" t="s">
        <v>26</v>
      </c>
      <c r="E319" s="16" t="s">
        <v>768</v>
      </c>
      <c r="F319" s="16" t="s">
        <v>656</v>
      </c>
      <c r="G319" s="160">
        <f>36694-36694</f>
        <v>0</v>
      </c>
      <c r="H319" s="160">
        <f t="shared" ref="H319:R319" si="148">36694-36694</f>
        <v>0</v>
      </c>
      <c r="I319" s="160">
        <f t="shared" si="148"/>
        <v>0</v>
      </c>
      <c r="J319" s="160">
        <f t="shared" si="148"/>
        <v>0</v>
      </c>
      <c r="K319" s="160">
        <f t="shared" si="148"/>
        <v>0</v>
      </c>
      <c r="L319" s="160">
        <f t="shared" si="148"/>
        <v>0</v>
      </c>
      <c r="M319" s="160">
        <f t="shared" si="148"/>
        <v>0</v>
      </c>
      <c r="N319" s="160">
        <f t="shared" si="148"/>
        <v>0</v>
      </c>
      <c r="O319" s="160">
        <f t="shared" si="148"/>
        <v>0</v>
      </c>
      <c r="P319" s="160">
        <f t="shared" si="148"/>
        <v>0</v>
      </c>
      <c r="Q319" s="160">
        <f t="shared" si="148"/>
        <v>0</v>
      </c>
      <c r="R319" s="160">
        <f t="shared" si="148"/>
        <v>0</v>
      </c>
    </row>
    <row r="320" spans="1:18" hidden="1">
      <c r="A320" s="17"/>
      <c r="B320" s="15"/>
      <c r="C320" s="16"/>
      <c r="D320" s="16"/>
      <c r="E320" s="16"/>
      <c r="F320" s="16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</row>
    <row r="321" spans="1:18">
      <c r="A321" s="17" t="s">
        <v>360</v>
      </c>
      <c r="B321" s="15">
        <v>757</v>
      </c>
      <c r="C321" s="16" t="s">
        <v>72</v>
      </c>
      <c r="D321" s="16" t="s">
        <v>26</v>
      </c>
      <c r="E321" s="16" t="s">
        <v>878</v>
      </c>
      <c r="F321" s="16"/>
      <c r="G321" s="160">
        <f>G325</f>
        <v>3500</v>
      </c>
      <c r="H321" s="160">
        <f t="shared" ref="H321:R321" si="149">H325</f>
        <v>3501</v>
      </c>
      <c r="I321" s="160">
        <f t="shared" si="149"/>
        <v>3502</v>
      </c>
      <c r="J321" s="160">
        <f t="shared" si="149"/>
        <v>3503</v>
      </c>
      <c r="K321" s="160">
        <f t="shared" si="149"/>
        <v>3504</v>
      </c>
      <c r="L321" s="160">
        <f t="shared" si="149"/>
        <v>3505</v>
      </c>
      <c r="M321" s="160">
        <f t="shared" si="149"/>
        <v>3506</v>
      </c>
      <c r="N321" s="160">
        <f t="shared" si="149"/>
        <v>3507</v>
      </c>
      <c r="O321" s="160">
        <f t="shared" si="149"/>
        <v>3508</v>
      </c>
      <c r="P321" s="160">
        <f t="shared" si="149"/>
        <v>3509</v>
      </c>
      <c r="Q321" s="160">
        <f t="shared" si="149"/>
        <v>3510</v>
      </c>
      <c r="R321" s="160">
        <f t="shared" si="149"/>
        <v>3500</v>
      </c>
    </row>
    <row r="322" spans="1:18">
      <c r="A322" s="17" t="s">
        <v>360</v>
      </c>
      <c r="B322" s="15">
        <v>757</v>
      </c>
      <c r="C322" s="16" t="s">
        <v>72</v>
      </c>
      <c r="D322" s="16" t="s">
        <v>26</v>
      </c>
      <c r="E322" s="16" t="s">
        <v>877</v>
      </c>
      <c r="F322" s="16"/>
      <c r="G322" s="160">
        <f>G325+G323</f>
        <v>205205</v>
      </c>
      <c r="H322" s="160">
        <f t="shared" ref="H322:R322" si="150">H325+H323</f>
        <v>205207</v>
      </c>
      <c r="I322" s="160">
        <f t="shared" si="150"/>
        <v>205209</v>
      </c>
      <c r="J322" s="160">
        <f t="shared" si="150"/>
        <v>205211</v>
      </c>
      <c r="K322" s="160">
        <f t="shared" si="150"/>
        <v>205213</v>
      </c>
      <c r="L322" s="160">
        <f t="shared" si="150"/>
        <v>205215</v>
      </c>
      <c r="M322" s="160">
        <f t="shared" si="150"/>
        <v>205217</v>
      </c>
      <c r="N322" s="160">
        <f t="shared" si="150"/>
        <v>205219</v>
      </c>
      <c r="O322" s="160">
        <f t="shared" si="150"/>
        <v>205221</v>
      </c>
      <c r="P322" s="160">
        <f t="shared" si="150"/>
        <v>205223</v>
      </c>
      <c r="Q322" s="160">
        <f t="shared" si="150"/>
        <v>205225</v>
      </c>
      <c r="R322" s="160">
        <f t="shared" si="150"/>
        <v>205205</v>
      </c>
    </row>
    <row r="323" spans="1:18" ht="25.5">
      <c r="A323" s="17" t="s">
        <v>40</v>
      </c>
      <c r="B323" s="15">
        <v>757</v>
      </c>
      <c r="C323" s="16" t="s">
        <v>72</v>
      </c>
      <c r="D323" s="16" t="s">
        <v>26</v>
      </c>
      <c r="E323" s="16" t="s">
        <v>877</v>
      </c>
      <c r="F323" s="16" t="s">
        <v>41</v>
      </c>
      <c r="G323" s="160">
        <f>G324</f>
        <v>201705</v>
      </c>
      <c r="H323" s="160">
        <f t="shared" ref="H323:R323" si="151">H324</f>
        <v>201706</v>
      </c>
      <c r="I323" s="160">
        <f t="shared" si="151"/>
        <v>201707</v>
      </c>
      <c r="J323" s="160">
        <f t="shared" si="151"/>
        <v>201708</v>
      </c>
      <c r="K323" s="160">
        <f t="shared" si="151"/>
        <v>201709</v>
      </c>
      <c r="L323" s="160">
        <f t="shared" si="151"/>
        <v>201710</v>
      </c>
      <c r="M323" s="160">
        <f t="shared" si="151"/>
        <v>201711</v>
      </c>
      <c r="N323" s="160">
        <f t="shared" si="151"/>
        <v>201712</v>
      </c>
      <c r="O323" s="160">
        <f t="shared" si="151"/>
        <v>201713</v>
      </c>
      <c r="P323" s="160">
        <f t="shared" si="151"/>
        <v>201714</v>
      </c>
      <c r="Q323" s="160">
        <f t="shared" si="151"/>
        <v>201715</v>
      </c>
      <c r="R323" s="160">
        <f t="shared" si="151"/>
        <v>201705</v>
      </c>
    </row>
    <row r="324" spans="1:18">
      <c r="A324" s="17" t="s">
        <v>42</v>
      </c>
      <c r="B324" s="15">
        <v>757</v>
      </c>
      <c r="C324" s="16" t="s">
        <v>72</v>
      </c>
      <c r="D324" s="16" t="s">
        <v>26</v>
      </c>
      <c r="E324" s="16" t="s">
        <v>877</v>
      </c>
      <c r="F324" s="16" t="s">
        <v>43</v>
      </c>
      <c r="G324" s="160">
        <v>201705</v>
      </c>
      <c r="H324" s="160">
        <v>201706</v>
      </c>
      <c r="I324" s="160">
        <v>201707</v>
      </c>
      <c r="J324" s="160">
        <v>201708</v>
      </c>
      <c r="K324" s="160">
        <v>201709</v>
      </c>
      <c r="L324" s="160">
        <v>201710</v>
      </c>
      <c r="M324" s="160">
        <v>201711</v>
      </c>
      <c r="N324" s="160">
        <v>201712</v>
      </c>
      <c r="O324" s="160">
        <v>201713</v>
      </c>
      <c r="P324" s="160">
        <v>201714</v>
      </c>
      <c r="Q324" s="160">
        <v>201715</v>
      </c>
      <c r="R324" s="160">
        <v>201705</v>
      </c>
    </row>
    <row r="325" spans="1:18">
      <c r="A325" s="17" t="s">
        <v>343</v>
      </c>
      <c r="B325" s="15">
        <v>757</v>
      </c>
      <c r="C325" s="16" t="s">
        <v>72</v>
      </c>
      <c r="D325" s="16" t="s">
        <v>26</v>
      </c>
      <c r="E325" s="16" t="s">
        <v>877</v>
      </c>
      <c r="F325" s="16" t="s">
        <v>344</v>
      </c>
      <c r="G325" s="160">
        <f>G326</f>
        <v>3500</v>
      </c>
      <c r="H325" s="160">
        <f t="shared" ref="H325:R325" si="152">H326</f>
        <v>3501</v>
      </c>
      <c r="I325" s="160">
        <f t="shared" si="152"/>
        <v>3502</v>
      </c>
      <c r="J325" s="160">
        <f t="shared" si="152"/>
        <v>3503</v>
      </c>
      <c r="K325" s="160">
        <f t="shared" si="152"/>
        <v>3504</v>
      </c>
      <c r="L325" s="160">
        <f t="shared" si="152"/>
        <v>3505</v>
      </c>
      <c r="M325" s="160">
        <f t="shared" si="152"/>
        <v>3506</v>
      </c>
      <c r="N325" s="160">
        <f t="shared" si="152"/>
        <v>3507</v>
      </c>
      <c r="O325" s="160">
        <f t="shared" si="152"/>
        <v>3508</v>
      </c>
      <c r="P325" s="160">
        <f t="shared" si="152"/>
        <v>3509</v>
      </c>
      <c r="Q325" s="160">
        <f t="shared" si="152"/>
        <v>3510</v>
      </c>
      <c r="R325" s="160">
        <f t="shared" si="152"/>
        <v>3500</v>
      </c>
    </row>
    <row r="326" spans="1:18">
      <c r="A326" s="17" t="s">
        <v>371</v>
      </c>
      <c r="B326" s="15">
        <v>757</v>
      </c>
      <c r="C326" s="16" t="s">
        <v>72</v>
      </c>
      <c r="D326" s="16" t="s">
        <v>26</v>
      </c>
      <c r="E326" s="16" t="s">
        <v>877</v>
      </c>
      <c r="F326" s="16" t="s">
        <v>372</v>
      </c>
      <c r="G326" s="160">
        <v>3500</v>
      </c>
      <c r="H326" s="160">
        <v>3501</v>
      </c>
      <c r="I326" s="160">
        <v>3502</v>
      </c>
      <c r="J326" s="160">
        <v>3503</v>
      </c>
      <c r="K326" s="160">
        <v>3504</v>
      </c>
      <c r="L326" s="160">
        <v>3505</v>
      </c>
      <c r="M326" s="160">
        <v>3506</v>
      </c>
      <c r="N326" s="160">
        <v>3507</v>
      </c>
      <c r="O326" s="160">
        <v>3508</v>
      </c>
      <c r="P326" s="160">
        <v>3509</v>
      </c>
      <c r="Q326" s="160">
        <v>3510</v>
      </c>
      <c r="R326" s="160">
        <v>3500</v>
      </c>
    </row>
    <row r="327" spans="1:18">
      <c r="A327" s="17" t="s">
        <v>542</v>
      </c>
      <c r="B327" s="15">
        <v>757</v>
      </c>
      <c r="C327" s="16" t="s">
        <v>72</v>
      </c>
      <c r="D327" s="16" t="s">
        <v>26</v>
      </c>
      <c r="E327" s="16" t="s">
        <v>949</v>
      </c>
      <c r="F327" s="16"/>
      <c r="G327" s="160">
        <f>G328</f>
        <v>1107382</v>
      </c>
      <c r="H327" s="160">
        <f t="shared" ref="H327:R327" si="153">H328</f>
        <v>1107384</v>
      </c>
      <c r="I327" s="160">
        <f t="shared" si="153"/>
        <v>1107386</v>
      </c>
      <c r="J327" s="160">
        <f t="shared" si="153"/>
        <v>1107388</v>
      </c>
      <c r="K327" s="160">
        <f t="shared" si="153"/>
        <v>1107390</v>
      </c>
      <c r="L327" s="160">
        <f t="shared" si="153"/>
        <v>1107392</v>
      </c>
      <c r="M327" s="160">
        <f t="shared" si="153"/>
        <v>1107394</v>
      </c>
      <c r="N327" s="160">
        <f t="shared" si="153"/>
        <v>1107396</v>
      </c>
      <c r="O327" s="160">
        <f t="shared" si="153"/>
        <v>1107398</v>
      </c>
      <c r="P327" s="160">
        <f t="shared" si="153"/>
        <v>1107400</v>
      </c>
      <c r="Q327" s="160">
        <f t="shared" si="153"/>
        <v>1107402</v>
      </c>
      <c r="R327" s="160">
        <f t="shared" si="153"/>
        <v>1107382</v>
      </c>
    </row>
    <row r="328" spans="1:18">
      <c r="A328" s="17" t="s">
        <v>542</v>
      </c>
      <c r="B328" s="15">
        <v>757</v>
      </c>
      <c r="C328" s="16" t="s">
        <v>72</v>
      </c>
      <c r="D328" s="16" t="s">
        <v>26</v>
      </c>
      <c r="E328" s="16" t="s">
        <v>948</v>
      </c>
      <c r="F328" s="16"/>
      <c r="G328" s="160">
        <f>G329+G331</f>
        <v>1107382</v>
      </c>
      <c r="H328" s="160">
        <f t="shared" ref="H328:R328" si="154">H329+H331</f>
        <v>1107384</v>
      </c>
      <c r="I328" s="160">
        <f t="shared" si="154"/>
        <v>1107386</v>
      </c>
      <c r="J328" s="160">
        <f t="shared" si="154"/>
        <v>1107388</v>
      </c>
      <c r="K328" s="160">
        <f t="shared" si="154"/>
        <v>1107390</v>
      </c>
      <c r="L328" s="160">
        <f t="shared" si="154"/>
        <v>1107392</v>
      </c>
      <c r="M328" s="160">
        <f t="shared" si="154"/>
        <v>1107394</v>
      </c>
      <c r="N328" s="160">
        <f t="shared" si="154"/>
        <v>1107396</v>
      </c>
      <c r="O328" s="160">
        <f t="shared" si="154"/>
        <v>1107398</v>
      </c>
      <c r="P328" s="160">
        <f t="shared" si="154"/>
        <v>1107400</v>
      </c>
      <c r="Q328" s="160">
        <f t="shared" si="154"/>
        <v>1107402</v>
      </c>
      <c r="R328" s="160">
        <f t="shared" si="154"/>
        <v>1107382</v>
      </c>
    </row>
    <row r="329" spans="1:18" ht="25.5">
      <c r="A329" s="17" t="s">
        <v>40</v>
      </c>
      <c r="B329" s="15">
        <v>757</v>
      </c>
      <c r="C329" s="16" t="s">
        <v>72</v>
      </c>
      <c r="D329" s="16" t="s">
        <v>26</v>
      </c>
      <c r="E329" s="16" t="s">
        <v>948</v>
      </c>
      <c r="F329" s="16" t="s">
        <v>41</v>
      </c>
      <c r="G329" s="160">
        <f>G330</f>
        <v>557382</v>
      </c>
      <c r="H329" s="160">
        <f t="shared" ref="H329:R329" si="155">H330</f>
        <v>557383</v>
      </c>
      <c r="I329" s="160">
        <f t="shared" si="155"/>
        <v>557384</v>
      </c>
      <c r="J329" s="160">
        <f t="shared" si="155"/>
        <v>557385</v>
      </c>
      <c r="K329" s="160">
        <f t="shared" si="155"/>
        <v>557386</v>
      </c>
      <c r="L329" s="160">
        <f t="shared" si="155"/>
        <v>557387</v>
      </c>
      <c r="M329" s="160">
        <f t="shared" si="155"/>
        <v>557388</v>
      </c>
      <c r="N329" s="160">
        <f t="shared" si="155"/>
        <v>557389</v>
      </c>
      <c r="O329" s="160">
        <f t="shared" si="155"/>
        <v>557390</v>
      </c>
      <c r="P329" s="160">
        <f t="shared" si="155"/>
        <v>557391</v>
      </c>
      <c r="Q329" s="160">
        <f t="shared" si="155"/>
        <v>557392</v>
      </c>
      <c r="R329" s="160">
        <f t="shared" si="155"/>
        <v>557382</v>
      </c>
    </row>
    <row r="330" spans="1:18">
      <c r="A330" s="17" t="s">
        <v>42</v>
      </c>
      <c r="B330" s="15">
        <v>757</v>
      </c>
      <c r="C330" s="16" t="s">
        <v>72</v>
      </c>
      <c r="D330" s="16" t="s">
        <v>26</v>
      </c>
      <c r="E330" s="16" t="s">
        <v>948</v>
      </c>
      <c r="F330" s="16" t="s">
        <v>43</v>
      </c>
      <c r="G330" s="160">
        <v>557382</v>
      </c>
      <c r="H330" s="160">
        <v>557383</v>
      </c>
      <c r="I330" s="160">
        <v>557384</v>
      </c>
      <c r="J330" s="160">
        <v>557385</v>
      </c>
      <c r="K330" s="160">
        <v>557386</v>
      </c>
      <c r="L330" s="160">
        <v>557387</v>
      </c>
      <c r="M330" s="160">
        <v>557388</v>
      </c>
      <c r="N330" s="160">
        <v>557389</v>
      </c>
      <c r="O330" s="160">
        <v>557390</v>
      </c>
      <c r="P330" s="160">
        <v>557391</v>
      </c>
      <c r="Q330" s="160">
        <v>557392</v>
      </c>
      <c r="R330" s="160">
        <v>557382</v>
      </c>
    </row>
    <row r="331" spans="1:18">
      <c r="A331" s="17" t="s">
        <v>343</v>
      </c>
      <c r="B331" s="15">
        <v>757</v>
      </c>
      <c r="C331" s="16" t="s">
        <v>72</v>
      </c>
      <c r="D331" s="16" t="s">
        <v>26</v>
      </c>
      <c r="E331" s="16" t="s">
        <v>948</v>
      </c>
      <c r="F331" s="16" t="s">
        <v>344</v>
      </c>
      <c r="G331" s="160">
        <f>G332</f>
        <v>550000</v>
      </c>
      <c r="H331" s="160">
        <f t="shared" ref="H331:R331" si="156">H332</f>
        <v>550001</v>
      </c>
      <c r="I331" s="160">
        <f t="shared" si="156"/>
        <v>550002</v>
      </c>
      <c r="J331" s="160">
        <f t="shared" si="156"/>
        <v>550003</v>
      </c>
      <c r="K331" s="160">
        <f t="shared" si="156"/>
        <v>550004</v>
      </c>
      <c r="L331" s="160">
        <f t="shared" si="156"/>
        <v>550005</v>
      </c>
      <c r="M331" s="160">
        <f t="shared" si="156"/>
        <v>550006</v>
      </c>
      <c r="N331" s="160">
        <f t="shared" si="156"/>
        <v>550007</v>
      </c>
      <c r="O331" s="160">
        <f t="shared" si="156"/>
        <v>550008</v>
      </c>
      <c r="P331" s="160">
        <f t="shared" si="156"/>
        <v>550009</v>
      </c>
      <c r="Q331" s="160">
        <f t="shared" si="156"/>
        <v>550010</v>
      </c>
      <c r="R331" s="160">
        <f t="shared" si="156"/>
        <v>550000</v>
      </c>
    </row>
    <row r="332" spans="1:18">
      <c r="A332" s="17" t="s">
        <v>371</v>
      </c>
      <c r="B332" s="15">
        <v>757</v>
      </c>
      <c r="C332" s="16" t="s">
        <v>72</v>
      </c>
      <c r="D332" s="16" t="s">
        <v>26</v>
      </c>
      <c r="E332" s="16" t="s">
        <v>948</v>
      </c>
      <c r="F332" s="16" t="s">
        <v>372</v>
      </c>
      <c r="G332" s="160">
        <v>550000</v>
      </c>
      <c r="H332" s="160">
        <v>550001</v>
      </c>
      <c r="I332" s="160">
        <v>550002</v>
      </c>
      <c r="J332" s="160">
        <v>550003</v>
      </c>
      <c r="K332" s="160">
        <v>550004</v>
      </c>
      <c r="L332" s="160">
        <v>550005</v>
      </c>
      <c r="M332" s="160">
        <v>550006</v>
      </c>
      <c r="N332" s="160">
        <v>550007</v>
      </c>
      <c r="O332" s="160">
        <v>550008</v>
      </c>
      <c r="P332" s="160">
        <v>550009</v>
      </c>
      <c r="Q332" s="160">
        <v>550010</v>
      </c>
      <c r="R332" s="160">
        <v>550000</v>
      </c>
    </row>
    <row r="333" spans="1:18" s="31" customFormat="1" ht="22.5" customHeight="1">
      <c r="A333" s="14" t="s">
        <v>89</v>
      </c>
      <c r="B333" s="15">
        <v>757</v>
      </c>
      <c r="C333" s="16" t="s">
        <v>72</v>
      </c>
      <c r="D333" s="16" t="s">
        <v>90</v>
      </c>
      <c r="E333" s="16"/>
      <c r="F333" s="16"/>
      <c r="G333" s="163">
        <f>G342+G334</f>
        <v>6928158.4399999995</v>
      </c>
      <c r="H333" s="163">
        <f t="shared" ref="H333:R333" si="157">H342+H334</f>
        <v>6928160.4399999995</v>
      </c>
      <c r="I333" s="163">
        <f t="shared" si="157"/>
        <v>6928162.4399999995</v>
      </c>
      <c r="J333" s="163">
        <f t="shared" si="157"/>
        <v>6928164.4399999995</v>
      </c>
      <c r="K333" s="163">
        <f t="shared" si="157"/>
        <v>6928166.4399999995</v>
      </c>
      <c r="L333" s="163">
        <f t="shared" si="157"/>
        <v>6928168.4399999995</v>
      </c>
      <c r="M333" s="163">
        <f t="shared" si="157"/>
        <v>6928170.4399999995</v>
      </c>
      <c r="N333" s="163">
        <f t="shared" si="157"/>
        <v>6928172.4399999995</v>
      </c>
      <c r="O333" s="163">
        <f t="shared" si="157"/>
        <v>6928174.4399999995</v>
      </c>
      <c r="P333" s="163">
        <f t="shared" si="157"/>
        <v>6928176.4399999995</v>
      </c>
      <c r="Q333" s="163">
        <f t="shared" si="157"/>
        <v>6928178.4399999995</v>
      </c>
      <c r="R333" s="163">
        <f t="shared" si="157"/>
        <v>6912706.3499999996</v>
      </c>
    </row>
    <row r="334" spans="1:18" s="35" customFormat="1" ht="29.25" hidden="1" customHeight="1">
      <c r="A334" s="33" t="s">
        <v>794</v>
      </c>
      <c r="B334" s="15">
        <v>757</v>
      </c>
      <c r="C334" s="16" t="s">
        <v>72</v>
      </c>
      <c r="D334" s="16" t="s">
        <v>90</v>
      </c>
      <c r="E334" s="16" t="s">
        <v>433</v>
      </c>
      <c r="F334" s="16"/>
      <c r="G334" s="159">
        <f>G335+G339</f>
        <v>0</v>
      </c>
      <c r="H334" s="159">
        <f t="shared" ref="H334:R334" si="158">H335+H339</f>
        <v>0</v>
      </c>
      <c r="I334" s="159">
        <f t="shared" si="158"/>
        <v>0</v>
      </c>
      <c r="J334" s="159">
        <f t="shared" si="158"/>
        <v>0</v>
      </c>
      <c r="K334" s="159">
        <f t="shared" si="158"/>
        <v>0</v>
      </c>
      <c r="L334" s="159">
        <f t="shared" si="158"/>
        <v>0</v>
      </c>
      <c r="M334" s="159">
        <f t="shared" si="158"/>
        <v>0</v>
      </c>
      <c r="N334" s="159">
        <f t="shared" si="158"/>
        <v>0</v>
      </c>
      <c r="O334" s="159">
        <f t="shared" si="158"/>
        <v>0</v>
      </c>
      <c r="P334" s="159">
        <f t="shared" si="158"/>
        <v>0</v>
      </c>
      <c r="Q334" s="159">
        <f t="shared" si="158"/>
        <v>0</v>
      </c>
      <c r="R334" s="159">
        <f t="shared" si="158"/>
        <v>0</v>
      </c>
    </row>
    <row r="335" spans="1:18" s="35" customFormat="1" ht="30.75" hidden="1" customHeight="1">
      <c r="A335" s="33" t="s">
        <v>378</v>
      </c>
      <c r="B335" s="15">
        <v>757</v>
      </c>
      <c r="C335" s="16" t="s">
        <v>72</v>
      </c>
      <c r="D335" s="16" t="s">
        <v>90</v>
      </c>
      <c r="E335" s="16" t="s">
        <v>379</v>
      </c>
      <c r="F335" s="16"/>
      <c r="G335" s="159">
        <f>G336</f>
        <v>0</v>
      </c>
      <c r="H335" s="159">
        <f t="shared" ref="H335:R336" si="159">H336</f>
        <v>0</v>
      </c>
      <c r="I335" s="159">
        <f t="shared" si="159"/>
        <v>0</v>
      </c>
      <c r="J335" s="159">
        <f t="shared" si="159"/>
        <v>0</v>
      </c>
      <c r="K335" s="159">
        <f t="shared" si="159"/>
        <v>0</v>
      </c>
      <c r="L335" s="159">
        <f t="shared" si="159"/>
        <v>0</v>
      </c>
      <c r="M335" s="159">
        <f t="shared" si="159"/>
        <v>0</v>
      </c>
      <c r="N335" s="159">
        <f t="shared" si="159"/>
        <v>0</v>
      </c>
      <c r="O335" s="159">
        <f t="shared" si="159"/>
        <v>0</v>
      </c>
      <c r="P335" s="159">
        <f t="shared" si="159"/>
        <v>0</v>
      </c>
      <c r="Q335" s="159">
        <f t="shared" si="159"/>
        <v>0</v>
      </c>
      <c r="R335" s="159">
        <f t="shared" si="159"/>
        <v>0</v>
      </c>
    </row>
    <row r="336" spans="1:18" s="35" customFormat="1" ht="36.75" hidden="1" customHeight="1">
      <c r="A336" s="17" t="s">
        <v>49</v>
      </c>
      <c r="B336" s="15">
        <v>757</v>
      </c>
      <c r="C336" s="16" t="s">
        <v>72</v>
      </c>
      <c r="D336" s="16" t="s">
        <v>90</v>
      </c>
      <c r="E336" s="16" t="s">
        <v>379</v>
      </c>
      <c r="F336" s="16" t="s">
        <v>50</v>
      </c>
      <c r="G336" s="159">
        <f>G337</f>
        <v>0</v>
      </c>
      <c r="H336" s="159">
        <f t="shared" si="159"/>
        <v>0</v>
      </c>
      <c r="I336" s="159">
        <f t="shared" si="159"/>
        <v>0</v>
      </c>
      <c r="J336" s="159">
        <f t="shared" si="159"/>
        <v>0</v>
      </c>
      <c r="K336" s="159">
        <f t="shared" si="159"/>
        <v>0</v>
      </c>
      <c r="L336" s="159">
        <f t="shared" si="159"/>
        <v>0</v>
      </c>
      <c r="M336" s="159">
        <f t="shared" si="159"/>
        <v>0</v>
      </c>
      <c r="N336" s="159">
        <f t="shared" si="159"/>
        <v>0</v>
      </c>
      <c r="O336" s="159">
        <f t="shared" si="159"/>
        <v>0</v>
      </c>
      <c r="P336" s="159">
        <f t="shared" si="159"/>
        <v>0</v>
      </c>
      <c r="Q336" s="159">
        <f t="shared" si="159"/>
        <v>0</v>
      </c>
      <c r="R336" s="159">
        <f t="shared" si="159"/>
        <v>0</v>
      </c>
    </row>
    <row r="337" spans="1:18" s="35" customFormat="1" ht="34.5" hidden="1" customHeight="1">
      <c r="A337" s="17" t="s">
        <v>51</v>
      </c>
      <c r="B337" s="15">
        <v>757</v>
      </c>
      <c r="C337" s="16" t="s">
        <v>72</v>
      </c>
      <c r="D337" s="16" t="s">
        <v>90</v>
      </c>
      <c r="E337" s="16" t="s">
        <v>379</v>
      </c>
      <c r="F337" s="16" t="s">
        <v>52</v>
      </c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</row>
    <row r="338" spans="1:18" s="35" customFormat="1" ht="12.75" hidden="1" customHeight="1">
      <c r="A338" s="33" t="s">
        <v>91</v>
      </c>
      <c r="B338" s="15">
        <v>757</v>
      </c>
      <c r="C338" s="16" t="s">
        <v>72</v>
      </c>
      <c r="D338" s="16" t="s">
        <v>90</v>
      </c>
      <c r="E338" s="16" t="s">
        <v>434</v>
      </c>
      <c r="F338" s="16" t="s">
        <v>53</v>
      </c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</row>
    <row r="339" spans="1:18" s="35" customFormat="1" ht="27.75" hidden="1" customHeight="1">
      <c r="A339" s="33" t="s">
        <v>290</v>
      </c>
      <c r="B339" s="15">
        <v>757</v>
      </c>
      <c r="C339" s="16" t="s">
        <v>72</v>
      </c>
      <c r="D339" s="16" t="s">
        <v>90</v>
      </c>
      <c r="E339" s="16" t="s">
        <v>434</v>
      </c>
      <c r="F339" s="16"/>
      <c r="G339" s="159">
        <f>G340</f>
        <v>0</v>
      </c>
      <c r="H339" s="159">
        <f t="shared" ref="H339:R340" si="160">H340</f>
        <v>0</v>
      </c>
      <c r="I339" s="159">
        <f t="shared" si="160"/>
        <v>0</v>
      </c>
      <c r="J339" s="159">
        <f t="shared" si="160"/>
        <v>0</v>
      </c>
      <c r="K339" s="159">
        <f t="shared" si="160"/>
        <v>0</v>
      </c>
      <c r="L339" s="159">
        <f t="shared" si="160"/>
        <v>0</v>
      </c>
      <c r="M339" s="159">
        <f t="shared" si="160"/>
        <v>0</v>
      </c>
      <c r="N339" s="159">
        <f t="shared" si="160"/>
        <v>0</v>
      </c>
      <c r="O339" s="159">
        <f t="shared" si="160"/>
        <v>0</v>
      </c>
      <c r="P339" s="159">
        <f t="shared" si="160"/>
        <v>0</v>
      </c>
      <c r="Q339" s="159">
        <f t="shared" si="160"/>
        <v>0</v>
      </c>
      <c r="R339" s="159">
        <f t="shared" si="160"/>
        <v>0</v>
      </c>
    </row>
    <row r="340" spans="1:18" ht="25.5" hidden="1">
      <c r="A340" s="17" t="s">
        <v>40</v>
      </c>
      <c r="B340" s="15">
        <v>757</v>
      </c>
      <c r="C340" s="16" t="s">
        <v>72</v>
      </c>
      <c r="D340" s="16" t="s">
        <v>90</v>
      </c>
      <c r="E340" s="16" t="s">
        <v>434</v>
      </c>
      <c r="F340" s="16" t="s">
        <v>41</v>
      </c>
      <c r="G340" s="160">
        <f>G341</f>
        <v>0</v>
      </c>
      <c r="H340" s="160">
        <f t="shared" si="160"/>
        <v>0</v>
      </c>
      <c r="I340" s="160">
        <f t="shared" si="160"/>
        <v>0</v>
      </c>
      <c r="J340" s="160">
        <f t="shared" si="160"/>
        <v>0</v>
      </c>
      <c r="K340" s="160">
        <f t="shared" si="160"/>
        <v>0</v>
      </c>
      <c r="L340" s="160">
        <f t="shared" si="160"/>
        <v>0</v>
      </c>
      <c r="M340" s="160">
        <f t="shared" si="160"/>
        <v>0</v>
      </c>
      <c r="N340" s="160">
        <f t="shared" si="160"/>
        <v>0</v>
      </c>
      <c r="O340" s="160">
        <f t="shared" si="160"/>
        <v>0</v>
      </c>
      <c r="P340" s="160">
        <f t="shared" si="160"/>
        <v>0</v>
      </c>
      <c r="Q340" s="160">
        <f t="shared" si="160"/>
        <v>0</v>
      </c>
      <c r="R340" s="160">
        <f t="shared" si="160"/>
        <v>0</v>
      </c>
    </row>
    <row r="341" spans="1:18" hidden="1">
      <c r="A341" s="17" t="s">
        <v>42</v>
      </c>
      <c r="B341" s="15">
        <v>757</v>
      </c>
      <c r="C341" s="16" t="s">
        <v>72</v>
      </c>
      <c r="D341" s="16" t="s">
        <v>90</v>
      </c>
      <c r="E341" s="16" t="s">
        <v>434</v>
      </c>
      <c r="F341" s="16" t="s">
        <v>43</v>
      </c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</row>
    <row r="342" spans="1:18" ht="25.5">
      <c r="A342" s="17" t="s">
        <v>824</v>
      </c>
      <c r="B342" s="15">
        <v>757</v>
      </c>
      <c r="C342" s="16" t="s">
        <v>72</v>
      </c>
      <c r="D342" s="16" t="s">
        <v>90</v>
      </c>
      <c r="E342" s="16" t="s">
        <v>420</v>
      </c>
      <c r="F342" s="16"/>
      <c r="G342" s="164">
        <f>G343</f>
        <v>6928158.4399999995</v>
      </c>
      <c r="H342" s="164">
        <f t="shared" ref="H342:R342" si="161">H343</f>
        <v>6928160.4399999995</v>
      </c>
      <c r="I342" s="164">
        <f t="shared" si="161"/>
        <v>6928162.4399999995</v>
      </c>
      <c r="J342" s="164">
        <f t="shared" si="161"/>
        <v>6928164.4399999995</v>
      </c>
      <c r="K342" s="164">
        <f t="shared" si="161"/>
        <v>6928166.4399999995</v>
      </c>
      <c r="L342" s="164">
        <f t="shared" si="161"/>
        <v>6928168.4399999995</v>
      </c>
      <c r="M342" s="164">
        <f t="shared" si="161"/>
        <v>6928170.4399999995</v>
      </c>
      <c r="N342" s="164">
        <f t="shared" si="161"/>
        <v>6928172.4399999995</v>
      </c>
      <c r="O342" s="164">
        <f t="shared" si="161"/>
        <v>6928174.4399999995</v>
      </c>
      <c r="P342" s="164">
        <f t="shared" si="161"/>
        <v>6928176.4399999995</v>
      </c>
      <c r="Q342" s="164">
        <f t="shared" si="161"/>
        <v>6928178.4399999995</v>
      </c>
      <c r="R342" s="164">
        <f t="shared" si="161"/>
        <v>6912706.3499999996</v>
      </c>
    </row>
    <row r="343" spans="1:18" s="31" customFormat="1" ht="25.5">
      <c r="A343" s="14" t="s">
        <v>121</v>
      </c>
      <c r="B343" s="15">
        <v>757</v>
      </c>
      <c r="C343" s="16" t="s">
        <v>72</v>
      </c>
      <c r="D343" s="16" t="s">
        <v>90</v>
      </c>
      <c r="E343" s="16" t="s">
        <v>435</v>
      </c>
      <c r="F343" s="16"/>
      <c r="G343" s="164">
        <f>G344+G346+G348</f>
        <v>6928158.4399999995</v>
      </c>
      <c r="H343" s="164">
        <f t="shared" ref="H343:R343" si="162">H344+H346+H348</f>
        <v>6928160.4399999995</v>
      </c>
      <c r="I343" s="164">
        <f t="shared" si="162"/>
        <v>6928162.4399999995</v>
      </c>
      <c r="J343" s="164">
        <f t="shared" si="162"/>
        <v>6928164.4399999995</v>
      </c>
      <c r="K343" s="164">
        <f t="shared" si="162"/>
        <v>6928166.4399999995</v>
      </c>
      <c r="L343" s="164">
        <f t="shared" si="162"/>
        <v>6928168.4399999995</v>
      </c>
      <c r="M343" s="164">
        <f t="shared" si="162"/>
        <v>6928170.4399999995</v>
      </c>
      <c r="N343" s="164">
        <f t="shared" si="162"/>
        <v>6928172.4399999995</v>
      </c>
      <c r="O343" s="164">
        <f t="shared" si="162"/>
        <v>6928174.4399999995</v>
      </c>
      <c r="P343" s="164">
        <f t="shared" si="162"/>
        <v>6928176.4399999995</v>
      </c>
      <c r="Q343" s="164">
        <f t="shared" si="162"/>
        <v>6928178.4399999995</v>
      </c>
      <c r="R343" s="164">
        <f t="shared" si="162"/>
        <v>6912706.3499999996</v>
      </c>
    </row>
    <row r="344" spans="1:18" s="35" customFormat="1" ht="51">
      <c r="A344" s="17" t="s">
        <v>92</v>
      </c>
      <c r="B344" s="15">
        <v>757</v>
      </c>
      <c r="C344" s="16" t="s">
        <v>72</v>
      </c>
      <c r="D344" s="16" t="s">
        <v>90</v>
      </c>
      <c r="E344" s="16" t="s">
        <v>435</v>
      </c>
      <c r="F344" s="16" t="s">
        <v>95</v>
      </c>
      <c r="G344" s="159">
        <f>G345</f>
        <v>6261931.4399999995</v>
      </c>
      <c r="H344" s="159">
        <f t="shared" ref="H344:R344" si="163">H345</f>
        <v>6261931.4399999995</v>
      </c>
      <c r="I344" s="159">
        <f t="shared" si="163"/>
        <v>6261931.4399999995</v>
      </c>
      <c r="J344" s="159">
        <f t="shared" si="163"/>
        <v>6261931.4399999995</v>
      </c>
      <c r="K344" s="159">
        <f t="shared" si="163"/>
        <v>6261931.4399999995</v>
      </c>
      <c r="L344" s="159">
        <f t="shared" si="163"/>
        <v>6261931.4399999995</v>
      </c>
      <c r="M344" s="159">
        <f t="shared" si="163"/>
        <v>6261931.4399999995</v>
      </c>
      <c r="N344" s="159">
        <f t="shared" si="163"/>
        <v>6261931.4399999995</v>
      </c>
      <c r="O344" s="159">
        <f t="shared" si="163"/>
        <v>6261931.4399999995</v>
      </c>
      <c r="P344" s="159">
        <f t="shared" si="163"/>
        <v>6261931.4399999995</v>
      </c>
      <c r="Q344" s="159">
        <f t="shared" si="163"/>
        <v>6261931.4399999995</v>
      </c>
      <c r="R344" s="159">
        <f t="shared" si="163"/>
        <v>6246479.3499999996</v>
      </c>
    </row>
    <row r="345" spans="1:18" s="35" customFormat="1" ht="25.5">
      <c r="A345" s="17" t="s">
        <v>93</v>
      </c>
      <c r="B345" s="15">
        <v>757</v>
      </c>
      <c r="C345" s="16" t="s">
        <v>72</v>
      </c>
      <c r="D345" s="16" t="s">
        <v>90</v>
      </c>
      <c r="E345" s="16" t="s">
        <v>435</v>
      </c>
      <c r="F345" s="16" t="s">
        <v>96</v>
      </c>
      <c r="G345" s="159">
        <f>6837742.09-21290.3-296037.87-151482.48-107000</f>
        <v>6261931.4399999995</v>
      </c>
      <c r="H345" s="159">
        <f t="shared" ref="H345:Q345" si="164">6837742.09-21290.3-296037.87-151482.48-107000</f>
        <v>6261931.4399999995</v>
      </c>
      <c r="I345" s="159">
        <f t="shared" si="164"/>
        <v>6261931.4399999995</v>
      </c>
      <c r="J345" s="159">
        <f t="shared" si="164"/>
        <v>6261931.4399999995</v>
      </c>
      <c r="K345" s="159">
        <f t="shared" si="164"/>
        <v>6261931.4399999995</v>
      </c>
      <c r="L345" s="159">
        <f t="shared" si="164"/>
        <v>6261931.4399999995</v>
      </c>
      <c r="M345" s="159">
        <f t="shared" si="164"/>
        <v>6261931.4399999995</v>
      </c>
      <c r="N345" s="159">
        <f t="shared" si="164"/>
        <v>6261931.4399999995</v>
      </c>
      <c r="O345" s="159">
        <f t="shared" si="164"/>
        <v>6261931.4399999995</v>
      </c>
      <c r="P345" s="159">
        <f t="shared" si="164"/>
        <v>6261931.4399999995</v>
      </c>
      <c r="Q345" s="159">
        <f t="shared" si="164"/>
        <v>6261931.4399999995</v>
      </c>
      <c r="R345" s="159">
        <v>6246479.3499999996</v>
      </c>
    </row>
    <row r="346" spans="1:18" s="35" customFormat="1" ht="28.5" customHeight="1">
      <c r="A346" s="17" t="s">
        <v>49</v>
      </c>
      <c r="B346" s="15">
        <v>757</v>
      </c>
      <c r="C346" s="16" t="s">
        <v>72</v>
      </c>
      <c r="D346" s="16" t="s">
        <v>90</v>
      </c>
      <c r="E346" s="16" t="s">
        <v>435</v>
      </c>
      <c r="F346" s="16" t="s">
        <v>50</v>
      </c>
      <c r="G346" s="159">
        <f>G347</f>
        <v>666223.61</v>
      </c>
      <c r="H346" s="159">
        <f t="shared" ref="H346:R346" si="165">H347</f>
        <v>666224.61</v>
      </c>
      <c r="I346" s="159">
        <f t="shared" si="165"/>
        <v>666225.61</v>
      </c>
      <c r="J346" s="159">
        <f t="shared" si="165"/>
        <v>666226.61</v>
      </c>
      <c r="K346" s="159">
        <f t="shared" si="165"/>
        <v>666227.61</v>
      </c>
      <c r="L346" s="159">
        <f t="shared" si="165"/>
        <v>666228.61</v>
      </c>
      <c r="M346" s="159">
        <f t="shared" si="165"/>
        <v>666229.61</v>
      </c>
      <c r="N346" s="159">
        <f t="shared" si="165"/>
        <v>666230.61</v>
      </c>
      <c r="O346" s="159">
        <f t="shared" si="165"/>
        <v>666231.61</v>
      </c>
      <c r="P346" s="159">
        <f t="shared" si="165"/>
        <v>666232.61</v>
      </c>
      <c r="Q346" s="159">
        <f t="shared" si="165"/>
        <v>666233.61</v>
      </c>
      <c r="R346" s="159">
        <f t="shared" si="165"/>
        <v>666223.61</v>
      </c>
    </row>
    <row r="347" spans="1:18" s="35" customFormat="1" ht="25.5">
      <c r="A347" s="17" t="s">
        <v>51</v>
      </c>
      <c r="B347" s="15">
        <v>757</v>
      </c>
      <c r="C347" s="16" t="s">
        <v>72</v>
      </c>
      <c r="D347" s="16" t="s">
        <v>90</v>
      </c>
      <c r="E347" s="16" t="s">
        <v>435</v>
      </c>
      <c r="F347" s="16" t="s">
        <v>52</v>
      </c>
      <c r="G347" s="159">
        <v>666223.61</v>
      </c>
      <c r="H347" s="159">
        <v>666224.61</v>
      </c>
      <c r="I347" s="159">
        <v>666225.61</v>
      </c>
      <c r="J347" s="159">
        <v>666226.61</v>
      </c>
      <c r="K347" s="159">
        <v>666227.61</v>
      </c>
      <c r="L347" s="159">
        <v>666228.61</v>
      </c>
      <c r="M347" s="159">
        <v>666229.61</v>
      </c>
      <c r="N347" s="159">
        <v>666230.61</v>
      </c>
      <c r="O347" s="159">
        <v>666231.61</v>
      </c>
      <c r="P347" s="159">
        <v>666232.61</v>
      </c>
      <c r="Q347" s="159">
        <v>666233.61</v>
      </c>
      <c r="R347" s="159">
        <v>666223.61</v>
      </c>
    </row>
    <row r="348" spans="1:18">
      <c r="A348" s="17" t="s">
        <v>100</v>
      </c>
      <c r="B348" s="15">
        <v>757</v>
      </c>
      <c r="C348" s="16" t="s">
        <v>72</v>
      </c>
      <c r="D348" s="16" t="s">
        <v>90</v>
      </c>
      <c r="E348" s="16" t="s">
        <v>435</v>
      </c>
      <c r="F348" s="16" t="s">
        <v>101</v>
      </c>
      <c r="G348" s="163">
        <f>G350+G349</f>
        <v>3.39</v>
      </c>
      <c r="H348" s="163">
        <f t="shared" ref="H348:R348" si="166">H350+H349</f>
        <v>4.3899999999999997</v>
      </c>
      <c r="I348" s="163">
        <f t="shared" si="166"/>
        <v>5.39</v>
      </c>
      <c r="J348" s="163">
        <f t="shared" si="166"/>
        <v>6.39</v>
      </c>
      <c r="K348" s="163">
        <f t="shared" si="166"/>
        <v>7.39</v>
      </c>
      <c r="L348" s="163">
        <f t="shared" si="166"/>
        <v>8.39</v>
      </c>
      <c r="M348" s="163">
        <f t="shared" si="166"/>
        <v>9.39</v>
      </c>
      <c r="N348" s="163">
        <f t="shared" si="166"/>
        <v>10.39</v>
      </c>
      <c r="O348" s="163">
        <f t="shared" si="166"/>
        <v>11.39</v>
      </c>
      <c r="P348" s="163">
        <f t="shared" si="166"/>
        <v>12.39</v>
      </c>
      <c r="Q348" s="163">
        <f t="shared" si="166"/>
        <v>13.39</v>
      </c>
      <c r="R348" s="163">
        <f t="shared" si="166"/>
        <v>3.39</v>
      </c>
    </row>
    <row r="349" spans="1:18" hidden="1">
      <c r="A349" s="17" t="s">
        <v>657</v>
      </c>
      <c r="B349" s="15">
        <v>757</v>
      </c>
      <c r="C349" s="16" t="s">
        <v>72</v>
      </c>
      <c r="D349" s="16" t="s">
        <v>90</v>
      </c>
      <c r="E349" s="16" t="s">
        <v>435</v>
      </c>
      <c r="F349" s="16" t="s">
        <v>656</v>
      </c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</row>
    <row r="350" spans="1:18">
      <c r="A350" s="17" t="s">
        <v>103</v>
      </c>
      <c r="B350" s="15">
        <v>757</v>
      </c>
      <c r="C350" s="16" t="s">
        <v>72</v>
      </c>
      <c r="D350" s="16" t="s">
        <v>90</v>
      </c>
      <c r="E350" s="16" t="s">
        <v>435</v>
      </c>
      <c r="F350" s="16" t="s">
        <v>104</v>
      </c>
      <c r="G350" s="163">
        <v>3.39</v>
      </c>
      <c r="H350" s="163">
        <v>4.3899999999999997</v>
      </c>
      <c r="I350" s="163">
        <v>5.39</v>
      </c>
      <c r="J350" s="163">
        <v>6.39</v>
      </c>
      <c r="K350" s="163">
        <v>7.39</v>
      </c>
      <c r="L350" s="163">
        <v>8.39</v>
      </c>
      <c r="M350" s="163">
        <v>9.39</v>
      </c>
      <c r="N350" s="163">
        <v>10.39</v>
      </c>
      <c r="O350" s="163">
        <v>11.39</v>
      </c>
      <c r="P350" s="163">
        <v>12.39</v>
      </c>
      <c r="Q350" s="163">
        <v>13.39</v>
      </c>
      <c r="R350" s="163">
        <v>3.39</v>
      </c>
    </row>
    <row r="351" spans="1:18" s="35" customFormat="1" ht="12.75" customHeight="1">
      <c r="A351" s="12" t="s">
        <v>324</v>
      </c>
      <c r="B351" s="22" t="s">
        <v>86</v>
      </c>
      <c r="C351" s="8" t="s">
        <v>108</v>
      </c>
      <c r="D351" s="16"/>
      <c r="E351" s="16"/>
      <c r="F351" s="16"/>
      <c r="G351" s="159">
        <f>G352</f>
        <v>19280655</v>
      </c>
      <c r="H351" s="159">
        <f t="shared" ref="H351:R352" si="167">H352</f>
        <v>19280656</v>
      </c>
      <c r="I351" s="159">
        <f t="shared" si="167"/>
        <v>19280657</v>
      </c>
      <c r="J351" s="159">
        <f t="shared" si="167"/>
        <v>19280658</v>
      </c>
      <c r="K351" s="159">
        <f t="shared" si="167"/>
        <v>19280659</v>
      </c>
      <c r="L351" s="159">
        <f t="shared" si="167"/>
        <v>19280660</v>
      </c>
      <c r="M351" s="159">
        <f t="shared" si="167"/>
        <v>19280661</v>
      </c>
      <c r="N351" s="159">
        <f t="shared" si="167"/>
        <v>19280662</v>
      </c>
      <c r="O351" s="159">
        <f t="shared" si="167"/>
        <v>19280663</v>
      </c>
      <c r="P351" s="159">
        <f t="shared" si="167"/>
        <v>19280664</v>
      </c>
      <c r="Q351" s="159">
        <f t="shared" si="167"/>
        <v>19280665</v>
      </c>
      <c r="R351" s="159">
        <f t="shared" si="167"/>
        <v>19280655</v>
      </c>
    </row>
    <row r="352" spans="1:18" s="35" customFormat="1" ht="15" customHeight="1">
      <c r="A352" s="17" t="s">
        <v>107</v>
      </c>
      <c r="B352" s="15">
        <v>757</v>
      </c>
      <c r="C352" s="16" t="s">
        <v>108</v>
      </c>
      <c r="D352" s="16" t="s">
        <v>109</v>
      </c>
      <c r="E352" s="16"/>
      <c r="F352" s="16"/>
      <c r="G352" s="159">
        <f>G353</f>
        <v>19280655</v>
      </c>
      <c r="H352" s="159">
        <f t="shared" si="167"/>
        <v>19280656</v>
      </c>
      <c r="I352" s="159">
        <f t="shared" si="167"/>
        <v>19280657</v>
      </c>
      <c r="J352" s="159">
        <f t="shared" si="167"/>
        <v>19280658</v>
      </c>
      <c r="K352" s="159">
        <f t="shared" si="167"/>
        <v>19280659</v>
      </c>
      <c r="L352" s="159">
        <f t="shared" si="167"/>
        <v>19280660</v>
      </c>
      <c r="M352" s="159">
        <f t="shared" si="167"/>
        <v>19280661</v>
      </c>
      <c r="N352" s="159">
        <f t="shared" si="167"/>
        <v>19280662</v>
      </c>
      <c r="O352" s="159">
        <f t="shared" si="167"/>
        <v>19280663</v>
      </c>
      <c r="P352" s="159">
        <f t="shared" si="167"/>
        <v>19280664</v>
      </c>
      <c r="Q352" s="159">
        <f t="shared" si="167"/>
        <v>19280665</v>
      </c>
      <c r="R352" s="159">
        <f t="shared" si="167"/>
        <v>19280655</v>
      </c>
    </row>
    <row r="353" spans="1:18" s="35" customFormat="1" ht="33" customHeight="1">
      <c r="A353" s="116" t="s">
        <v>788</v>
      </c>
      <c r="B353" s="15">
        <v>757</v>
      </c>
      <c r="C353" s="16" t="s">
        <v>108</v>
      </c>
      <c r="D353" s="16" t="s">
        <v>109</v>
      </c>
      <c r="E353" s="16" t="s">
        <v>436</v>
      </c>
      <c r="F353" s="16"/>
      <c r="G353" s="159">
        <f>G354+G357+G360+G366+G369</f>
        <v>19280655</v>
      </c>
      <c r="H353" s="159">
        <f t="shared" ref="H353:R353" si="168">H354+H357+H360+H366+H369</f>
        <v>19280656</v>
      </c>
      <c r="I353" s="159">
        <f t="shared" si="168"/>
        <v>19280657</v>
      </c>
      <c r="J353" s="159">
        <f t="shared" si="168"/>
        <v>19280658</v>
      </c>
      <c r="K353" s="159">
        <f t="shared" si="168"/>
        <v>19280659</v>
      </c>
      <c r="L353" s="159">
        <f t="shared" si="168"/>
        <v>19280660</v>
      </c>
      <c r="M353" s="159">
        <f t="shared" si="168"/>
        <v>19280661</v>
      </c>
      <c r="N353" s="159">
        <f t="shared" si="168"/>
        <v>19280662</v>
      </c>
      <c r="O353" s="159">
        <f t="shared" si="168"/>
        <v>19280663</v>
      </c>
      <c r="P353" s="159">
        <f t="shared" si="168"/>
        <v>19280664</v>
      </c>
      <c r="Q353" s="159">
        <f t="shared" si="168"/>
        <v>19280665</v>
      </c>
      <c r="R353" s="159">
        <f t="shared" si="168"/>
        <v>19280655</v>
      </c>
    </row>
    <row r="354" spans="1:18" s="35" customFormat="1" ht="19.5" hidden="1" customHeight="1">
      <c r="A354" s="33" t="s">
        <v>381</v>
      </c>
      <c r="B354" s="15">
        <v>757</v>
      </c>
      <c r="C354" s="16" t="s">
        <v>108</v>
      </c>
      <c r="D354" s="16" t="s">
        <v>109</v>
      </c>
      <c r="E354" s="16" t="s">
        <v>380</v>
      </c>
      <c r="F354" s="16"/>
      <c r="G354" s="159">
        <f>G355</f>
        <v>0</v>
      </c>
      <c r="H354" s="159">
        <f t="shared" ref="H354:R355" si="169">H355</f>
        <v>0</v>
      </c>
      <c r="I354" s="159">
        <f t="shared" si="169"/>
        <v>0</v>
      </c>
      <c r="J354" s="159">
        <f t="shared" si="169"/>
        <v>0</v>
      </c>
      <c r="K354" s="159">
        <f t="shared" si="169"/>
        <v>0</v>
      </c>
      <c r="L354" s="159">
        <f t="shared" si="169"/>
        <v>0</v>
      </c>
      <c r="M354" s="159">
        <f t="shared" si="169"/>
        <v>0</v>
      </c>
      <c r="N354" s="159">
        <f t="shared" si="169"/>
        <v>0</v>
      </c>
      <c r="O354" s="159">
        <f t="shared" si="169"/>
        <v>0</v>
      </c>
      <c r="P354" s="159">
        <f t="shared" si="169"/>
        <v>0</v>
      </c>
      <c r="Q354" s="159">
        <f t="shared" si="169"/>
        <v>0</v>
      </c>
      <c r="R354" s="159">
        <f t="shared" si="169"/>
        <v>0</v>
      </c>
    </row>
    <row r="355" spans="1:18" s="35" customFormat="1" ht="30.75" hidden="1" customHeight="1">
      <c r="A355" s="17" t="s">
        <v>332</v>
      </c>
      <c r="B355" s="15">
        <v>757</v>
      </c>
      <c r="C355" s="16" t="s">
        <v>108</v>
      </c>
      <c r="D355" s="16" t="s">
        <v>109</v>
      </c>
      <c r="E355" s="16" t="s">
        <v>380</v>
      </c>
      <c r="F355" s="16" t="s">
        <v>333</v>
      </c>
      <c r="G355" s="159">
        <f>G356</f>
        <v>0</v>
      </c>
      <c r="H355" s="159">
        <f t="shared" si="169"/>
        <v>0</v>
      </c>
      <c r="I355" s="159">
        <f t="shared" si="169"/>
        <v>0</v>
      </c>
      <c r="J355" s="159">
        <f t="shared" si="169"/>
        <v>0</v>
      </c>
      <c r="K355" s="159">
        <f t="shared" si="169"/>
        <v>0</v>
      </c>
      <c r="L355" s="159">
        <f t="shared" si="169"/>
        <v>0</v>
      </c>
      <c r="M355" s="159">
        <f t="shared" si="169"/>
        <v>0</v>
      </c>
      <c r="N355" s="159">
        <f t="shared" si="169"/>
        <v>0</v>
      </c>
      <c r="O355" s="159">
        <f t="shared" si="169"/>
        <v>0</v>
      </c>
      <c r="P355" s="159">
        <f t="shared" si="169"/>
        <v>0</v>
      </c>
      <c r="Q355" s="159">
        <f t="shared" si="169"/>
        <v>0</v>
      </c>
      <c r="R355" s="159">
        <f t="shared" si="169"/>
        <v>0</v>
      </c>
    </row>
    <row r="356" spans="1:18" s="35" customFormat="1" ht="30.75" hidden="1" customHeight="1">
      <c r="A356" s="17" t="s">
        <v>334</v>
      </c>
      <c r="B356" s="15">
        <v>757</v>
      </c>
      <c r="C356" s="16" t="s">
        <v>108</v>
      </c>
      <c r="D356" s="16" t="s">
        <v>109</v>
      </c>
      <c r="E356" s="16" t="s">
        <v>380</v>
      </c>
      <c r="F356" s="16" t="s">
        <v>335</v>
      </c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</row>
    <row r="357" spans="1:18" s="35" customFormat="1" ht="20.25" hidden="1" customHeight="1">
      <c r="A357" s="33" t="s">
        <v>381</v>
      </c>
      <c r="B357" s="15">
        <v>757</v>
      </c>
      <c r="C357" s="16" t="s">
        <v>108</v>
      </c>
      <c r="D357" s="16" t="s">
        <v>109</v>
      </c>
      <c r="E357" s="16" t="s">
        <v>382</v>
      </c>
      <c r="F357" s="16"/>
      <c r="G357" s="159">
        <f>G358</f>
        <v>0</v>
      </c>
      <c r="H357" s="159">
        <f t="shared" ref="H357:R358" si="170">H358</f>
        <v>0</v>
      </c>
      <c r="I357" s="159">
        <f t="shared" si="170"/>
        <v>0</v>
      </c>
      <c r="J357" s="159">
        <f t="shared" si="170"/>
        <v>0</v>
      </c>
      <c r="K357" s="159">
        <f t="shared" si="170"/>
        <v>0</v>
      </c>
      <c r="L357" s="159">
        <f t="shared" si="170"/>
        <v>0</v>
      </c>
      <c r="M357" s="159">
        <f t="shared" si="170"/>
        <v>0</v>
      </c>
      <c r="N357" s="159">
        <f t="shared" si="170"/>
        <v>0</v>
      </c>
      <c r="O357" s="159">
        <f t="shared" si="170"/>
        <v>0</v>
      </c>
      <c r="P357" s="159">
        <f t="shared" si="170"/>
        <v>0</v>
      </c>
      <c r="Q357" s="159">
        <f t="shared" si="170"/>
        <v>0</v>
      </c>
      <c r="R357" s="159">
        <f t="shared" si="170"/>
        <v>0</v>
      </c>
    </row>
    <row r="358" spans="1:18" s="35" customFormat="1" ht="30.75" hidden="1" customHeight="1">
      <c r="A358" s="17" t="s">
        <v>332</v>
      </c>
      <c r="B358" s="15">
        <v>757</v>
      </c>
      <c r="C358" s="16" t="s">
        <v>108</v>
      </c>
      <c r="D358" s="16" t="s">
        <v>109</v>
      </c>
      <c r="E358" s="16" t="s">
        <v>382</v>
      </c>
      <c r="F358" s="16" t="s">
        <v>333</v>
      </c>
      <c r="G358" s="159">
        <f>G359</f>
        <v>0</v>
      </c>
      <c r="H358" s="159">
        <f t="shared" si="170"/>
        <v>0</v>
      </c>
      <c r="I358" s="159">
        <f t="shared" si="170"/>
        <v>0</v>
      </c>
      <c r="J358" s="159">
        <f t="shared" si="170"/>
        <v>0</v>
      </c>
      <c r="K358" s="159">
        <f t="shared" si="170"/>
        <v>0</v>
      </c>
      <c r="L358" s="159">
        <f t="shared" si="170"/>
        <v>0</v>
      </c>
      <c r="M358" s="159">
        <f t="shared" si="170"/>
        <v>0</v>
      </c>
      <c r="N358" s="159">
        <f t="shared" si="170"/>
        <v>0</v>
      </c>
      <c r="O358" s="159">
        <f t="shared" si="170"/>
        <v>0</v>
      </c>
      <c r="P358" s="159">
        <f t="shared" si="170"/>
        <v>0</v>
      </c>
      <c r="Q358" s="159">
        <f t="shared" si="170"/>
        <v>0</v>
      </c>
      <c r="R358" s="159">
        <f t="shared" si="170"/>
        <v>0</v>
      </c>
    </row>
    <row r="359" spans="1:18" s="35" customFormat="1" ht="30.75" hidden="1" customHeight="1">
      <c r="A359" s="17" t="s">
        <v>334</v>
      </c>
      <c r="B359" s="15">
        <v>757</v>
      </c>
      <c r="C359" s="16" t="s">
        <v>108</v>
      </c>
      <c r="D359" s="16" t="s">
        <v>109</v>
      </c>
      <c r="E359" s="16" t="s">
        <v>382</v>
      </c>
      <c r="F359" s="16" t="s">
        <v>335</v>
      </c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</row>
    <row r="360" spans="1:18" s="35" customFormat="1" ht="27" hidden="1" customHeight="1">
      <c r="A360" s="33" t="s">
        <v>734</v>
      </c>
      <c r="B360" s="15">
        <v>757</v>
      </c>
      <c r="C360" s="16" t="s">
        <v>108</v>
      </c>
      <c r="D360" s="16" t="s">
        <v>109</v>
      </c>
      <c r="E360" s="16" t="s">
        <v>437</v>
      </c>
      <c r="F360" s="16"/>
      <c r="G360" s="159">
        <f>G361</f>
        <v>0</v>
      </c>
      <c r="H360" s="159">
        <f t="shared" ref="H360:R361" si="171">H361</f>
        <v>1</v>
      </c>
      <c r="I360" s="159">
        <f t="shared" si="171"/>
        <v>2</v>
      </c>
      <c r="J360" s="159">
        <f t="shared" si="171"/>
        <v>3</v>
      </c>
      <c r="K360" s="159">
        <f t="shared" si="171"/>
        <v>4</v>
      </c>
      <c r="L360" s="159">
        <f t="shared" si="171"/>
        <v>5</v>
      </c>
      <c r="M360" s="159">
        <f t="shared" si="171"/>
        <v>6</v>
      </c>
      <c r="N360" s="159">
        <f t="shared" si="171"/>
        <v>7</v>
      </c>
      <c r="O360" s="159">
        <f t="shared" si="171"/>
        <v>8</v>
      </c>
      <c r="P360" s="159">
        <f t="shared" si="171"/>
        <v>9</v>
      </c>
      <c r="Q360" s="159">
        <f t="shared" si="171"/>
        <v>10</v>
      </c>
      <c r="R360" s="159">
        <f t="shared" si="171"/>
        <v>0</v>
      </c>
    </row>
    <row r="361" spans="1:18" ht="18.75" hidden="1" customHeight="1">
      <c r="A361" s="17" t="s">
        <v>332</v>
      </c>
      <c r="B361" s="15">
        <v>757</v>
      </c>
      <c r="C361" s="16" t="s">
        <v>108</v>
      </c>
      <c r="D361" s="16" t="s">
        <v>109</v>
      </c>
      <c r="E361" s="16" t="s">
        <v>437</v>
      </c>
      <c r="F361" s="16" t="s">
        <v>333</v>
      </c>
      <c r="G361" s="159">
        <f>G362</f>
        <v>0</v>
      </c>
      <c r="H361" s="159">
        <f t="shared" si="171"/>
        <v>1</v>
      </c>
      <c r="I361" s="159">
        <f t="shared" si="171"/>
        <v>2</v>
      </c>
      <c r="J361" s="159">
        <f t="shared" si="171"/>
        <v>3</v>
      </c>
      <c r="K361" s="159">
        <f t="shared" si="171"/>
        <v>4</v>
      </c>
      <c r="L361" s="159">
        <f t="shared" si="171"/>
        <v>5</v>
      </c>
      <c r="M361" s="159">
        <f t="shared" si="171"/>
        <v>6</v>
      </c>
      <c r="N361" s="159">
        <f t="shared" si="171"/>
        <v>7</v>
      </c>
      <c r="O361" s="159">
        <f t="shared" si="171"/>
        <v>8</v>
      </c>
      <c r="P361" s="159">
        <f t="shared" si="171"/>
        <v>9</v>
      </c>
      <c r="Q361" s="159">
        <f t="shared" si="171"/>
        <v>10</v>
      </c>
      <c r="R361" s="159">
        <f t="shared" si="171"/>
        <v>0</v>
      </c>
    </row>
    <row r="362" spans="1:18" ht="33" hidden="1" customHeight="1">
      <c r="A362" s="17" t="s">
        <v>334</v>
      </c>
      <c r="B362" s="15">
        <v>757</v>
      </c>
      <c r="C362" s="16" t="s">
        <v>108</v>
      </c>
      <c r="D362" s="16" t="s">
        <v>109</v>
      </c>
      <c r="E362" s="16" t="s">
        <v>437</v>
      </c>
      <c r="F362" s="16" t="s">
        <v>335</v>
      </c>
      <c r="G362" s="159">
        <v>0</v>
      </c>
      <c r="H362" s="159">
        <v>1</v>
      </c>
      <c r="I362" s="159">
        <v>2</v>
      </c>
      <c r="J362" s="159">
        <v>3</v>
      </c>
      <c r="K362" s="159">
        <v>4</v>
      </c>
      <c r="L362" s="159">
        <v>5</v>
      </c>
      <c r="M362" s="159">
        <v>6</v>
      </c>
      <c r="N362" s="159">
        <v>7</v>
      </c>
      <c r="O362" s="159">
        <v>8</v>
      </c>
      <c r="P362" s="159">
        <v>9</v>
      </c>
      <c r="Q362" s="159">
        <v>10</v>
      </c>
      <c r="R362" s="159">
        <v>0</v>
      </c>
    </row>
    <row r="363" spans="1:18" s="35" customFormat="1" ht="70.5" hidden="1" customHeight="1">
      <c r="A363" s="33" t="s">
        <v>213</v>
      </c>
      <c r="B363" s="15">
        <v>757</v>
      </c>
      <c r="C363" s="16" t="s">
        <v>108</v>
      </c>
      <c r="D363" s="16" t="s">
        <v>109</v>
      </c>
      <c r="E363" s="16" t="s">
        <v>212</v>
      </c>
      <c r="F363" s="16"/>
      <c r="G363" s="159">
        <f>G364</f>
        <v>0</v>
      </c>
      <c r="H363" s="159">
        <f t="shared" ref="H363:R363" si="172">H364</f>
        <v>0</v>
      </c>
      <c r="I363" s="159">
        <f t="shared" si="172"/>
        <v>0</v>
      </c>
      <c r="J363" s="159">
        <f t="shared" si="172"/>
        <v>0</v>
      </c>
      <c r="K363" s="159">
        <f t="shared" si="172"/>
        <v>0</v>
      </c>
      <c r="L363" s="159">
        <f t="shared" si="172"/>
        <v>0</v>
      </c>
      <c r="M363" s="159">
        <f t="shared" si="172"/>
        <v>0</v>
      </c>
      <c r="N363" s="159">
        <f t="shared" si="172"/>
        <v>0</v>
      </c>
      <c r="O363" s="159">
        <f t="shared" si="172"/>
        <v>0</v>
      </c>
      <c r="P363" s="159">
        <f t="shared" si="172"/>
        <v>0</v>
      </c>
      <c r="Q363" s="159">
        <f t="shared" si="172"/>
        <v>0</v>
      </c>
      <c r="R363" s="159">
        <f t="shared" si="172"/>
        <v>0</v>
      </c>
    </row>
    <row r="364" spans="1:18" ht="18.75" hidden="1" customHeight="1">
      <c r="A364" s="17" t="s">
        <v>332</v>
      </c>
      <c r="B364" s="15">
        <v>757</v>
      </c>
      <c r="C364" s="16" t="s">
        <v>108</v>
      </c>
      <c r="D364" s="16" t="s">
        <v>109</v>
      </c>
      <c r="E364" s="16" t="s">
        <v>212</v>
      </c>
      <c r="F364" s="16" t="s">
        <v>333</v>
      </c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</row>
    <row r="365" spans="1:18" ht="33" hidden="1" customHeight="1">
      <c r="A365" s="17" t="s">
        <v>334</v>
      </c>
      <c r="B365" s="15">
        <v>757</v>
      </c>
      <c r="C365" s="16" t="s">
        <v>108</v>
      </c>
      <c r="D365" s="16" t="s">
        <v>109</v>
      </c>
      <c r="E365" s="16" t="s">
        <v>212</v>
      </c>
      <c r="F365" s="16" t="s">
        <v>335</v>
      </c>
      <c r="G365" s="159">
        <v>0</v>
      </c>
      <c r="H365" s="159">
        <v>1</v>
      </c>
      <c r="I365" s="159">
        <v>2</v>
      </c>
      <c r="J365" s="159">
        <v>3</v>
      </c>
      <c r="K365" s="159">
        <v>4</v>
      </c>
      <c r="L365" s="159">
        <v>5</v>
      </c>
      <c r="M365" s="159">
        <v>6</v>
      </c>
      <c r="N365" s="159">
        <v>7</v>
      </c>
      <c r="O365" s="159">
        <v>8</v>
      </c>
      <c r="P365" s="159">
        <v>9</v>
      </c>
      <c r="Q365" s="159">
        <v>10</v>
      </c>
      <c r="R365" s="159">
        <v>0</v>
      </c>
    </row>
    <row r="366" spans="1:18" ht="33" customHeight="1">
      <c r="A366" s="17" t="s">
        <v>381</v>
      </c>
      <c r="B366" s="15">
        <v>757</v>
      </c>
      <c r="C366" s="16" t="s">
        <v>108</v>
      </c>
      <c r="D366" s="16" t="s">
        <v>109</v>
      </c>
      <c r="E366" s="16" t="s">
        <v>879</v>
      </c>
      <c r="F366" s="16"/>
      <c r="G366" s="159">
        <f>G367</f>
        <v>19043640</v>
      </c>
      <c r="H366" s="159">
        <f t="shared" ref="H366:R367" si="173">H367</f>
        <v>19043640</v>
      </c>
      <c r="I366" s="159">
        <f t="shared" si="173"/>
        <v>19043640</v>
      </c>
      <c r="J366" s="159">
        <f t="shared" si="173"/>
        <v>19043640</v>
      </c>
      <c r="K366" s="159">
        <f t="shared" si="173"/>
        <v>19043640</v>
      </c>
      <c r="L366" s="159">
        <f t="shared" si="173"/>
        <v>19043640</v>
      </c>
      <c r="M366" s="159">
        <f t="shared" si="173"/>
        <v>19043640</v>
      </c>
      <c r="N366" s="159">
        <f t="shared" si="173"/>
        <v>19043640</v>
      </c>
      <c r="O366" s="159">
        <f t="shared" si="173"/>
        <v>19043640</v>
      </c>
      <c r="P366" s="159">
        <f t="shared" si="173"/>
        <v>19043640</v>
      </c>
      <c r="Q366" s="159">
        <f t="shared" si="173"/>
        <v>19043640</v>
      </c>
      <c r="R366" s="159">
        <f t="shared" si="173"/>
        <v>19043640</v>
      </c>
    </row>
    <row r="367" spans="1:18" ht="33" customHeight="1">
      <c r="A367" s="17" t="s">
        <v>332</v>
      </c>
      <c r="B367" s="15">
        <v>757</v>
      </c>
      <c r="C367" s="16" t="s">
        <v>108</v>
      </c>
      <c r="D367" s="16" t="s">
        <v>109</v>
      </c>
      <c r="E367" s="16" t="s">
        <v>879</v>
      </c>
      <c r="F367" s="16" t="s">
        <v>333</v>
      </c>
      <c r="G367" s="159">
        <f>G368</f>
        <v>19043640</v>
      </c>
      <c r="H367" s="159">
        <f t="shared" si="173"/>
        <v>19043640</v>
      </c>
      <c r="I367" s="159">
        <f t="shared" si="173"/>
        <v>19043640</v>
      </c>
      <c r="J367" s="159">
        <f t="shared" si="173"/>
        <v>19043640</v>
      </c>
      <c r="K367" s="159">
        <f t="shared" si="173"/>
        <v>19043640</v>
      </c>
      <c r="L367" s="159">
        <f t="shared" si="173"/>
        <v>19043640</v>
      </c>
      <c r="M367" s="159">
        <f t="shared" si="173"/>
        <v>19043640</v>
      </c>
      <c r="N367" s="159">
        <f t="shared" si="173"/>
        <v>19043640</v>
      </c>
      <c r="O367" s="159">
        <f t="shared" si="173"/>
        <v>19043640</v>
      </c>
      <c r="P367" s="159">
        <f t="shared" si="173"/>
        <v>19043640</v>
      </c>
      <c r="Q367" s="159">
        <f t="shared" si="173"/>
        <v>19043640</v>
      </c>
      <c r="R367" s="159">
        <f t="shared" si="173"/>
        <v>19043640</v>
      </c>
    </row>
    <row r="368" spans="1:18" ht="33" customHeight="1">
      <c r="A368" s="17" t="s">
        <v>334</v>
      </c>
      <c r="B368" s="15">
        <v>757</v>
      </c>
      <c r="C368" s="16" t="s">
        <v>108</v>
      </c>
      <c r="D368" s="16" t="s">
        <v>109</v>
      </c>
      <c r="E368" s="16" t="s">
        <v>879</v>
      </c>
      <c r="F368" s="16" t="s">
        <v>335</v>
      </c>
      <c r="G368" s="159">
        <f>13724638.9+5319001.1</f>
        <v>19043640</v>
      </c>
      <c r="H368" s="159">
        <f t="shared" ref="H368:R368" si="174">13724638.9+5319001.1</f>
        <v>19043640</v>
      </c>
      <c r="I368" s="159">
        <f t="shared" si="174"/>
        <v>19043640</v>
      </c>
      <c r="J368" s="159">
        <f t="shared" si="174"/>
        <v>19043640</v>
      </c>
      <c r="K368" s="159">
        <f t="shared" si="174"/>
        <v>19043640</v>
      </c>
      <c r="L368" s="159">
        <f t="shared" si="174"/>
        <v>19043640</v>
      </c>
      <c r="M368" s="159">
        <f t="shared" si="174"/>
        <v>19043640</v>
      </c>
      <c r="N368" s="159">
        <f t="shared" si="174"/>
        <v>19043640</v>
      </c>
      <c r="O368" s="159">
        <f t="shared" si="174"/>
        <v>19043640</v>
      </c>
      <c r="P368" s="159">
        <f t="shared" si="174"/>
        <v>19043640</v>
      </c>
      <c r="Q368" s="159">
        <f t="shared" si="174"/>
        <v>19043640</v>
      </c>
      <c r="R368" s="159">
        <f t="shared" si="174"/>
        <v>19043640</v>
      </c>
    </row>
    <row r="369" spans="1:18" ht="82.5" customHeight="1">
      <c r="A369" s="56" t="s">
        <v>881</v>
      </c>
      <c r="B369" s="15">
        <v>757</v>
      </c>
      <c r="C369" s="16" t="s">
        <v>108</v>
      </c>
      <c r="D369" s="16" t="s">
        <v>109</v>
      </c>
      <c r="E369" s="16" t="s">
        <v>880</v>
      </c>
      <c r="F369" s="16"/>
      <c r="G369" s="159">
        <f>G370</f>
        <v>237015</v>
      </c>
      <c r="H369" s="159">
        <f t="shared" ref="H369:R370" si="175">H370</f>
        <v>237015</v>
      </c>
      <c r="I369" s="159">
        <f t="shared" si="175"/>
        <v>237015</v>
      </c>
      <c r="J369" s="159">
        <f t="shared" si="175"/>
        <v>237015</v>
      </c>
      <c r="K369" s="159">
        <f t="shared" si="175"/>
        <v>237015</v>
      </c>
      <c r="L369" s="159">
        <f t="shared" si="175"/>
        <v>237015</v>
      </c>
      <c r="M369" s="159">
        <f t="shared" si="175"/>
        <v>237015</v>
      </c>
      <c r="N369" s="159">
        <f t="shared" si="175"/>
        <v>237015</v>
      </c>
      <c r="O369" s="159">
        <f t="shared" si="175"/>
        <v>237015</v>
      </c>
      <c r="P369" s="159">
        <f t="shared" si="175"/>
        <v>237015</v>
      </c>
      <c r="Q369" s="159">
        <f t="shared" si="175"/>
        <v>237015</v>
      </c>
      <c r="R369" s="159">
        <f t="shared" si="175"/>
        <v>237015</v>
      </c>
    </row>
    <row r="370" spans="1:18" ht="33" customHeight="1">
      <c r="A370" s="17" t="s">
        <v>332</v>
      </c>
      <c r="B370" s="15">
        <v>757</v>
      </c>
      <c r="C370" s="16" t="s">
        <v>108</v>
      </c>
      <c r="D370" s="16" t="s">
        <v>109</v>
      </c>
      <c r="E370" s="16" t="s">
        <v>880</v>
      </c>
      <c r="F370" s="16" t="s">
        <v>333</v>
      </c>
      <c r="G370" s="159">
        <f>G371</f>
        <v>237015</v>
      </c>
      <c r="H370" s="159">
        <f t="shared" si="175"/>
        <v>237015</v>
      </c>
      <c r="I370" s="159">
        <f t="shared" si="175"/>
        <v>237015</v>
      </c>
      <c r="J370" s="159">
        <f t="shared" si="175"/>
        <v>237015</v>
      </c>
      <c r="K370" s="159">
        <f t="shared" si="175"/>
        <v>237015</v>
      </c>
      <c r="L370" s="159">
        <f t="shared" si="175"/>
        <v>237015</v>
      </c>
      <c r="M370" s="159">
        <f t="shared" si="175"/>
        <v>237015</v>
      </c>
      <c r="N370" s="159">
        <f t="shared" si="175"/>
        <v>237015</v>
      </c>
      <c r="O370" s="159">
        <f t="shared" si="175"/>
        <v>237015</v>
      </c>
      <c r="P370" s="159">
        <f t="shared" si="175"/>
        <v>237015</v>
      </c>
      <c r="Q370" s="159">
        <f t="shared" si="175"/>
        <v>237015</v>
      </c>
      <c r="R370" s="159">
        <f t="shared" si="175"/>
        <v>237015</v>
      </c>
    </row>
    <row r="371" spans="1:18" ht="33" customHeight="1">
      <c r="A371" s="17" t="s">
        <v>334</v>
      </c>
      <c r="B371" s="15">
        <v>757</v>
      </c>
      <c r="C371" s="16" t="s">
        <v>108</v>
      </c>
      <c r="D371" s="16" t="s">
        <v>109</v>
      </c>
      <c r="E371" s="16" t="s">
        <v>880</v>
      </c>
      <c r="F371" s="16" t="s">
        <v>335</v>
      </c>
      <c r="G371" s="159">
        <f>118507.5+118507.5</f>
        <v>237015</v>
      </c>
      <c r="H371" s="159">
        <f t="shared" ref="H371:R371" si="176">118507.5+118507.5</f>
        <v>237015</v>
      </c>
      <c r="I371" s="159">
        <f t="shared" si="176"/>
        <v>237015</v>
      </c>
      <c r="J371" s="159">
        <f t="shared" si="176"/>
        <v>237015</v>
      </c>
      <c r="K371" s="159">
        <f t="shared" si="176"/>
        <v>237015</v>
      </c>
      <c r="L371" s="159">
        <f t="shared" si="176"/>
        <v>237015</v>
      </c>
      <c r="M371" s="159">
        <f t="shared" si="176"/>
        <v>237015</v>
      </c>
      <c r="N371" s="159">
        <f t="shared" si="176"/>
        <v>237015</v>
      </c>
      <c r="O371" s="159">
        <f t="shared" si="176"/>
        <v>237015</v>
      </c>
      <c r="P371" s="159">
        <f t="shared" si="176"/>
        <v>237015</v>
      </c>
      <c r="Q371" s="159">
        <f t="shared" si="176"/>
        <v>237015</v>
      </c>
      <c r="R371" s="159">
        <f t="shared" si="176"/>
        <v>237015</v>
      </c>
    </row>
    <row r="372" spans="1:18" s="35" customFormat="1" ht="17.25" customHeight="1">
      <c r="A372" s="6" t="s">
        <v>726</v>
      </c>
      <c r="B372" s="38">
        <v>757</v>
      </c>
      <c r="C372" s="39" t="s">
        <v>113</v>
      </c>
      <c r="D372" s="39"/>
      <c r="E372" s="39"/>
      <c r="F372" s="39"/>
      <c r="G372" s="165">
        <f>G378+G377</f>
        <v>4284971.09</v>
      </c>
      <c r="H372" s="165">
        <f t="shared" ref="H372:R372" si="177">H378+H377</f>
        <v>4284975.09</v>
      </c>
      <c r="I372" s="165">
        <f t="shared" si="177"/>
        <v>4284979.09</v>
      </c>
      <c r="J372" s="165">
        <f t="shared" si="177"/>
        <v>4284983.09</v>
      </c>
      <c r="K372" s="165">
        <f t="shared" si="177"/>
        <v>4284987.09</v>
      </c>
      <c r="L372" s="165">
        <f t="shared" si="177"/>
        <v>4284991.09</v>
      </c>
      <c r="M372" s="165">
        <f t="shared" si="177"/>
        <v>4284995.09</v>
      </c>
      <c r="N372" s="165">
        <f t="shared" si="177"/>
        <v>4284999.09</v>
      </c>
      <c r="O372" s="165">
        <f t="shared" si="177"/>
        <v>4285003.09</v>
      </c>
      <c r="P372" s="165">
        <f t="shared" si="177"/>
        <v>4285007.09</v>
      </c>
      <c r="Q372" s="165">
        <f t="shared" si="177"/>
        <v>4285011.09</v>
      </c>
      <c r="R372" s="165">
        <f t="shared" si="177"/>
        <v>4284971.09</v>
      </c>
    </row>
    <row r="373" spans="1:18" s="35" customFormat="1" ht="17.25" customHeight="1">
      <c r="A373" s="134" t="s">
        <v>985</v>
      </c>
      <c r="B373" s="15">
        <v>757</v>
      </c>
      <c r="C373" s="16" t="s">
        <v>113</v>
      </c>
      <c r="D373" s="16" t="s">
        <v>26</v>
      </c>
      <c r="E373" s="39"/>
      <c r="F373" s="39"/>
      <c r="G373" s="159">
        <f>G374</f>
        <v>1771665.09</v>
      </c>
      <c r="H373" s="159">
        <f t="shared" ref="H373:R373" si="178">H374</f>
        <v>1771666.09</v>
      </c>
      <c r="I373" s="159">
        <f t="shared" si="178"/>
        <v>1771667.09</v>
      </c>
      <c r="J373" s="159">
        <f t="shared" si="178"/>
        <v>1771668.09</v>
      </c>
      <c r="K373" s="159">
        <f t="shared" si="178"/>
        <v>1771669.09</v>
      </c>
      <c r="L373" s="159">
        <f t="shared" si="178"/>
        <v>1771670.09</v>
      </c>
      <c r="M373" s="159">
        <f t="shared" si="178"/>
        <v>1771671.09</v>
      </c>
      <c r="N373" s="159">
        <f t="shared" si="178"/>
        <v>1771672.09</v>
      </c>
      <c r="O373" s="159">
        <f t="shared" si="178"/>
        <v>1771673.09</v>
      </c>
      <c r="P373" s="159">
        <f t="shared" si="178"/>
        <v>1771674.09</v>
      </c>
      <c r="Q373" s="159">
        <f t="shared" si="178"/>
        <v>1771675.09</v>
      </c>
      <c r="R373" s="159">
        <f t="shared" si="178"/>
        <v>1771665.09</v>
      </c>
    </row>
    <row r="374" spans="1:18" s="35" customFormat="1" ht="33.75" customHeight="1">
      <c r="A374" s="40" t="s">
        <v>796</v>
      </c>
      <c r="B374" s="15">
        <v>757</v>
      </c>
      <c r="C374" s="16" t="s">
        <v>113</v>
      </c>
      <c r="D374" s="16" t="s">
        <v>26</v>
      </c>
      <c r="E374" s="16" t="s">
        <v>422</v>
      </c>
      <c r="F374" s="39"/>
      <c r="G374" s="159">
        <f>G376</f>
        <v>1771665.09</v>
      </c>
      <c r="H374" s="159">
        <f t="shared" ref="H374:R374" si="179">H376</f>
        <v>1771666.09</v>
      </c>
      <c r="I374" s="159">
        <f t="shared" si="179"/>
        <v>1771667.09</v>
      </c>
      <c r="J374" s="159">
        <f t="shared" si="179"/>
        <v>1771668.09</v>
      </c>
      <c r="K374" s="159">
        <f t="shared" si="179"/>
        <v>1771669.09</v>
      </c>
      <c r="L374" s="159">
        <f t="shared" si="179"/>
        <v>1771670.09</v>
      </c>
      <c r="M374" s="159">
        <f t="shared" si="179"/>
        <v>1771671.09</v>
      </c>
      <c r="N374" s="159">
        <f t="shared" si="179"/>
        <v>1771672.09</v>
      </c>
      <c r="O374" s="159">
        <f t="shared" si="179"/>
        <v>1771673.09</v>
      </c>
      <c r="P374" s="159">
        <f t="shared" si="179"/>
        <v>1771674.09</v>
      </c>
      <c r="Q374" s="159">
        <f t="shared" si="179"/>
        <v>1771675.09</v>
      </c>
      <c r="R374" s="159">
        <f t="shared" si="179"/>
        <v>1771665.09</v>
      </c>
    </row>
    <row r="375" spans="1:18" s="35" customFormat="1" ht="52.5" customHeight="1">
      <c r="A375" s="116" t="s">
        <v>204</v>
      </c>
      <c r="B375" s="15">
        <v>757</v>
      </c>
      <c r="C375" s="16" t="s">
        <v>113</v>
      </c>
      <c r="D375" s="16" t="s">
        <v>26</v>
      </c>
      <c r="E375" s="16" t="s">
        <v>423</v>
      </c>
      <c r="F375" s="39"/>
      <c r="G375" s="159">
        <f>G376</f>
        <v>1771665.09</v>
      </c>
      <c r="H375" s="159">
        <f t="shared" ref="H375:R376" si="180">H376</f>
        <v>1771666.09</v>
      </c>
      <c r="I375" s="159">
        <f t="shared" si="180"/>
        <v>1771667.09</v>
      </c>
      <c r="J375" s="159">
        <f t="shared" si="180"/>
        <v>1771668.09</v>
      </c>
      <c r="K375" s="159">
        <f t="shared" si="180"/>
        <v>1771669.09</v>
      </c>
      <c r="L375" s="159">
        <f t="shared" si="180"/>
        <v>1771670.09</v>
      </c>
      <c r="M375" s="159">
        <f t="shared" si="180"/>
        <v>1771671.09</v>
      </c>
      <c r="N375" s="159">
        <f t="shared" si="180"/>
        <v>1771672.09</v>
      </c>
      <c r="O375" s="159">
        <f t="shared" si="180"/>
        <v>1771673.09</v>
      </c>
      <c r="P375" s="159">
        <f t="shared" si="180"/>
        <v>1771674.09</v>
      </c>
      <c r="Q375" s="159">
        <f t="shared" si="180"/>
        <v>1771675.09</v>
      </c>
      <c r="R375" s="159">
        <f t="shared" si="180"/>
        <v>1771665.09</v>
      </c>
    </row>
    <row r="376" spans="1:18" s="35" customFormat="1" ht="38.25" customHeight="1">
      <c r="A376" s="17" t="s">
        <v>40</v>
      </c>
      <c r="B376" s="15">
        <v>757</v>
      </c>
      <c r="C376" s="16" t="s">
        <v>113</v>
      </c>
      <c r="D376" s="16" t="s">
        <v>26</v>
      </c>
      <c r="E376" s="16" t="s">
        <v>423</v>
      </c>
      <c r="F376" s="16" t="s">
        <v>41</v>
      </c>
      <c r="G376" s="159">
        <f>G377</f>
        <v>1771665.09</v>
      </c>
      <c r="H376" s="159">
        <f t="shared" si="180"/>
        <v>1771666.09</v>
      </c>
      <c r="I376" s="159">
        <f t="shared" si="180"/>
        <v>1771667.09</v>
      </c>
      <c r="J376" s="159">
        <f t="shared" si="180"/>
        <v>1771668.09</v>
      </c>
      <c r="K376" s="159">
        <f t="shared" si="180"/>
        <v>1771669.09</v>
      </c>
      <c r="L376" s="159">
        <f t="shared" si="180"/>
        <v>1771670.09</v>
      </c>
      <c r="M376" s="159">
        <f t="shared" si="180"/>
        <v>1771671.09</v>
      </c>
      <c r="N376" s="159">
        <f t="shared" si="180"/>
        <v>1771672.09</v>
      </c>
      <c r="O376" s="159">
        <f t="shared" si="180"/>
        <v>1771673.09</v>
      </c>
      <c r="P376" s="159">
        <f t="shared" si="180"/>
        <v>1771674.09</v>
      </c>
      <c r="Q376" s="159">
        <f t="shared" si="180"/>
        <v>1771675.09</v>
      </c>
      <c r="R376" s="159">
        <f t="shared" si="180"/>
        <v>1771665.09</v>
      </c>
    </row>
    <row r="377" spans="1:18" s="35" customFormat="1" ht="17.25" customHeight="1">
      <c r="A377" s="17" t="s">
        <v>42</v>
      </c>
      <c r="B377" s="15">
        <v>757</v>
      </c>
      <c r="C377" s="16" t="s">
        <v>113</v>
      </c>
      <c r="D377" s="16" t="s">
        <v>26</v>
      </c>
      <c r="E377" s="16" t="s">
        <v>423</v>
      </c>
      <c r="F377" s="16" t="s">
        <v>43</v>
      </c>
      <c r="G377" s="159">
        <v>1771665.09</v>
      </c>
      <c r="H377" s="159">
        <v>1771666.09</v>
      </c>
      <c r="I377" s="159">
        <v>1771667.09</v>
      </c>
      <c r="J377" s="159">
        <v>1771668.09</v>
      </c>
      <c r="K377" s="159">
        <v>1771669.09</v>
      </c>
      <c r="L377" s="159">
        <v>1771670.09</v>
      </c>
      <c r="M377" s="159">
        <v>1771671.09</v>
      </c>
      <c r="N377" s="159">
        <v>1771672.09</v>
      </c>
      <c r="O377" s="159">
        <v>1771673.09</v>
      </c>
      <c r="P377" s="159">
        <v>1771674.09</v>
      </c>
      <c r="Q377" s="159">
        <v>1771675.09</v>
      </c>
      <c r="R377" s="159">
        <v>1771665.09</v>
      </c>
    </row>
    <row r="378" spans="1:18" s="36" customFormat="1" ht="15" customHeight="1">
      <c r="A378" s="17" t="s">
        <v>112</v>
      </c>
      <c r="B378" s="15">
        <v>757</v>
      </c>
      <c r="C378" s="16" t="s">
        <v>113</v>
      </c>
      <c r="D378" s="16" t="s">
        <v>37</v>
      </c>
      <c r="E378" s="42"/>
      <c r="F378" s="42"/>
      <c r="G378" s="164">
        <f>G379</f>
        <v>2513306</v>
      </c>
      <c r="H378" s="164">
        <f t="shared" ref="H378:R378" si="181">H379</f>
        <v>2513309</v>
      </c>
      <c r="I378" s="164">
        <f t="shared" si="181"/>
        <v>2513312</v>
      </c>
      <c r="J378" s="164">
        <f t="shared" si="181"/>
        <v>2513315</v>
      </c>
      <c r="K378" s="164">
        <f t="shared" si="181"/>
        <v>2513318</v>
      </c>
      <c r="L378" s="164">
        <f t="shared" si="181"/>
        <v>2513321</v>
      </c>
      <c r="M378" s="164">
        <f t="shared" si="181"/>
        <v>2513324</v>
      </c>
      <c r="N378" s="164">
        <f t="shared" si="181"/>
        <v>2513327</v>
      </c>
      <c r="O378" s="164">
        <f t="shared" si="181"/>
        <v>2513330</v>
      </c>
      <c r="P378" s="164">
        <f t="shared" si="181"/>
        <v>2513333</v>
      </c>
      <c r="Q378" s="164">
        <f t="shared" si="181"/>
        <v>2513336</v>
      </c>
      <c r="R378" s="164">
        <f t="shared" si="181"/>
        <v>2513306</v>
      </c>
    </row>
    <row r="379" spans="1:18" s="31" customFormat="1" ht="38.25" customHeight="1">
      <c r="A379" s="40" t="s">
        <v>796</v>
      </c>
      <c r="B379" s="15">
        <v>757</v>
      </c>
      <c r="C379" s="16" t="s">
        <v>113</v>
      </c>
      <c r="D379" s="16" t="s">
        <v>37</v>
      </c>
      <c r="E379" s="16" t="s">
        <v>422</v>
      </c>
      <c r="F379" s="16"/>
      <c r="G379" s="159">
        <f>G386+G380+G383</f>
        <v>2513306</v>
      </c>
      <c r="H379" s="159">
        <f t="shared" ref="H379:R379" si="182">H386+H380+H383</f>
        <v>2513309</v>
      </c>
      <c r="I379" s="159">
        <f t="shared" si="182"/>
        <v>2513312</v>
      </c>
      <c r="J379" s="159">
        <f t="shared" si="182"/>
        <v>2513315</v>
      </c>
      <c r="K379" s="159">
        <f t="shared" si="182"/>
        <v>2513318</v>
      </c>
      <c r="L379" s="159">
        <f t="shared" si="182"/>
        <v>2513321</v>
      </c>
      <c r="M379" s="159">
        <f t="shared" si="182"/>
        <v>2513324</v>
      </c>
      <c r="N379" s="159">
        <f t="shared" si="182"/>
        <v>2513327</v>
      </c>
      <c r="O379" s="159">
        <f t="shared" si="182"/>
        <v>2513330</v>
      </c>
      <c r="P379" s="159">
        <f t="shared" si="182"/>
        <v>2513333</v>
      </c>
      <c r="Q379" s="159">
        <f t="shared" si="182"/>
        <v>2513336</v>
      </c>
      <c r="R379" s="159">
        <f t="shared" si="182"/>
        <v>2513306</v>
      </c>
    </row>
    <row r="380" spans="1:18" s="4" customFormat="1" ht="25.5">
      <c r="A380" s="17" t="s">
        <v>843</v>
      </c>
      <c r="B380" s="15">
        <v>757</v>
      </c>
      <c r="C380" s="16" t="s">
        <v>113</v>
      </c>
      <c r="D380" s="16" t="s">
        <v>37</v>
      </c>
      <c r="E380" s="16" t="s">
        <v>918</v>
      </c>
      <c r="F380" s="16"/>
      <c r="G380" s="159">
        <f>G381</f>
        <v>1585758</v>
      </c>
      <c r="H380" s="159">
        <f t="shared" ref="H380:R381" si="183">H381</f>
        <v>1585759</v>
      </c>
      <c r="I380" s="159">
        <f t="shared" si="183"/>
        <v>1585760</v>
      </c>
      <c r="J380" s="159">
        <f t="shared" si="183"/>
        <v>1585761</v>
      </c>
      <c r="K380" s="159">
        <f t="shared" si="183"/>
        <v>1585762</v>
      </c>
      <c r="L380" s="159">
        <f t="shared" si="183"/>
        <v>1585763</v>
      </c>
      <c r="M380" s="159">
        <f t="shared" si="183"/>
        <v>1585764</v>
      </c>
      <c r="N380" s="159">
        <f t="shared" si="183"/>
        <v>1585765</v>
      </c>
      <c r="O380" s="159">
        <f t="shared" si="183"/>
        <v>1585766</v>
      </c>
      <c r="P380" s="159">
        <f t="shared" si="183"/>
        <v>1585767</v>
      </c>
      <c r="Q380" s="159">
        <f t="shared" si="183"/>
        <v>1585768</v>
      </c>
      <c r="R380" s="159">
        <f t="shared" si="183"/>
        <v>1585758</v>
      </c>
    </row>
    <row r="381" spans="1:18" s="4" customFormat="1">
      <c r="A381" s="17" t="s">
        <v>343</v>
      </c>
      <c r="B381" s="15">
        <v>757</v>
      </c>
      <c r="C381" s="16" t="s">
        <v>113</v>
      </c>
      <c r="D381" s="16" t="s">
        <v>37</v>
      </c>
      <c r="E381" s="16" t="s">
        <v>918</v>
      </c>
      <c r="F381" s="16" t="s">
        <v>344</v>
      </c>
      <c r="G381" s="159">
        <f>G382</f>
        <v>1585758</v>
      </c>
      <c r="H381" s="159">
        <f t="shared" si="183"/>
        <v>1585759</v>
      </c>
      <c r="I381" s="159">
        <f t="shared" si="183"/>
        <v>1585760</v>
      </c>
      <c r="J381" s="159">
        <f t="shared" si="183"/>
        <v>1585761</v>
      </c>
      <c r="K381" s="159">
        <f t="shared" si="183"/>
        <v>1585762</v>
      </c>
      <c r="L381" s="159">
        <f t="shared" si="183"/>
        <v>1585763</v>
      </c>
      <c r="M381" s="159">
        <f t="shared" si="183"/>
        <v>1585764</v>
      </c>
      <c r="N381" s="159">
        <f t="shared" si="183"/>
        <v>1585765</v>
      </c>
      <c r="O381" s="159">
        <f t="shared" si="183"/>
        <v>1585766</v>
      </c>
      <c r="P381" s="159">
        <f t="shared" si="183"/>
        <v>1585767</v>
      </c>
      <c r="Q381" s="159">
        <f t="shared" si="183"/>
        <v>1585768</v>
      </c>
      <c r="R381" s="159">
        <f t="shared" si="183"/>
        <v>1585758</v>
      </c>
    </row>
    <row r="382" spans="1:18" s="4" customFormat="1">
      <c r="A382" s="17" t="s">
        <v>361</v>
      </c>
      <c r="B382" s="15">
        <v>757</v>
      </c>
      <c r="C382" s="16" t="s">
        <v>113</v>
      </c>
      <c r="D382" s="16" t="s">
        <v>37</v>
      </c>
      <c r="E382" s="16" t="s">
        <v>918</v>
      </c>
      <c r="F382" s="16" t="s">
        <v>362</v>
      </c>
      <c r="G382" s="159">
        <v>1585758</v>
      </c>
      <c r="H382" s="159">
        <v>1585759</v>
      </c>
      <c r="I382" s="159">
        <v>1585760</v>
      </c>
      <c r="J382" s="159">
        <v>1585761</v>
      </c>
      <c r="K382" s="159">
        <v>1585762</v>
      </c>
      <c r="L382" s="159">
        <v>1585763</v>
      </c>
      <c r="M382" s="159">
        <v>1585764</v>
      </c>
      <c r="N382" s="159">
        <v>1585765</v>
      </c>
      <c r="O382" s="159">
        <v>1585766</v>
      </c>
      <c r="P382" s="159">
        <v>1585767</v>
      </c>
      <c r="Q382" s="159">
        <v>1585768</v>
      </c>
      <c r="R382" s="159">
        <v>1585758</v>
      </c>
    </row>
    <row r="383" spans="1:18" s="4" customFormat="1" ht="25.5">
      <c r="A383" s="17" t="s">
        <v>844</v>
      </c>
      <c r="B383" s="15">
        <v>757</v>
      </c>
      <c r="C383" s="16" t="s">
        <v>113</v>
      </c>
      <c r="D383" s="16" t="s">
        <v>37</v>
      </c>
      <c r="E383" s="16" t="s">
        <v>919</v>
      </c>
      <c r="F383" s="16"/>
      <c r="G383" s="159">
        <f>G384</f>
        <v>547548</v>
      </c>
      <c r="H383" s="159">
        <f t="shared" ref="H383:R384" si="184">H384</f>
        <v>547549</v>
      </c>
      <c r="I383" s="159">
        <f t="shared" si="184"/>
        <v>547550</v>
      </c>
      <c r="J383" s="159">
        <f t="shared" si="184"/>
        <v>547551</v>
      </c>
      <c r="K383" s="159">
        <f t="shared" si="184"/>
        <v>547552</v>
      </c>
      <c r="L383" s="159">
        <f t="shared" si="184"/>
        <v>547553</v>
      </c>
      <c r="M383" s="159">
        <f t="shared" si="184"/>
        <v>547554</v>
      </c>
      <c r="N383" s="159">
        <f t="shared" si="184"/>
        <v>547555</v>
      </c>
      <c r="O383" s="159">
        <f t="shared" si="184"/>
        <v>547556</v>
      </c>
      <c r="P383" s="159">
        <f t="shared" si="184"/>
        <v>547557</v>
      </c>
      <c r="Q383" s="159">
        <f t="shared" si="184"/>
        <v>547558</v>
      </c>
      <c r="R383" s="159">
        <f t="shared" si="184"/>
        <v>547548</v>
      </c>
    </row>
    <row r="384" spans="1:18" s="4" customFormat="1">
      <c r="A384" s="17" t="s">
        <v>343</v>
      </c>
      <c r="B384" s="15">
        <v>757</v>
      </c>
      <c r="C384" s="16" t="s">
        <v>113</v>
      </c>
      <c r="D384" s="16" t="s">
        <v>37</v>
      </c>
      <c r="E384" s="16" t="s">
        <v>919</v>
      </c>
      <c r="F384" s="16" t="s">
        <v>344</v>
      </c>
      <c r="G384" s="159">
        <f>G385</f>
        <v>547548</v>
      </c>
      <c r="H384" s="159">
        <f t="shared" si="184"/>
        <v>547549</v>
      </c>
      <c r="I384" s="159">
        <f t="shared" si="184"/>
        <v>547550</v>
      </c>
      <c r="J384" s="159">
        <f t="shared" si="184"/>
        <v>547551</v>
      </c>
      <c r="K384" s="159">
        <f t="shared" si="184"/>
        <v>547552</v>
      </c>
      <c r="L384" s="159">
        <f t="shared" si="184"/>
        <v>547553</v>
      </c>
      <c r="M384" s="159">
        <f t="shared" si="184"/>
        <v>547554</v>
      </c>
      <c r="N384" s="159">
        <f t="shared" si="184"/>
        <v>547555</v>
      </c>
      <c r="O384" s="159">
        <f t="shared" si="184"/>
        <v>547556</v>
      </c>
      <c r="P384" s="159">
        <f t="shared" si="184"/>
        <v>547557</v>
      </c>
      <c r="Q384" s="159">
        <f t="shared" si="184"/>
        <v>547558</v>
      </c>
      <c r="R384" s="159">
        <f t="shared" si="184"/>
        <v>547548</v>
      </c>
    </row>
    <row r="385" spans="1:18" s="4" customFormat="1">
      <c r="A385" s="17" t="s">
        <v>361</v>
      </c>
      <c r="B385" s="15">
        <v>757</v>
      </c>
      <c r="C385" s="16" t="s">
        <v>113</v>
      </c>
      <c r="D385" s="16" t="s">
        <v>37</v>
      </c>
      <c r="E385" s="16" t="s">
        <v>919</v>
      </c>
      <c r="F385" s="16" t="s">
        <v>362</v>
      </c>
      <c r="G385" s="159">
        <v>547548</v>
      </c>
      <c r="H385" s="159">
        <v>547549</v>
      </c>
      <c r="I385" s="159">
        <v>547550</v>
      </c>
      <c r="J385" s="159">
        <v>547551</v>
      </c>
      <c r="K385" s="159">
        <v>547552</v>
      </c>
      <c r="L385" s="159">
        <v>547553</v>
      </c>
      <c r="M385" s="159">
        <v>547554</v>
      </c>
      <c r="N385" s="159">
        <v>547555</v>
      </c>
      <c r="O385" s="159">
        <v>547556</v>
      </c>
      <c r="P385" s="159">
        <v>547557</v>
      </c>
      <c r="Q385" s="159">
        <v>547558</v>
      </c>
      <c r="R385" s="159">
        <v>547548</v>
      </c>
    </row>
    <row r="386" spans="1:18" s="31" customFormat="1" ht="27.75" customHeight="1">
      <c r="A386" s="40" t="s">
        <v>114</v>
      </c>
      <c r="B386" s="15">
        <v>757</v>
      </c>
      <c r="C386" s="16" t="s">
        <v>113</v>
      </c>
      <c r="D386" s="16" t="s">
        <v>37</v>
      </c>
      <c r="E386" s="16" t="s">
        <v>438</v>
      </c>
      <c r="F386" s="16"/>
      <c r="G386" s="159">
        <f>G387+G389+G391</f>
        <v>380000</v>
      </c>
      <c r="H386" s="159">
        <f t="shared" ref="H386:R386" si="185">H387+H389+H391</f>
        <v>380001</v>
      </c>
      <c r="I386" s="159">
        <f t="shared" si="185"/>
        <v>380002</v>
      </c>
      <c r="J386" s="159">
        <f t="shared" si="185"/>
        <v>380003</v>
      </c>
      <c r="K386" s="159">
        <f t="shared" si="185"/>
        <v>380004</v>
      </c>
      <c r="L386" s="159">
        <f t="shared" si="185"/>
        <v>380005</v>
      </c>
      <c r="M386" s="159">
        <f t="shared" si="185"/>
        <v>380006</v>
      </c>
      <c r="N386" s="159">
        <f t="shared" si="185"/>
        <v>380007</v>
      </c>
      <c r="O386" s="159">
        <f t="shared" si="185"/>
        <v>380008</v>
      </c>
      <c r="P386" s="159">
        <f t="shared" si="185"/>
        <v>380009</v>
      </c>
      <c r="Q386" s="159">
        <f t="shared" si="185"/>
        <v>380010</v>
      </c>
      <c r="R386" s="159">
        <f t="shared" si="185"/>
        <v>380000</v>
      </c>
    </row>
    <row r="387" spans="1:18" s="35" customFormat="1" ht="51" hidden="1">
      <c r="A387" s="17" t="s">
        <v>92</v>
      </c>
      <c r="B387" s="15">
        <v>757</v>
      </c>
      <c r="C387" s="16" t="s">
        <v>113</v>
      </c>
      <c r="D387" s="16" t="s">
        <v>37</v>
      </c>
      <c r="E387" s="16" t="s">
        <v>438</v>
      </c>
      <c r="F387" s="16" t="s">
        <v>95</v>
      </c>
      <c r="G387" s="159">
        <f>G388</f>
        <v>0</v>
      </c>
      <c r="H387" s="159">
        <f t="shared" ref="H387:R387" si="186">H388</f>
        <v>0</v>
      </c>
      <c r="I387" s="159">
        <f t="shared" si="186"/>
        <v>0</v>
      </c>
      <c r="J387" s="159">
        <f t="shared" si="186"/>
        <v>0</v>
      </c>
      <c r="K387" s="159">
        <f t="shared" si="186"/>
        <v>0</v>
      </c>
      <c r="L387" s="159">
        <f t="shared" si="186"/>
        <v>0</v>
      </c>
      <c r="M387" s="159">
        <f t="shared" si="186"/>
        <v>0</v>
      </c>
      <c r="N387" s="159">
        <f t="shared" si="186"/>
        <v>0</v>
      </c>
      <c r="O387" s="159">
        <f t="shared" si="186"/>
        <v>0</v>
      </c>
      <c r="P387" s="159">
        <f t="shared" si="186"/>
        <v>0</v>
      </c>
      <c r="Q387" s="159">
        <f t="shared" si="186"/>
        <v>0</v>
      </c>
      <c r="R387" s="159">
        <f t="shared" si="186"/>
        <v>0</v>
      </c>
    </row>
    <row r="388" spans="1:18" s="35" customFormat="1" ht="25.5" hidden="1">
      <c r="A388" s="17" t="s">
        <v>93</v>
      </c>
      <c r="B388" s="15">
        <v>757</v>
      </c>
      <c r="C388" s="16" t="s">
        <v>113</v>
      </c>
      <c r="D388" s="16" t="s">
        <v>37</v>
      </c>
      <c r="E388" s="16" t="s">
        <v>438</v>
      </c>
      <c r="F388" s="16" t="s">
        <v>96</v>
      </c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</row>
    <row r="389" spans="1:18" s="35" customFormat="1" ht="28.5" customHeight="1">
      <c r="A389" s="17" t="s">
        <v>49</v>
      </c>
      <c r="B389" s="15">
        <v>757</v>
      </c>
      <c r="C389" s="16" t="s">
        <v>113</v>
      </c>
      <c r="D389" s="16" t="s">
        <v>37</v>
      </c>
      <c r="E389" s="16" t="s">
        <v>438</v>
      </c>
      <c r="F389" s="16" t="s">
        <v>50</v>
      </c>
      <c r="G389" s="159">
        <f>G390</f>
        <v>380000</v>
      </c>
      <c r="H389" s="159">
        <f t="shared" ref="H389:R389" si="187">H390</f>
        <v>380001</v>
      </c>
      <c r="I389" s="159">
        <f t="shared" si="187"/>
        <v>380002</v>
      </c>
      <c r="J389" s="159">
        <f t="shared" si="187"/>
        <v>380003</v>
      </c>
      <c r="K389" s="159">
        <f t="shared" si="187"/>
        <v>380004</v>
      </c>
      <c r="L389" s="159">
        <f t="shared" si="187"/>
        <v>380005</v>
      </c>
      <c r="M389" s="159">
        <f t="shared" si="187"/>
        <v>380006</v>
      </c>
      <c r="N389" s="159">
        <f t="shared" si="187"/>
        <v>380007</v>
      </c>
      <c r="O389" s="159">
        <f t="shared" si="187"/>
        <v>380008</v>
      </c>
      <c r="P389" s="159">
        <f t="shared" si="187"/>
        <v>380009</v>
      </c>
      <c r="Q389" s="159">
        <f t="shared" si="187"/>
        <v>380010</v>
      </c>
      <c r="R389" s="159">
        <f t="shared" si="187"/>
        <v>380000</v>
      </c>
    </row>
    <row r="390" spans="1:18" s="35" customFormat="1" ht="25.5">
      <c r="A390" s="17" t="s">
        <v>51</v>
      </c>
      <c r="B390" s="15">
        <v>757</v>
      </c>
      <c r="C390" s="16" t="s">
        <v>113</v>
      </c>
      <c r="D390" s="16" t="s">
        <v>37</v>
      </c>
      <c r="E390" s="16" t="s">
        <v>438</v>
      </c>
      <c r="F390" s="16" t="s">
        <v>52</v>
      </c>
      <c r="G390" s="159">
        <v>380000</v>
      </c>
      <c r="H390" s="159">
        <v>380001</v>
      </c>
      <c r="I390" s="159">
        <v>380002</v>
      </c>
      <c r="J390" s="159">
        <v>380003</v>
      </c>
      <c r="K390" s="159">
        <v>380004</v>
      </c>
      <c r="L390" s="159">
        <v>380005</v>
      </c>
      <c r="M390" s="159">
        <v>380006</v>
      </c>
      <c r="N390" s="159">
        <v>380007</v>
      </c>
      <c r="O390" s="159">
        <v>380008</v>
      </c>
      <c r="P390" s="159">
        <v>380009</v>
      </c>
      <c r="Q390" s="159">
        <v>380010</v>
      </c>
      <c r="R390" s="159">
        <v>380000</v>
      </c>
    </row>
    <row r="391" spans="1:18" s="35" customFormat="1" hidden="1">
      <c r="A391" s="17" t="s">
        <v>100</v>
      </c>
      <c r="B391" s="15">
        <v>757</v>
      </c>
      <c r="C391" s="16" t="s">
        <v>113</v>
      </c>
      <c r="D391" s="16" t="s">
        <v>37</v>
      </c>
      <c r="E391" s="16" t="s">
        <v>438</v>
      </c>
      <c r="F391" s="16" t="s">
        <v>101</v>
      </c>
      <c r="G391" s="159">
        <f>G392</f>
        <v>0</v>
      </c>
      <c r="H391" s="159">
        <f t="shared" ref="H391:R391" si="188">H392</f>
        <v>0</v>
      </c>
      <c r="I391" s="159">
        <f t="shared" si="188"/>
        <v>0</v>
      </c>
      <c r="J391" s="159">
        <f t="shared" si="188"/>
        <v>0</v>
      </c>
      <c r="K391" s="159">
        <f t="shared" si="188"/>
        <v>0</v>
      </c>
      <c r="L391" s="159">
        <f t="shared" si="188"/>
        <v>0</v>
      </c>
      <c r="M391" s="159">
        <f t="shared" si="188"/>
        <v>0</v>
      </c>
      <c r="N391" s="159">
        <f t="shared" si="188"/>
        <v>0</v>
      </c>
      <c r="O391" s="159">
        <f t="shared" si="188"/>
        <v>0</v>
      </c>
      <c r="P391" s="159">
        <f t="shared" si="188"/>
        <v>0</v>
      </c>
      <c r="Q391" s="159">
        <f t="shared" si="188"/>
        <v>0</v>
      </c>
      <c r="R391" s="159">
        <f t="shared" si="188"/>
        <v>0</v>
      </c>
    </row>
    <row r="392" spans="1:18" s="35" customFormat="1" hidden="1">
      <c r="A392" s="17" t="s">
        <v>103</v>
      </c>
      <c r="B392" s="15">
        <v>757</v>
      </c>
      <c r="C392" s="16" t="s">
        <v>113</v>
      </c>
      <c r="D392" s="16" t="s">
        <v>37</v>
      </c>
      <c r="E392" s="16" t="s">
        <v>438</v>
      </c>
      <c r="F392" s="16" t="s">
        <v>104</v>
      </c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</row>
    <row r="393" spans="1:18" s="24" customFormat="1">
      <c r="A393" s="53" t="s">
        <v>117</v>
      </c>
      <c r="B393" s="21"/>
      <c r="C393" s="22"/>
      <c r="D393" s="22"/>
      <c r="E393" s="22"/>
      <c r="F393" s="22"/>
      <c r="G393" s="161">
        <f>G28+G173+G372+G351+G9+G15</f>
        <v>210863695.88999999</v>
      </c>
      <c r="H393" s="161">
        <f t="shared" ref="H393:R393" si="189">H28+H173+H372+H351+H9+H15</f>
        <v>210863724.88999999</v>
      </c>
      <c r="I393" s="161">
        <f t="shared" si="189"/>
        <v>210863753.88999999</v>
      </c>
      <c r="J393" s="161">
        <f t="shared" si="189"/>
        <v>210863782.88999999</v>
      </c>
      <c r="K393" s="161">
        <f t="shared" si="189"/>
        <v>210863811.88999999</v>
      </c>
      <c r="L393" s="161">
        <f t="shared" si="189"/>
        <v>210863840.88999999</v>
      </c>
      <c r="M393" s="161">
        <f t="shared" si="189"/>
        <v>210863869.88999999</v>
      </c>
      <c r="N393" s="161">
        <f t="shared" si="189"/>
        <v>210863898.88999999</v>
      </c>
      <c r="O393" s="161">
        <f t="shared" si="189"/>
        <v>210863927.88999999</v>
      </c>
      <c r="P393" s="161">
        <f t="shared" si="189"/>
        <v>210863956.88999999</v>
      </c>
      <c r="Q393" s="161">
        <f t="shared" si="189"/>
        <v>210863985.88999999</v>
      </c>
      <c r="R393" s="161">
        <f t="shared" si="189"/>
        <v>210848243.79999998</v>
      </c>
    </row>
    <row r="394" spans="1:18" s="71" customFormat="1" ht="38.25">
      <c r="A394" s="139" t="s">
        <v>118</v>
      </c>
      <c r="B394" s="140">
        <v>763</v>
      </c>
      <c r="C394" s="141"/>
      <c r="D394" s="141"/>
      <c r="E394" s="141"/>
      <c r="F394" s="141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</row>
    <row r="395" spans="1:18">
      <c r="A395" s="6" t="s">
        <v>25</v>
      </c>
      <c r="B395" s="7">
        <v>763</v>
      </c>
      <c r="C395" s="8" t="s">
        <v>26</v>
      </c>
      <c r="D395" s="8"/>
      <c r="E395" s="8"/>
      <c r="F395" s="8"/>
      <c r="G395" s="157">
        <f>G396+G409+G412+G417</f>
        <v>9930842.2299999986</v>
      </c>
      <c r="H395" s="157">
        <f t="shared" ref="H395:R395" si="190">H396+H409+H412+H417</f>
        <v>9930847.2299999986</v>
      </c>
      <c r="I395" s="157">
        <f t="shared" si="190"/>
        <v>9930852.2299999986</v>
      </c>
      <c r="J395" s="157">
        <f t="shared" si="190"/>
        <v>9930857.2299999986</v>
      </c>
      <c r="K395" s="157">
        <f t="shared" si="190"/>
        <v>9930862.2299999986</v>
      </c>
      <c r="L395" s="157">
        <f t="shared" si="190"/>
        <v>9930867.2299999986</v>
      </c>
      <c r="M395" s="157">
        <f t="shared" si="190"/>
        <v>9930872.2299999986</v>
      </c>
      <c r="N395" s="157">
        <f t="shared" si="190"/>
        <v>9930877.2299999986</v>
      </c>
      <c r="O395" s="157">
        <f t="shared" si="190"/>
        <v>9930882.2299999986</v>
      </c>
      <c r="P395" s="157">
        <f t="shared" si="190"/>
        <v>9930887.2299999986</v>
      </c>
      <c r="Q395" s="157">
        <f t="shared" si="190"/>
        <v>9930892.2299999986</v>
      </c>
      <c r="R395" s="157">
        <f t="shared" si="190"/>
        <v>9930842.2299999986</v>
      </c>
    </row>
    <row r="396" spans="1:18" s="36" customFormat="1" ht="38.25">
      <c r="A396" s="17" t="s">
        <v>120</v>
      </c>
      <c r="B396" s="15">
        <v>763</v>
      </c>
      <c r="C396" s="16" t="s">
        <v>26</v>
      </c>
      <c r="D396" s="16" t="s">
        <v>90</v>
      </c>
      <c r="E396" s="16"/>
      <c r="F396" s="42"/>
      <c r="G396" s="159">
        <f>SUM(G397)</f>
        <v>9723858</v>
      </c>
      <c r="H396" s="159">
        <f t="shared" ref="H396:R396" si="191">SUM(H397)</f>
        <v>9723860</v>
      </c>
      <c r="I396" s="159">
        <f t="shared" si="191"/>
        <v>9723862</v>
      </c>
      <c r="J396" s="159">
        <f t="shared" si="191"/>
        <v>9723864</v>
      </c>
      <c r="K396" s="159">
        <f t="shared" si="191"/>
        <v>9723866</v>
      </c>
      <c r="L396" s="159">
        <f t="shared" si="191"/>
        <v>9723868</v>
      </c>
      <c r="M396" s="159">
        <f t="shared" si="191"/>
        <v>9723870</v>
      </c>
      <c r="N396" s="159">
        <f t="shared" si="191"/>
        <v>9723872</v>
      </c>
      <c r="O396" s="159">
        <f t="shared" si="191"/>
        <v>9723874</v>
      </c>
      <c r="P396" s="159">
        <f t="shared" si="191"/>
        <v>9723876</v>
      </c>
      <c r="Q396" s="159">
        <f t="shared" si="191"/>
        <v>9723878</v>
      </c>
      <c r="R396" s="159">
        <f t="shared" si="191"/>
        <v>9723858</v>
      </c>
    </row>
    <row r="397" spans="1:18" s="36" customFormat="1" ht="38.25">
      <c r="A397" s="17" t="s">
        <v>782</v>
      </c>
      <c r="B397" s="15">
        <v>763</v>
      </c>
      <c r="C397" s="16" t="s">
        <v>26</v>
      </c>
      <c r="D397" s="16" t="s">
        <v>90</v>
      </c>
      <c r="E397" s="16" t="s">
        <v>439</v>
      </c>
      <c r="F397" s="42"/>
      <c r="G397" s="159">
        <f>G398</f>
        <v>9723858</v>
      </c>
      <c r="H397" s="159">
        <f t="shared" ref="H397:R397" si="192">H398</f>
        <v>9723860</v>
      </c>
      <c r="I397" s="159">
        <f t="shared" si="192"/>
        <v>9723862</v>
      </c>
      <c r="J397" s="159">
        <f t="shared" si="192"/>
        <v>9723864</v>
      </c>
      <c r="K397" s="159">
        <f t="shared" si="192"/>
        <v>9723866</v>
      </c>
      <c r="L397" s="159">
        <f t="shared" si="192"/>
        <v>9723868</v>
      </c>
      <c r="M397" s="159">
        <f t="shared" si="192"/>
        <v>9723870</v>
      </c>
      <c r="N397" s="159">
        <f t="shared" si="192"/>
        <v>9723872</v>
      </c>
      <c r="O397" s="159">
        <f t="shared" si="192"/>
        <v>9723874</v>
      </c>
      <c r="P397" s="159">
        <f t="shared" si="192"/>
        <v>9723876</v>
      </c>
      <c r="Q397" s="159">
        <f t="shared" si="192"/>
        <v>9723878</v>
      </c>
      <c r="R397" s="159">
        <f t="shared" si="192"/>
        <v>9723858</v>
      </c>
    </row>
    <row r="398" spans="1:18" s="36" customFormat="1" ht="25.5">
      <c r="A398" s="17" t="s">
        <v>121</v>
      </c>
      <c r="B398" s="15">
        <v>763</v>
      </c>
      <c r="C398" s="16" t="s">
        <v>26</v>
      </c>
      <c r="D398" s="16" t="s">
        <v>90</v>
      </c>
      <c r="E398" s="16" t="s">
        <v>442</v>
      </c>
      <c r="F398" s="42"/>
      <c r="G398" s="159">
        <f>SUM(G399+G401+G403)</f>
        <v>9723858</v>
      </c>
      <c r="H398" s="159">
        <f t="shared" ref="H398:R398" si="193">SUM(H399+H401+H403)</f>
        <v>9723860</v>
      </c>
      <c r="I398" s="159">
        <f t="shared" si="193"/>
        <v>9723862</v>
      </c>
      <c r="J398" s="159">
        <f t="shared" si="193"/>
        <v>9723864</v>
      </c>
      <c r="K398" s="159">
        <f t="shared" si="193"/>
        <v>9723866</v>
      </c>
      <c r="L398" s="159">
        <f t="shared" si="193"/>
        <v>9723868</v>
      </c>
      <c r="M398" s="159">
        <f t="shared" si="193"/>
        <v>9723870</v>
      </c>
      <c r="N398" s="159">
        <f t="shared" si="193"/>
        <v>9723872</v>
      </c>
      <c r="O398" s="159">
        <f t="shared" si="193"/>
        <v>9723874</v>
      </c>
      <c r="P398" s="159">
        <f t="shared" si="193"/>
        <v>9723876</v>
      </c>
      <c r="Q398" s="159">
        <f t="shared" si="193"/>
        <v>9723878</v>
      </c>
      <c r="R398" s="159">
        <f t="shared" si="193"/>
        <v>9723858</v>
      </c>
    </row>
    <row r="399" spans="1:18" ht="51">
      <c r="A399" s="17" t="s">
        <v>92</v>
      </c>
      <c r="B399" s="15">
        <v>763</v>
      </c>
      <c r="C399" s="16" t="s">
        <v>26</v>
      </c>
      <c r="D399" s="16" t="s">
        <v>90</v>
      </c>
      <c r="E399" s="16" t="s">
        <v>442</v>
      </c>
      <c r="F399" s="16" t="s">
        <v>95</v>
      </c>
      <c r="G399" s="159">
        <f>SUM(G400)</f>
        <v>8712544</v>
      </c>
      <c r="H399" s="159">
        <f t="shared" ref="H399:R399" si="194">SUM(H400)</f>
        <v>8712545</v>
      </c>
      <c r="I399" s="159">
        <f t="shared" si="194"/>
        <v>8712546</v>
      </c>
      <c r="J399" s="159">
        <f t="shared" si="194"/>
        <v>8712547</v>
      </c>
      <c r="K399" s="159">
        <f t="shared" si="194"/>
        <v>8712548</v>
      </c>
      <c r="L399" s="159">
        <f t="shared" si="194"/>
        <v>8712549</v>
      </c>
      <c r="M399" s="159">
        <f t="shared" si="194"/>
        <v>8712550</v>
      </c>
      <c r="N399" s="159">
        <f t="shared" si="194"/>
        <v>8712551</v>
      </c>
      <c r="O399" s="159">
        <f t="shared" si="194"/>
        <v>8712552</v>
      </c>
      <c r="P399" s="159">
        <f t="shared" si="194"/>
        <v>8712553</v>
      </c>
      <c r="Q399" s="159">
        <f t="shared" si="194"/>
        <v>8712554</v>
      </c>
      <c r="R399" s="159">
        <f t="shared" si="194"/>
        <v>8712544</v>
      </c>
    </row>
    <row r="400" spans="1:18" ht="25.5">
      <c r="A400" s="17" t="s">
        <v>93</v>
      </c>
      <c r="B400" s="15">
        <v>763</v>
      </c>
      <c r="C400" s="16" t="s">
        <v>26</v>
      </c>
      <c r="D400" s="16" t="s">
        <v>90</v>
      </c>
      <c r="E400" s="16" t="s">
        <v>442</v>
      </c>
      <c r="F400" s="16" t="s">
        <v>96</v>
      </c>
      <c r="G400" s="159">
        <v>8712544</v>
      </c>
      <c r="H400" s="159">
        <v>8712545</v>
      </c>
      <c r="I400" s="159">
        <v>8712546</v>
      </c>
      <c r="J400" s="159">
        <v>8712547</v>
      </c>
      <c r="K400" s="159">
        <v>8712548</v>
      </c>
      <c r="L400" s="159">
        <v>8712549</v>
      </c>
      <c r="M400" s="159">
        <v>8712550</v>
      </c>
      <c r="N400" s="159">
        <v>8712551</v>
      </c>
      <c r="O400" s="159">
        <v>8712552</v>
      </c>
      <c r="P400" s="159">
        <v>8712553</v>
      </c>
      <c r="Q400" s="159">
        <v>8712554</v>
      </c>
      <c r="R400" s="159">
        <v>8712544</v>
      </c>
    </row>
    <row r="401" spans="1:18" ht="25.5">
      <c r="A401" s="17" t="s">
        <v>49</v>
      </c>
      <c r="B401" s="15">
        <v>763</v>
      </c>
      <c r="C401" s="16" t="s">
        <v>26</v>
      </c>
      <c r="D401" s="16" t="s">
        <v>90</v>
      </c>
      <c r="E401" s="16" t="s">
        <v>442</v>
      </c>
      <c r="F401" s="16" t="s">
        <v>50</v>
      </c>
      <c r="G401" s="159">
        <f>SUM(G402)</f>
        <v>1003147.59</v>
      </c>
      <c r="H401" s="159">
        <f t="shared" ref="H401:R401" si="195">SUM(H402)</f>
        <v>1003148.59</v>
      </c>
      <c r="I401" s="159">
        <f t="shared" si="195"/>
        <v>1003149.59</v>
      </c>
      <c r="J401" s="159">
        <f t="shared" si="195"/>
        <v>1003150.59</v>
      </c>
      <c r="K401" s="159">
        <f t="shared" si="195"/>
        <v>1003151.59</v>
      </c>
      <c r="L401" s="159">
        <f t="shared" si="195"/>
        <v>1003152.59</v>
      </c>
      <c r="M401" s="159">
        <f t="shared" si="195"/>
        <v>1003153.59</v>
      </c>
      <c r="N401" s="159">
        <f t="shared" si="195"/>
        <v>1003154.59</v>
      </c>
      <c r="O401" s="159">
        <f t="shared" si="195"/>
        <v>1003155.59</v>
      </c>
      <c r="P401" s="159">
        <f t="shared" si="195"/>
        <v>1003156.59</v>
      </c>
      <c r="Q401" s="159">
        <f t="shared" si="195"/>
        <v>1003157.59</v>
      </c>
      <c r="R401" s="159">
        <f t="shared" si="195"/>
        <v>1003147.59</v>
      </c>
    </row>
    <row r="402" spans="1:18" ht="25.5">
      <c r="A402" s="17" t="s">
        <v>51</v>
      </c>
      <c r="B402" s="15">
        <v>763</v>
      </c>
      <c r="C402" s="16" t="s">
        <v>26</v>
      </c>
      <c r="D402" s="16" t="s">
        <v>90</v>
      </c>
      <c r="E402" s="16" t="s">
        <v>442</v>
      </c>
      <c r="F402" s="16" t="s">
        <v>52</v>
      </c>
      <c r="G402" s="159">
        <v>1003147.59</v>
      </c>
      <c r="H402" s="159">
        <v>1003148.59</v>
      </c>
      <c r="I402" s="159">
        <v>1003149.59</v>
      </c>
      <c r="J402" s="159">
        <v>1003150.59</v>
      </c>
      <c r="K402" s="159">
        <v>1003151.59</v>
      </c>
      <c r="L402" s="159">
        <v>1003152.59</v>
      </c>
      <c r="M402" s="159">
        <v>1003153.59</v>
      </c>
      <c r="N402" s="159">
        <v>1003154.59</v>
      </c>
      <c r="O402" s="159">
        <v>1003155.59</v>
      </c>
      <c r="P402" s="159">
        <v>1003156.59</v>
      </c>
      <c r="Q402" s="159">
        <v>1003157.59</v>
      </c>
      <c r="R402" s="159">
        <v>1003147.59</v>
      </c>
    </row>
    <row r="403" spans="1:18" ht="19.5" customHeight="1">
      <c r="A403" s="33" t="s">
        <v>100</v>
      </c>
      <c r="B403" s="15">
        <v>763</v>
      </c>
      <c r="C403" s="16" t="s">
        <v>26</v>
      </c>
      <c r="D403" s="16" t="s">
        <v>90</v>
      </c>
      <c r="E403" s="16" t="s">
        <v>442</v>
      </c>
      <c r="F403" s="16" t="s">
        <v>101</v>
      </c>
      <c r="G403" s="159">
        <f>G405+G404</f>
        <v>8166.4100000000008</v>
      </c>
      <c r="H403" s="159">
        <f t="shared" ref="H403:R403" si="196">H405+H404</f>
        <v>8166.4100000000008</v>
      </c>
      <c r="I403" s="159">
        <f t="shared" si="196"/>
        <v>8166.4100000000008</v>
      </c>
      <c r="J403" s="159">
        <f t="shared" si="196"/>
        <v>8166.4100000000008</v>
      </c>
      <c r="K403" s="159">
        <f t="shared" si="196"/>
        <v>8166.4100000000008</v>
      </c>
      <c r="L403" s="159">
        <f t="shared" si="196"/>
        <v>8166.4100000000008</v>
      </c>
      <c r="M403" s="159">
        <f t="shared" si="196"/>
        <v>8166.4100000000008</v>
      </c>
      <c r="N403" s="159">
        <f t="shared" si="196"/>
        <v>8166.4100000000008</v>
      </c>
      <c r="O403" s="159">
        <f t="shared" si="196"/>
        <v>8166.4100000000008</v>
      </c>
      <c r="P403" s="159">
        <f t="shared" si="196"/>
        <v>8166.4100000000008</v>
      </c>
      <c r="Q403" s="159">
        <f t="shared" si="196"/>
        <v>8166.4100000000008</v>
      </c>
      <c r="R403" s="159">
        <f t="shared" si="196"/>
        <v>8166.4100000000008</v>
      </c>
    </row>
    <row r="404" spans="1:18" ht="24" hidden="1" customHeight="1">
      <c r="A404" s="17" t="s">
        <v>657</v>
      </c>
      <c r="B404" s="15">
        <v>793</v>
      </c>
      <c r="C404" s="16" t="s">
        <v>26</v>
      </c>
      <c r="D404" s="16" t="s">
        <v>32</v>
      </c>
      <c r="E404" s="16" t="s">
        <v>442</v>
      </c>
      <c r="F404" s="16" t="s">
        <v>656</v>
      </c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</row>
    <row r="405" spans="1:18" ht="16.5" customHeight="1">
      <c r="A405" s="33" t="s">
        <v>323</v>
      </c>
      <c r="B405" s="15">
        <v>763</v>
      </c>
      <c r="C405" s="16" t="s">
        <v>26</v>
      </c>
      <c r="D405" s="16" t="s">
        <v>90</v>
      </c>
      <c r="E405" s="16" t="s">
        <v>442</v>
      </c>
      <c r="F405" s="16" t="s">
        <v>104</v>
      </c>
      <c r="G405" s="159">
        <f>9661-787.05-707.54</f>
        <v>8166.4100000000008</v>
      </c>
      <c r="H405" s="159">
        <f t="shared" ref="H405:R405" si="197">9661-787.05-707.54</f>
        <v>8166.4100000000008</v>
      </c>
      <c r="I405" s="159">
        <f t="shared" si="197"/>
        <v>8166.4100000000008</v>
      </c>
      <c r="J405" s="159">
        <f t="shared" si="197"/>
        <v>8166.4100000000008</v>
      </c>
      <c r="K405" s="159">
        <f t="shared" si="197"/>
        <v>8166.4100000000008</v>
      </c>
      <c r="L405" s="159">
        <f t="shared" si="197"/>
        <v>8166.4100000000008</v>
      </c>
      <c r="M405" s="159">
        <f t="shared" si="197"/>
        <v>8166.4100000000008</v>
      </c>
      <c r="N405" s="159">
        <f t="shared" si="197"/>
        <v>8166.4100000000008</v>
      </c>
      <c r="O405" s="159">
        <f t="shared" si="197"/>
        <v>8166.4100000000008</v>
      </c>
      <c r="P405" s="159">
        <f t="shared" si="197"/>
        <v>8166.4100000000008</v>
      </c>
      <c r="Q405" s="159">
        <f t="shared" si="197"/>
        <v>8166.4100000000008</v>
      </c>
      <c r="R405" s="159">
        <f t="shared" si="197"/>
        <v>8166.4100000000008</v>
      </c>
    </row>
    <row r="406" spans="1:18" ht="16.5" customHeight="1">
      <c r="A406" s="33" t="s">
        <v>31</v>
      </c>
      <c r="B406" s="15">
        <v>763</v>
      </c>
      <c r="C406" s="16" t="s">
        <v>26</v>
      </c>
      <c r="D406" s="16" t="s">
        <v>32</v>
      </c>
      <c r="E406" s="16"/>
      <c r="F406" s="16"/>
      <c r="G406" s="159">
        <f>G407+G417</f>
        <v>206984.22999999998</v>
      </c>
      <c r="H406" s="159">
        <f t="shared" ref="H406:R406" si="198">H407+H417</f>
        <v>206987.22999999998</v>
      </c>
      <c r="I406" s="159">
        <f t="shared" si="198"/>
        <v>206990.22999999998</v>
      </c>
      <c r="J406" s="159">
        <f t="shared" si="198"/>
        <v>206993.22999999998</v>
      </c>
      <c r="K406" s="159">
        <f t="shared" si="198"/>
        <v>206996.22999999998</v>
      </c>
      <c r="L406" s="159">
        <f t="shared" si="198"/>
        <v>206999.22999999998</v>
      </c>
      <c r="M406" s="159">
        <f t="shared" si="198"/>
        <v>207002.22999999998</v>
      </c>
      <c r="N406" s="159">
        <f t="shared" si="198"/>
        <v>207005.22999999998</v>
      </c>
      <c r="O406" s="159">
        <f t="shared" si="198"/>
        <v>207008.22999999998</v>
      </c>
      <c r="P406" s="159">
        <f t="shared" si="198"/>
        <v>207011.22999999998</v>
      </c>
      <c r="Q406" s="159">
        <f t="shared" si="198"/>
        <v>207014.22999999998</v>
      </c>
      <c r="R406" s="159">
        <f t="shared" si="198"/>
        <v>206984.22999999998</v>
      </c>
    </row>
    <row r="407" spans="1:18" s="36" customFormat="1" ht="38.25">
      <c r="A407" s="17" t="s">
        <v>782</v>
      </c>
      <c r="B407" s="15">
        <v>763</v>
      </c>
      <c r="C407" s="16" t="s">
        <v>26</v>
      </c>
      <c r="D407" s="16" t="s">
        <v>32</v>
      </c>
      <c r="E407" s="16" t="s">
        <v>439</v>
      </c>
      <c r="F407" s="42"/>
      <c r="G407" s="159">
        <f>G409+G412</f>
        <v>169554.22999999998</v>
      </c>
      <c r="H407" s="159">
        <f t="shared" ref="H407:R407" si="199">H409+H412</f>
        <v>169556.22999999998</v>
      </c>
      <c r="I407" s="159">
        <f t="shared" si="199"/>
        <v>169558.22999999998</v>
      </c>
      <c r="J407" s="159">
        <f t="shared" si="199"/>
        <v>169560.22999999998</v>
      </c>
      <c r="K407" s="159">
        <f t="shared" si="199"/>
        <v>169562.22999999998</v>
      </c>
      <c r="L407" s="159">
        <f t="shared" si="199"/>
        <v>169564.22999999998</v>
      </c>
      <c r="M407" s="159">
        <f t="shared" si="199"/>
        <v>169566.22999999998</v>
      </c>
      <c r="N407" s="159">
        <f t="shared" si="199"/>
        <v>169568.22999999998</v>
      </c>
      <c r="O407" s="159">
        <f t="shared" si="199"/>
        <v>169570.22999999998</v>
      </c>
      <c r="P407" s="159">
        <f t="shared" si="199"/>
        <v>169572.22999999998</v>
      </c>
      <c r="Q407" s="159">
        <f t="shared" si="199"/>
        <v>169574.22999999998</v>
      </c>
      <c r="R407" s="159">
        <f t="shared" si="199"/>
        <v>169554.22999999998</v>
      </c>
    </row>
    <row r="408" spans="1:18" ht="16.5" hidden="1" customHeight="1">
      <c r="A408" s="33"/>
      <c r="B408" s="15"/>
      <c r="C408" s="16"/>
      <c r="D408" s="16"/>
      <c r="E408" s="16"/>
      <c r="F408" s="16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</row>
    <row r="409" spans="1:18" ht="21" customHeight="1">
      <c r="A409" s="17" t="s">
        <v>137</v>
      </c>
      <c r="B409" s="15">
        <v>763</v>
      </c>
      <c r="C409" s="16" t="s">
        <v>26</v>
      </c>
      <c r="D409" s="16" t="s">
        <v>32</v>
      </c>
      <c r="E409" s="16" t="s">
        <v>443</v>
      </c>
      <c r="F409" s="16"/>
      <c r="G409" s="159">
        <f>G410</f>
        <v>156205.12</v>
      </c>
      <c r="H409" s="159">
        <f t="shared" ref="H409:R410" si="200">H410</f>
        <v>156206.12</v>
      </c>
      <c r="I409" s="159">
        <f t="shared" si="200"/>
        <v>156207.12</v>
      </c>
      <c r="J409" s="159">
        <f t="shared" si="200"/>
        <v>156208.12</v>
      </c>
      <c r="K409" s="159">
        <f t="shared" si="200"/>
        <v>156209.12</v>
      </c>
      <c r="L409" s="159">
        <f t="shared" si="200"/>
        <v>156210.12</v>
      </c>
      <c r="M409" s="159">
        <f t="shared" si="200"/>
        <v>156211.12</v>
      </c>
      <c r="N409" s="159">
        <f t="shared" si="200"/>
        <v>156212.12</v>
      </c>
      <c r="O409" s="159">
        <f t="shared" si="200"/>
        <v>156213.12</v>
      </c>
      <c r="P409" s="159">
        <f t="shared" si="200"/>
        <v>156214.12</v>
      </c>
      <c r="Q409" s="159">
        <f t="shared" si="200"/>
        <v>156215.12</v>
      </c>
      <c r="R409" s="159">
        <f t="shared" si="200"/>
        <v>156205.12</v>
      </c>
    </row>
    <row r="410" spans="1:18" ht="27.75" customHeight="1">
      <c r="A410" s="17" t="s">
        <v>49</v>
      </c>
      <c r="B410" s="15">
        <v>763</v>
      </c>
      <c r="C410" s="16" t="s">
        <v>26</v>
      </c>
      <c r="D410" s="16" t="s">
        <v>32</v>
      </c>
      <c r="E410" s="16" t="s">
        <v>443</v>
      </c>
      <c r="F410" s="16" t="s">
        <v>50</v>
      </c>
      <c r="G410" s="159">
        <f>G411</f>
        <v>156205.12</v>
      </c>
      <c r="H410" s="159">
        <f t="shared" si="200"/>
        <v>156206.12</v>
      </c>
      <c r="I410" s="159">
        <f t="shared" si="200"/>
        <v>156207.12</v>
      </c>
      <c r="J410" s="159">
        <f t="shared" si="200"/>
        <v>156208.12</v>
      </c>
      <c r="K410" s="159">
        <f t="shared" si="200"/>
        <v>156209.12</v>
      </c>
      <c r="L410" s="159">
        <f t="shared" si="200"/>
        <v>156210.12</v>
      </c>
      <c r="M410" s="159">
        <f t="shared" si="200"/>
        <v>156211.12</v>
      </c>
      <c r="N410" s="159">
        <f t="shared" si="200"/>
        <v>156212.12</v>
      </c>
      <c r="O410" s="159">
        <f t="shared" si="200"/>
        <v>156213.12</v>
      </c>
      <c r="P410" s="159">
        <f t="shared" si="200"/>
        <v>156214.12</v>
      </c>
      <c r="Q410" s="159">
        <f t="shared" si="200"/>
        <v>156215.12</v>
      </c>
      <c r="R410" s="159">
        <f t="shared" si="200"/>
        <v>156205.12</v>
      </c>
    </row>
    <row r="411" spans="1:18" ht="28.5" customHeight="1">
      <c r="A411" s="17" t="s">
        <v>51</v>
      </c>
      <c r="B411" s="15">
        <v>763</v>
      </c>
      <c r="C411" s="16" t="s">
        <v>26</v>
      </c>
      <c r="D411" s="16" t="s">
        <v>32</v>
      </c>
      <c r="E411" s="16" t="s">
        <v>443</v>
      </c>
      <c r="F411" s="16" t="s">
        <v>52</v>
      </c>
      <c r="G411" s="159">
        <v>156205.12</v>
      </c>
      <c r="H411" s="159">
        <v>156206.12</v>
      </c>
      <c r="I411" s="159">
        <v>156207.12</v>
      </c>
      <c r="J411" s="159">
        <v>156208.12</v>
      </c>
      <c r="K411" s="159">
        <v>156209.12</v>
      </c>
      <c r="L411" s="159">
        <v>156210.12</v>
      </c>
      <c r="M411" s="159">
        <v>156211.12</v>
      </c>
      <c r="N411" s="159">
        <v>156212.12</v>
      </c>
      <c r="O411" s="159">
        <v>156213.12</v>
      </c>
      <c r="P411" s="159">
        <v>156214.12</v>
      </c>
      <c r="Q411" s="159">
        <v>156215.12</v>
      </c>
      <c r="R411" s="159">
        <v>156205.12</v>
      </c>
    </row>
    <row r="412" spans="1:18" ht="34.5" customHeight="1">
      <c r="A412" s="17" t="s">
        <v>817</v>
      </c>
      <c r="B412" s="15">
        <v>763</v>
      </c>
      <c r="C412" s="16" t="s">
        <v>26</v>
      </c>
      <c r="D412" s="16" t="s">
        <v>32</v>
      </c>
      <c r="E412" s="16" t="s">
        <v>816</v>
      </c>
      <c r="F412" s="16"/>
      <c r="G412" s="159">
        <f>G413+G415</f>
        <v>13349.11</v>
      </c>
      <c r="H412" s="159">
        <f t="shared" ref="H412:R412" si="201">H413+H415</f>
        <v>13350.11</v>
      </c>
      <c r="I412" s="159">
        <f t="shared" si="201"/>
        <v>13351.11</v>
      </c>
      <c r="J412" s="159">
        <f t="shared" si="201"/>
        <v>13352.11</v>
      </c>
      <c r="K412" s="159">
        <f t="shared" si="201"/>
        <v>13353.11</v>
      </c>
      <c r="L412" s="159">
        <f t="shared" si="201"/>
        <v>13354.11</v>
      </c>
      <c r="M412" s="159">
        <f t="shared" si="201"/>
        <v>13355.11</v>
      </c>
      <c r="N412" s="159">
        <f t="shared" si="201"/>
        <v>13356.11</v>
      </c>
      <c r="O412" s="159">
        <f t="shared" si="201"/>
        <v>13357.11</v>
      </c>
      <c r="P412" s="159">
        <f t="shared" si="201"/>
        <v>13358.11</v>
      </c>
      <c r="Q412" s="159">
        <f t="shared" si="201"/>
        <v>13359.11</v>
      </c>
      <c r="R412" s="159">
        <f t="shared" si="201"/>
        <v>13349.11</v>
      </c>
    </row>
    <row r="413" spans="1:18" ht="27.75" customHeight="1">
      <c r="A413" s="17" t="s">
        <v>49</v>
      </c>
      <c r="B413" s="15">
        <v>763</v>
      </c>
      <c r="C413" s="16" t="s">
        <v>26</v>
      </c>
      <c r="D413" s="16" t="s">
        <v>32</v>
      </c>
      <c r="E413" s="16" t="s">
        <v>816</v>
      </c>
      <c r="F413" s="16" t="s">
        <v>50</v>
      </c>
      <c r="G413" s="159">
        <f>G414</f>
        <v>13349.11</v>
      </c>
      <c r="H413" s="159">
        <f t="shared" ref="H413:R413" si="202">H414</f>
        <v>13350.11</v>
      </c>
      <c r="I413" s="159">
        <f t="shared" si="202"/>
        <v>13351.11</v>
      </c>
      <c r="J413" s="159">
        <f t="shared" si="202"/>
        <v>13352.11</v>
      </c>
      <c r="K413" s="159">
        <f t="shared" si="202"/>
        <v>13353.11</v>
      </c>
      <c r="L413" s="159">
        <f t="shared" si="202"/>
        <v>13354.11</v>
      </c>
      <c r="M413" s="159">
        <f t="shared" si="202"/>
        <v>13355.11</v>
      </c>
      <c r="N413" s="159">
        <f t="shared" si="202"/>
        <v>13356.11</v>
      </c>
      <c r="O413" s="159">
        <f t="shared" si="202"/>
        <v>13357.11</v>
      </c>
      <c r="P413" s="159">
        <f t="shared" si="202"/>
        <v>13358.11</v>
      </c>
      <c r="Q413" s="159">
        <f t="shared" si="202"/>
        <v>13359.11</v>
      </c>
      <c r="R413" s="159">
        <f t="shared" si="202"/>
        <v>13349.11</v>
      </c>
    </row>
    <row r="414" spans="1:18" ht="28.5" customHeight="1">
      <c r="A414" s="17" t="s">
        <v>51</v>
      </c>
      <c r="B414" s="15">
        <v>763</v>
      </c>
      <c r="C414" s="16" t="s">
        <v>26</v>
      </c>
      <c r="D414" s="16" t="s">
        <v>32</v>
      </c>
      <c r="E414" s="16" t="s">
        <v>816</v>
      </c>
      <c r="F414" s="16" t="s">
        <v>52</v>
      </c>
      <c r="G414" s="159">
        <v>13349.11</v>
      </c>
      <c r="H414" s="159">
        <v>13350.11</v>
      </c>
      <c r="I414" s="159">
        <v>13351.11</v>
      </c>
      <c r="J414" s="159">
        <v>13352.11</v>
      </c>
      <c r="K414" s="159">
        <v>13353.11</v>
      </c>
      <c r="L414" s="159">
        <v>13354.11</v>
      </c>
      <c r="M414" s="159">
        <v>13355.11</v>
      </c>
      <c r="N414" s="159">
        <v>13356.11</v>
      </c>
      <c r="O414" s="159">
        <v>13357.11</v>
      </c>
      <c r="P414" s="159">
        <v>13358.11</v>
      </c>
      <c r="Q414" s="159">
        <v>13359.11</v>
      </c>
      <c r="R414" s="159">
        <v>13349.11</v>
      </c>
    </row>
    <row r="415" spans="1:18" ht="28.5" hidden="1" customHeight="1">
      <c r="A415" s="33" t="s">
        <v>100</v>
      </c>
      <c r="B415" s="15">
        <v>763</v>
      </c>
      <c r="C415" s="16" t="s">
        <v>26</v>
      </c>
      <c r="D415" s="16" t="s">
        <v>32</v>
      </c>
      <c r="E415" s="16" t="s">
        <v>816</v>
      </c>
      <c r="F415" s="16" t="s">
        <v>101</v>
      </c>
      <c r="G415" s="159">
        <f>G416</f>
        <v>0</v>
      </c>
      <c r="H415" s="159">
        <f t="shared" ref="H415:R415" si="203">H416</f>
        <v>0</v>
      </c>
      <c r="I415" s="159">
        <f t="shared" si="203"/>
        <v>0</v>
      </c>
      <c r="J415" s="159">
        <f t="shared" si="203"/>
        <v>0</v>
      </c>
      <c r="K415" s="159">
        <f t="shared" si="203"/>
        <v>0</v>
      </c>
      <c r="L415" s="159">
        <f t="shared" si="203"/>
        <v>0</v>
      </c>
      <c r="M415" s="159">
        <f t="shared" si="203"/>
        <v>0</v>
      </c>
      <c r="N415" s="159">
        <f t="shared" si="203"/>
        <v>0</v>
      </c>
      <c r="O415" s="159">
        <f t="shared" si="203"/>
        <v>0</v>
      </c>
      <c r="P415" s="159">
        <f t="shared" si="203"/>
        <v>0</v>
      </c>
      <c r="Q415" s="159">
        <f t="shared" si="203"/>
        <v>0</v>
      </c>
      <c r="R415" s="159">
        <f t="shared" si="203"/>
        <v>0</v>
      </c>
    </row>
    <row r="416" spans="1:18" ht="28.5" hidden="1" customHeight="1">
      <c r="A416" s="33" t="s">
        <v>323</v>
      </c>
      <c r="B416" s="15">
        <v>763</v>
      </c>
      <c r="C416" s="16" t="s">
        <v>26</v>
      </c>
      <c r="D416" s="16" t="s">
        <v>32</v>
      </c>
      <c r="E416" s="16" t="s">
        <v>816</v>
      </c>
      <c r="F416" s="16" t="s">
        <v>104</v>
      </c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</row>
    <row r="417" spans="1:18">
      <c r="A417" s="17" t="s">
        <v>360</v>
      </c>
      <c r="B417" s="15">
        <v>763</v>
      </c>
      <c r="C417" s="16" t="s">
        <v>26</v>
      </c>
      <c r="D417" s="16" t="s">
        <v>32</v>
      </c>
      <c r="E417" s="16" t="s">
        <v>878</v>
      </c>
      <c r="F417" s="16"/>
      <c r="G417" s="160">
        <f>G421</f>
        <v>37430</v>
      </c>
      <c r="H417" s="160">
        <f t="shared" ref="H417:R417" si="204">H421</f>
        <v>37431</v>
      </c>
      <c r="I417" s="160">
        <f t="shared" si="204"/>
        <v>37432</v>
      </c>
      <c r="J417" s="160">
        <f t="shared" si="204"/>
        <v>37433</v>
      </c>
      <c r="K417" s="160">
        <f t="shared" si="204"/>
        <v>37434</v>
      </c>
      <c r="L417" s="160">
        <f t="shared" si="204"/>
        <v>37435</v>
      </c>
      <c r="M417" s="160">
        <f t="shared" si="204"/>
        <v>37436</v>
      </c>
      <c r="N417" s="160">
        <f t="shared" si="204"/>
        <v>37437</v>
      </c>
      <c r="O417" s="160">
        <f t="shared" si="204"/>
        <v>37438</v>
      </c>
      <c r="P417" s="160">
        <f t="shared" si="204"/>
        <v>37439</v>
      </c>
      <c r="Q417" s="160">
        <f t="shared" si="204"/>
        <v>37440</v>
      </c>
      <c r="R417" s="160">
        <f t="shared" si="204"/>
        <v>37430</v>
      </c>
    </row>
    <row r="418" spans="1:18">
      <c r="A418" s="17" t="s">
        <v>360</v>
      </c>
      <c r="B418" s="15">
        <v>763</v>
      </c>
      <c r="C418" s="16" t="s">
        <v>26</v>
      </c>
      <c r="D418" s="16" t="s">
        <v>32</v>
      </c>
      <c r="E418" s="16" t="s">
        <v>877</v>
      </c>
      <c r="F418" s="16"/>
      <c r="G418" s="160">
        <f>G421+G419</f>
        <v>37430</v>
      </c>
      <c r="H418" s="160">
        <f t="shared" ref="H418:R418" si="205">H421+H419</f>
        <v>37431</v>
      </c>
      <c r="I418" s="160">
        <f t="shared" si="205"/>
        <v>37432</v>
      </c>
      <c r="J418" s="160">
        <f t="shared" si="205"/>
        <v>37433</v>
      </c>
      <c r="K418" s="160">
        <f t="shared" si="205"/>
        <v>37434</v>
      </c>
      <c r="L418" s="160">
        <f t="shared" si="205"/>
        <v>37435</v>
      </c>
      <c r="M418" s="160">
        <f t="shared" si="205"/>
        <v>37436</v>
      </c>
      <c r="N418" s="160">
        <f t="shared" si="205"/>
        <v>37437</v>
      </c>
      <c r="O418" s="160">
        <f t="shared" si="205"/>
        <v>37438</v>
      </c>
      <c r="P418" s="160">
        <f t="shared" si="205"/>
        <v>37439</v>
      </c>
      <c r="Q418" s="160">
        <f t="shared" si="205"/>
        <v>37440</v>
      </c>
      <c r="R418" s="160">
        <f t="shared" si="205"/>
        <v>37430</v>
      </c>
    </row>
    <row r="419" spans="1:18" ht="25.5" hidden="1">
      <c r="A419" s="17" t="s">
        <v>40</v>
      </c>
      <c r="B419" s="15">
        <v>757</v>
      </c>
      <c r="C419" s="16" t="s">
        <v>26</v>
      </c>
      <c r="D419" s="16" t="s">
        <v>32</v>
      </c>
      <c r="E419" s="16" t="s">
        <v>877</v>
      </c>
      <c r="F419" s="16" t="s">
        <v>41</v>
      </c>
      <c r="G419" s="160">
        <f>G420</f>
        <v>0</v>
      </c>
      <c r="H419" s="160">
        <f t="shared" ref="H419:R419" si="206">H420</f>
        <v>0</v>
      </c>
      <c r="I419" s="160">
        <f t="shared" si="206"/>
        <v>0</v>
      </c>
      <c r="J419" s="160">
        <f t="shared" si="206"/>
        <v>0</v>
      </c>
      <c r="K419" s="160">
        <f t="shared" si="206"/>
        <v>0</v>
      </c>
      <c r="L419" s="160">
        <f t="shared" si="206"/>
        <v>0</v>
      </c>
      <c r="M419" s="160">
        <f t="shared" si="206"/>
        <v>0</v>
      </c>
      <c r="N419" s="160">
        <f t="shared" si="206"/>
        <v>0</v>
      </c>
      <c r="O419" s="160">
        <f t="shared" si="206"/>
        <v>0</v>
      </c>
      <c r="P419" s="160">
        <f t="shared" si="206"/>
        <v>0</v>
      </c>
      <c r="Q419" s="160">
        <f t="shared" si="206"/>
        <v>0</v>
      </c>
      <c r="R419" s="160">
        <f t="shared" si="206"/>
        <v>0</v>
      </c>
    </row>
    <row r="420" spans="1:18" hidden="1">
      <c r="A420" s="17" t="s">
        <v>42</v>
      </c>
      <c r="B420" s="15">
        <v>757</v>
      </c>
      <c r="C420" s="16" t="s">
        <v>26</v>
      </c>
      <c r="D420" s="16" t="s">
        <v>32</v>
      </c>
      <c r="E420" s="16" t="s">
        <v>877</v>
      </c>
      <c r="F420" s="16" t="s">
        <v>43</v>
      </c>
      <c r="G420" s="160"/>
      <c r="H420" s="160"/>
      <c r="I420" s="160"/>
      <c r="J420" s="160"/>
      <c r="K420" s="160"/>
      <c r="L420" s="160"/>
      <c r="M420" s="160"/>
      <c r="N420" s="160"/>
      <c r="O420" s="160"/>
      <c r="P420" s="160"/>
      <c r="Q420" s="160"/>
      <c r="R420" s="160"/>
    </row>
    <row r="421" spans="1:18" ht="25.5">
      <c r="A421" s="17" t="s">
        <v>49</v>
      </c>
      <c r="B421" s="15">
        <v>763</v>
      </c>
      <c r="C421" s="16" t="s">
        <v>26</v>
      </c>
      <c r="D421" s="16" t="s">
        <v>32</v>
      </c>
      <c r="E421" s="16" t="s">
        <v>877</v>
      </c>
      <c r="F421" s="16" t="s">
        <v>50</v>
      </c>
      <c r="G421" s="160">
        <f>G422</f>
        <v>37430</v>
      </c>
      <c r="H421" s="160">
        <f t="shared" ref="H421:R421" si="207">H422</f>
        <v>37431</v>
      </c>
      <c r="I421" s="160">
        <f t="shared" si="207"/>
        <v>37432</v>
      </c>
      <c r="J421" s="160">
        <f t="shared" si="207"/>
        <v>37433</v>
      </c>
      <c r="K421" s="160">
        <f t="shared" si="207"/>
        <v>37434</v>
      </c>
      <c r="L421" s="160">
        <f t="shared" si="207"/>
        <v>37435</v>
      </c>
      <c r="M421" s="160">
        <f t="shared" si="207"/>
        <v>37436</v>
      </c>
      <c r="N421" s="160">
        <f t="shared" si="207"/>
        <v>37437</v>
      </c>
      <c r="O421" s="160">
        <f t="shared" si="207"/>
        <v>37438</v>
      </c>
      <c r="P421" s="160">
        <f t="shared" si="207"/>
        <v>37439</v>
      </c>
      <c r="Q421" s="160">
        <f t="shared" si="207"/>
        <v>37440</v>
      </c>
      <c r="R421" s="160">
        <f t="shared" si="207"/>
        <v>37430</v>
      </c>
    </row>
    <row r="422" spans="1:18" ht="25.5">
      <c r="A422" s="17" t="s">
        <v>51</v>
      </c>
      <c r="B422" s="15">
        <v>763</v>
      </c>
      <c r="C422" s="16" t="s">
        <v>26</v>
      </c>
      <c r="D422" s="16" t="s">
        <v>32</v>
      </c>
      <c r="E422" s="16" t="s">
        <v>877</v>
      </c>
      <c r="F422" s="16" t="s">
        <v>52</v>
      </c>
      <c r="G422" s="160">
        <v>37430</v>
      </c>
      <c r="H422" s="160">
        <v>37431</v>
      </c>
      <c r="I422" s="160">
        <v>37432</v>
      </c>
      <c r="J422" s="160">
        <v>37433</v>
      </c>
      <c r="K422" s="160">
        <v>37434</v>
      </c>
      <c r="L422" s="160">
        <v>37435</v>
      </c>
      <c r="M422" s="160">
        <v>37436</v>
      </c>
      <c r="N422" s="160">
        <v>37437</v>
      </c>
      <c r="O422" s="160">
        <v>37438</v>
      </c>
      <c r="P422" s="160">
        <v>37439</v>
      </c>
      <c r="Q422" s="160">
        <v>37440</v>
      </c>
      <c r="R422" s="160">
        <v>37430</v>
      </c>
    </row>
    <row r="423" spans="1:18">
      <c r="A423" s="12" t="s">
        <v>138</v>
      </c>
      <c r="B423" s="7">
        <v>763</v>
      </c>
      <c r="C423" s="8" t="s">
        <v>90</v>
      </c>
      <c r="D423" s="8"/>
      <c r="E423" s="8"/>
      <c r="F423" s="8"/>
      <c r="G423" s="157">
        <f>SUM(G424)</f>
        <v>551640.79</v>
      </c>
      <c r="H423" s="157">
        <f t="shared" ref="H423:R423" si="208">SUM(H424)</f>
        <v>551644.79</v>
      </c>
      <c r="I423" s="157">
        <f t="shared" si="208"/>
        <v>551648.79</v>
      </c>
      <c r="J423" s="157">
        <f t="shared" si="208"/>
        <v>551652.79</v>
      </c>
      <c r="K423" s="157">
        <f t="shared" si="208"/>
        <v>551656.79</v>
      </c>
      <c r="L423" s="157">
        <f t="shared" si="208"/>
        <v>551660.79</v>
      </c>
      <c r="M423" s="157">
        <f t="shared" si="208"/>
        <v>551664.79</v>
      </c>
      <c r="N423" s="157">
        <f t="shared" si="208"/>
        <v>551668.79</v>
      </c>
      <c r="O423" s="157">
        <f t="shared" si="208"/>
        <v>551672.79</v>
      </c>
      <c r="P423" s="157">
        <f t="shared" si="208"/>
        <v>551676.79</v>
      </c>
      <c r="Q423" s="157">
        <f t="shared" si="208"/>
        <v>551680.79</v>
      </c>
      <c r="R423" s="157">
        <f t="shared" si="208"/>
        <v>551640.79</v>
      </c>
    </row>
    <row r="424" spans="1:18">
      <c r="A424" s="17" t="s">
        <v>139</v>
      </c>
      <c r="B424" s="15">
        <v>763</v>
      </c>
      <c r="C424" s="16" t="s">
        <v>90</v>
      </c>
      <c r="D424" s="16" t="s">
        <v>140</v>
      </c>
      <c r="E424" s="16"/>
      <c r="F424" s="16"/>
      <c r="G424" s="159">
        <f>G425+G446</f>
        <v>551640.79</v>
      </c>
      <c r="H424" s="159">
        <f t="shared" ref="H424:R424" si="209">H425+H446</f>
        <v>551644.79</v>
      </c>
      <c r="I424" s="159">
        <f t="shared" si="209"/>
        <v>551648.79</v>
      </c>
      <c r="J424" s="159">
        <f t="shared" si="209"/>
        <v>551652.79</v>
      </c>
      <c r="K424" s="159">
        <f t="shared" si="209"/>
        <v>551656.79</v>
      </c>
      <c r="L424" s="159">
        <f t="shared" si="209"/>
        <v>551660.79</v>
      </c>
      <c r="M424" s="159">
        <f t="shared" si="209"/>
        <v>551664.79</v>
      </c>
      <c r="N424" s="159">
        <f t="shared" si="209"/>
        <v>551668.79</v>
      </c>
      <c r="O424" s="159">
        <f t="shared" si="209"/>
        <v>551672.79</v>
      </c>
      <c r="P424" s="159">
        <f t="shared" si="209"/>
        <v>551676.79</v>
      </c>
      <c r="Q424" s="159">
        <f t="shared" si="209"/>
        <v>551680.79</v>
      </c>
      <c r="R424" s="159">
        <f t="shared" si="209"/>
        <v>551640.79</v>
      </c>
    </row>
    <row r="425" spans="1:18" ht="38.25">
      <c r="A425" s="17" t="s">
        <v>790</v>
      </c>
      <c r="B425" s="15">
        <v>763</v>
      </c>
      <c r="C425" s="16" t="s">
        <v>90</v>
      </c>
      <c r="D425" s="16" t="s">
        <v>140</v>
      </c>
      <c r="E425" s="16" t="s">
        <v>439</v>
      </c>
      <c r="F425" s="16"/>
      <c r="G425" s="159">
        <f>G426+G441</f>
        <v>536640.79</v>
      </c>
      <c r="H425" s="159">
        <f t="shared" ref="H425:R425" si="210">H426+H441</f>
        <v>536643.79</v>
      </c>
      <c r="I425" s="159">
        <f t="shared" si="210"/>
        <v>536646.79</v>
      </c>
      <c r="J425" s="159">
        <f t="shared" si="210"/>
        <v>536649.79</v>
      </c>
      <c r="K425" s="159">
        <f t="shared" si="210"/>
        <v>536652.79</v>
      </c>
      <c r="L425" s="159">
        <f t="shared" si="210"/>
        <v>536655.79</v>
      </c>
      <c r="M425" s="159">
        <f t="shared" si="210"/>
        <v>536658.79</v>
      </c>
      <c r="N425" s="159">
        <f t="shared" si="210"/>
        <v>536661.79</v>
      </c>
      <c r="O425" s="159">
        <f t="shared" si="210"/>
        <v>536664.79</v>
      </c>
      <c r="P425" s="159">
        <f t="shared" si="210"/>
        <v>536667.79</v>
      </c>
      <c r="Q425" s="159">
        <f t="shared" si="210"/>
        <v>536670.79</v>
      </c>
      <c r="R425" s="159">
        <f t="shared" si="210"/>
        <v>536640.79</v>
      </c>
    </row>
    <row r="426" spans="1:18" ht="111" customHeight="1">
      <c r="A426" s="17" t="s">
        <v>570</v>
      </c>
      <c r="B426" s="15">
        <v>763</v>
      </c>
      <c r="C426" s="16" t="s">
        <v>90</v>
      </c>
      <c r="D426" s="16" t="s">
        <v>140</v>
      </c>
      <c r="E426" s="16" t="s">
        <v>446</v>
      </c>
      <c r="F426" s="16"/>
      <c r="G426" s="159">
        <f>SUM(G427)+G437+G439</f>
        <v>285593.57</v>
      </c>
      <c r="H426" s="159">
        <f t="shared" ref="H426:R426" si="211">SUM(H427)+H437+H439</f>
        <v>285595.57</v>
      </c>
      <c r="I426" s="159">
        <f t="shared" si="211"/>
        <v>285597.57</v>
      </c>
      <c r="J426" s="159">
        <f t="shared" si="211"/>
        <v>285599.57</v>
      </c>
      <c r="K426" s="159">
        <f t="shared" si="211"/>
        <v>285601.57</v>
      </c>
      <c r="L426" s="159">
        <f t="shared" si="211"/>
        <v>285603.57</v>
      </c>
      <c r="M426" s="159">
        <f t="shared" si="211"/>
        <v>285605.57</v>
      </c>
      <c r="N426" s="159">
        <f t="shared" si="211"/>
        <v>285607.57</v>
      </c>
      <c r="O426" s="159">
        <f t="shared" si="211"/>
        <v>285609.57</v>
      </c>
      <c r="P426" s="159">
        <f t="shared" si="211"/>
        <v>285611.57</v>
      </c>
      <c r="Q426" s="159">
        <f t="shared" si="211"/>
        <v>285613.57</v>
      </c>
      <c r="R426" s="159">
        <f t="shared" si="211"/>
        <v>285593.57</v>
      </c>
    </row>
    <row r="427" spans="1:18" ht="25.5">
      <c r="A427" s="17" t="s">
        <v>49</v>
      </c>
      <c r="B427" s="15">
        <v>763</v>
      </c>
      <c r="C427" s="16" t="s">
        <v>90</v>
      </c>
      <c r="D427" s="16" t="s">
        <v>140</v>
      </c>
      <c r="E427" s="16" t="s">
        <v>446</v>
      </c>
      <c r="F427" s="16" t="s">
        <v>50</v>
      </c>
      <c r="G427" s="159">
        <f>SUM(G428)</f>
        <v>271593.57</v>
      </c>
      <c r="H427" s="159">
        <f t="shared" ref="H427:R427" si="212">SUM(H428)</f>
        <v>271594.57</v>
      </c>
      <c r="I427" s="159">
        <f t="shared" si="212"/>
        <v>271595.57</v>
      </c>
      <c r="J427" s="159">
        <f t="shared" si="212"/>
        <v>271596.57</v>
      </c>
      <c r="K427" s="159">
        <f t="shared" si="212"/>
        <v>271597.57</v>
      </c>
      <c r="L427" s="159">
        <f t="shared" si="212"/>
        <v>271598.57</v>
      </c>
      <c r="M427" s="159">
        <f t="shared" si="212"/>
        <v>271599.57</v>
      </c>
      <c r="N427" s="159">
        <f t="shared" si="212"/>
        <v>271600.57</v>
      </c>
      <c r="O427" s="159">
        <f t="shared" si="212"/>
        <v>271601.57</v>
      </c>
      <c r="P427" s="159">
        <f t="shared" si="212"/>
        <v>271602.57</v>
      </c>
      <c r="Q427" s="159">
        <f t="shared" si="212"/>
        <v>271603.57</v>
      </c>
      <c r="R427" s="159">
        <f t="shared" si="212"/>
        <v>271593.57</v>
      </c>
    </row>
    <row r="428" spans="1:18" ht="25.5" customHeight="1">
      <c r="A428" s="17" t="s">
        <v>51</v>
      </c>
      <c r="B428" s="15">
        <v>763</v>
      </c>
      <c r="C428" s="16" t="s">
        <v>90</v>
      </c>
      <c r="D428" s="16" t="s">
        <v>140</v>
      </c>
      <c r="E428" s="16" t="s">
        <v>446</v>
      </c>
      <c r="F428" s="16" t="s">
        <v>52</v>
      </c>
      <c r="G428" s="159">
        <v>271593.57</v>
      </c>
      <c r="H428" s="159">
        <v>271594.57</v>
      </c>
      <c r="I428" s="159">
        <v>271595.57</v>
      </c>
      <c r="J428" s="159">
        <v>271596.57</v>
      </c>
      <c r="K428" s="159">
        <v>271597.57</v>
      </c>
      <c r="L428" s="159">
        <v>271598.57</v>
      </c>
      <c r="M428" s="159">
        <v>271599.57</v>
      </c>
      <c r="N428" s="159">
        <v>271600.57</v>
      </c>
      <c r="O428" s="159">
        <v>271601.57</v>
      </c>
      <c r="P428" s="159">
        <v>271602.57</v>
      </c>
      <c r="Q428" s="159">
        <v>271603.57</v>
      </c>
      <c r="R428" s="159">
        <v>271593.57</v>
      </c>
    </row>
    <row r="429" spans="1:18" ht="25.5" hidden="1" customHeight="1">
      <c r="A429" s="17"/>
      <c r="B429" s="15"/>
      <c r="C429" s="16"/>
      <c r="D429" s="16"/>
      <c r="E429" s="16" t="s">
        <v>446</v>
      </c>
      <c r="F429" s="16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</row>
    <row r="430" spans="1:18" ht="25.5" hidden="1" customHeight="1">
      <c r="A430" s="17"/>
      <c r="B430" s="15"/>
      <c r="C430" s="16"/>
      <c r="D430" s="16"/>
      <c r="E430" s="16" t="s">
        <v>446</v>
      </c>
      <c r="F430" s="16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</row>
    <row r="431" spans="1:18" ht="25.5" hidden="1" customHeight="1">
      <c r="A431" s="17"/>
      <c r="B431" s="15"/>
      <c r="C431" s="16"/>
      <c r="D431" s="16"/>
      <c r="E431" s="16" t="s">
        <v>446</v>
      </c>
      <c r="F431" s="16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</row>
    <row r="432" spans="1:18" ht="25.5" hidden="1" customHeight="1">
      <c r="A432" s="17"/>
      <c r="B432" s="15"/>
      <c r="C432" s="16"/>
      <c r="D432" s="16"/>
      <c r="E432" s="16" t="s">
        <v>446</v>
      </c>
      <c r="F432" s="16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</row>
    <row r="433" spans="1:18" ht="25.5" hidden="1" customHeight="1">
      <c r="A433" s="17"/>
      <c r="B433" s="15"/>
      <c r="C433" s="16"/>
      <c r="D433" s="16"/>
      <c r="E433" s="16" t="s">
        <v>446</v>
      </c>
      <c r="F433" s="16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</row>
    <row r="434" spans="1:18" ht="25.5" hidden="1" customHeight="1">
      <c r="A434" s="17"/>
      <c r="B434" s="15"/>
      <c r="C434" s="16"/>
      <c r="D434" s="16"/>
      <c r="E434" s="16" t="s">
        <v>446</v>
      </c>
      <c r="F434" s="16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</row>
    <row r="435" spans="1:18" ht="25.5" hidden="1" customHeight="1">
      <c r="A435" s="17"/>
      <c r="B435" s="15"/>
      <c r="C435" s="16"/>
      <c r="D435" s="16"/>
      <c r="E435" s="16" t="s">
        <v>446</v>
      </c>
      <c r="F435" s="16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</row>
    <row r="436" spans="1:18" ht="25.5" hidden="1">
      <c r="A436" s="33" t="s">
        <v>91</v>
      </c>
      <c r="B436" s="15">
        <v>763</v>
      </c>
      <c r="C436" s="16" t="s">
        <v>90</v>
      </c>
      <c r="D436" s="16" t="s">
        <v>140</v>
      </c>
      <c r="E436" s="16" t="s">
        <v>446</v>
      </c>
      <c r="F436" s="16" t="s">
        <v>53</v>
      </c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</row>
    <row r="437" spans="1:18" ht="25.5" hidden="1" customHeight="1">
      <c r="A437" s="33" t="s">
        <v>100</v>
      </c>
      <c r="B437" s="15">
        <v>763</v>
      </c>
      <c r="C437" s="16" t="s">
        <v>90</v>
      </c>
      <c r="D437" s="16" t="s">
        <v>140</v>
      </c>
      <c r="E437" s="16" t="s">
        <v>446</v>
      </c>
      <c r="F437" s="16" t="s">
        <v>101</v>
      </c>
      <c r="G437" s="159">
        <f>G438</f>
        <v>0</v>
      </c>
      <c r="H437" s="159">
        <f t="shared" ref="H437:R437" si="213">H438</f>
        <v>0</v>
      </c>
      <c r="I437" s="159">
        <f t="shared" si="213"/>
        <v>0</v>
      </c>
      <c r="J437" s="159">
        <f t="shared" si="213"/>
        <v>0</v>
      </c>
      <c r="K437" s="159">
        <f t="shared" si="213"/>
        <v>0</v>
      </c>
      <c r="L437" s="159">
        <f t="shared" si="213"/>
        <v>0</v>
      </c>
      <c r="M437" s="159">
        <f t="shared" si="213"/>
        <v>0</v>
      </c>
      <c r="N437" s="159">
        <f t="shared" si="213"/>
        <v>0</v>
      </c>
      <c r="O437" s="159">
        <f t="shared" si="213"/>
        <v>0</v>
      </c>
      <c r="P437" s="159">
        <f t="shared" si="213"/>
        <v>0</v>
      </c>
      <c r="Q437" s="159">
        <f t="shared" si="213"/>
        <v>0</v>
      </c>
      <c r="R437" s="159">
        <f t="shared" si="213"/>
        <v>0</v>
      </c>
    </row>
    <row r="438" spans="1:18" ht="25.5" hidden="1" customHeight="1">
      <c r="A438" s="33" t="s">
        <v>323</v>
      </c>
      <c r="B438" s="15">
        <v>763</v>
      </c>
      <c r="C438" s="16" t="s">
        <v>90</v>
      </c>
      <c r="D438" s="16" t="s">
        <v>140</v>
      </c>
      <c r="E438" s="16" t="s">
        <v>446</v>
      </c>
      <c r="F438" s="16" t="s">
        <v>104</v>
      </c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</row>
    <row r="439" spans="1:18" ht="19.5" customHeight="1">
      <c r="A439" s="33" t="s">
        <v>100</v>
      </c>
      <c r="B439" s="15">
        <v>763</v>
      </c>
      <c r="C439" s="16" t="s">
        <v>90</v>
      </c>
      <c r="D439" s="16" t="s">
        <v>140</v>
      </c>
      <c r="E439" s="16" t="s">
        <v>446</v>
      </c>
      <c r="F439" s="16" t="s">
        <v>101</v>
      </c>
      <c r="G439" s="159">
        <f>G440</f>
        <v>14000</v>
      </c>
      <c r="H439" s="159">
        <f t="shared" ref="H439:R439" si="214">H440</f>
        <v>14001</v>
      </c>
      <c r="I439" s="159">
        <f t="shared" si="214"/>
        <v>14002</v>
      </c>
      <c r="J439" s="159">
        <f t="shared" si="214"/>
        <v>14003</v>
      </c>
      <c r="K439" s="159">
        <f t="shared" si="214"/>
        <v>14004</v>
      </c>
      <c r="L439" s="159">
        <f t="shared" si="214"/>
        <v>14005</v>
      </c>
      <c r="M439" s="159">
        <f t="shared" si="214"/>
        <v>14006</v>
      </c>
      <c r="N439" s="159">
        <f t="shared" si="214"/>
        <v>14007</v>
      </c>
      <c r="O439" s="159">
        <f t="shared" si="214"/>
        <v>14008</v>
      </c>
      <c r="P439" s="159">
        <f t="shared" si="214"/>
        <v>14009</v>
      </c>
      <c r="Q439" s="159">
        <f t="shared" si="214"/>
        <v>14010</v>
      </c>
      <c r="R439" s="159">
        <f t="shared" si="214"/>
        <v>14000</v>
      </c>
    </row>
    <row r="440" spans="1:18" ht="24" customHeight="1">
      <c r="A440" s="17" t="s">
        <v>657</v>
      </c>
      <c r="B440" s="15">
        <v>793</v>
      </c>
      <c r="C440" s="16" t="s">
        <v>90</v>
      </c>
      <c r="D440" s="16" t="s">
        <v>140</v>
      </c>
      <c r="E440" s="16" t="s">
        <v>446</v>
      </c>
      <c r="F440" s="16" t="s">
        <v>656</v>
      </c>
      <c r="G440" s="159">
        <v>14000</v>
      </c>
      <c r="H440" s="159">
        <v>14001</v>
      </c>
      <c r="I440" s="159">
        <v>14002</v>
      </c>
      <c r="J440" s="159">
        <v>14003</v>
      </c>
      <c r="K440" s="159">
        <v>14004</v>
      </c>
      <c r="L440" s="159">
        <v>14005</v>
      </c>
      <c r="M440" s="159">
        <v>14006</v>
      </c>
      <c r="N440" s="159">
        <v>14007</v>
      </c>
      <c r="O440" s="159">
        <v>14008</v>
      </c>
      <c r="P440" s="159">
        <v>14009</v>
      </c>
      <c r="Q440" s="159">
        <v>14010</v>
      </c>
      <c r="R440" s="159">
        <v>14000</v>
      </c>
    </row>
    <row r="441" spans="1:18" ht="122.25" customHeight="1">
      <c r="A441" s="33" t="s">
        <v>561</v>
      </c>
      <c r="B441" s="15">
        <v>763</v>
      </c>
      <c r="C441" s="16" t="s">
        <v>90</v>
      </c>
      <c r="D441" s="16" t="s">
        <v>140</v>
      </c>
      <c r="E441" s="16" t="s">
        <v>447</v>
      </c>
      <c r="F441" s="16"/>
      <c r="G441" s="159">
        <f>G442+G444</f>
        <v>251047.22</v>
      </c>
      <c r="H441" s="159">
        <f t="shared" ref="H441:R441" si="215">H442+H444</f>
        <v>251048.22</v>
      </c>
      <c r="I441" s="159">
        <f t="shared" si="215"/>
        <v>251049.22</v>
      </c>
      <c r="J441" s="159">
        <f t="shared" si="215"/>
        <v>251050.22</v>
      </c>
      <c r="K441" s="159">
        <f t="shared" si="215"/>
        <v>251051.22</v>
      </c>
      <c r="L441" s="159">
        <f t="shared" si="215"/>
        <v>251052.22</v>
      </c>
      <c r="M441" s="159">
        <f t="shared" si="215"/>
        <v>251053.22</v>
      </c>
      <c r="N441" s="159">
        <f t="shared" si="215"/>
        <v>251054.22</v>
      </c>
      <c r="O441" s="159">
        <f t="shared" si="215"/>
        <v>251055.22</v>
      </c>
      <c r="P441" s="159">
        <f t="shared" si="215"/>
        <v>251056.22</v>
      </c>
      <c r="Q441" s="159">
        <f t="shared" si="215"/>
        <v>251057.22</v>
      </c>
      <c r="R441" s="159">
        <f t="shared" si="215"/>
        <v>251047.22</v>
      </c>
    </row>
    <row r="442" spans="1:18" ht="25.5">
      <c r="A442" s="17" t="s">
        <v>49</v>
      </c>
      <c r="B442" s="15">
        <v>763</v>
      </c>
      <c r="C442" s="16" t="s">
        <v>90</v>
      </c>
      <c r="D442" s="16" t="s">
        <v>140</v>
      </c>
      <c r="E442" s="16" t="s">
        <v>447</v>
      </c>
      <c r="F442" s="16" t="s">
        <v>50</v>
      </c>
      <c r="G442" s="159">
        <f>SUM(G443)</f>
        <v>251047.22</v>
      </c>
      <c r="H442" s="159">
        <f t="shared" ref="H442:R442" si="216">SUM(H443)</f>
        <v>251048.22</v>
      </c>
      <c r="I442" s="159">
        <f t="shared" si="216"/>
        <v>251049.22</v>
      </c>
      <c r="J442" s="159">
        <f t="shared" si="216"/>
        <v>251050.22</v>
      </c>
      <c r="K442" s="159">
        <f t="shared" si="216"/>
        <v>251051.22</v>
      </c>
      <c r="L442" s="159">
        <f t="shared" si="216"/>
        <v>251052.22</v>
      </c>
      <c r="M442" s="159">
        <f t="shared" si="216"/>
        <v>251053.22</v>
      </c>
      <c r="N442" s="159">
        <f t="shared" si="216"/>
        <v>251054.22</v>
      </c>
      <c r="O442" s="159">
        <f t="shared" si="216"/>
        <v>251055.22</v>
      </c>
      <c r="P442" s="159">
        <f t="shared" si="216"/>
        <v>251056.22</v>
      </c>
      <c r="Q442" s="159">
        <f t="shared" si="216"/>
        <v>251057.22</v>
      </c>
      <c r="R442" s="159">
        <f t="shared" si="216"/>
        <v>251047.22</v>
      </c>
    </row>
    <row r="443" spans="1:18" ht="25.5" customHeight="1">
      <c r="A443" s="17" t="s">
        <v>51</v>
      </c>
      <c r="B443" s="15">
        <v>763</v>
      </c>
      <c r="C443" s="16" t="s">
        <v>90</v>
      </c>
      <c r="D443" s="16" t="s">
        <v>140</v>
      </c>
      <c r="E443" s="16" t="s">
        <v>447</v>
      </c>
      <c r="F443" s="16" t="s">
        <v>52</v>
      </c>
      <c r="G443" s="159">
        <v>251047.22</v>
      </c>
      <c r="H443" s="159">
        <v>251048.22</v>
      </c>
      <c r="I443" s="159">
        <v>251049.22</v>
      </c>
      <c r="J443" s="159">
        <v>251050.22</v>
      </c>
      <c r="K443" s="159">
        <v>251051.22</v>
      </c>
      <c r="L443" s="159">
        <v>251052.22</v>
      </c>
      <c r="M443" s="159">
        <v>251053.22</v>
      </c>
      <c r="N443" s="159">
        <v>251054.22</v>
      </c>
      <c r="O443" s="159">
        <v>251055.22</v>
      </c>
      <c r="P443" s="159">
        <v>251056.22</v>
      </c>
      <c r="Q443" s="159">
        <v>251057.22</v>
      </c>
      <c r="R443" s="159">
        <v>251047.22</v>
      </c>
    </row>
    <row r="444" spans="1:18" ht="25.5" hidden="1" customHeight="1">
      <c r="A444" s="33" t="s">
        <v>100</v>
      </c>
      <c r="B444" s="15">
        <v>763</v>
      </c>
      <c r="C444" s="16" t="s">
        <v>90</v>
      </c>
      <c r="D444" s="16" t="s">
        <v>140</v>
      </c>
      <c r="E444" s="16" t="s">
        <v>447</v>
      </c>
      <c r="F444" s="16" t="s">
        <v>101</v>
      </c>
      <c r="G444" s="159">
        <f>G445</f>
        <v>0</v>
      </c>
      <c r="H444" s="159">
        <f t="shared" ref="H444:R444" si="217">H445</f>
        <v>0</v>
      </c>
      <c r="I444" s="159">
        <f t="shared" si="217"/>
        <v>0</v>
      </c>
      <c r="J444" s="159">
        <f t="shared" si="217"/>
        <v>0</v>
      </c>
      <c r="K444" s="159">
        <f t="shared" si="217"/>
        <v>0</v>
      </c>
      <c r="L444" s="159">
        <f t="shared" si="217"/>
        <v>0</v>
      </c>
      <c r="M444" s="159">
        <f t="shared" si="217"/>
        <v>0</v>
      </c>
      <c r="N444" s="159">
        <f t="shared" si="217"/>
        <v>0</v>
      </c>
      <c r="O444" s="159">
        <f t="shared" si="217"/>
        <v>0</v>
      </c>
      <c r="P444" s="159">
        <f t="shared" si="217"/>
        <v>0</v>
      </c>
      <c r="Q444" s="159">
        <f t="shared" si="217"/>
        <v>0</v>
      </c>
      <c r="R444" s="159">
        <f t="shared" si="217"/>
        <v>0</v>
      </c>
    </row>
    <row r="445" spans="1:18" ht="25.5" hidden="1" customHeight="1">
      <c r="A445" s="33" t="s">
        <v>657</v>
      </c>
      <c r="B445" s="15">
        <v>763</v>
      </c>
      <c r="C445" s="16" t="s">
        <v>90</v>
      </c>
      <c r="D445" s="16" t="s">
        <v>140</v>
      </c>
      <c r="E445" s="16" t="s">
        <v>447</v>
      </c>
      <c r="F445" s="16" t="s">
        <v>656</v>
      </c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</row>
    <row r="446" spans="1:18">
      <c r="A446" s="17" t="s">
        <v>360</v>
      </c>
      <c r="B446" s="15">
        <v>763</v>
      </c>
      <c r="C446" s="16" t="s">
        <v>90</v>
      </c>
      <c r="D446" s="16" t="s">
        <v>140</v>
      </c>
      <c r="E446" s="16" t="s">
        <v>878</v>
      </c>
      <c r="F446" s="16"/>
      <c r="G446" s="160">
        <f>G450</f>
        <v>15000</v>
      </c>
      <c r="H446" s="160">
        <f t="shared" ref="H446:R446" si="218">H450</f>
        <v>15001</v>
      </c>
      <c r="I446" s="160">
        <f t="shared" si="218"/>
        <v>15002</v>
      </c>
      <c r="J446" s="160">
        <f t="shared" si="218"/>
        <v>15003</v>
      </c>
      <c r="K446" s="160">
        <f t="shared" si="218"/>
        <v>15004</v>
      </c>
      <c r="L446" s="160">
        <f t="shared" si="218"/>
        <v>15005</v>
      </c>
      <c r="M446" s="160">
        <f t="shared" si="218"/>
        <v>15006</v>
      </c>
      <c r="N446" s="160">
        <f t="shared" si="218"/>
        <v>15007</v>
      </c>
      <c r="O446" s="160">
        <f t="shared" si="218"/>
        <v>15008</v>
      </c>
      <c r="P446" s="160">
        <f t="shared" si="218"/>
        <v>15009</v>
      </c>
      <c r="Q446" s="160">
        <f t="shared" si="218"/>
        <v>15010</v>
      </c>
      <c r="R446" s="160">
        <f t="shared" si="218"/>
        <v>15000</v>
      </c>
    </row>
    <row r="447" spans="1:18">
      <c r="A447" s="17" t="s">
        <v>360</v>
      </c>
      <c r="B447" s="15">
        <v>763</v>
      </c>
      <c r="C447" s="16" t="s">
        <v>90</v>
      </c>
      <c r="D447" s="16" t="s">
        <v>140</v>
      </c>
      <c r="E447" s="16" t="s">
        <v>877</v>
      </c>
      <c r="F447" s="16"/>
      <c r="G447" s="160">
        <f>G450+G448</f>
        <v>15000</v>
      </c>
      <c r="H447" s="160">
        <f t="shared" ref="H447:R447" si="219">H450+H448</f>
        <v>15001</v>
      </c>
      <c r="I447" s="160">
        <f t="shared" si="219"/>
        <v>15002</v>
      </c>
      <c r="J447" s="160">
        <f t="shared" si="219"/>
        <v>15003</v>
      </c>
      <c r="K447" s="160">
        <f t="shared" si="219"/>
        <v>15004</v>
      </c>
      <c r="L447" s="160">
        <f t="shared" si="219"/>
        <v>15005</v>
      </c>
      <c r="M447" s="160">
        <f t="shared" si="219"/>
        <v>15006</v>
      </c>
      <c r="N447" s="160">
        <f t="shared" si="219"/>
        <v>15007</v>
      </c>
      <c r="O447" s="160">
        <f t="shared" si="219"/>
        <v>15008</v>
      </c>
      <c r="P447" s="160">
        <f t="shared" si="219"/>
        <v>15009</v>
      </c>
      <c r="Q447" s="160">
        <f t="shared" si="219"/>
        <v>15010</v>
      </c>
      <c r="R447" s="160">
        <f t="shared" si="219"/>
        <v>15000</v>
      </c>
    </row>
    <row r="448" spans="1:18" ht="25.5" hidden="1">
      <c r="A448" s="17" t="s">
        <v>40</v>
      </c>
      <c r="B448" s="15">
        <v>763</v>
      </c>
      <c r="C448" s="16" t="s">
        <v>90</v>
      </c>
      <c r="D448" s="16" t="s">
        <v>140</v>
      </c>
      <c r="E448" s="16" t="s">
        <v>877</v>
      </c>
      <c r="F448" s="16" t="s">
        <v>41</v>
      </c>
      <c r="G448" s="160">
        <f>G449</f>
        <v>0</v>
      </c>
      <c r="H448" s="160">
        <f t="shared" ref="H448:R448" si="220">H449</f>
        <v>0</v>
      </c>
      <c r="I448" s="160">
        <f t="shared" si="220"/>
        <v>0</v>
      </c>
      <c r="J448" s="160">
        <f t="shared" si="220"/>
        <v>0</v>
      </c>
      <c r="K448" s="160">
        <f t="shared" si="220"/>
        <v>0</v>
      </c>
      <c r="L448" s="160">
        <f t="shared" si="220"/>
        <v>0</v>
      </c>
      <c r="M448" s="160">
        <f t="shared" si="220"/>
        <v>0</v>
      </c>
      <c r="N448" s="160">
        <f t="shared" si="220"/>
        <v>0</v>
      </c>
      <c r="O448" s="160">
        <f t="shared" si="220"/>
        <v>0</v>
      </c>
      <c r="P448" s="160">
        <f t="shared" si="220"/>
        <v>0</v>
      </c>
      <c r="Q448" s="160">
        <f t="shared" si="220"/>
        <v>0</v>
      </c>
      <c r="R448" s="160">
        <f t="shared" si="220"/>
        <v>0</v>
      </c>
    </row>
    <row r="449" spans="1:18" hidden="1">
      <c r="A449" s="17" t="s">
        <v>42</v>
      </c>
      <c r="B449" s="15">
        <v>763</v>
      </c>
      <c r="C449" s="16" t="s">
        <v>90</v>
      </c>
      <c r="D449" s="16" t="s">
        <v>140</v>
      </c>
      <c r="E449" s="16" t="s">
        <v>877</v>
      </c>
      <c r="F449" s="16" t="s">
        <v>43</v>
      </c>
      <c r="G449" s="160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</row>
    <row r="450" spans="1:18" ht="25.5">
      <c r="A450" s="17" t="s">
        <v>49</v>
      </c>
      <c r="B450" s="15">
        <v>763</v>
      </c>
      <c r="C450" s="16" t="s">
        <v>90</v>
      </c>
      <c r="D450" s="16" t="s">
        <v>140</v>
      </c>
      <c r="E450" s="16" t="s">
        <v>877</v>
      </c>
      <c r="F450" s="16" t="s">
        <v>50</v>
      </c>
      <c r="G450" s="160">
        <f>G451</f>
        <v>15000</v>
      </c>
      <c r="H450" s="160">
        <f t="shared" ref="H450:R450" si="221">H451</f>
        <v>15001</v>
      </c>
      <c r="I450" s="160">
        <f t="shared" si="221"/>
        <v>15002</v>
      </c>
      <c r="J450" s="160">
        <f t="shared" si="221"/>
        <v>15003</v>
      </c>
      <c r="K450" s="160">
        <f t="shared" si="221"/>
        <v>15004</v>
      </c>
      <c r="L450" s="160">
        <f t="shared" si="221"/>
        <v>15005</v>
      </c>
      <c r="M450" s="160">
        <f t="shared" si="221"/>
        <v>15006</v>
      </c>
      <c r="N450" s="160">
        <f t="shared" si="221"/>
        <v>15007</v>
      </c>
      <c r="O450" s="160">
        <f t="shared" si="221"/>
        <v>15008</v>
      </c>
      <c r="P450" s="160">
        <f t="shared" si="221"/>
        <v>15009</v>
      </c>
      <c r="Q450" s="160">
        <f t="shared" si="221"/>
        <v>15010</v>
      </c>
      <c r="R450" s="160">
        <f t="shared" si="221"/>
        <v>15000</v>
      </c>
    </row>
    <row r="451" spans="1:18" ht="25.5">
      <c r="A451" s="17" t="s">
        <v>51</v>
      </c>
      <c r="B451" s="15">
        <v>763</v>
      </c>
      <c r="C451" s="16" t="s">
        <v>90</v>
      </c>
      <c r="D451" s="16" t="s">
        <v>140</v>
      </c>
      <c r="E451" s="16" t="s">
        <v>877</v>
      </c>
      <c r="F451" s="16" t="s">
        <v>52</v>
      </c>
      <c r="G451" s="160">
        <v>15000</v>
      </c>
      <c r="H451" s="160">
        <v>15001</v>
      </c>
      <c r="I451" s="160">
        <v>15002</v>
      </c>
      <c r="J451" s="160">
        <v>15003</v>
      </c>
      <c r="K451" s="160">
        <v>15004</v>
      </c>
      <c r="L451" s="160">
        <v>15005</v>
      </c>
      <c r="M451" s="160">
        <v>15006</v>
      </c>
      <c r="N451" s="160">
        <v>15007</v>
      </c>
      <c r="O451" s="160">
        <v>15008</v>
      </c>
      <c r="P451" s="160">
        <v>15009</v>
      </c>
      <c r="Q451" s="160">
        <v>15010</v>
      </c>
      <c r="R451" s="160">
        <v>15000</v>
      </c>
    </row>
    <row r="452" spans="1:18" s="24" customFormat="1" ht="22.5" customHeight="1">
      <c r="A452" s="37" t="s">
        <v>2</v>
      </c>
      <c r="B452" s="15">
        <v>763</v>
      </c>
      <c r="C452" s="39" t="s">
        <v>348</v>
      </c>
      <c r="D452" s="39"/>
      <c r="E452" s="39"/>
      <c r="F452" s="39"/>
      <c r="G452" s="165">
        <f>G453</f>
        <v>47000</v>
      </c>
      <c r="H452" s="165">
        <f t="shared" ref="H452:R454" si="222">H453</f>
        <v>47000</v>
      </c>
      <c r="I452" s="165">
        <f t="shared" si="222"/>
        <v>47000</v>
      </c>
      <c r="J452" s="165">
        <f t="shared" si="222"/>
        <v>47000</v>
      </c>
      <c r="K452" s="165">
        <f t="shared" si="222"/>
        <v>47000</v>
      </c>
      <c r="L452" s="165">
        <f t="shared" si="222"/>
        <v>47000</v>
      </c>
      <c r="M452" s="165">
        <f t="shared" si="222"/>
        <v>47000</v>
      </c>
      <c r="N452" s="165">
        <f t="shared" si="222"/>
        <v>47000</v>
      </c>
      <c r="O452" s="165">
        <f t="shared" si="222"/>
        <v>47000</v>
      </c>
      <c r="P452" s="165">
        <f t="shared" si="222"/>
        <v>47000</v>
      </c>
      <c r="Q452" s="165">
        <f t="shared" si="222"/>
        <v>47000</v>
      </c>
      <c r="R452" s="165">
        <f t="shared" si="222"/>
        <v>47000</v>
      </c>
    </row>
    <row r="453" spans="1:18" s="4" customFormat="1" ht="24.75" customHeight="1">
      <c r="A453" s="17" t="s">
        <v>705</v>
      </c>
      <c r="B453" s="15">
        <v>763</v>
      </c>
      <c r="C453" s="16" t="s">
        <v>348</v>
      </c>
      <c r="D453" s="16" t="s">
        <v>365</v>
      </c>
      <c r="E453" s="16"/>
      <c r="F453" s="16"/>
      <c r="G453" s="159">
        <f>G454</f>
        <v>47000</v>
      </c>
      <c r="H453" s="159">
        <f t="shared" si="222"/>
        <v>47000</v>
      </c>
      <c r="I453" s="159">
        <f t="shared" si="222"/>
        <v>47000</v>
      </c>
      <c r="J453" s="159">
        <f t="shared" si="222"/>
        <v>47000</v>
      </c>
      <c r="K453" s="159">
        <f t="shared" si="222"/>
        <v>47000</v>
      </c>
      <c r="L453" s="159">
        <f t="shared" si="222"/>
        <v>47000</v>
      </c>
      <c r="M453" s="159">
        <f t="shared" si="222"/>
        <v>47000</v>
      </c>
      <c r="N453" s="159">
        <f t="shared" si="222"/>
        <v>47000</v>
      </c>
      <c r="O453" s="159">
        <f t="shared" si="222"/>
        <v>47000</v>
      </c>
      <c r="P453" s="159">
        <f t="shared" si="222"/>
        <v>47000</v>
      </c>
      <c r="Q453" s="159">
        <f t="shared" si="222"/>
        <v>47000</v>
      </c>
      <c r="R453" s="159">
        <f t="shared" si="222"/>
        <v>47000</v>
      </c>
    </row>
    <row r="454" spans="1:18" s="4" customFormat="1" ht="38.25" customHeight="1">
      <c r="A454" s="17" t="s">
        <v>795</v>
      </c>
      <c r="B454" s="15">
        <v>763</v>
      </c>
      <c r="C454" s="16" t="s">
        <v>348</v>
      </c>
      <c r="D454" s="16" t="s">
        <v>365</v>
      </c>
      <c r="E454" s="16" t="s">
        <v>523</v>
      </c>
      <c r="F454" s="16"/>
      <c r="G454" s="159">
        <f>G455</f>
        <v>47000</v>
      </c>
      <c r="H454" s="159">
        <f t="shared" si="222"/>
        <v>47000</v>
      </c>
      <c r="I454" s="159">
        <f t="shared" si="222"/>
        <v>47000</v>
      </c>
      <c r="J454" s="159">
        <f t="shared" si="222"/>
        <v>47000</v>
      </c>
      <c r="K454" s="159">
        <f t="shared" si="222"/>
        <v>47000</v>
      </c>
      <c r="L454" s="159">
        <f t="shared" si="222"/>
        <v>47000</v>
      </c>
      <c r="M454" s="159">
        <f t="shared" si="222"/>
        <v>47000</v>
      </c>
      <c r="N454" s="159">
        <f t="shared" si="222"/>
        <v>47000</v>
      </c>
      <c r="O454" s="159">
        <f t="shared" si="222"/>
        <v>47000</v>
      </c>
      <c r="P454" s="159">
        <f t="shared" si="222"/>
        <v>47000</v>
      </c>
      <c r="Q454" s="159">
        <f t="shared" si="222"/>
        <v>47000</v>
      </c>
      <c r="R454" s="159">
        <f t="shared" si="222"/>
        <v>47000</v>
      </c>
    </row>
    <row r="455" spans="1:18" s="4" customFormat="1" ht="38.25" customHeight="1">
      <c r="A455" s="17" t="s">
        <v>964</v>
      </c>
      <c r="B455" s="15">
        <v>763</v>
      </c>
      <c r="C455" s="16" t="s">
        <v>348</v>
      </c>
      <c r="D455" s="16" t="s">
        <v>365</v>
      </c>
      <c r="E455" s="16" t="s">
        <v>965</v>
      </c>
      <c r="F455" s="16"/>
      <c r="G455" s="159">
        <f>G457</f>
        <v>47000</v>
      </c>
      <c r="H455" s="159">
        <f t="shared" ref="H455:R455" si="223">H457</f>
        <v>47000</v>
      </c>
      <c r="I455" s="159">
        <f t="shared" si="223"/>
        <v>47000</v>
      </c>
      <c r="J455" s="159">
        <f t="shared" si="223"/>
        <v>47000</v>
      </c>
      <c r="K455" s="159">
        <f t="shared" si="223"/>
        <v>47000</v>
      </c>
      <c r="L455" s="159">
        <f t="shared" si="223"/>
        <v>47000</v>
      </c>
      <c r="M455" s="159">
        <f t="shared" si="223"/>
        <v>47000</v>
      </c>
      <c r="N455" s="159">
        <f t="shared" si="223"/>
        <v>47000</v>
      </c>
      <c r="O455" s="159">
        <f t="shared" si="223"/>
        <v>47000</v>
      </c>
      <c r="P455" s="159">
        <f t="shared" si="223"/>
        <v>47000</v>
      </c>
      <c r="Q455" s="159">
        <f t="shared" si="223"/>
        <v>47000</v>
      </c>
      <c r="R455" s="159">
        <f t="shared" si="223"/>
        <v>47000</v>
      </c>
    </row>
    <row r="456" spans="1:18" s="4" customFormat="1" ht="38.25" hidden="1" customHeight="1">
      <c r="A456" s="17"/>
      <c r="B456" s="15">
        <v>763</v>
      </c>
      <c r="C456" s="16"/>
      <c r="D456" s="16"/>
      <c r="E456" s="16"/>
      <c r="F456" s="16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</row>
    <row r="457" spans="1:18" s="4" customFormat="1" ht="38.25" customHeight="1">
      <c r="A457" s="17" t="s">
        <v>49</v>
      </c>
      <c r="B457" s="15">
        <v>763</v>
      </c>
      <c r="C457" s="16" t="s">
        <v>348</v>
      </c>
      <c r="D457" s="16" t="s">
        <v>365</v>
      </c>
      <c r="E457" s="16" t="s">
        <v>965</v>
      </c>
      <c r="F457" s="16" t="s">
        <v>50</v>
      </c>
      <c r="G457" s="159">
        <f>G458</f>
        <v>47000</v>
      </c>
      <c r="H457" s="159">
        <f t="shared" ref="H457:R457" si="224">H458</f>
        <v>47000</v>
      </c>
      <c r="I457" s="159">
        <f t="shared" si="224"/>
        <v>47000</v>
      </c>
      <c r="J457" s="159">
        <f t="shared" si="224"/>
        <v>47000</v>
      </c>
      <c r="K457" s="159">
        <f t="shared" si="224"/>
        <v>47000</v>
      </c>
      <c r="L457" s="159">
        <f t="shared" si="224"/>
        <v>47000</v>
      </c>
      <c r="M457" s="159">
        <f t="shared" si="224"/>
        <v>47000</v>
      </c>
      <c r="N457" s="159">
        <f t="shared" si="224"/>
        <v>47000</v>
      </c>
      <c r="O457" s="159">
        <f t="shared" si="224"/>
        <v>47000</v>
      </c>
      <c r="P457" s="159">
        <f t="shared" si="224"/>
        <v>47000</v>
      </c>
      <c r="Q457" s="159">
        <f t="shared" si="224"/>
        <v>47000</v>
      </c>
      <c r="R457" s="159">
        <f t="shared" si="224"/>
        <v>47000</v>
      </c>
    </row>
    <row r="458" spans="1:18" s="4" customFormat="1" ht="38.25" customHeight="1">
      <c r="A458" s="17" t="s">
        <v>51</v>
      </c>
      <c r="B458" s="15">
        <v>763</v>
      </c>
      <c r="C458" s="16" t="s">
        <v>348</v>
      </c>
      <c r="D458" s="16" t="s">
        <v>365</v>
      </c>
      <c r="E458" s="16" t="s">
        <v>965</v>
      </c>
      <c r="F458" s="16" t="s">
        <v>52</v>
      </c>
      <c r="G458" s="159">
        <f>60000-13000</f>
        <v>47000</v>
      </c>
      <c r="H458" s="159">
        <f t="shared" ref="H458:R458" si="225">60000-13000</f>
        <v>47000</v>
      </c>
      <c r="I458" s="159">
        <f t="shared" si="225"/>
        <v>47000</v>
      </c>
      <c r="J458" s="159">
        <f t="shared" si="225"/>
        <v>47000</v>
      </c>
      <c r="K458" s="159">
        <f t="shared" si="225"/>
        <v>47000</v>
      </c>
      <c r="L458" s="159">
        <f t="shared" si="225"/>
        <v>47000</v>
      </c>
      <c r="M458" s="159">
        <f t="shared" si="225"/>
        <v>47000</v>
      </c>
      <c r="N458" s="159">
        <f t="shared" si="225"/>
        <v>47000</v>
      </c>
      <c r="O458" s="159">
        <f t="shared" si="225"/>
        <v>47000</v>
      </c>
      <c r="P458" s="159">
        <f t="shared" si="225"/>
        <v>47000</v>
      </c>
      <c r="Q458" s="159">
        <f t="shared" si="225"/>
        <v>47000</v>
      </c>
      <c r="R458" s="159">
        <f t="shared" si="225"/>
        <v>47000</v>
      </c>
    </row>
    <row r="459" spans="1:18" s="24" customFormat="1">
      <c r="A459" s="53" t="s">
        <v>117</v>
      </c>
      <c r="B459" s="21"/>
      <c r="C459" s="22"/>
      <c r="D459" s="22"/>
      <c r="E459" s="22"/>
      <c r="F459" s="22"/>
      <c r="G459" s="161">
        <f>G395+G423+G452</f>
        <v>10529483.02</v>
      </c>
      <c r="H459" s="161">
        <f t="shared" ref="H459:R459" si="226">H395+H423+H452</f>
        <v>10529492.02</v>
      </c>
      <c r="I459" s="161">
        <f t="shared" si="226"/>
        <v>10529501.02</v>
      </c>
      <c r="J459" s="161">
        <f t="shared" si="226"/>
        <v>10529510.02</v>
      </c>
      <c r="K459" s="161">
        <f t="shared" si="226"/>
        <v>10529519.02</v>
      </c>
      <c r="L459" s="161">
        <f t="shared" si="226"/>
        <v>10529528.02</v>
      </c>
      <c r="M459" s="161">
        <f t="shared" si="226"/>
        <v>10529537.02</v>
      </c>
      <c r="N459" s="161">
        <f t="shared" si="226"/>
        <v>10529546.02</v>
      </c>
      <c r="O459" s="161">
        <f t="shared" si="226"/>
        <v>10529555.02</v>
      </c>
      <c r="P459" s="161">
        <f t="shared" si="226"/>
        <v>10529564.02</v>
      </c>
      <c r="Q459" s="161">
        <f t="shared" si="226"/>
        <v>10529573.02</v>
      </c>
      <c r="R459" s="161">
        <f t="shared" si="226"/>
        <v>10529483.02</v>
      </c>
    </row>
    <row r="460" spans="1:18" s="72" customFormat="1" ht="34.5" customHeight="1">
      <c r="A460" s="139" t="s">
        <v>141</v>
      </c>
      <c r="B460" s="140">
        <v>774</v>
      </c>
      <c r="C460" s="141"/>
      <c r="D460" s="141"/>
      <c r="E460" s="141"/>
      <c r="F460" s="141"/>
      <c r="G460" s="166"/>
      <c r="H460" s="166"/>
      <c r="I460" s="166"/>
      <c r="J460" s="166"/>
      <c r="K460" s="166"/>
      <c r="L460" s="166"/>
      <c r="M460" s="166"/>
      <c r="N460" s="166"/>
      <c r="O460" s="166"/>
      <c r="P460" s="166"/>
      <c r="Q460" s="166"/>
      <c r="R460" s="166"/>
    </row>
    <row r="461" spans="1:18" s="24" customFormat="1" ht="34.5" customHeight="1">
      <c r="A461" s="6" t="s">
        <v>25</v>
      </c>
      <c r="B461" s="144">
        <v>774</v>
      </c>
      <c r="C461" s="39" t="s">
        <v>26</v>
      </c>
      <c r="D461" s="144"/>
      <c r="E461" s="144"/>
      <c r="F461" s="145"/>
      <c r="G461" s="167">
        <f>G462</f>
        <v>6000</v>
      </c>
      <c r="H461" s="167">
        <f t="shared" ref="H461:R464" si="227">H462</f>
        <v>6001</v>
      </c>
      <c r="I461" s="167">
        <f t="shared" si="227"/>
        <v>6002</v>
      </c>
      <c r="J461" s="167">
        <f t="shared" si="227"/>
        <v>6003</v>
      </c>
      <c r="K461" s="167">
        <f t="shared" si="227"/>
        <v>6004</v>
      </c>
      <c r="L461" s="167">
        <f t="shared" si="227"/>
        <v>6005</v>
      </c>
      <c r="M461" s="167">
        <f t="shared" si="227"/>
        <v>6006</v>
      </c>
      <c r="N461" s="167">
        <f t="shared" si="227"/>
        <v>6007</v>
      </c>
      <c r="O461" s="167">
        <f t="shared" si="227"/>
        <v>6008</v>
      </c>
      <c r="P461" s="167">
        <f t="shared" si="227"/>
        <v>6009</v>
      </c>
      <c r="Q461" s="167">
        <f t="shared" si="227"/>
        <v>6010</v>
      </c>
      <c r="R461" s="167">
        <f t="shared" si="227"/>
        <v>6000</v>
      </c>
    </row>
    <row r="462" spans="1:18" s="52" customFormat="1" ht="34.5" customHeight="1">
      <c r="A462" s="134" t="s">
        <v>31</v>
      </c>
      <c r="B462" s="130">
        <v>774</v>
      </c>
      <c r="C462" s="16" t="s">
        <v>26</v>
      </c>
      <c r="D462" s="130">
        <v>13</v>
      </c>
      <c r="E462" s="132"/>
      <c r="F462" s="131"/>
      <c r="G462" s="168">
        <f>G463</f>
        <v>6000</v>
      </c>
      <c r="H462" s="168">
        <f t="shared" si="227"/>
        <v>6001</v>
      </c>
      <c r="I462" s="168">
        <f t="shared" si="227"/>
        <v>6002</v>
      </c>
      <c r="J462" s="168">
        <f t="shared" si="227"/>
        <v>6003</v>
      </c>
      <c r="K462" s="168">
        <f t="shared" si="227"/>
        <v>6004</v>
      </c>
      <c r="L462" s="168">
        <f t="shared" si="227"/>
        <v>6005</v>
      </c>
      <c r="M462" s="168">
        <f t="shared" si="227"/>
        <v>6006</v>
      </c>
      <c r="N462" s="168">
        <f t="shared" si="227"/>
        <v>6007</v>
      </c>
      <c r="O462" s="168">
        <f t="shared" si="227"/>
        <v>6008</v>
      </c>
      <c r="P462" s="168">
        <f t="shared" si="227"/>
        <v>6009</v>
      </c>
      <c r="Q462" s="168">
        <f t="shared" si="227"/>
        <v>6010</v>
      </c>
      <c r="R462" s="168">
        <f t="shared" si="227"/>
        <v>6000</v>
      </c>
    </row>
    <row r="463" spans="1:18" s="52" customFormat="1" ht="34.5" customHeight="1">
      <c r="A463" s="116" t="s">
        <v>168</v>
      </c>
      <c r="B463" s="130">
        <v>774</v>
      </c>
      <c r="C463" s="16" t="s">
        <v>26</v>
      </c>
      <c r="D463" s="130">
        <v>13</v>
      </c>
      <c r="E463" s="130" t="s">
        <v>444</v>
      </c>
      <c r="F463" s="131"/>
      <c r="G463" s="168">
        <f>G464</f>
        <v>6000</v>
      </c>
      <c r="H463" s="168">
        <f t="shared" si="227"/>
        <v>6001</v>
      </c>
      <c r="I463" s="168">
        <f t="shared" si="227"/>
        <v>6002</v>
      </c>
      <c r="J463" s="168">
        <f t="shared" si="227"/>
        <v>6003</v>
      </c>
      <c r="K463" s="168">
        <f t="shared" si="227"/>
        <v>6004</v>
      </c>
      <c r="L463" s="168">
        <f t="shared" si="227"/>
        <v>6005</v>
      </c>
      <c r="M463" s="168">
        <f t="shared" si="227"/>
        <v>6006</v>
      </c>
      <c r="N463" s="168">
        <f t="shared" si="227"/>
        <v>6007</v>
      </c>
      <c r="O463" s="168">
        <f t="shared" si="227"/>
        <v>6008</v>
      </c>
      <c r="P463" s="168">
        <f t="shared" si="227"/>
        <v>6009</v>
      </c>
      <c r="Q463" s="168">
        <f t="shared" si="227"/>
        <v>6010</v>
      </c>
      <c r="R463" s="168">
        <f t="shared" si="227"/>
        <v>6000</v>
      </c>
    </row>
    <row r="464" spans="1:18" s="52" customFormat="1" ht="34.5" customHeight="1">
      <c r="A464" s="116" t="s">
        <v>932</v>
      </c>
      <c r="B464" s="130">
        <v>774</v>
      </c>
      <c r="C464" s="16" t="s">
        <v>26</v>
      </c>
      <c r="D464" s="130">
        <v>13</v>
      </c>
      <c r="E464" s="132" t="s">
        <v>952</v>
      </c>
      <c r="F464" s="130"/>
      <c r="G464" s="168">
        <f>G465</f>
        <v>6000</v>
      </c>
      <c r="H464" s="168">
        <f t="shared" si="227"/>
        <v>6001</v>
      </c>
      <c r="I464" s="168">
        <f t="shared" si="227"/>
        <v>6002</v>
      </c>
      <c r="J464" s="168">
        <f t="shared" si="227"/>
        <v>6003</v>
      </c>
      <c r="K464" s="168">
        <f t="shared" si="227"/>
        <v>6004</v>
      </c>
      <c r="L464" s="168">
        <f t="shared" si="227"/>
        <v>6005</v>
      </c>
      <c r="M464" s="168">
        <f t="shared" si="227"/>
        <v>6006</v>
      </c>
      <c r="N464" s="168">
        <f t="shared" si="227"/>
        <v>6007</v>
      </c>
      <c r="O464" s="168">
        <f t="shared" si="227"/>
        <v>6008</v>
      </c>
      <c r="P464" s="168">
        <f t="shared" si="227"/>
        <v>6009</v>
      </c>
      <c r="Q464" s="168">
        <f t="shared" si="227"/>
        <v>6010</v>
      </c>
      <c r="R464" s="168">
        <f t="shared" si="227"/>
        <v>6000</v>
      </c>
    </row>
    <row r="465" spans="1:18" s="52" customFormat="1" ht="34.5" customHeight="1">
      <c r="A465" s="116" t="s">
        <v>932</v>
      </c>
      <c r="B465" s="130">
        <v>774</v>
      </c>
      <c r="C465" s="16" t="s">
        <v>26</v>
      </c>
      <c r="D465" s="130">
        <v>13</v>
      </c>
      <c r="E465" s="130" t="s">
        <v>931</v>
      </c>
      <c r="F465" s="130"/>
      <c r="G465" s="168">
        <v>6000</v>
      </c>
      <c r="H465" s="168">
        <v>6001</v>
      </c>
      <c r="I465" s="168">
        <v>6002</v>
      </c>
      <c r="J465" s="168">
        <v>6003</v>
      </c>
      <c r="K465" s="168">
        <v>6004</v>
      </c>
      <c r="L465" s="168">
        <v>6005</v>
      </c>
      <c r="M465" s="168">
        <v>6006</v>
      </c>
      <c r="N465" s="168">
        <v>6007</v>
      </c>
      <c r="O465" s="168">
        <v>6008</v>
      </c>
      <c r="P465" s="168">
        <v>6009</v>
      </c>
      <c r="Q465" s="168">
        <v>6010</v>
      </c>
      <c r="R465" s="168">
        <v>6000</v>
      </c>
    </row>
    <row r="466" spans="1:18" s="52" customFormat="1" ht="34.5" customHeight="1">
      <c r="A466" s="116" t="s">
        <v>100</v>
      </c>
      <c r="B466" s="130">
        <v>774</v>
      </c>
      <c r="C466" s="16" t="s">
        <v>26</v>
      </c>
      <c r="D466" s="130">
        <v>13</v>
      </c>
      <c r="E466" s="130" t="s">
        <v>931</v>
      </c>
      <c r="F466" s="130">
        <v>800</v>
      </c>
      <c r="G466" s="168">
        <f>G467</f>
        <v>6000</v>
      </c>
      <c r="H466" s="168">
        <f t="shared" ref="H466:R466" si="228">H467</f>
        <v>6001</v>
      </c>
      <c r="I466" s="168">
        <f t="shared" si="228"/>
        <v>6002</v>
      </c>
      <c r="J466" s="168">
        <f t="shared" si="228"/>
        <v>6003</v>
      </c>
      <c r="K466" s="168">
        <f t="shared" si="228"/>
        <v>6004</v>
      </c>
      <c r="L466" s="168">
        <f t="shared" si="228"/>
        <v>6005</v>
      </c>
      <c r="M466" s="168">
        <f t="shared" si="228"/>
        <v>6006</v>
      </c>
      <c r="N466" s="168">
        <f t="shared" si="228"/>
        <v>6007</v>
      </c>
      <c r="O466" s="168">
        <f t="shared" si="228"/>
        <v>6008</v>
      </c>
      <c r="P466" s="168">
        <f t="shared" si="228"/>
        <v>6009</v>
      </c>
      <c r="Q466" s="168">
        <f t="shared" si="228"/>
        <v>6010</v>
      </c>
      <c r="R466" s="168">
        <f t="shared" si="228"/>
        <v>6000</v>
      </c>
    </row>
    <row r="467" spans="1:18" s="52" customFormat="1" ht="34.5" customHeight="1">
      <c r="A467" s="133" t="s">
        <v>657</v>
      </c>
      <c r="B467" s="130">
        <v>774</v>
      </c>
      <c r="C467" s="16" t="s">
        <v>26</v>
      </c>
      <c r="D467" s="130">
        <v>13</v>
      </c>
      <c r="E467" s="130" t="s">
        <v>931</v>
      </c>
      <c r="F467" s="130">
        <v>830</v>
      </c>
      <c r="G467" s="168">
        <v>6000</v>
      </c>
      <c r="H467" s="168">
        <v>6001</v>
      </c>
      <c r="I467" s="168">
        <v>6002</v>
      </c>
      <c r="J467" s="168">
        <v>6003</v>
      </c>
      <c r="K467" s="168">
        <v>6004</v>
      </c>
      <c r="L467" s="168">
        <v>6005</v>
      </c>
      <c r="M467" s="168">
        <v>6006</v>
      </c>
      <c r="N467" s="168">
        <v>6007</v>
      </c>
      <c r="O467" s="168">
        <v>6008</v>
      </c>
      <c r="P467" s="168">
        <v>6009</v>
      </c>
      <c r="Q467" s="168">
        <v>6010</v>
      </c>
      <c r="R467" s="168">
        <v>6000</v>
      </c>
    </row>
    <row r="468" spans="1:18" ht="25.5">
      <c r="A468" s="12" t="s">
        <v>358</v>
      </c>
      <c r="B468" s="7">
        <v>774</v>
      </c>
      <c r="C468" s="8" t="s">
        <v>109</v>
      </c>
      <c r="D468" s="8"/>
      <c r="E468" s="8"/>
      <c r="F468" s="8"/>
      <c r="G468" s="157">
        <f>G469+G501+G496</f>
        <v>50000</v>
      </c>
      <c r="H468" s="157">
        <f t="shared" ref="H468:R468" si="229">H469+H501+H496</f>
        <v>50001</v>
      </c>
      <c r="I468" s="157">
        <f t="shared" si="229"/>
        <v>50002</v>
      </c>
      <c r="J468" s="157">
        <f t="shared" si="229"/>
        <v>50003</v>
      </c>
      <c r="K468" s="157">
        <f t="shared" si="229"/>
        <v>50004</v>
      </c>
      <c r="L468" s="157">
        <f t="shared" si="229"/>
        <v>50005</v>
      </c>
      <c r="M468" s="157">
        <f t="shared" si="229"/>
        <v>50006</v>
      </c>
      <c r="N468" s="157">
        <f t="shared" si="229"/>
        <v>50007</v>
      </c>
      <c r="O468" s="157">
        <f t="shared" si="229"/>
        <v>50008</v>
      </c>
      <c r="P468" s="157">
        <f t="shared" si="229"/>
        <v>50009</v>
      </c>
      <c r="Q468" s="157">
        <f t="shared" si="229"/>
        <v>50010</v>
      </c>
      <c r="R468" s="157">
        <f t="shared" si="229"/>
        <v>50000</v>
      </c>
    </row>
    <row r="469" spans="1:18" s="52" customFormat="1" ht="25.5">
      <c r="A469" s="17" t="s">
        <v>676</v>
      </c>
      <c r="B469" s="15">
        <v>774</v>
      </c>
      <c r="C469" s="16" t="s">
        <v>109</v>
      </c>
      <c r="D469" s="16" t="s">
        <v>627</v>
      </c>
      <c r="E469" s="16"/>
      <c r="F469" s="16"/>
      <c r="G469" s="159">
        <f>G470+G478</f>
        <v>50000</v>
      </c>
      <c r="H469" s="159">
        <f t="shared" ref="H469:R469" si="230">H470+H478</f>
        <v>50001</v>
      </c>
      <c r="I469" s="159">
        <f t="shared" si="230"/>
        <v>50002</v>
      </c>
      <c r="J469" s="159">
        <f t="shared" si="230"/>
        <v>50003</v>
      </c>
      <c r="K469" s="159">
        <f t="shared" si="230"/>
        <v>50004</v>
      </c>
      <c r="L469" s="159">
        <f t="shared" si="230"/>
        <v>50005</v>
      </c>
      <c r="M469" s="159">
        <f t="shared" si="230"/>
        <v>50006</v>
      </c>
      <c r="N469" s="159">
        <f t="shared" si="230"/>
        <v>50007</v>
      </c>
      <c r="O469" s="159">
        <f t="shared" si="230"/>
        <v>50008</v>
      </c>
      <c r="P469" s="159">
        <f t="shared" si="230"/>
        <v>50009</v>
      </c>
      <c r="Q469" s="159">
        <f t="shared" si="230"/>
        <v>50010</v>
      </c>
      <c r="R469" s="159">
        <f t="shared" si="230"/>
        <v>50000</v>
      </c>
    </row>
    <row r="470" spans="1:18" ht="38.25">
      <c r="A470" s="17" t="s">
        <v>800</v>
      </c>
      <c r="B470" s="15">
        <v>774</v>
      </c>
      <c r="C470" s="16" t="s">
        <v>109</v>
      </c>
      <c r="D470" s="16" t="s">
        <v>627</v>
      </c>
      <c r="E470" s="16" t="s">
        <v>517</v>
      </c>
      <c r="F470" s="16"/>
      <c r="G470" s="159">
        <f>G471</f>
        <v>50000</v>
      </c>
      <c r="H470" s="159">
        <f t="shared" ref="H470:R472" si="231">H471</f>
        <v>50001</v>
      </c>
      <c r="I470" s="159">
        <f t="shared" si="231"/>
        <v>50002</v>
      </c>
      <c r="J470" s="159">
        <f t="shared" si="231"/>
        <v>50003</v>
      </c>
      <c r="K470" s="159">
        <f t="shared" si="231"/>
        <v>50004</v>
      </c>
      <c r="L470" s="159">
        <f t="shared" si="231"/>
        <v>50005</v>
      </c>
      <c r="M470" s="159">
        <f t="shared" si="231"/>
        <v>50006</v>
      </c>
      <c r="N470" s="159">
        <f t="shared" si="231"/>
        <v>50007</v>
      </c>
      <c r="O470" s="159">
        <f t="shared" si="231"/>
        <v>50008</v>
      </c>
      <c r="P470" s="159">
        <f t="shared" si="231"/>
        <v>50009</v>
      </c>
      <c r="Q470" s="159">
        <f t="shared" si="231"/>
        <v>50010</v>
      </c>
      <c r="R470" s="159">
        <f t="shared" si="231"/>
        <v>50000</v>
      </c>
    </row>
    <row r="471" spans="1:18" ht="38.25">
      <c r="A471" s="17" t="s">
        <v>678</v>
      </c>
      <c r="B471" s="15">
        <v>774</v>
      </c>
      <c r="C471" s="16" t="s">
        <v>109</v>
      </c>
      <c r="D471" s="16" t="s">
        <v>627</v>
      </c>
      <c r="E471" s="16" t="s">
        <v>518</v>
      </c>
      <c r="F471" s="16"/>
      <c r="G471" s="159">
        <f>G472</f>
        <v>50000</v>
      </c>
      <c r="H471" s="159">
        <f t="shared" si="231"/>
        <v>50001</v>
      </c>
      <c r="I471" s="159">
        <f t="shared" si="231"/>
        <v>50002</v>
      </c>
      <c r="J471" s="159">
        <f t="shared" si="231"/>
        <v>50003</v>
      </c>
      <c r="K471" s="159">
        <f t="shared" si="231"/>
        <v>50004</v>
      </c>
      <c r="L471" s="159">
        <f t="shared" si="231"/>
        <v>50005</v>
      </c>
      <c r="M471" s="159">
        <f t="shared" si="231"/>
        <v>50006</v>
      </c>
      <c r="N471" s="159">
        <f t="shared" si="231"/>
        <v>50007</v>
      </c>
      <c r="O471" s="159">
        <f t="shared" si="231"/>
        <v>50008</v>
      </c>
      <c r="P471" s="159">
        <f t="shared" si="231"/>
        <v>50009</v>
      </c>
      <c r="Q471" s="159">
        <f t="shared" si="231"/>
        <v>50010</v>
      </c>
      <c r="R471" s="159">
        <f t="shared" si="231"/>
        <v>50000</v>
      </c>
    </row>
    <row r="472" spans="1:18" ht="25.5">
      <c r="A472" s="17" t="s">
        <v>40</v>
      </c>
      <c r="B472" s="15">
        <v>774</v>
      </c>
      <c r="C472" s="16" t="s">
        <v>109</v>
      </c>
      <c r="D472" s="16" t="s">
        <v>627</v>
      </c>
      <c r="E472" s="16" t="s">
        <v>518</v>
      </c>
      <c r="F472" s="16" t="s">
        <v>41</v>
      </c>
      <c r="G472" s="159">
        <f>G473</f>
        <v>50000</v>
      </c>
      <c r="H472" s="159">
        <f t="shared" si="231"/>
        <v>50001</v>
      </c>
      <c r="I472" s="159">
        <f t="shared" si="231"/>
        <v>50002</v>
      </c>
      <c r="J472" s="159">
        <f t="shared" si="231"/>
        <v>50003</v>
      </c>
      <c r="K472" s="159">
        <f t="shared" si="231"/>
        <v>50004</v>
      </c>
      <c r="L472" s="159">
        <f t="shared" si="231"/>
        <v>50005</v>
      </c>
      <c r="M472" s="159">
        <f t="shared" si="231"/>
        <v>50006</v>
      </c>
      <c r="N472" s="159">
        <f t="shared" si="231"/>
        <v>50007</v>
      </c>
      <c r="O472" s="159">
        <f t="shared" si="231"/>
        <v>50008</v>
      </c>
      <c r="P472" s="159">
        <f t="shared" si="231"/>
        <v>50009</v>
      </c>
      <c r="Q472" s="159">
        <f t="shared" si="231"/>
        <v>50010</v>
      </c>
      <c r="R472" s="159">
        <f t="shared" si="231"/>
        <v>50000</v>
      </c>
    </row>
    <row r="473" spans="1:18" ht="31.5" customHeight="1">
      <c r="A473" s="17" t="s">
        <v>42</v>
      </c>
      <c r="B473" s="15">
        <v>774</v>
      </c>
      <c r="C473" s="16" t="s">
        <v>109</v>
      </c>
      <c r="D473" s="16" t="s">
        <v>627</v>
      </c>
      <c r="E473" s="16" t="s">
        <v>518</v>
      </c>
      <c r="F473" s="16" t="s">
        <v>43</v>
      </c>
      <c r="G473" s="159">
        <v>50000</v>
      </c>
      <c r="H473" s="159">
        <v>50001</v>
      </c>
      <c r="I473" s="159">
        <v>50002</v>
      </c>
      <c r="J473" s="159">
        <v>50003</v>
      </c>
      <c r="K473" s="159">
        <v>50004</v>
      </c>
      <c r="L473" s="159">
        <v>50005</v>
      </c>
      <c r="M473" s="159">
        <v>50006</v>
      </c>
      <c r="N473" s="159">
        <v>50007</v>
      </c>
      <c r="O473" s="159">
        <v>50008</v>
      </c>
      <c r="P473" s="159">
        <v>50009</v>
      </c>
      <c r="Q473" s="159">
        <v>50010</v>
      </c>
      <c r="R473" s="159">
        <v>50000</v>
      </c>
    </row>
    <row r="474" spans="1:18">
      <c r="A474" s="12" t="s">
        <v>34</v>
      </c>
      <c r="B474" s="7">
        <v>774</v>
      </c>
      <c r="C474" s="8" t="s">
        <v>35</v>
      </c>
      <c r="D474" s="8"/>
      <c r="E474" s="8"/>
      <c r="F474" s="8"/>
      <c r="G474" s="157">
        <f>G475+G544+G722+G744+G671</f>
        <v>908967542.51999998</v>
      </c>
      <c r="H474" s="157">
        <f t="shared" ref="H474:R474" si="232">H475+H544+H722+H744+H671</f>
        <v>908967583.51999998</v>
      </c>
      <c r="I474" s="157">
        <f t="shared" si="232"/>
        <v>908967624.51999998</v>
      </c>
      <c r="J474" s="157">
        <f t="shared" si="232"/>
        <v>908967665.51999998</v>
      </c>
      <c r="K474" s="157">
        <f t="shared" si="232"/>
        <v>908967706.51999998</v>
      </c>
      <c r="L474" s="157">
        <f t="shared" si="232"/>
        <v>908967747.51999998</v>
      </c>
      <c r="M474" s="157">
        <f t="shared" si="232"/>
        <v>908967788.51999998</v>
      </c>
      <c r="N474" s="157">
        <f t="shared" si="232"/>
        <v>908967829.51999998</v>
      </c>
      <c r="O474" s="157">
        <f t="shared" si="232"/>
        <v>908967870.51999998</v>
      </c>
      <c r="P474" s="157">
        <f t="shared" si="232"/>
        <v>908967911.51999998</v>
      </c>
      <c r="Q474" s="157">
        <f t="shared" si="232"/>
        <v>908967952.51999998</v>
      </c>
      <c r="R474" s="157">
        <f t="shared" si="232"/>
        <v>908962082.51999998</v>
      </c>
    </row>
    <row r="475" spans="1:18">
      <c r="A475" s="17" t="s">
        <v>142</v>
      </c>
      <c r="B475" s="15">
        <v>774</v>
      </c>
      <c r="C475" s="16" t="s">
        <v>35</v>
      </c>
      <c r="D475" s="16" t="s">
        <v>26</v>
      </c>
      <c r="E475" s="16"/>
      <c r="F475" s="16"/>
      <c r="G475" s="159">
        <f>G476+G536+G540</f>
        <v>307220887.78000003</v>
      </c>
      <c r="H475" s="159">
        <f t="shared" ref="H475:R475" si="233">H476+H536+H540</f>
        <v>307220897.78000003</v>
      </c>
      <c r="I475" s="159">
        <f t="shared" si="233"/>
        <v>307220907.78000003</v>
      </c>
      <c r="J475" s="159">
        <f t="shared" si="233"/>
        <v>307220917.78000003</v>
      </c>
      <c r="K475" s="159">
        <f t="shared" si="233"/>
        <v>307220927.78000003</v>
      </c>
      <c r="L475" s="159">
        <f t="shared" si="233"/>
        <v>307220937.78000003</v>
      </c>
      <c r="M475" s="159">
        <f t="shared" si="233"/>
        <v>307220947.78000003</v>
      </c>
      <c r="N475" s="159">
        <f t="shared" si="233"/>
        <v>307220957.78000003</v>
      </c>
      <c r="O475" s="159">
        <f t="shared" si="233"/>
        <v>307220967.78000003</v>
      </c>
      <c r="P475" s="159">
        <f t="shared" si="233"/>
        <v>307220977.78000003</v>
      </c>
      <c r="Q475" s="159">
        <f t="shared" si="233"/>
        <v>307220987.78000003</v>
      </c>
      <c r="R475" s="159">
        <f t="shared" si="233"/>
        <v>307220887.78000003</v>
      </c>
    </row>
    <row r="476" spans="1:18" s="19" customFormat="1" ht="25.5">
      <c r="A476" s="17" t="s">
        <v>781</v>
      </c>
      <c r="B476" s="15">
        <v>774</v>
      </c>
      <c r="C476" s="16" t="s">
        <v>35</v>
      </c>
      <c r="D476" s="16" t="s">
        <v>26</v>
      </c>
      <c r="E476" s="16" t="s">
        <v>416</v>
      </c>
      <c r="F476" s="16"/>
      <c r="G476" s="159">
        <f>G477+G480+G483+G491+G499+G496+G487</f>
        <v>306772044.78000003</v>
      </c>
      <c r="H476" s="159">
        <f t="shared" ref="H476:R476" si="234">H477+H480+H483+H491+H499+H496+H487</f>
        <v>306772052.78000003</v>
      </c>
      <c r="I476" s="159">
        <f t="shared" si="234"/>
        <v>306772060.78000003</v>
      </c>
      <c r="J476" s="159">
        <f t="shared" si="234"/>
        <v>306772068.78000003</v>
      </c>
      <c r="K476" s="159">
        <f t="shared" si="234"/>
        <v>306772076.78000003</v>
      </c>
      <c r="L476" s="159">
        <f t="shared" si="234"/>
        <v>306772084.78000003</v>
      </c>
      <c r="M476" s="159">
        <f t="shared" si="234"/>
        <v>306772092.78000003</v>
      </c>
      <c r="N476" s="159">
        <f t="shared" si="234"/>
        <v>306772100.78000003</v>
      </c>
      <c r="O476" s="159">
        <f t="shared" si="234"/>
        <v>306772108.78000003</v>
      </c>
      <c r="P476" s="159">
        <f t="shared" si="234"/>
        <v>306772116.78000003</v>
      </c>
      <c r="Q476" s="159">
        <f t="shared" si="234"/>
        <v>306772124.78000003</v>
      </c>
      <c r="R476" s="159">
        <f t="shared" si="234"/>
        <v>306772044.78000003</v>
      </c>
    </row>
    <row r="477" spans="1:18" ht="25.5" hidden="1">
      <c r="A477" s="17" t="s">
        <v>384</v>
      </c>
      <c r="B477" s="15">
        <v>774</v>
      </c>
      <c r="C477" s="16" t="s">
        <v>35</v>
      </c>
      <c r="D477" s="16" t="s">
        <v>26</v>
      </c>
      <c r="E477" s="16" t="s">
        <v>257</v>
      </c>
      <c r="F477" s="16"/>
      <c r="G477" s="159">
        <f>G478</f>
        <v>0</v>
      </c>
      <c r="H477" s="159">
        <f t="shared" ref="H477:R478" si="235">H478</f>
        <v>0</v>
      </c>
      <c r="I477" s="159">
        <f t="shared" si="235"/>
        <v>0</v>
      </c>
      <c r="J477" s="159">
        <f t="shared" si="235"/>
        <v>0</v>
      </c>
      <c r="K477" s="159">
        <f t="shared" si="235"/>
        <v>0</v>
      </c>
      <c r="L477" s="159">
        <f t="shared" si="235"/>
        <v>0</v>
      </c>
      <c r="M477" s="159">
        <f t="shared" si="235"/>
        <v>0</v>
      </c>
      <c r="N477" s="159">
        <f t="shared" si="235"/>
        <v>0</v>
      </c>
      <c r="O477" s="159">
        <f t="shared" si="235"/>
        <v>0</v>
      </c>
      <c r="P477" s="159">
        <f t="shared" si="235"/>
        <v>0</v>
      </c>
      <c r="Q477" s="159">
        <f t="shared" si="235"/>
        <v>0</v>
      </c>
      <c r="R477" s="159">
        <f t="shared" si="235"/>
        <v>0</v>
      </c>
    </row>
    <row r="478" spans="1:18" ht="25.5" hidden="1">
      <c r="A478" s="17" t="s">
        <v>40</v>
      </c>
      <c r="B478" s="15">
        <v>774</v>
      </c>
      <c r="C478" s="16" t="s">
        <v>35</v>
      </c>
      <c r="D478" s="16" t="s">
        <v>26</v>
      </c>
      <c r="E478" s="16" t="s">
        <v>257</v>
      </c>
      <c r="F478" s="16" t="s">
        <v>41</v>
      </c>
      <c r="G478" s="159">
        <f>G479</f>
        <v>0</v>
      </c>
      <c r="H478" s="159">
        <f t="shared" si="235"/>
        <v>0</v>
      </c>
      <c r="I478" s="159">
        <f t="shared" si="235"/>
        <v>0</v>
      </c>
      <c r="J478" s="159">
        <f t="shared" si="235"/>
        <v>0</v>
      </c>
      <c r="K478" s="159">
        <f t="shared" si="235"/>
        <v>0</v>
      </c>
      <c r="L478" s="159">
        <f t="shared" si="235"/>
        <v>0</v>
      </c>
      <c r="M478" s="159">
        <f t="shared" si="235"/>
        <v>0</v>
      </c>
      <c r="N478" s="159">
        <f t="shared" si="235"/>
        <v>0</v>
      </c>
      <c r="O478" s="159">
        <f t="shared" si="235"/>
        <v>0</v>
      </c>
      <c r="P478" s="159">
        <f t="shared" si="235"/>
        <v>0</v>
      </c>
      <c r="Q478" s="159">
        <f t="shared" si="235"/>
        <v>0</v>
      </c>
      <c r="R478" s="159">
        <f t="shared" si="235"/>
        <v>0</v>
      </c>
    </row>
    <row r="479" spans="1:18" hidden="1">
      <c r="A479" s="17" t="s">
        <v>42</v>
      </c>
      <c r="B479" s="15">
        <v>774</v>
      </c>
      <c r="C479" s="16" t="s">
        <v>35</v>
      </c>
      <c r="D479" s="16" t="s">
        <v>26</v>
      </c>
      <c r="E479" s="16" t="s">
        <v>257</v>
      </c>
      <c r="F479" s="16" t="s">
        <v>43</v>
      </c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</row>
    <row r="480" spans="1:18" ht="50.25" customHeight="1">
      <c r="A480" s="17" t="s">
        <v>7</v>
      </c>
      <c r="B480" s="16" t="s">
        <v>156</v>
      </c>
      <c r="C480" s="16" t="s">
        <v>35</v>
      </c>
      <c r="D480" s="16" t="s">
        <v>26</v>
      </c>
      <c r="E480" s="16" t="s">
        <v>276</v>
      </c>
      <c r="F480" s="16"/>
      <c r="G480" s="159">
        <f>G481</f>
        <v>18318840.57</v>
      </c>
      <c r="H480" s="159">
        <f t="shared" ref="H480:R481" si="236">H481</f>
        <v>18318840.57</v>
      </c>
      <c r="I480" s="159">
        <f t="shared" si="236"/>
        <v>18318840.57</v>
      </c>
      <c r="J480" s="159">
        <f t="shared" si="236"/>
        <v>18318840.57</v>
      </c>
      <c r="K480" s="159">
        <f t="shared" si="236"/>
        <v>18318840.57</v>
      </c>
      <c r="L480" s="159">
        <f t="shared" si="236"/>
        <v>18318840.57</v>
      </c>
      <c r="M480" s="159">
        <f t="shared" si="236"/>
        <v>18318840.57</v>
      </c>
      <c r="N480" s="159">
        <f t="shared" si="236"/>
        <v>18318840.57</v>
      </c>
      <c r="O480" s="159">
        <f t="shared" si="236"/>
        <v>18318840.57</v>
      </c>
      <c r="P480" s="159">
        <f t="shared" si="236"/>
        <v>18318840.57</v>
      </c>
      <c r="Q480" s="159">
        <f t="shared" si="236"/>
        <v>18318840.57</v>
      </c>
      <c r="R480" s="159">
        <f t="shared" si="236"/>
        <v>18318840.57</v>
      </c>
    </row>
    <row r="481" spans="1:18" s="19" customFormat="1" ht="25.5">
      <c r="A481" s="17" t="s">
        <v>40</v>
      </c>
      <c r="B481" s="16" t="s">
        <v>156</v>
      </c>
      <c r="C481" s="16" t="s">
        <v>35</v>
      </c>
      <c r="D481" s="16" t="s">
        <v>26</v>
      </c>
      <c r="E481" s="16" t="s">
        <v>276</v>
      </c>
      <c r="F481" s="16" t="s">
        <v>41</v>
      </c>
      <c r="G481" s="159">
        <f>G482</f>
        <v>18318840.57</v>
      </c>
      <c r="H481" s="159">
        <f t="shared" si="236"/>
        <v>18318840.57</v>
      </c>
      <c r="I481" s="159">
        <f t="shared" si="236"/>
        <v>18318840.57</v>
      </c>
      <c r="J481" s="159">
        <f t="shared" si="236"/>
        <v>18318840.57</v>
      </c>
      <c r="K481" s="159">
        <f t="shared" si="236"/>
        <v>18318840.57</v>
      </c>
      <c r="L481" s="159">
        <f t="shared" si="236"/>
        <v>18318840.57</v>
      </c>
      <c r="M481" s="159">
        <f t="shared" si="236"/>
        <v>18318840.57</v>
      </c>
      <c r="N481" s="159">
        <f t="shared" si="236"/>
        <v>18318840.57</v>
      </c>
      <c r="O481" s="159">
        <f t="shared" si="236"/>
        <v>18318840.57</v>
      </c>
      <c r="P481" s="159">
        <f t="shared" si="236"/>
        <v>18318840.57</v>
      </c>
      <c r="Q481" s="159">
        <f t="shared" si="236"/>
        <v>18318840.57</v>
      </c>
      <c r="R481" s="159">
        <f t="shared" si="236"/>
        <v>18318840.57</v>
      </c>
    </row>
    <row r="482" spans="1:18" s="19" customFormat="1">
      <c r="A482" s="17" t="s">
        <v>42</v>
      </c>
      <c r="B482" s="16" t="s">
        <v>156</v>
      </c>
      <c r="C482" s="16" t="s">
        <v>35</v>
      </c>
      <c r="D482" s="16" t="s">
        <v>26</v>
      </c>
      <c r="E482" s="16" t="s">
        <v>276</v>
      </c>
      <c r="F482" s="16" t="s">
        <v>43</v>
      </c>
      <c r="G482" s="159">
        <f>18321436.97-2596.4</f>
        <v>18318840.57</v>
      </c>
      <c r="H482" s="159">
        <f t="shared" ref="H482:R482" si="237">18321436.97-2596.4</f>
        <v>18318840.57</v>
      </c>
      <c r="I482" s="159">
        <f t="shared" si="237"/>
        <v>18318840.57</v>
      </c>
      <c r="J482" s="159">
        <f t="shared" si="237"/>
        <v>18318840.57</v>
      </c>
      <c r="K482" s="159">
        <f t="shared" si="237"/>
        <v>18318840.57</v>
      </c>
      <c r="L482" s="159">
        <f t="shared" si="237"/>
        <v>18318840.57</v>
      </c>
      <c r="M482" s="159">
        <f t="shared" si="237"/>
        <v>18318840.57</v>
      </c>
      <c r="N482" s="159">
        <f t="shared" si="237"/>
        <v>18318840.57</v>
      </c>
      <c r="O482" s="159">
        <f t="shared" si="237"/>
        <v>18318840.57</v>
      </c>
      <c r="P482" s="159">
        <f t="shared" si="237"/>
        <v>18318840.57</v>
      </c>
      <c r="Q482" s="159">
        <f t="shared" si="237"/>
        <v>18318840.57</v>
      </c>
      <c r="R482" s="159">
        <f t="shared" si="237"/>
        <v>18318840.57</v>
      </c>
    </row>
    <row r="483" spans="1:18" s="19" customFormat="1" ht="15" customHeight="1">
      <c r="A483" s="17" t="s">
        <v>153</v>
      </c>
      <c r="B483" s="15">
        <v>774</v>
      </c>
      <c r="C483" s="16" t="s">
        <v>35</v>
      </c>
      <c r="D483" s="16" t="s">
        <v>26</v>
      </c>
      <c r="E483" s="16" t="s">
        <v>275</v>
      </c>
      <c r="F483" s="16"/>
      <c r="G483" s="159">
        <f>G484</f>
        <v>177041946</v>
      </c>
      <c r="H483" s="159">
        <f t="shared" ref="H483:R484" si="238">H484</f>
        <v>177041947</v>
      </c>
      <c r="I483" s="159">
        <f t="shared" si="238"/>
        <v>177041948</v>
      </c>
      <c r="J483" s="159">
        <f t="shared" si="238"/>
        <v>177041949</v>
      </c>
      <c r="K483" s="159">
        <f t="shared" si="238"/>
        <v>177041950</v>
      </c>
      <c r="L483" s="159">
        <f t="shared" si="238"/>
        <v>177041951</v>
      </c>
      <c r="M483" s="159">
        <f t="shared" si="238"/>
        <v>177041952</v>
      </c>
      <c r="N483" s="159">
        <f t="shared" si="238"/>
        <v>177041953</v>
      </c>
      <c r="O483" s="159">
        <f t="shared" si="238"/>
        <v>177041954</v>
      </c>
      <c r="P483" s="159">
        <f t="shared" si="238"/>
        <v>177041955</v>
      </c>
      <c r="Q483" s="159">
        <f t="shared" si="238"/>
        <v>177041956</v>
      </c>
      <c r="R483" s="159">
        <f t="shared" si="238"/>
        <v>177041946</v>
      </c>
    </row>
    <row r="484" spans="1:18" s="19" customFormat="1" ht="25.5">
      <c r="A484" s="17" t="s">
        <v>40</v>
      </c>
      <c r="B484" s="15">
        <v>774</v>
      </c>
      <c r="C484" s="16" t="s">
        <v>35</v>
      </c>
      <c r="D484" s="16" t="s">
        <v>26</v>
      </c>
      <c r="E484" s="16" t="s">
        <v>275</v>
      </c>
      <c r="F484" s="16" t="s">
        <v>41</v>
      </c>
      <c r="G484" s="159">
        <f>G485</f>
        <v>177041946</v>
      </c>
      <c r="H484" s="159">
        <f t="shared" si="238"/>
        <v>177041947</v>
      </c>
      <c r="I484" s="159">
        <f t="shared" si="238"/>
        <v>177041948</v>
      </c>
      <c r="J484" s="159">
        <f t="shared" si="238"/>
        <v>177041949</v>
      </c>
      <c r="K484" s="159">
        <f t="shared" si="238"/>
        <v>177041950</v>
      </c>
      <c r="L484" s="159">
        <f t="shared" si="238"/>
        <v>177041951</v>
      </c>
      <c r="M484" s="159">
        <f t="shared" si="238"/>
        <v>177041952</v>
      </c>
      <c r="N484" s="159">
        <f t="shared" si="238"/>
        <v>177041953</v>
      </c>
      <c r="O484" s="159">
        <f t="shared" si="238"/>
        <v>177041954</v>
      </c>
      <c r="P484" s="159">
        <f t="shared" si="238"/>
        <v>177041955</v>
      </c>
      <c r="Q484" s="159">
        <f t="shared" si="238"/>
        <v>177041956</v>
      </c>
      <c r="R484" s="159">
        <f t="shared" si="238"/>
        <v>177041946</v>
      </c>
    </row>
    <row r="485" spans="1:18" s="19" customFormat="1">
      <c r="A485" s="17" t="s">
        <v>42</v>
      </c>
      <c r="B485" s="15">
        <v>774</v>
      </c>
      <c r="C485" s="16" t="s">
        <v>35</v>
      </c>
      <c r="D485" s="16" t="s">
        <v>26</v>
      </c>
      <c r="E485" s="16" t="s">
        <v>275</v>
      </c>
      <c r="F485" s="16" t="s">
        <v>43</v>
      </c>
      <c r="G485" s="159">
        <v>177041946</v>
      </c>
      <c r="H485" s="159">
        <v>177041947</v>
      </c>
      <c r="I485" s="159">
        <v>177041948</v>
      </c>
      <c r="J485" s="159">
        <v>177041949</v>
      </c>
      <c r="K485" s="159">
        <v>177041950</v>
      </c>
      <c r="L485" s="159">
        <v>177041951</v>
      </c>
      <c r="M485" s="159">
        <v>177041952</v>
      </c>
      <c r="N485" s="159">
        <v>177041953</v>
      </c>
      <c r="O485" s="159">
        <v>177041954</v>
      </c>
      <c r="P485" s="159">
        <v>177041955</v>
      </c>
      <c r="Q485" s="159">
        <v>177041956</v>
      </c>
      <c r="R485" s="159">
        <v>177041946</v>
      </c>
    </row>
    <row r="486" spans="1:18" s="19" customFormat="1" ht="51" hidden="1">
      <c r="A486" s="17" t="s">
        <v>44</v>
      </c>
      <c r="B486" s="15">
        <v>774</v>
      </c>
      <c r="C486" s="16" t="s">
        <v>35</v>
      </c>
      <c r="D486" s="16" t="s">
        <v>26</v>
      </c>
      <c r="E486" s="16" t="s">
        <v>451</v>
      </c>
      <c r="F486" s="16" t="s">
        <v>154</v>
      </c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</row>
    <row r="487" spans="1:18" s="19" customFormat="1" ht="25.5" hidden="1">
      <c r="A487" s="17" t="s">
        <v>0</v>
      </c>
      <c r="B487" s="15">
        <v>774</v>
      </c>
      <c r="C487" s="16" t="s">
        <v>35</v>
      </c>
      <c r="D487" s="16" t="s">
        <v>26</v>
      </c>
      <c r="E487" s="16" t="s">
        <v>453</v>
      </c>
      <c r="F487" s="16"/>
      <c r="G487" s="159">
        <f>G488</f>
        <v>0</v>
      </c>
      <c r="H487" s="159">
        <f t="shared" ref="H487:R489" si="239">H488</f>
        <v>0</v>
      </c>
      <c r="I487" s="159">
        <f t="shared" si="239"/>
        <v>0</v>
      </c>
      <c r="J487" s="159">
        <f t="shared" si="239"/>
        <v>0</v>
      </c>
      <c r="K487" s="159">
        <f t="shared" si="239"/>
        <v>0</v>
      </c>
      <c r="L487" s="159">
        <f t="shared" si="239"/>
        <v>0</v>
      </c>
      <c r="M487" s="159">
        <f t="shared" si="239"/>
        <v>0</v>
      </c>
      <c r="N487" s="159">
        <f t="shared" si="239"/>
        <v>0</v>
      </c>
      <c r="O487" s="159">
        <f t="shared" si="239"/>
        <v>0</v>
      </c>
      <c r="P487" s="159">
        <f t="shared" si="239"/>
        <v>0</v>
      </c>
      <c r="Q487" s="159">
        <f t="shared" si="239"/>
        <v>0</v>
      </c>
      <c r="R487" s="159">
        <f t="shared" si="239"/>
        <v>0</v>
      </c>
    </row>
    <row r="488" spans="1:18" s="19" customFormat="1" ht="25.5" hidden="1">
      <c r="A488" s="17" t="s">
        <v>884</v>
      </c>
      <c r="B488" s="15">
        <v>774</v>
      </c>
      <c r="C488" s="16" t="s">
        <v>35</v>
      </c>
      <c r="D488" s="16" t="s">
        <v>26</v>
      </c>
      <c r="E488" s="16" t="s">
        <v>883</v>
      </c>
      <c r="F488" s="16"/>
      <c r="G488" s="159">
        <f>G489</f>
        <v>0</v>
      </c>
      <c r="H488" s="159">
        <f t="shared" si="239"/>
        <v>0</v>
      </c>
      <c r="I488" s="159">
        <f t="shared" si="239"/>
        <v>0</v>
      </c>
      <c r="J488" s="159">
        <f t="shared" si="239"/>
        <v>0</v>
      </c>
      <c r="K488" s="159">
        <f t="shared" si="239"/>
        <v>0</v>
      </c>
      <c r="L488" s="159">
        <f t="shared" si="239"/>
        <v>0</v>
      </c>
      <c r="M488" s="159">
        <f t="shared" si="239"/>
        <v>0</v>
      </c>
      <c r="N488" s="159">
        <f t="shared" si="239"/>
        <v>0</v>
      </c>
      <c r="O488" s="159">
        <f t="shared" si="239"/>
        <v>0</v>
      </c>
      <c r="P488" s="159">
        <f t="shared" si="239"/>
        <v>0</v>
      </c>
      <c r="Q488" s="159">
        <f t="shared" si="239"/>
        <v>0</v>
      </c>
      <c r="R488" s="159">
        <f t="shared" si="239"/>
        <v>0</v>
      </c>
    </row>
    <row r="489" spans="1:18" s="19" customFormat="1" ht="25.5" hidden="1">
      <c r="A489" s="17" t="s">
        <v>40</v>
      </c>
      <c r="B489" s="15">
        <v>774</v>
      </c>
      <c r="C489" s="16" t="s">
        <v>35</v>
      </c>
      <c r="D489" s="16" t="s">
        <v>26</v>
      </c>
      <c r="E489" s="16" t="s">
        <v>882</v>
      </c>
      <c r="F489" s="16" t="s">
        <v>41</v>
      </c>
      <c r="G489" s="159">
        <f>G490</f>
        <v>0</v>
      </c>
      <c r="H489" s="159">
        <f t="shared" si="239"/>
        <v>0</v>
      </c>
      <c r="I489" s="159">
        <f t="shared" si="239"/>
        <v>0</v>
      </c>
      <c r="J489" s="159">
        <f t="shared" si="239"/>
        <v>0</v>
      </c>
      <c r="K489" s="159">
        <f t="shared" si="239"/>
        <v>0</v>
      </c>
      <c r="L489" s="159">
        <f t="shared" si="239"/>
        <v>0</v>
      </c>
      <c r="M489" s="159">
        <f t="shared" si="239"/>
        <v>0</v>
      </c>
      <c r="N489" s="159">
        <f t="shared" si="239"/>
        <v>0</v>
      </c>
      <c r="O489" s="159">
        <f t="shared" si="239"/>
        <v>0</v>
      </c>
      <c r="P489" s="159">
        <f t="shared" si="239"/>
        <v>0</v>
      </c>
      <c r="Q489" s="159">
        <f t="shared" si="239"/>
        <v>0</v>
      </c>
      <c r="R489" s="159">
        <f t="shared" si="239"/>
        <v>0</v>
      </c>
    </row>
    <row r="490" spans="1:18" s="19" customFormat="1" hidden="1">
      <c r="A490" s="17" t="s">
        <v>42</v>
      </c>
      <c r="B490" s="15">
        <v>774</v>
      </c>
      <c r="C490" s="16" t="s">
        <v>35</v>
      </c>
      <c r="D490" s="16" t="s">
        <v>26</v>
      </c>
      <c r="E490" s="16" t="s">
        <v>882</v>
      </c>
      <c r="F490" s="16" t="s">
        <v>43</v>
      </c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</row>
    <row r="491" spans="1:18" s="19" customFormat="1" ht="25.5">
      <c r="A491" s="17" t="s">
        <v>155</v>
      </c>
      <c r="B491" s="15">
        <v>774</v>
      </c>
      <c r="C491" s="16" t="s">
        <v>35</v>
      </c>
      <c r="D491" s="16" t="s">
        <v>26</v>
      </c>
      <c r="E491" s="16" t="s">
        <v>452</v>
      </c>
      <c r="F491" s="16"/>
      <c r="G491" s="159">
        <f>G492</f>
        <v>92855563.280000001</v>
      </c>
      <c r="H491" s="159">
        <f t="shared" ref="H491:R492" si="240">H492</f>
        <v>92855564.280000001</v>
      </c>
      <c r="I491" s="159">
        <f t="shared" si="240"/>
        <v>92855565.280000001</v>
      </c>
      <c r="J491" s="159">
        <f t="shared" si="240"/>
        <v>92855566.280000001</v>
      </c>
      <c r="K491" s="159">
        <f t="shared" si="240"/>
        <v>92855567.280000001</v>
      </c>
      <c r="L491" s="159">
        <f t="shared" si="240"/>
        <v>92855568.280000001</v>
      </c>
      <c r="M491" s="159">
        <f t="shared" si="240"/>
        <v>92855569.280000001</v>
      </c>
      <c r="N491" s="159">
        <f t="shared" si="240"/>
        <v>92855570.280000001</v>
      </c>
      <c r="O491" s="159">
        <f t="shared" si="240"/>
        <v>92855571.280000001</v>
      </c>
      <c r="P491" s="159">
        <f t="shared" si="240"/>
        <v>92855572.280000001</v>
      </c>
      <c r="Q491" s="159">
        <f t="shared" si="240"/>
        <v>92855573.280000001</v>
      </c>
      <c r="R491" s="159">
        <f t="shared" si="240"/>
        <v>92855563.280000001</v>
      </c>
    </row>
    <row r="492" spans="1:18" s="19" customFormat="1" ht="25.5">
      <c r="A492" s="17" t="s">
        <v>40</v>
      </c>
      <c r="B492" s="15">
        <v>774</v>
      </c>
      <c r="C492" s="16" t="s">
        <v>35</v>
      </c>
      <c r="D492" s="16" t="s">
        <v>26</v>
      </c>
      <c r="E492" s="16" t="s">
        <v>452</v>
      </c>
      <c r="F492" s="16" t="s">
        <v>41</v>
      </c>
      <c r="G492" s="159">
        <f>G493</f>
        <v>92855563.280000001</v>
      </c>
      <c r="H492" s="159">
        <f t="shared" si="240"/>
        <v>92855564.280000001</v>
      </c>
      <c r="I492" s="159">
        <f t="shared" si="240"/>
        <v>92855565.280000001</v>
      </c>
      <c r="J492" s="159">
        <f t="shared" si="240"/>
        <v>92855566.280000001</v>
      </c>
      <c r="K492" s="159">
        <f t="shared" si="240"/>
        <v>92855567.280000001</v>
      </c>
      <c r="L492" s="159">
        <f t="shared" si="240"/>
        <v>92855568.280000001</v>
      </c>
      <c r="M492" s="159">
        <f t="shared" si="240"/>
        <v>92855569.280000001</v>
      </c>
      <c r="N492" s="159">
        <f t="shared" si="240"/>
        <v>92855570.280000001</v>
      </c>
      <c r="O492" s="159">
        <f t="shared" si="240"/>
        <v>92855571.280000001</v>
      </c>
      <c r="P492" s="159">
        <f t="shared" si="240"/>
        <v>92855572.280000001</v>
      </c>
      <c r="Q492" s="159">
        <f t="shared" si="240"/>
        <v>92855573.280000001</v>
      </c>
      <c r="R492" s="159">
        <f t="shared" si="240"/>
        <v>92855563.280000001</v>
      </c>
    </row>
    <row r="493" spans="1:18" s="19" customFormat="1">
      <c r="A493" s="17" t="s">
        <v>42</v>
      </c>
      <c r="B493" s="15">
        <v>774</v>
      </c>
      <c r="C493" s="16" t="s">
        <v>35</v>
      </c>
      <c r="D493" s="16" t="s">
        <v>26</v>
      </c>
      <c r="E493" s="16" t="s">
        <v>452</v>
      </c>
      <c r="F493" s="16" t="s">
        <v>43</v>
      </c>
      <c r="G493" s="159">
        <v>92855563.280000001</v>
      </c>
      <c r="H493" s="159">
        <v>92855564.280000001</v>
      </c>
      <c r="I493" s="159">
        <v>92855565.280000001</v>
      </c>
      <c r="J493" s="159">
        <v>92855566.280000001</v>
      </c>
      <c r="K493" s="159">
        <v>92855567.280000001</v>
      </c>
      <c r="L493" s="159">
        <v>92855568.280000001</v>
      </c>
      <c r="M493" s="159">
        <v>92855569.280000001</v>
      </c>
      <c r="N493" s="159">
        <v>92855570.280000001</v>
      </c>
      <c r="O493" s="159">
        <v>92855571.280000001</v>
      </c>
      <c r="P493" s="159">
        <v>92855572.280000001</v>
      </c>
      <c r="Q493" s="159">
        <v>92855573.280000001</v>
      </c>
      <c r="R493" s="159">
        <v>92855563.280000001</v>
      </c>
    </row>
    <row r="494" spans="1:18" s="19" customFormat="1" ht="51" hidden="1">
      <c r="A494" s="17" t="s">
        <v>44</v>
      </c>
      <c r="B494" s="15">
        <v>774</v>
      </c>
      <c r="C494" s="16" t="s">
        <v>35</v>
      </c>
      <c r="D494" s="16" t="s">
        <v>26</v>
      </c>
      <c r="E494" s="16" t="s">
        <v>452</v>
      </c>
      <c r="F494" s="16" t="s">
        <v>154</v>
      </c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</row>
    <row r="495" spans="1:18" s="4" customFormat="1" hidden="1">
      <c r="A495" s="17" t="s">
        <v>45</v>
      </c>
      <c r="B495" s="15">
        <v>774</v>
      </c>
      <c r="C495" s="16" t="s">
        <v>35</v>
      </c>
      <c r="D495" s="16" t="s">
        <v>26</v>
      </c>
      <c r="E495" s="16" t="s">
        <v>452</v>
      </c>
      <c r="F495" s="16" t="s">
        <v>88</v>
      </c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</row>
    <row r="496" spans="1:18" ht="25.5" hidden="1">
      <c r="A496" s="17" t="s">
        <v>261</v>
      </c>
      <c r="B496" s="15">
        <v>757</v>
      </c>
      <c r="C496" s="16" t="s">
        <v>35</v>
      </c>
      <c r="D496" s="16" t="s">
        <v>26</v>
      </c>
      <c r="E496" s="16" t="s">
        <v>265</v>
      </c>
      <c r="F496" s="16"/>
      <c r="G496" s="159">
        <f>G497</f>
        <v>0</v>
      </c>
      <c r="H496" s="159">
        <f t="shared" ref="H496:R497" si="241">H497</f>
        <v>0</v>
      </c>
      <c r="I496" s="159">
        <f t="shared" si="241"/>
        <v>0</v>
      </c>
      <c r="J496" s="159">
        <f t="shared" si="241"/>
        <v>0</v>
      </c>
      <c r="K496" s="159">
        <f t="shared" si="241"/>
        <v>0</v>
      </c>
      <c r="L496" s="159">
        <f t="shared" si="241"/>
        <v>0</v>
      </c>
      <c r="M496" s="159">
        <f t="shared" si="241"/>
        <v>0</v>
      </c>
      <c r="N496" s="159">
        <f t="shared" si="241"/>
        <v>0</v>
      </c>
      <c r="O496" s="159">
        <f t="shared" si="241"/>
        <v>0</v>
      </c>
      <c r="P496" s="159">
        <f t="shared" si="241"/>
        <v>0</v>
      </c>
      <c r="Q496" s="159">
        <f t="shared" si="241"/>
        <v>0</v>
      </c>
      <c r="R496" s="159">
        <f t="shared" si="241"/>
        <v>0</v>
      </c>
    </row>
    <row r="497" spans="1:18" ht="25.5" hidden="1">
      <c r="A497" s="17" t="s">
        <v>40</v>
      </c>
      <c r="B497" s="15">
        <v>757</v>
      </c>
      <c r="C497" s="16" t="s">
        <v>35</v>
      </c>
      <c r="D497" s="16" t="s">
        <v>26</v>
      </c>
      <c r="E497" s="16" t="s">
        <v>265</v>
      </c>
      <c r="F497" s="16" t="s">
        <v>41</v>
      </c>
      <c r="G497" s="159">
        <f>G498</f>
        <v>0</v>
      </c>
      <c r="H497" s="159">
        <f t="shared" si="241"/>
        <v>0</v>
      </c>
      <c r="I497" s="159">
        <f t="shared" si="241"/>
        <v>0</v>
      </c>
      <c r="J497" s="159">
        <f t="shared" si="241"/>
        <v>0</v>
      </c>
      <c r="K497" s="159">
        <f t="shared" si="241"/>
        <v>0</v>
      </c>
      <c r="L497" s="159">
        <f t="shared" si="241"/>
        <v>0</v>
      </c>
      <c r="M497" s="159">
        <f t="shared" si="241"/>
        <v>0</v>
      </c>
      <c r="N497" s="159">
        <f t="shared" si="241"/>
        <v>0</v>
      </c>
      <c r="O497" s="159">
        <f t="shared" si="241"/>
        <v>0</v>
      </c>
      <c r="P497" s="159">
        <f t="shared" si="241"/>
        <v>0</v>
      </c>
      <c r="Q497" s="159">
        <f t="shared" si="241"/>
        <v>0</v>
      </c>
      <c r="R497" s="159">
        <f t="shared" si="241"/>
        <v>0</v>
      </c>
    </row>
    <row r="498" spans="1:18" ht="19.5" hidden="1" customHeight="1">
      <c r="A498" s="17" t="s">
        <v>42</v>
      </c>
      <c r="B498" s="15">
        <v>757</v>
      </c>
      <c r="C498" s="16" t="s">
        <v>35</v>
      </c>
      <c r="D498" s="16" t="s">
        <v>26</v>
      </c>
      <c r="E498" s="16" t="s">
        <v>265</v>
      </c>
      <c r="F498" s="16" t="s">
        <v>43</v>
      </c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</row>
    <row r="499" spans="1:18" s="4" customFormat="1" ht="25.5">
      <c r="A499" s="17" t="s">
        <v>0</v>
      </c>
      <c r="B499" s="15">
        <v>774</v>
      </c>
      <c r="C499" s="16" t="s">
        <v>35</v>
      </c>
      <c r="D499" s="16" t="s">
        <v>26</v>
      </c>
      <c r="E499" s="16" t="s">
        <v>453</v>
      </c>
      <c r="F499" s="16"/>
      <c r="G499" s="159">
        <f>G500+G503+G506+G509+G514+G519+G523+G517+G527+G529+G534+G526</f>
        <v>18555694.93</v>
      </c>
      <c r="H499" s="159">
        <f t="shared" ref="H499:R499" si="242">H500+H503+H506+H509+H514+H519+H523+H517+H527+H529+H534+H526</f>
        <v>18555700.93</v>
      </c>
      <c r="I499" s="159">
        <f t="shared" si="242"/>
        <v>18555706.93</v>
      </c>
      <c r="J499" s="159">
        <f t="shared" si="242"/>
        <v>18555712.93</v>
      </c>
      <c r="K499" s="159">
        <f t="shared" si="242"/>
        <v>18555718.93</v>
      </c>
      <c r="L499" s="159">
        <f t="shared" si="242"/>
        <v>18555724.93</v>
      </c>
      <c r="M499" s="159">
        <f t="shared" si="242"/>
        <v>18555730.93</v>
      </c>
      <c r="N499" s="159">
        <f t="shared" si="242"/>
        <v>18555736.93</v>
      </c>
      <c r="O499" s="159">
        <f t="shared" si="242"/>
        <v>18555742.93</v>
      </c>
      <c r="P499" s="159">
        <f t="shared" si="242"/>
        <v>18555748.93</v>
      </c>
      <c r="Q499" s="159">
        <f t="shared" si="242"/>
        <v>18555754.93</v>
      </c>
      <c r="R499" s="159">
        <f t="shared" si="242"/>
        <v>18555694.93</v>
      </c>
    </row>
    <row r="500" spans="1:18" s="4" customFormat="1" hidden="1">
      <c r="A500" s="17" t="s">
        <v>1</v>
      </c>
      <c r="B500" s="15">
        <v>774</v>
      </c>
      <c r="C500" s="16" t="s">
        <v>35</v>
      </c>
      <c r="D500" s="16" t="s">
        <v>26</v>
      </c>
      <c r="E500" s="16" t="s">
        <v>454</v>
      </c>
      <c r="F500" s="16"/>
      <c r="G500" s="159">
        <f>G501</f>
        <v>0</v>
      </c>
      <c r="H500" s="159">
        <f t="shared" ref="H500:R501" si="243">H501</f>
        <v>0</v>
      </c>
      <c r="I500" s="159">
        <f t="shared" si="243"/>
        <v>0</v>
      </c>
      <c r="J500" s="159">
        <f t="shared" si="243"/>
        <v>0</v>
      </c>
      <c r="K500" s="159">
        <f t="shared" si="243"/>
        <v>0</v>
      </c>
      <c r="L500" s="159">
        <f t="shared" si="243"/>
        <v>0</v>
      </c>
      <c r="M500" s="159">
        <f t="shared" si="243"/>
        <v>0</v>
      </c>
      <c r="N500" s="159">
        <f t="shared" si="243"/>
        <v>0</v>
      </c>
      <c r="O500" s="159">
        <f t="shared" si="243"/>
        <v>0</v>
      </c>
      <c r="P500" s="159">
        <f t="shared" si="243"/>
        <v>0</v>
      </c>
      <c r="Q500" s="159">
        <f t="shared" si="243"/>
        <v>0</v>
      </c>
      <c r="R500" s="159">
        <f t="shared" si="243"/>
        <v>0</v>
      </c>
    </row>
    <row r="501" spans="1:18" s="4" customFormat="1" ht="25.5" hidden="1">
      <c r="A501" s="17" t="s">
        <v>40</v>
      </c>
      <c r="B501" s="15">
        <v>774</v>
      </c>
      <c r="C501" s="16" t="s">
        <v>35</v>
      </c>
      <c r="D501" s="16" t="s">
        <v>26</v>
      </c>
      <c r="E501" s="16" t="s">
        <v>454</v>
      </c>
      <c r="F501" s="16" t="s">
        <v>41</v>
      </c>
      <c r="G501" s="159">
        <f>G502</f>
        <v>0</v>
      </c>
      <c r="H501" s="159">
        <f t="shared" si="243"/>
        <v>0</v>
      </c>
      <c r="I501" s="159">
        <f t="shared" si="243"/>
        <v>0</v>
      </c>
      <c r="J501" s="159">
        <f t="shared" si="243"/>
        <v>0</v>
      </c>
      <c r="K501" s="159">
        <f t="shared" si="243"/>
        <v>0</v>
      </c>
      <c r="L501" s="159">
        <f t="shared" si="243"/>
        <v>0</v>
      </c>
      <c r="M501" s="159">
        <f t="shared" si="243"/>
        <v>0</v>
      </c>
      <c r="N501" s="159">
        <f t="shared" si="243"/>
        <v>0</v>
      </c>
      <c r="O501" s="159">
        <f t="shared" si="243"/>
        <v>0</v>
      </c>
      <c r="P501" s="159">
        <f t="shared" si="243"/>
        <v>0</v>
      </c>
      <c r="Q501" s="159">
        <f t="shared" si="243"/>
        <v>0</v>
      </c>
      <c r="R501" s="159">
        <f t="shared" si="243"/>
        <v>0</v>
      </c>
    </row>
    <row r="502" spans="1:18" s="4" customFormat="1" ht="23.25" hidden="1" customHeight="1">
      <c r="A502" s="17" t="s">
        <v>42</v>
      </c>
      <c r="B502" s="15">
        <v>774</v>
      </c>
      <c r="C502" s="16" t="s">
        <v>35</v>
      </c>
      <c r="D502" s="16" t="s">
        <v>26</v>
      </c>
      <c r="E502" s="16" t="s">
        <v>454</v>
      </c>
      <c r="F502" s="16" t="s">
        <v>43</v>
      </c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</row>
    <row r="503" spans="1:18" ht="25.5" customHeight="1">
      <c r="A503" s="17" t="s">
        <v>604</v>
      </c>
      <c r="B503" s="15">
        <v>774</v>
      </c>
      <c r="C503" s="16" t="s">
        <v>35</v>
      </c>
      <c r="D503" s="16" t="s">
        <v>26</v>
      </c>
      <c r="E503" s="16" t="s">
        <v>603</v>
      </c>
      <c r="F503" s="15"/>
      <c r="G503" s="159">
        <f>G504</f>
        <v>1625246.13</v>
      </c>
      <c r="H503" s="159">
        <f t="shared" ref="H503:R504" si="244">H504</f>
        <v>1625247.13</v>
      </c>
      <c r="I503" s="159">
        <f t="shared" si="244"/>
        <v>1625248.13</v>
      </c>
      <c r="J503" s="159">
        <f t="shared" si="244"/>
        <v>1625249.13</v>
      </c>
      <c r="K503" s="159">
        <f t="shared" si="244"/>
        <v>1625250.13</v>
      </c>
      <c r="L503" s="159">
        <f t="shared" si="244"/>
        <v>1625251.13</v>
      </c>
      <c r="M503" s="159">
        <f t="shared" si="244"/>
        <v>1625252.13</v>
      </c>
      <c r="N503" s="159">
        <f t="shared" si="244"/>
        <v>1625253.13</v>
      </c>
      <c r="O503" s="159">
        <f t="shared" si="244"/>
        <v>1625254.13</v>
      </c>
      <c r="P503" s="159">
        <f t="shared" si="244"/>
        <v>1625255.13</v>
      </c>
      <c r="Q503" s="159">
        <f t="shared" si="244"/>
        <v>1625256.13</v>
      </c>
      <c r="R503" s="159">
        <f t="shared" si="244"/>
        <v>1625246.13</v>
      </c>
    </row>
    <row r="504" spans="1:18" ht="25.5" customHeight="1">
      <c r="A504" s="17" t="s">
        <v>40</v>
      </c>
      <c r="B504" s="15">
        <v>774</v>
      </c>
      <c r="C504" s="16" t="s">
        <v>35</v>
      </c>
      <c r="D504" s="16" t="s">
        <v>26</v>
      </c>
      <c r="E504" s="16" t="s">
        <v>603</v>
      </c>
      <c r="F504" s="16" t="s">
        <v>41</v>
      </c>
      <c r="G504" s="159">
        <f>G505</f>
        <v>1625246.13</v>
      </c>
      <c r="H504" s="159">
        <f t="shared" si="244"/>
        <v>1625247.13</v>
      </c>
      <c r="I504" s="159">
        <f t="shared" si="244"/>
        <v>1625248.13</v>
      </c>
      <c r="J504" s="159">
        <f t="shared" si="244"/>
        <v>1625249.13</v>
      </c>
      <c r="K504" s="159">
        <f t="shared" si="244"/>
        <v>1625250.13</v>
      </c>
      <c r="L504" s="159">
        <f t="shared" si="244"/>
        <v>1625251.13</v>
      </c>
      <c r="M504" s="159">
        <f t="shared" si="244"/>
        <v>1625252.13</v>
      </c>
      <c r="N504" s="159">
        <f t="shared" si="244"/>
        <v>1625253.13</v>
      </c>
      <c r="O504" s="159">
        <f t="shared" si="244"/>
        <v>1625254.13</v>
      </c>
      <c r="P504" s="159">
        <f t="shared" si="244"/>
        <v>1625255.13</v>
      </c>
      <c r="Q504" s="159">
        <f t="shared" si="244"/>
        <v>1625256.13</v>
      </c>
      <c r="R504" s="159">
        <f t="shared" si="244"/>
        <v>1625246.13</v>
      </c>
    </row>
    <row r="505" spans="1:18" ht="25.5" customHeight="1">
      <c r="A505" s="17" t="s">
        <v>42</v>
      </c>
      <c r="B505" s="15">
        <v>774</v>
      </c>
      <c r="C505" s="16" t="s">
        <v>35</v>
      </c>
      <c r="D505" s="16" t="s">
        <v>26</v>
      </c>
      <c r="E505" s="16" t="s">
        <v>603</v>
      </c>
      <c r="F505" s="16" t="s">
        <v>43</v>
      </c>
      <c r="G505" s="159">
        <v>1625246.13</v>
      </c>
      <c r="H505" s="159">
        <v>1625247.13</v>
      </c>
      <c r="I505" s="159">
        <v>1625248.13</v>
      </c>
      <c r="J505" s="159">
        <v>1625249.13</v>
      </c>
      <c r="K505" s="159">
        <v>1625250.13</v>
      </c>
      <c r="L505" s="159">
        <v>1625251.13</v>
      </c>
      <c r="M505" s="159">
        <v>1625252.13</v>
      </c>
      <c r="N505" s="159">
        <v>1625253.13</v>
      </c>
      <c r="O505" s="159">
        <v>1625254.13</v>
      </c>
      <c r="P505" s="159">
        <v>1625255.13</v>
      </c>
      <c r="Q505" s="159">
        <v>1625256.13</v>
      </c>
      <c r="R505" s="159">
        <v>1625246.13</v>
      </c>
    </row>
    <row r="506" spans="1:18" ht="96" hidden="1" customHeight="1">
      <c r="A506" s="17" t="s">
        <v>8</v>
      </c>
      <c r="B506" s="15">
        <v>774</v>
      </c>
      <c r="C506" s="16" t="s">
        <v>35</v>
      </c>
      <c r="D506" s="16" t="s">
        <v>26</v>
      </c>
      <c r="E506" s="16" t="s">
        <v>9</v>
      </c>
      <c r="F506" s="15"/>
      <c r="G506" s="159">
        <f>G507</f>
        <v>0</v>
      </c>
      <c r="H506" s="159">
        <f t="shared" ref="H506:R507" si="245">H507</f>
        <v>0</v>
      </c>
      <c r="I506" s="159">
        <f t="shared" si="245"/>
        <v>0</v>
      </c>
      <c r="J506" s="159">
        <f t="shared" si="245"/>
        <v>0</v>
      </c>
      <c r="K506" s="159">
        <f t="shared" si="245"/>
        <v>0</v>
      </c>
      <c r="L506" s="159">
        <f t="shared" si="245"/>
        <v>0</v>
      </c>
      <c r="M506" s="159">
        <f t="shared" si="245"/>
        <v>0</v>
      </c>
      <c r="N506" s="159">
        <f t="shared" si="245"/>
        <v>0</v>
      </c>
      <c r="O506" s="159">
        <f t="shared" si="245"/>
        <v>0</v>
      </c>
      <c r="P506" s="159">
        <f t="shared" si="245"/>
        <v>0</v>
      </c>
      <c r="Q506" s="159">
        <f t="shared" si="245"/>
        <v>0</v>
      </c>
      <c r="R506" s="159">
        <f t="shared" si="245"/>
        <v>0</v>
      </c>
    </row>
    <row r="507" spans="1:18" ht="25.5" hidden="1" customHeight="1">
      <c r="A507" s="17" t="s">
        <v>40</v>
      </c>
      <c r="B507" s="15">
        <v>774</v>
      </c>
      <c r="C507" s="16" t="s">
        <v>35</v>
      </c>
      <c r="D507" s="16" t="s">
        <v>26</v>
      </c>
      <c r="E507" s="16" t="s">
        <v>9</v>
      </c>
      <c r="F507" s="16" t="s">
        <v>41</v>
      </c>
      <c r="G507" s="159">
        <f>G508</f>
        <v>0</v>
      </c>
      <c r="H507" s="159">
        <f t="shared" si="245"/>
        <v>0</v>
      </c>
      <c r="I507" s="159">
        <f t="shared" si="245"/>
        <v>0</v>
      </c>
      <c r="J507" s="159">
        <f t="shared" si="245"/>
        <v>0</v>
      </c>
      <c r="K507" s="159">
        <f t="shared" si="245"/>
        <v>0</v>
      </c>
      <c r="L507" s="159">
        <f t="shared" si="245"/>
        <v>0</v>
      </c>
      <c r="M507" s="159">
        <f t="shared" si="245"/>
        <v>0</v>
      </c>
      <c r="N507" s="159">
        <f t="shared" si="245"/>
        <v>0</v>
      </c>
      <c r="O507" s="159">
        <f t="shared" si="245"/>
        <v>0</v>
      </c>
      <c r="P507" s="159">
        <f t="shared" si="245"/>
        <v>0</v>
      </c>
      <c r="Q507" s="159">
        <f t="shared" si="245"/>
        <v>0</v>
      </c>
      <c r="R507" s="159">
        <f t="shared" si="245"/>
        <v>0</v>
      </c>
    </row>
    <row r="508" spans="1:18" ht="25.5" hidden="1" customHeight="1">
      <c r="A508" s="17" t="s">
        <v>42</v>
      </c>
      <c r="B508" s="15">
        <v>774</v>
      </c>
      <c r="C508" s="16" t="s">
        <v>35</v>
      </c>
      <c r="D508" s="16" t="s">
        <v>26</v>
      </c>
      <c r="E508" s="16" t="s">
        <v>9</v>
      </c>
      <c r="F508" s="16" t="s">
        <v>43</v>
      </c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</row>
    <row r="509" spans="1:18" ht="96" hidden="1" customHeight="1">
      <c r="A509" s="56" t="s">
        <v>66</v>
      </c>
      <c r="B509" s="15">
        <v>774</v>
      </c>
      <c r="C509" s="16" t="s">
        <v>35</v>
      </c>
      <c r="D509" s="16" t="s">
        <v>26</v>
      </c>
      <c r="E509" s="16" t="s">
        <v>65</v>
      </c>
      <c r="F509" s="15"/>
      <c r="G509" s="159">
        <f>G510</f>
        <v>0</v>
      </c>
      <c r="H509" s="159">
        <f t="shared" ref="H509:R510" si="246">H510</f>
        <v>0</v>
      </c>
      <c r="I509" s="159">
        <f t="shared" si="246"/>
        <v>0</v>
      </c>
      <c r="J509" s="159">
        <f t="shared" si="246"/>
        <v>0</v>
      </c>
      <c r="K509" s="159">
        <f t="shared" si="246"/>
        <v>0</v>
      </c>
      <c r="L509" s="159">
        <f t="shared" si="246"/>
        <v>0</v>
      </c>
      <c r="M509" s="159">
        <f t="shared" si="246"/>
        <v>0</v>
      </c>
      <c r="N509" s="159">
        <f t="shared" si="246"/>
        <v>0</v>
      </c>
      <c r="O509" s="159">
        <f t="shared" si="246"/>
        <v>0</v>
      </c>
      <c r="P509" s="159">
        <f t="shared" si="246"/>
        <v>0</v>
      </c>
      <c r="Q509" s="159">
        <f t="shared" si="246"/>
        <v>0</v>
      </c>
      <c r="R509" s="159">
        <f t="shared" si="246"/>
        <v>0</v>
      </c>
    </row>
    <row r="510" spans="1:18" ht="25.5" hidden="1" customHeight="1">
      <c r="A510" s="17" t="s">
        <v>40</v>
      </c>
      <c r="B510" s="15">
        <v>774</v>
      </c>
      <c r="C510" s="16" t="s">
        <v>35</v>
      </c>
      <c r="D510" s="16" t="s">
        <v>26</v>
      </c>
      <c r="E510" s="16" t="s">
        <v>9</v>
      </c>
      <c r="F510" s="16" t="s">
        <v>41</v>
      </c>
      <c r="G510" s="159">
        <f>G511</f>
        <v>0</v>
      </c>
      <c r="H510" s="159">
        <f t="shared" si="246"/>
        <v>0</v>
      </c>
      <c r="I510" s="159">
        <f t="shared" si="246"/>
        <v>0</v>
      </c>
      <c r="J510" s="159">
        <f t="shared" si="246"/>
        <v>0</v>
      </c>
      <c r="K510" s="159">
        <f t="shared" si="246"/>
        <v>0</v>
      </c>
      <c r="L510" s="159">
        <f t="shared" si="246"/>
        <v>0</v>
      </c>
      <c r="M510" s="159">
        <f t="shared" si="246"/>
        <v>0</v>
      </c>
      <c r="N510" s="159">
        <f t="shared" si="246"/>
        <v>0</v>
      </c>
      <c r="O510" s="159">
        <f t="shared" si="246"/>
        <v>0</v>
      </c>
      <c r="P510" s="159">
        <f t="shared" si="246"/>
        <v>0</v>
      </c>
      <c r="Q510" s="159">
        <f t="shared" si="246"/>
        <v>0</v>
      </c>
      <c r="R510" s="159">
        <f t="shared" si="246"/>
        <v>0</v>
      </c>
    </row>
    <row r="511" spans="1:18" ht="25.5" hidden="1" customHeight="1">
      <c r="A511" s="17" t="s">
        <v>42</v>
      </c>
      <c r="B511" s="15">
        <v>774</v>
      </c>
      <c r="C511" s="16" t="s">
        <v>35</v>
      </c>
      <c r="D511" s="16" t="s">
        <v>26</v>
      </c>
      <c r="E511" s="16" t="s">
        <v>9</v>
      </c>
      <c r="F511" s="16" t="s">
        <v>43</v>
      </c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</row>
    <row r="512" spans="1:18" ht="48" hidden="1" customHeight="1">
      <c r="A512" s="17" t="s">
        <v>806</v>
      </c>
      <c r="B512" s="15">
        <v>774</v>
      </c>
      <c r="C512" s="16" t="s">
        <v>35</v>
      </c>
      <c r="D512" s="16" t="s">
        <v>26</v>
      </c>
      <c r="E512" s="16" t="s">
        <v>765</v>
      </c>
      <c r="F512" s="16"/>
      <c r="G512" s="159">
        <f>G513</f>
        <v>0</v>
      </c>
      <c r="H512" s="159">
        <f t="shared" ref="H512:R512" si="247">H513</f>
        <v>0</v>
      </c>
      <c r="I512" s="159">
        <f t="shared" si="247"/>
        <v>0</v>
      </c>
      <c r="J512" s="159">
        <f t="shared" si="247"/>
        <v>0</v>
      </c>
      <c r="K512" s="159">
        <f t="shared" si="247"/>
        <v>0</v>
      </c>
      <c r="L512" s="159">
        <f t="shared" si="247"/>
        <v>0</v>
      </c>
      <c r="M512" s="159">
        <f t="shared" si="247"/>
        <v>0</v>
      </c>
      <c r="N512" s="159">
        <f t="shared" si="247"/>
        <v>0</v>
      </c>
      <c r="O512" s="159">
        <f t="shared" si="247"/>
        <v>0</v>
      </c>
      <c r="P512" s="159">
        <f t="shared" si="247"/>
        <v>0</v>
      </c>
      <c r="Q512" s="159">
        <f t="shared" si="247"/>
        <v>0</v>
      </c>
      <c r="R512" s="159">
        <f t="shared" si="247"/>
        <v>0</v>
      </c>
    </row>
    <row r="513" spans="1:18" ht="25.5" hidden="1" customHeight="1">
      <c r="A513" s="17" t="s">
        <v>42</v>
      </c>
      <c r="B513" s="15">
        <v>774</v>
      </c>
      <c r="C513" s="16" t="s">
        <v>35</v>
      </c>
      <c r="D513" s="16" t="s">
        <v>26</v>
      </c>
      <c r="E513" s="16" t="s">
        <v>765</v>
      </c>
      <c r="F513" s="16" t="s">
        <v>43</v>
      </c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</row>
    <row r="514" spans="1:18" s="4" customFormat="1">
      <c r="A514" s="17" t="s">
        <v>1</v>
      </c>
      <c r="B514" s="15">
        <v>774</v>
      </c>
      <c r="C514" s="16" t="s">
        <v>35</v>
      </c>
      <c r="D514" s="16" t="s">
        <v>26</v>
      </c>
      <c r="E514" s="16" t="s">
        <v>454</v>
      </c>
      <c r="F514" s="16"/>
      <c r="G514" s="159">
        <f>G515</f>
        <v>1964825.53</v>
      </c>
      <c r="H514" s="159">
        <f t="shared" ref="H514:R515" si="248">H515</f>
        <v>1964825.53</v>
      </c>
      <c r="I514" s="159">
        <f t="shared" si="248"/>
        <v>1964825.53</v>
      </c>
      <c r="J514" s="159">
        <f t="shared" si="248"/>
        <v>1964825.53</v>
      </c>
      <c r="K514" s="159">
        <f t="shared" si="248"/>
        <v>1964825.53</v>
      </c>
      <c r="L514" s="159">
        <f t="shared" si="248"/>
        <v>1964825.53</v>
      </c>
      <c r="M514" s="159">
        <f t="shared" si="248"/>
        <v>1964825.53</v>
      </c>
      <c r="N514" s="159">
        <f t="shared" si="248"/>
        <v>1964825.53</v>
      </c>
      <c r="O514" s="159">
        <f t="shared" si="248"/>
        <v>1964825.53</v>
      </c>
      <c r="P514" s="159">
        <f t="shared" si="248"/>
        <v>1964825.53</v>
      </c>
      <c r="Q514" s="159">
        <f t="shared" si="248"/>
        <v>1964825.53</v>
      </c>
      <c r="R514" s="159">
        <f t="shared" si="248"/>
        <v>1964825.53</v>
      </c>
    </row>
    <row r="515" spans="1:18" s="4" customFormat="1" ht="25.5">
      <c r="A515" s="17" t="s">
        <v>40</v>
      </c>
      <c r="B515" s="15">
        <v>774</v>
      </c>
      <c r="C515" s="16" t="s">
        <v>35</v>
      </c>
      <c r="D515" s="16" t="s">
        <v>26</v>
      </c>
      <c r="E515" s="16" t="s">
        <v>454</v>
      </c>
      <c r="F515" s="16" t="s">
        <v>41</v>
      </c>
      <c r="G515" s="159">
        <f>G516</f>
        <v>1964825.53</v>
      </c>
      <c r="H515" s="159">
        <f t="shared" si="248"/>
        <v>1964825.53</v>
      </c>
      <c r="I515" s="159">
        <f t="shared" si="248"/>
        <v>1964825.53</v>
      </c>
      <c r="J515" s="159">
        <f t="shared" si="248"/>
        <v>1964825.53</v>
      </c>
      <c r="K515" s="159">
        <f t="shared" si="248"/>
        <v>1964825.53</v>
      </c>
      <c r="L515" s="159">
        <f t="shared" si="248"/>
        <v>1964825.53</v>
      </c>
      <c r="M515" s="159">
        <f t="shared" si="248"/>
        <v>1964825.53</v>
      </c>
      <c r="N515" s="159">
        <f t="shared" si="248"/>
        <v>1964825.53</v>
      </c>
      <c r="O515" s="159">
        <f t="shared" si="248"/>
        <v>1964825.53</v>
      </c>
      <c r="P515" s="159">
        <f t="shared" si="248"/>
        <v>1964825.53</v>
      </c>
      <c r="Q515" s="159">
        <f t="shared" si="248"/>
        <v>1964825.53</v>
      </c>
      <c r="R515" s="159">
        <f t="shared" si="248"/>
        <v>1964825.53</v>
      </c>
    </row>
    <row r="516" spans="1:18" s="4" customFormat="1">
      <c r="A516" s="17" t="s">
        <v>42</v>
      </c>
      <c r="B516" s="15">
        <v>774</v>
      </c>
      <c r="C516" s="16" t="s">
        <v>35</v>
      </c>
      <c r="D516" s="16" t="s">
        <v>26</v>
      </c>
      <c r="E516" s="16" t="s">
        <v>454</v>
      </c>
      <c r="F516" s="16" t="s">
        <v>43</v>
      </c>
      <c r="G516" s="159">
        <f>1723825.53+241000</f>
        <v>1964825.53</v>
      </c>
      <c r="H516" s="159">
        <f t="shared" ref="H516:R516" si="249">1723825.53+241000</f>
        <v>1964825.53</v>
      </c>
      <c r="I516" s="159">
        <f t="shared" si="249"/>
        <v>1964825.53</v>
      </c>
      <c r="J516" s="159">
        <f t="shared" si="249"/>
        <v>1964825.53</v>
      </c>
      <c r="K516" s="159">
        <f t="shared" si="249"/>
        <v>1964825.53</v>
      </c>
      <c r="L516" s="159">
        <f t="shared" si="249"/>
        <v>1964825.53</v>
      </c>
      <c r="M516" s="159">
        <f t="shared" si="249"/>
        <v>1964825.53</v>
      </c>
      <c r="N516" s="159">
        <f t="shared" si="249"/>
        <v>1964825.53</v>
      </c>
      <c r="O516" s="159">
        <f t="shared" si="249"/>
        <v>1964825.53</v>
      </c>
      <c r="P516" s="159">
        <f t="shared" si="249"/>
        <v>1964825.53</v>
      </c>
      <c r="Q516" s="159">
        <f t="shared" si="249"/>
        <v>1964825.53</v>
      </c>
      <c r="R516" s="159">
        <f t="shared" si="249"/>
        <v>1964825.53</v>
      </c>
    </row>
    <row r="517" spans="1:18" s="4" customFormat="1">
      <c r="A517" s="17" t="s">
        <v>923</v>
      </c>
      <c r="B517" s="15">
        <v>774</v>
      </c>
      <c r="C517" s="16" t="s">
        <v>35</v>
      </c>
      <c r="D517" s="16" t="s">
        <v>26</v>
      </c>
      <c r="E517" s="16" t="s">
        <v>922</v>
      </c>
      <c r="F517" s="16"/>
      <c r="G517" s="159">
        <f>G518</f>
        <v>341679.68</v>
      </c>
      <c r="H517" s="159">
        <f t="shared" ref="H517:R517" si="250">H518</f>
        <v>341680.68</v>
      </c>
      <c r="I517" s="159">
        <f t="shared" si="250"/>
        <v>341681.68</v>
      </c>
      <c r="J517" s="159">
        <f t="shared" si="250"/>
        <v>341682.68</v>
      </c>
      <c r="K517" s="159">
        <f t="shared" si="250"/>
        <v>341683.68</v>
      </c>
      <c r="L517" s="159">
        <f t="shared" si="250"/>
        <v>341684.68</v>
      </c>
      <c r="M517" s="159">
        <f t="shared" si="250"/>
        <v>341685.68</v>
      </c>
      <c r="N517" s="159">
        <f t="shared" si="250"/>
        <v>341686.68</v>
      </c>
      <c r="O517" s="159">
        <f t="shared" si="250"/>
        <v>341687.68</v>
      </c>
      <c r="P517" s="159">
        <f t="shared" si="250"/>
        <v>341688.68</v>
      </c>
      <c r="Q517" s="159">
        <f t="shared" si="250"/>
        <v>341689.68</v>
      </c>
      <c r="R517" s="159">
        <f t="shared" si="250"/>
        <v>341679.68</v>
      </c>
    </row>
    <row r="518" spans="1:18" s="4" customFormat="1">
      <c r="A518" s="17" t="s">
        <v>42</v>
      </c>
      <c r="B518" s="15">
        <v>774</v>
      </c>
      <c r="C518" s="16" t="s">
        <v>35</v>
      </c>
      <c r="D518" s="16" t="s">
        <v>26</v>
      </c>
      <c r="E518" s="16" t="s">
        <v>922</v>
      </c>
      <c r="F518" s="16" t="s">
        <v>43</v>
      </c>
      <c r="G518" s="159">
        <v>341679.68</v>
      </c>
      <c r="H518" s="159">
        <v>341680.68</v>
      </c>
      <c r="I518" s="159">
        <v>341681.68</v>
      </c>
      <c r="J518" s="159">
        <v>341682.68</v>
      </c>
      <c r="K518" s="159">
        <v>341683.68</v>
      </c>
      <c r="L518" s="159">
        <v>341684.68</v>
      </c>
      <c r="M518" s="159">
        <v>341685.68</v>
      </c>
      <c r="N518" s="159">
        <v>341686.68</v>
      </c>
      <c r="O518" s="159">
        <v>341687.68</v>
      </c>
      <c r="P518" s="159">
        <v>341688.68</v>
      </c>
      <c r="Q518" s="159">
        <v>341689.68</v>
      </c>
      <c r="R518" s="159">
        <v>341679.68</v>
      </c>
    </row>
    <row r="519" spans="1:18" s="4" customFormat="1" ht="38.25">
      <c r="A519" s="17" t="s">
        <v>806</v>
      </c>
      <c r="B519" s="15">
        <v>774</v>
      </c>
      <c r="C519" s="16" t="s">
        <v>35</v>
      </c>
      <c r="D519" s="16" t="s">
        <v>26</v>
      </c>
      <c r="E519" s="16" t="s">
        <v>765</v>
      </c>
      <c r="F519" s="16"/>
      <c r="G519" s="159">
        <f>G520</f>
        <v>170000</v>
      </c>
      <c r="H519" s="159">
        <f t="shared" ref="H519:R520" si="251">H520</f>
        <v>170000</v>
      </c>
      <c r="I519" s="159">
        <f t="shared" si="251"/>
        <v>170000</v>
      </c>
      <c r="J519" s="159">
        <f t="shared" si="251"/>
        <v>170000</v>
      </c>
      <c r="K519" s="159">
        <f t="shared" si="251"/>
        <v>170000</v>
      </c>
      <c r="L519" s="159">
        <f t="shared" si="251"/>
        <v>170000</v>
      </c>
      <c r="M519" s="159">
        <f t="shared" si="251"/>
        <v>170000</v>
      </c>
      <c r="N519" s="159">
        <f t="shared" si="251"/>
        <v>170000</v>
      </c>
      <c r="O519" s="159">
        <f t="shared" si="251"/>
        <v>170000</v>
      </c>
      <c r="P519" s="159">
        <f t="shared" si="251"/>
        <v>170000</v>
      </c>
      <c r="Q519" s="159">
        <f t="shared" si="251"/>
        <v>170000</v>
      </c>
      <c r="R519" s="159">
        <f t="shared" si="251"/>
        <v>170000</v>
      </c>
    </row>
    <row r="520" spans="1:18" s="4" customFormat="1" ht="25.5">
      <c r="A520" s="17" t="s">
        <v>40</v>
      </c>
      <c r="B520" s="15">
        <v>774</v>
      </c>
      <c r="C520" s="16" t="s">
        <v>35</v>
      </c>
      <c r="D520" s="16" t="s">
        <v>26</v>
      </c>
      <c r="E520" s="16" t="s">
        <v>765</v>
      </c>
      <c r="F520" s="16" t="s">
        <v>41</v>
      </c>
      <c r="G520" s="159">
        <f>G521</f>
        <v>170000</v>
      </c>
      <c r="H520" s="159">
        <f t="shared" si="251"/>
        <v>170000</v>
      </c>
      <c r="I520" s="159">
        <f t="shared" si="251"/>
        <v>170000</v>
      </c>
      <c r="J520" s="159">
        <f t="shared" si="251"/>
        <v>170000</v>
      </c>
      <c r="K520" s="159">
        <f t="shared" si="251"/>
        <v>170000</v>
      </c>
      <c r="L520" s="159">
        <f t="shared" si="251"/>
        <v>170000</v>
      </c>
      <c r="M520" s="159">
        <f t="shared" si="251"/>
        <v>170000</v>
      </c>
      <c r="N520" s="159">
        <f t="shared" si="251"/>
        <v>170000</v>
      </c>
      <c r="O520" s="159">
        <f t="shared" si="251"/>
        <v>170000</v>
      </c>
      <c r="P520" s="159">
        <f t="shared" si="251"/>
        <v>170000</v>
      </c>
      <c r="Q520" s="159">
        <f t="shared" si="251"/>
        <v>170000</v>
      </c>
      <c r="R520" s="159">
        <f t="shared" si="251"/>
        <v>170000</v>
      </c>
    </row>
    <row r="521" spans="1:18" s="4" customFormat="1">
      <c r="A521" s="17" t="s">
        <v>42</v>
      </c>
      <c r="B521" s="15">
        <v>774</v>
      </c>
      <c r="C521" s="16" t="s">
        <v>35</v>
      </c>
      <c r="D521" s="16" t="s">
        <v>26</v>
      </c>
      <c r="E521" s="16" t="s">
        <v>765</v>
      </c>
      <c r="F521" s="16" t="s">
        <v>43</v>
      </c>
      <c r="G521" s="159">
        <f>700000-84834-197962-247204</f>
        <v>170000</v>
      </c>
      <c r="H521" s="159">
        <f t="shared" ref="H521:R521" si="252">700000-84834-197962-247204</f>
        <v>170000</v>
      </c>
      <c r="I521" s="159">
        <f t="shared" si="252"/>
        <v>170000</v>
      </c>
      <c r="J521" s="159">
        <f t="shared" si="252"/>
        <v>170000</v>
      </c>
      <c r="K521" s="159">
        <f t="shared" si="252"/>
        <v>170000</v>
      </c>
      <c r="L521" s="159">
        <f t="shared" si="252"/>
        <v>170000</v>
      </c>
      <c r="M521" s="159">
        <f t="shared" si="252"/>
        <v>170000</v>
      </c>
      <c r="N521" s="159">
        <f t="shared" si="252"/>
        <v>170000</v>
      </c>
      <c r="O521" s="159">
        <f t="shared" si="252"/>
        <v>170000</v>
      </c>
      <c r="P521" s="159">
        <f t="shared" si="252"/>
        <v>170000</v>
      </c>
      <c r="Q521" s="159">
        <f t="shared" si="252"/>
        <v>170000</v>
      </c>
      <c r="R521" s="159">
        <f t="shared" si="252"/>
        <v>170000</v>
      </c>
    </row>
    <row r="522" spans="1:18" s="4" customFormat="1" hidden="1">
      <c r="A522" s="17"/>
      <c r="B522" s="15"/>
      <c r="C522" s="16"/>
      <c r="D522" s="16"/>
      <c r="E522" s="16"/>
      <c r="F522" s="16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</row>
    <row r="523" spans="1:18" s="4" customFormat="1" ht="25.5" hidden="1">
      <c r="A523" s="17" t="s">
        <v>921</v>
      </c>
      <c r="B523" s="15">
        <v>774</v>
      </c>
      <c r="C523" s="16" t="s">
        <v>35</v>
      </c>
      <c r="D523" s="16" t="s">
        <v>26</v>
      </c>
      <c r="E523" s="16" t="s">
        <v>920</v>
      </c>
      <c r="F523" s="16"/>
      <c r="G523" s="159">
        <f>G524</f>
        <v>0</v>
      </c>
      <c r="H523" s="159">
        <f t="shared" ref="H523:R523" si="253">H524</f>
        <v>0</v>
      </c>
      <c r="I523" s="159">
        <f t="shared" si="253"/>
        <v>0</v>
      </c>
      <c r="J523" s="159">
        <f t="shared" si="253"/>
        <v>0</v>
      </c>
      <c r="K523" s="159">
        <f t="shared" si="253"/>
        <v>0</v>
      </c>
      <c r="L523" s="159">
        <f t="shared" si="253"/>
        <v>0</v>
      </c>
      <c r="M523" s="159">
        <f t="shared" si="253"/>
        <v>0</v>
      </c>
      <c r="N523" s="159">
        <f t="shared" si="253"/>
        <v>0</v>
      </c>
      <c r="O523" s="159">
        <f t="shared" si="253"/>
        <v>0</v>
      </c>
      <c r="P523" s="159">
        <f t="shared" si="253"/>
        <v>0</v>
      </c>
      <c r="Q523" s="159">
        <f t="shared" si="253"/>
        <v>0</v>
      </c>
      <c r="R523" s="159">
        <f t="shared" si="253"/>
        <v>0</v>
      </c>
    </row>
    <row r="524" spans="1:18" s="4" customFormat="1" hidden="1">
      <c r="A524" s="17" t="s">
        <v>42</v>
      </c>
      <c r="B524" s="15">
        <v>774</v>
      </c>
      <c r="C524" s="16" t="s">
        <v>35</v>
      </c>
      <c r="D524" s="16" t="s">
        <v>26</v>
      </c>
      <c r="E524" s="16" t="s">
        <v>920</v>
      </c>
      <c r="F524" s="16" t="s">
        <v>43</v>
      </c>
      <c r="G524" s="159">
        <f>114406-114406</f>
        <v>0</v>
      </c>
      <c r="H524" s="159">
        <f t="shared" ref="H524:R524" si="254">114406-114406</f>
        <v>0</v>
      </c>
      <c r="I524" s="159">
        <f t="shared" si="254"/>
        <v>0</v>
      </c>
      <c r="J524" s="159">
        <f t="shared" si="254"/>
        <v>0</v>
      </c>
      <c r="K524" s="159">
        <f t="shared" si="254"/>
        <v>0</v>
      </c>
      <c r="L524" s="159">
        <f t="shared" si="254"/>
        <v>0</v>
      </c>
      <c r="M524" s="159">
        <f t="shared" si="254"/>
        <v>0</v>
      </c>
      <c r="N524" s="159">
        <f t="shared" si="254"/>
        <v>0</v>
      </c>
      <c r="O524" s="159">
        <f t="shared" si="254"/>
        <v>0</v>
      </c>
      <c r="P524" s="159">
        <f t="shared" si="254"/>
        <v>0</v>
      </c>
      <c r="Q524" s="159">
        <f t="shared" si="254"/>
        <v>0</v>
      </c>
      <c r="R524" s="159">
        <f t="shared" si="254"/>
        <v>0</v>
      </c>
    </row>
    <row r="525" spans="1:18" s="4" customFormat="1" ht="38.25">
      <c r="A525" s="17" t="s">
        <v>982</v>
      </c>
      <c r="B525" s="15">
        <v>774</v>
      </c>
      <c r="C525" s="16" t="s">
        <v>35</v>
      </c>
      <c r="D525" s="16" t="s">
        <v>26</v>
      </c>
      <c r="E525" s="16" t="s">
        <v>981</v>
      </c>
      <c r="F525" s="16"/>
      <c r="G525" s="159">
        <f>G526</f>
        <v>163438</v>
      </c>
      <c r="H525" s="159">
        <f t="shared" ref="H525:R525" si="255">H526</f>
        <v>163439</v>
      </c>
      <c r="I525" s="159">
        <f t="shared" si="255"/>
        <v>163440</v>
      </c>
      <c r="J525" s="159">
        <f t="shared" si="255"/>
        <v>163441</v>
      </c>
      <c r="K525" s="159">
        <f t="shared" si="255"/>
        <v>163442</v>
      </c>
      <c r="L525" s="159">
        <f t="shared" si="255"/>
        <v>163443</v>
      </c>
      <c r="M525" s="159">
        <f t="shared" si="255"/>
        <v>163444</v>
      </c>
      <c r="N525" s="159">
        <f t="shared" si="255"/>
        <v>163445</v>
      </c>
      <c r="O525" s="159">
        <f t="shared" si="255"/>
        <v>163446</v>
      </c>
      <c r="P525" s="159">
        <f t="shared" si="255"/>
        <v>163447</v>
      </c>
      <c r="Q525" s="159">
        <f t="shared" si="255"/>
        <v>163448</v>
      </c>
      <c r="R525" s="159">
        <f t="shared" si="255"/>
        <v>163438</v>
      </c>
    </row>
    <row r="526" spans="1:18" s="4" customFormat="1">
      <c r="A526" s="17" t="s">
        <v>42</v>
      </c>
      <c r="B526" s="15">
        <v>774</v>
      </c>
      <c r="C526" s="16" t="s">
        <v>35</v>
      </c>
      <c r="D526" s="16" t="s">
        <v>26</v>
      </c>
      <c r="E526" s="16" t="s">
        <v>981</v>
      </c>
      <c r="F526" s="16" t="s">
        <v>43</v>
      </c>
      <c r="G526" s="159">
        <v>163438</v>
      </c>
      <c r="H526" s="159">
        <v>163439</v>
      </c>
      <c r="I526" s="159">
        <v>163440</v>
      </c>
      <c r="J526" s="159">
        <v>163441</v>
      </c>
      <c r="K526" s="159">
        <v>163442</v>
      </c>
      <c r="L526" s="159">
        <v>163443</v>
      </c>
      <c r="M526" s="159">
        <v>163444</v>
      </c>
      <c r="N526" s="159">
        <v>163445</v>
      </c>
      <c r="O526" s="159">
        <v>163446</v>
      </c>
      <c r="P526" s="159">
        <v>163447</v>
      </c>
      <c r="Q526" s="159">
        <v>163448</v>
      </c>
      <c r="R526" s="159">
        <v>163438</v>
      </c>
    </row>
    <row r="527" spans="1:18" s="4" customFormat="1" ht="25.5">
      <c r="A527" s="17" t="s">
        <v>884</v>
      </c>
      <c r="B527" s="15">
        <v>774</v>
      </c>
      <c r="C527" s="16" t="s">
        <v>35</v>
      </c>
      <c r="D527" s="16" t="s">
        <v>26</v>
      </c>
      <c r="E527" s="16" t="s">
        <v>924</v>
      </c>
      <c r="F527" s="16"/>
      <c r="G527" s="159">
        <f>G528</f>
        <v>2308000</v>
      </c>
      <c r="H527" s="159">
        <f t="shared" ref="H527:R527" si="256">H528</f>
        <v>2308001</v>
      </c>
      <c r="I527" s="159">
        <f t="shared" si="256"/>
        <v>2308002</v>
      </c>
      <c r="J527" s="159">
        <f t="shared" si="256"/>
        <v>2308003</v>
      </c>
      <c r="K527" s="159">
        <f t="shared" si="256"/>
        <v>2308004</v>
      </c>
      <c r="L527" s="159">
        <f t="shared" si="256"/>
        <v>2308005</v>
      </c>
      <c r="M527" s="159">
        <f t="shared" si="256"/>
        <v>2308006</v>
      </c>
      <c r="N527" s="159">
        <f t="shared" si="256"/>
        <v>2308007</v>
      </c>
      <c r="O527" s="159">
        <f t="shared" si="256"/>
        <v>2308008</v>
      </c>
      <c r="P527" s="159">
        <f t="shared" si="256"/>
        <v>2308009</v>
      </c>
      <c r="Q527" s="159">
        <f t="shared" si="256"/>
        <v>2308010</v>
      </c>
      <c r="R527" s="159">
        <f t="shared" si="256"/>
        <v>2308000</v>
      </c>
    </row>
    <row r="528" spans="1:18" s="4" customFormat="1">
      <c r="A528" s="17" t="s">
        <v>42</v>
      </c>
      <c r="B528" s="15">
        <v>774</v>
      </c>
      <c r="C528" s="16" t="s">
        <v>35</v>
      </c>
      <c r="D528" s="16" t="s">
        <v>26</v>
      </c>
      <c r="E528" s="16" t="s">
        <v>924</v>
      </c>
      <c r="F528" s="16" t="s">
        <v>43</v>
      </c>
      <c r="G528" s="159">
        <v>2308000</v>
      </c>
      <c r="H528" s="159">
        <v>2308001</v>
      </c>
      <c r="I528" s="159">
        <v>2308002</v>
      </c>
      <c r="J528" s="159">
        <v>2308003</v>
      </c>
      <c r="K528" s="159">
        <v>2308004</v>
      </c>
      <c r="L528" s="159">
        <v>2308005</v>
      </c>
      <c r="M528" s="159">
        <v>2308006</v>
      </c>
      <c r="N528" s="159">
        <v>2308007</v>
      </c>
      <c r="O528" s="159">
        <v>2308008</v>
      </c>
      <c r="P528" s="159">
        <v>2308009</v>
      </c>
      <c r="Q528" s="159">
        <v>2308010</v>
      </c>
      <c r="R528" s="159">
        <v>2308000</v>
      </c>
    </row>
    <row r="529" spans="1:19" s="4" customFormat="1" ht="25.5">
      <c r="A529" s="17" t="s">
        <v>951</v>
      </c>
      <c r="B529" s="15">
        <v>774</v>
      </c>
      <c r="C529" s="16" t="s">
        <v>35</v>
      </c>
      <c r="D529" s="16" t="s">
        <v>26</v>
      </c>
      <c r="E529" s="16" t="s">
        <v>950</v>
      </c>
      <c r="F529" s="16"/>
      <c r="G529" s="159">
        <f>G530</f>
        <v>9633743.5899999999</v>
      </c>
      <c r="H529" s="159">
        <f t="shared" ref="H529:R530" si="257">H530</f>
        <v>9633744.5899999999</v>
      </c>
      <c r="I529" s="159">
        <f t="shared" si="257"/>
        <v>9633745.5899999999</v>
      </c>
      <c r="J529" s="159">
        <f t="shared" si="257"/>
        <v>9633746.5899999999</v>
      </c>
      <c r="K529" s="159">
        <f t="shared" si="257"/>
        <v>9633747.5899999999</v>
      </c>
      <c r="L529" s="159">
        <f t="shared" si="257"/>
        <v>9633748.5899999999</v>
      </c>
      <c r="M529" s="159">
        <f t="shared" si="257"/>
        <v>9633749.5899999999</v>
      </c>
      <c r="N529" s="159">
        <f t="shared" si="257"/>
        <v>9633750.5899999999</v>
      </c>
      <c r="O529" s="159">
        <f t="shared" si="257"/>
        <v>9633751.5899999999</v>
      </c>
      <c r="P529" s="159">
        <f t="shared" si="257"/>
        <v>9633752.5899999999</v>
      </c>
      <c r="Q529" s="159">
        <f t="shared" si="257"/>
        <v>9633753.5899999999</v>
      </c>
      <c r="R529" s="159">
        <f t="shared" si="257"/>
        <v>9633743.5899999999</v>
      </c>
    </row>
    <row r="530" spans="1:19" s="4" customFormat="1" ht="25.5">
      <c r="A530" s="17" t="s">
        <v>40</v>
      </c>
      <c r="B530" s="15">
        <v>774</v>
      </c>
      <c r="C530" s="16" t="s">
        <v>35</v>
      </c>
      <c r="D530" s="16" t="s">
        <v>26</v>
      </c>
      <c r="E530" s="16" t="s">
        <v>950</v>
      </c>
      <c r="F530" s="16" t="s">
        <v>41</v>
      </c>
      <c r="G530" s="159">
        <f>G531</f>
        <v>9633743.5899999999</v>
      </c>
      <c r="H530" s="159">
        <f t="shared" si="257"/>
        <v>9633744.5899999999</v>
      </c>
      <c r="I530" s="159">
        <f t="shared" si="257"/>
        <v>9633745.5899999999</v>
      </c>
      <c r="J530" s="159">
        <f t="shared" si="257"/>
        <v>9633746.5899999999</v>
      </c>
      <c r="K530" s="159">
        <f t="shared" si="257"/>
        <v>9633747.5899999999</v>
      </c>
      <c r="L530" s="159">
        <f t="shared" si="257"/>
        <v>9633748.5899999999</v>
      </c>
      <c r="M530" s="159">
        <f t="shared" si="257"/>
        <v>9633749.5899999999</v>
      </c>
      <c r="N530" s="159">
        <f t="shared" si="257"/>
        <v>9633750.5899999999</v>
      </c>
      <c r="O530" s="159">
        <f t="shared" si="257"/>
        <v>9633751.5899999999</v>
      </c>
      <c r="P530" s="159">
        <f t="shared" si="257"/>
        <v>9633752.5899999999</v>
      </c>
      <c r="Q530" s="159">
        <f t="shared" si="257"/>
        <v>9633753.5899999999</v>
      </c>
      <c r="R530" s="159">
        <f t="shared" si="257"/>
        <v>9633743.5899999999</v>
      </c>
    </row>
    <row r="531" spans="1:19" s="4" customFormat="1">
      <c r="A531" s="17" t="s">
        <v>42</v>
      </c>
      <c r="B531" s="15">
        <v>774</v>
      </c>
      <c r="C531" s="16" t="s">
        <v>35</v>
      </c>
      <c r="D531" s="16" t="s">
        <v>26</v>
      </c>
      <c r="E531" s="16" t="s">
        <v>950</v>
      </c>
      <c r="F531" s="16" t="s">
        <v>43</v>
      </c>
      <c r="G531" s="159">
        <v>9633743.5899999999</v>
      </c>
      <c r="H531" s="159">
        <v>9633744.5899999999</v>
      </c>
      <c r="I531" s="159">
        <v>9633745.5899999999</v>
      </c>
      <c r="J531" s="159">
        <v>9633746.5899999999</v>
      </c>
      <c r="K531" s="159">
        <v>9633747.5899999999</v>
      </c>
      <c r="L531" s="159">
        <v>9633748.5899999999</v>
      </c>
      <c r="M531" s="159">
        <v>9633749.5899999999</v>
      </c>
      <c r="N531" s="159">
        <v>9633750.5899999999</v>
      </c>
      <c r="O531" s="159">
        <v>9633751.5899999999</v>
      </c>
      <c r="P531" s="159">
        <v>9633752.5899999999</v>
      </c>
      <c r="Q531" s="159">
        <v>9633753.5899999999</v>
      </c>
      <c r="R531" s="159">
        <v>9633743.5899999999</v>
      </c>
    </row>
    <row r="532" spans="1:19" s="4" customFormat="1" ht="25.5">
      <c r="A532" s="17" t="s">
        <v>980</v>
      </c>
      <c r="B532" s="15">
        <v>774</v>
      </c>
      <c r="C532" s="16" t="s">
        <v>35</v>
      </c>
      <c r="D532" s="16" t="s">
        <v>26</v>
      </c>
      <c r="E532" s="16" t="s">
        <v>979</v>
      </c>
      <c r="F532" s="16"/>
      <c r="G532" s="159">
        <f>G533</f>
        <v>2348762</v>
      </c>
      <c r="H532" s="159">
        <f t="shared" ref="H532:R533" si="258">H533</f>
        <v>2348763</v>
      </c>
      <c r="I532" s="159">
        <f t="shared" si="258"/>
        <v>2348764</v>
      </c>
      <c r="J532" s="159">
        <f t="shared" si="258"/>
        <v>2348765</v>
      </c>
      <c r="K532" s="159">
        <f t="shared" si="258"/>
        <v>2348766</v>
      </c>
      <c r="L532" s="159">
        <f t="shared" si="258"/>
        <v>2348767</v>
      </c>
      <c r="M532" s="159">
        <f t="shared" si="258"/>
        <v>2348768</v>
      </c>
      <c r="N532" s="159">
        <f t="shared" si="258"/>
        <v>2348769</v>
      </c>
      <c r="O532" s="159">
        <f t="shared" si="258"/>
        <v>2348770</v>
      </c>
      <c r="P532" s="159">
        <f t="shared" si="258"/>
        <v>2348771</v>
      </c>
      <c r="Q532" s="159">
        <f t="shared" si="258"/>
        <v>2348772</v>
      </c>
      <c r="R532" s="159">
        <f t="shared" si="258"/>
        <v>2348762</v>
      </c>
    </row>
    <row r="533" spans="1:19" s="4" customFormat="1" ht="25.5">
      <c r="A533" s="17" t="s">
        <v>40</v>
      </c>
      <c r="B533" s="15">
        <v>774</v>
      </c>
      <c r="C533" s="16" t="s">
        <v>35</v>
      </c>
      <c r="D533" s="16" t="s">
        <v>26</v>
      </c>
      <c r="E533" s="16" t="s">
        <v>979</v>
      </c>
      <c r="F533" s="16" t="s">
        <v>41</v>
      </c>
      <c r="G533" s="159">
        <f>G534</f>
        <v>2348762</v>
      </c>
      <c r="H533" s="159">
        <f t="shared" si="258"/>
        <v>2348763</v>
      </c>
      <c r="I533" s="159">
        <f t="shared" si="258"/>
        <v>2348764</v>
      </c>
      <c r="J533" s="159">
        <f t="shared" si="258"/>
        <v>2348765</v>
      </c>
      <c r="K533" s="159">
        <f t="shared" si="258"/>
        <v>2348766</v>
      </c>
      <c r="L533" s="159">
        <f t="shared" si="258"/>
        <v>2348767</v>
      </c>
      <c r="M533" s="159">
        <f t="shared" si="258"/>
        <v>2348768</v>
      </c>
      <c r="N533" s="159">
        <f t="shared" si="258"/>
        <v>2348769</v>
      </c>
      <c r="O533" s="159">
        <f t="shared" si="258"/>
        <v>2348770</v>
      </c>
      <c r="P533" s="159">
        <f t="shared" si="258"/>
        <v>2348771</v>
      </c>
      <c r="Q533" s="159">
        <f t="shared" si="258"/>
        <v>2348772</v>
      </c>
      <c r="R533" s="159">
        <f t="shared" si="258"/>
        <v>2348762</v>
      </c>
    </row>
    <row r="534" spans="1:19" s="4" customFormat="1">
      <c r="A534" s="17" t="s">
        <v>42</v>
      </c>
      <c r="B534" s="15">
        <v>774</v>
      </c>
      <c r="C534" s="16" t="s">
        <v>35</v>
      </c>
      <c r="D534" s="16" t="s">
        <v>26</v>
      </c>
      <c r="E534" s="16" t="s">
        <v>979</v>
      </c>
      <c r="F534" s="16" t="s">
        <v>43</v>
      </c>
      <c r="G534" s="159">
        <v>2348762</v>
      </c>
      <c r="H534" s="159">
        <v>2348763</v>
      </c>
      <c r="I534" s="159">
        <v>2348764</v>
      </c>
      <c r="J534" s="159">
        <v>2348765</v>
      </c>
      <c r="K534" s="159">
        <v>2348766</v>
      </c>
      <c r="L534" s="159">
        <v>2348767</v>
      </c>
      <c r="M534" s="159">
        <v>2348768</v>
      </c>
      <c r="N534" s="159">
        <v>2348769</v>
      </c>
      <c r="O534" s="159">
        <v>2348770</v>
      </c>
      <c r="P534" s="159">
        <v>2348771</v>
      </c>
      <c r="Q534" s="159">
        <v>2348772</v>
      </c>
      <c r="R534" s="159">
        <v>2348762</v>
      </c>
    </row>
    <row r="535" spans="1:19" s="4" customFormat="1">
      <c r="A535" s="17"/>
      <c r="B535" s="15"/>
      <c r="C535" s="16"/>
      <c r="D535" s="16"/>
      <c r="E535" s="16"/>
      <c r="F535" s="16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</row>
    <row r="536" spans="1:19" s="19" customFormat="1" ht="25.5" customHeight="1">
      <c r="A536" s="14" t="s">
        <v>787</v>
      </c>
      <c r="B536" s="15">
        <v>774</v>
      </c>
      <c r="C536" s="16" t="s">
        <v>35</v>
      </c>
      <c r="D536" s="16" t="s">
        <v>26</v>
      </c>
      <c r="E536" s="16" t="s">
        <v>455</v>
      </c>
      <c r="F536" s="16"/>
      <c r="G536" s="159">
        <f>G537</f>
        <v>110000</v>
      </c>
      <c r="H536" s="159">
        <f t="shared" ref="H536:R538" si="259">H537</f>
        <v>110001</v>
      </c>
      <c r="I536" s="159">
        <f t="shared" si="259"/>
        <v>110002</v>
      </c>
      <c r="J536" s="159">
        <f t="shared" si="259"/>
        <v>110003</v>
      </c>
      <c r="K536" s="159">
        <f t="shared" si="259"/>
        <v>110004</v>
      </c>
      <c r="L536" s="159">
        <f t="shared" si="259"/>
        <v>110005</v>
      </c>
      <c r="M536" s="159">
        <f t="shared" si="259"/>
        <v>110006</v>
      </c>
      <c r="N536" s="159">
        <f t="shared" si="259"/>
        <v>110007</v>
      </c>
      <c r="O536" s="159">
        <f t="shared" si="259"/>
        <v>110008</v>
      </c>
      <c r="P536" s="159">
        <f t="shared" si="259"/>
        <v>110009</v>
      </c>
      <c r="Q536" s="159">
        <f t="shared" si="259"/>
        <v>110010</v>
      </c>
      <c r="R536" s="159">
        <f t="shared" si="259"/>
        <v>110000</v>
      </c>
    </row>
    <row r="537" spans="1:19" s="19" customFormat="1" ht="25.5">
      <c r="A537" s="17" t="s">
        <v>180</v>
      </c>
      <c r="B537" s="16" t="s">
        <v>156</v>
      </c>
      <c r="C537" s="16" t="s">
        <v>35</v>
      </c>
      <c r="D537" s="16" t="s">
        <v>26</v>
      </c>
      <c r="E537" s="16" t="s">
        <v>456</v>
      </c>
      <c r="F537" s="16"/>
      <c r="G537" s="159">
        <f>G538</f>
        <v>110000</v>
      </c>
      <c r="H537" s="159">
        <f t="shared" si="259"/>
        <v>110001</v>
      </c>
      <c r="I537" s="159">
        <f t="shared" si="259"/>
        <v>110002</v>
      </c>
      <c r="J537" s="159">
        <f t="shared" si="259"/>
        <v>110003</v>
      </c>
      <c r="K537" s="159">
        <f t="shared" si="259"/>
        <v>110004</v>
      </c>
      <c r="L537" s="159">
        <f t="shared" si="259"/>
        <v>110005</v>
      </c>
      <c r="M537" s="159">
        <f t="shared" si="259"/>
        <v>110006</v>
      </c>
      <c r="N537" s="159">
        <f t="shared" si="259"/>
        <v>110007</v>
      </c>
      <c r="O537" s="159">
        <f t="shared" si="259"/>
        <v>110008</v>
      </c>
      <c r="P537" s="159">
        <f t="shared" si="259"/>
        <v>110009</v>
      </c>
      <c r="Q537" s="159">
        <f t="shared" si="259"/>
        <v>110010</v>
      </c>
      <c r="R537" s="159">
        <f t="shared" si="259"/>
        <v>110000</v>
      </c>
    </row>
    <row r="538" spans="1:19" s="19" customFormat="1" ht="30.75" customHeight="1">
      <c r="A538" s="17" t="s">
        <v>40</v>
      </c>
      <c r="B538" s="16" t="s">
        <v>156</v>
      </c>
      <c r="C538" s="16" t="s">
        <v>35</v>
      </c>
      <c r="D538" s="16" t="s">
        <v>26</v>
      </c>
      <c r="E538" s="16" t="s">
        <v>456</v>
      </c>
      <c r="F538" s="16" t="s">
        <v>41</v>
      </c>
      <c r="G538" s="159">
        <f>G539</f>
        <v>110000</v>
      </c>
      <c r="H538" s="159">
        <f t="shared" si="259"/>
        <v>110001</v>
      </c>
      <c r="I538" s="159">
        <f t="shared" si="259"/>
        <v>110002</v>
      </c>
      <c r="J538" s="159">
        <f t="shared" si="259"/>
        <v>110003</v>
      </c>
      <c r="K538" s="159">
        <f t="shared" si="259"/>
        <v>110004</v>
      </c>
      <c r="L538" s="159">
        <f t="shared" si="259"/>
        <v>110005</v>
      </c>
      <c r="M538" s="159">
        <f t="shared" si="259"/>
        <v>110006</v>
      </c>
      <c r="N538" s="159">
        <f t="shared" si="259"/>
        <v>110007</v>
      </c>
      <c r="O538" s="159">
        <f t="shared" si="259"/>
        <v>110008</v>
      </c>
      <c r="P538" s="159">
        <f t="shared" si="259"/>
        <v>110009</v>
      </c>
      <c r="Q538" s="159">
        <f t="shared" si="259"/>
        <v>110010</v>
      </c>
      <c r="R538" s="159">
        <f t="shared" si="259"/>
        <v>110000</v>
      </c>
      <c r="S538" s="18">
        <f>G536+G540</f>
        <v>448843</v>
      </c>
    </row>
    <row r="539" spans="1:19" s="19" customFormat="1">
      <c r="A539" s="17" t="s">
        <v>42</v>
      </c>
      <c r="B539" s="16" t="s">
        <v>156</v>
      </c>
      <c r="C539" s="16" t="s">
        <v>35</v>
      </c>
      <c r="D539" s="16" t="s">
        <v>26</v>
      </c>
      <c r="E539" s="16" t="s">
        <v>456</v>
      </c>
      <c r="F539" s="16" t="s">
        <v>43</v>
      </c>
      <c r="G539" s="159">
        <v>110000</v>
      </c>
      <c r="H539" s="159">
        <v>110001</v>
      </c>
      <c r="I539" s="159">
        <v>110002</v>
      </c>
      <c r="J539" s="159">
        <v>110003</v>
      </c>
      <c r="K539" s="159">
        <v>110004</v>
      </c>
      <c r="L539" s="159">
        <v>110005</v>
      </c>
      <c r="M539" s="159">
        <v>110006</v>
      </c>
      <c r="N539" s="159">
        <v>110007</v>
      </c>
      <c r="O539" s="159">
        <v>110008</v>
      </c>
      <c r="P539" s="159">
        <v>110009</v>
      </c>
      <c r="Q539" s="159">
        <v>110010</v>
      </c>
      <c r="R539" s="159">
        <v>110000</v>
      </c>
    </row>
    <row r="540" spans="1:19">
      <c r="A540" s="17" t="s">
        <v>542</v>
      </c>
      <c r="B540" s="16" t="s">
        <v>156</v>
      </c>
      <c r="C540" s="16" t="s">
        <v>35</v>
      </c>
      <c r="D540" s="16" t="s">
        <v>26</v>
      </c>
      <c r="E540" s="16" t="s">
        <v>949</v>
      </c>
      <c r="F540" s="16"/>
      <c r="G540" s="160">
        <f>G541</f>
        <v>338843</v>
      </c>
      <c r="H540" s="160">
        <f t="shared" ref="H540:R542" si="260">H541</f>
        <v>338844</v>
      </c>
      <c r="I540" s="160">
        <f t="shared" si="260"/>
        <v>338845</v>
      </c>
      <c r="J540" s="160">
        <f t="shared" si="260"/>
        <v>338846</v>
      </c>
      <c r="K540" s="160">
        <f t="shared" si="260"/>
        <v>338847</v>
      </c>
      <c r="L540" s="160">
        <f t="shared" si="260"/>
        <v>338848</v>
      </c>
      <c r="M540" s="160">
        <f t="shared" si="260"/>
        <v>338849</v>
      </c>
      <c r="N540" s="160">
        <f t="shared" si="260"/>
        <v>338850</v>
      </c>
      <c r="O540" s="160">
        <f t="shared" si="260"/>
        <v>338851</v>
      </c>
      <c r="P540" s="160">
        <f t="shared" si="260"/>
        <v>338852</v>
      </c>
      <c r="Q540" s="160">
        <f t="shared" si="260"/>
        <v>338853</v>
      </c>
      <c r="R540" s="160">
        <f t="shared" si="260"/>
        <v>338843</v>
      </c>
    </row>
    <row r="541" spans="1:19">
      <c r="A541" s="17" t="s">
        <v>542</v>
      </c>
      <c r="B541" s="16" t="s">
        <v>156</v>
      </c>
      <c r="C541" s="16" t="s">
        <v>35</v>
      </c>
      <c r="D541" s="16" t="s">
        <v>26</v>
      </c>
      <c r="E541" s="16" t="s">
        <v>948</v>
      </c>
      <c r="F541" s="16"/>
      <c r="G541" s="160">
        <f>G542</f>
        <v>338843</v>
      </c>
      <c r="H541" s="160">
        <f t="shared" si="260"/>
        <v>338844</v>
      </c>
      <c r="I541" s="160">
        <f t="shared" si="260"/>
        <v>338845</v>
      </c>
      <c r="J541" s="160">
        <f t="shared" si="260"/>
        <v>338846</v>
      </c>
      <c r="K541" s="160">
        <f t="shared" si="260"/>
        <v>338847</v>
      </c>
      <c r="L541" s="160">
        <f t="shared" si="260"/>
        <v>338848</v>
      </c>
      <c r="M541" s="160">
        <f t="shared" si="260"/>
        <v>338849</v>
      </c>
      <c r="N541" s="160">
        <f t="shared" si="260"/>
        <v>338850</v>
      </c>
      <c r="O541" s="160">
        <f t="shared" si="260"/>
        <v>338851</v>
      </c>
      <c r="P541" s="160">
        <f t="shared" si="260"/>
        <v>338852</v>
      </c>
      <c r="Q541" s="160">
        <f t="shared" si="260"/>
        <v>338853</v>
      </c>
      <c r="R541" s="160">
        <f t="shared" si="260"/>
        <v>338843</v>
      </c>
    </row>
    <row r="542" spans="1:19" ht="25.5">
      <c r="A542" s="17" t="s">
        <v>40</v>
      </c>
      <c r="B542" s="16" t="s">
        <v>156</v>
      </c>
      <c r="C542" s="16" t="s">
        <v>35</v>
      </c>
      <c r="D542" s="16" t="s">
        <v>26</v>
      </c>
      <c r="E542" s="16" t="s">
        <v>948</v>
      </c>
      <c r="F542" s="16" t="s">
        <v>41</v>
      </c>
      <c r="G542" s="160">
        <f>G543</f>
        <v>338843</v>
      </c>
      <c r="H542" s="160">
        <f t="shared" si="260"/>
        <v>338844</v>
      </c>
      <c r="I542" s="160">
        <f t="shared" si="260"/>
        <v>338845</v>
      </c>
      <c r="J542" s="160">
        <f t="shared" si="260"/>
        <v>338846</v>
      </c>
      <c r="K542" s="160">
        <f t="shared" si="260"/>
        <v>338847</v>
      </c>
      <c r="L542" s="160">
        <f t="shared" si="260"/>
        <v>338848</v>
      </c>
      <c r="M542" s="160">
        <f t="shared" si="260"/>
        <v>338849</v>
      </c>
      <c r="N542" s="160">
        <f t="shared" si="260"/>
        <v>338850</v>
      </c>
      <c r="O542" s="160">
        <f t="shared" si="260"/>
        <v>338851</v>
      </c>
      <c r="P542" s="160">
        <f t="shared" si="260"/>
        <v>338852</v>
      </c>
      <c r="Q542" s="160">
        <f t="shared" si="260"/>
        <v>338853</v>
      </c>
      <c r="R542" s="160">
        <f t="shared" si="260"/>
        <v>338843</v>
      </c>
    </row>
    <row r="543" spans="1:19">
      <c r="A543" s="17" t="s">
        <v>42</v>
      </c>
      <c r="B543" s="16" t="s">
        <v>156</v>
      </c>
      <c r="C543" s="16" t="s">
        <v>35</v>
      </c>
      <c r="D543" s="16" t="s">
        <v>26</v>
      </c>
      <c r="E543" s="16" t="s">
        <v>948</v>
      </c>
      <c r="F543" s="16" t="s">
        <v>43</v>
      </c>
      <c r="G543" s="160">
        <v>338843</v>
      </c>
      <c r="H543" s="160">
        <v>338844</v>
      </c>
      <c r="I543" s="160">
        <v>338845</v>
      </c>
      <c r="J543" s="160">
        <v>338846</v>
      </c>
      <c r="K543" s="160">
        <v>338847</v>
      </c>
      <c r="L543" s="160">
        <v>338848</v>
      </c>
      <c r="M543" s="160">
        <v>338849</v>
      </c>
      <c r="N543" s="160">
        <v>338850</v>
      </c>
      <c r="O543" s="160">
        <v>338851</v>
      </c>
      <c r="P543" s="160">
        <v>338852</v>
      </c>
      <c r="Q543" s="160">
        <v>338853</v>
      </c>
      <c r="R543" s="160">
        <v>338843</v>
      </c>
    </row>
    <row r="544" spans="1:19" ht="22.5" customHeight="1">
      <c r="A544" s="14" t="s">
        <v>36</v>
      </c>
      <c r="B544" s="16" t="s">
        <v>156</v>
      </c>
      <c r="C544" s="16" t="s">
        <v>35</v>
      </c>
      <c r="D544" s="16" t="s">
        <v>37</v>
      </c>
      <c r="E544" s="16"/>
      <c r="F544" s="16"/>
      <c r="G544" s="159">
        <f>G554+G659+G655++G667+G545+G663+G599</f>
        <v>495055581.99999994</v>
      </c>
      <c r="H544" s="159">
        <f t="shared" ref="H544:R544" si="261">H554+H659+H655++H667+H545+H663+H599</f>
        <v>495055597.99999994</v>
      </c>
      <c r="I544" s="159">
        <f t="shared" si="261"/>
        <v>495055613.99999994</v>
      </c>
      <c r="J544" s="159">
        <f t="shared" si="261"/>
        <v>495055629.99999994</v>
      </c>
      <c r="K544" s="159">
        <f t="shared" si="261"/>
        <v>495055645.99999994</v>
      </c>
      <c r="L544" s="159">
        <f t="shared" si="261"/>
        <v>495055661.99999994</v>
      </c>
      <c r="M544" s="159">
        <f t="shared" si="261"/>
        <v>495055677.99999994</v>
      </c>
      <c r="N544" s="159">
        <f t="shared" si="261"/>
        <v>495055693.99999994</v>
      </c>
      <c r="O544" s="159">
        <f t="shared" si="261"/>
        <v>495055709.99999994</v>
      </c>
      <c r="P544" s="159">
        <f t="shared" si="261"/>
        <v>495055725.99999994</v>
      </c>
      <c r="Q544" s="159">
        <f t="shared" si="261"/>
        <v>495055741.99999994</v>
      </c>
      <c r="R544" s="159">
        <f t="shared" si="261"/>
        <v>495050341.99999994</v>
      </c>
    </row>
    <row r="545" spans="1:18" ht="51">
      <c r="A545" s="17" t="s">
        <v>793</v>
      </c>
      <c r="B545" s="55">
        <v>774</v>
      </c>
      <c r="C545" s="16" t="s">
        <v>35</v>
      </c>
      <c r="D545" s="16" t="s">
        <v>37</v>
      </c>
      <c r="E545" s="16" t="s">
        <v>448</v>
      </c>
      <c r="F545" s="16"/>
      <c r="G545" s="159">
        <f>G546+G551</f>
        <v>2524000</v>
      </c>
      <c r="H545" s="159">
        <f t="shared" ref="H545:R545" si="262">H546+H551</f>
        <v>2524000</v>
      </c>
      <c r="I545" s="159">
        <f t="shared" si="262"/>
        <v>2524000</v>
      </c>
      <c r="J545" s="159">
        <f t="shared" si="262"/>
        <v>2524000</v>
      </c>
      <c r="K545" s="159">
        <f t="shared" si="262"/>
        <v>2524000</v>
      </c>
      <c r="L545" s="159">
        <f t="shared" si="262"/>
        <v>2524000</v>
      </c>
      <c r="M545" s="159">
        <f t="shared" si="262"/>
        <v>2524000</v>
      </c>
      <c r="N545" s="159">
        <f t="shared" si="262"/>
        <v>2524000</v>
      </c>
      <c r="O545" s="159">
        <f t="shared" si="262"/>
        <v>2524000</v>
      </c>
      <c r="P545" s="159">
        <f t="shared" si="262"/>
        <v>2524000</v>
      </c>
      <c r="Q545" s="159">
        <f t="shared" si="262"/>
        <v>2524000</v>
      </c>
      <c r="R545" s="159">
        <f t="shared" si="262"/>
        <v>2524000</v>
      </c>
    </row>
    <row r="546" spans="1:18" ht="25.5">
      <c r="A546" s="17" t="s">
        <v>826</v>
      </c>
      <c r="B546" s="55">
        <v>774</v>
      </c>
      <c r="C546" s="16" t="s">
        <v>35</v>
      </c>
      <c r="D546" s="16" t="s">
        <v>37</v>
      </c>
      <c r="E546" s="16" t="s">
        <v>930</v>
      </c>
      <c r="F546" s="16"/>
      <c r="G546" s="159">
        <f>G548</f>
        <v>1159000</v>
      </c>
      <c r="H546" s="159">
        <f t="shared" ref="H546:R546" si="263">H548</f>
        <v>1159000</v>
      </c>
      <c r="I546" s="159">
        <f t="shared" si="263"/>
        <v>1159000</v>
      </c>
      <c r="J546" s="159">
        <f t="shared" si="263"/>
        <v>1159000</v>
      </c>
      <c r="K546" s="159">
        <f t="shared" si="263"/>
        <v>1159000</v>
      </c>
      <c r="L546" s="159">
        <f t="shared" si="263"/>
        <v>1159000</v>
      </c>
      <c r="M546" s="159">
        <f t="shared" si="263"/>
        <v>1159000</v>
      </c>
      <c r="N546" s="159">
        <f t="shared" si="263"/>
        <v>1159000</v>
      </c>
      <c r="O546" s="159">
        <f t="shared" si="263"/>
        <v>1159000</v>
      </c>
      <c r="P546" s="159">
        <f t="shared" si="263"/>
        <v>1159000</v>
      </c>
      <c r="Q546" s="159">
        <f t="shared" si="263"/>
        <v>1159000</v>
      </c>
      <c r="R546" s="159">
        <f t="shared" si="263"/>
        <v>1159000</v>
      </c>
    </row>
    <row r="547" spans="1:18" ht="40.5" customHeight="1">
      <c r="A547" s="17" t="s">
        <v>159</v>
      </c>
      <c r="B547" s="55">
        <v>774</v>
      </c>
      <c r="C547" s="16" t="s">
        <v>35</v>
      </c>
      <c r="D547" s="16" t="s">
        <v>37</v>
      </c>
      <c r="E547" s="16" t="s">
        <v>930</v>
      </c>
      <c r="F547" s="16" t="s">
        <v>696</v>
      </c>
      <c r="G547" s="159">
        <f>G548</f>
        <v>1159000</v>
      </c>
      <c r="H547" s="159">
        <f t="shared" ref="H547:R547" si="264">H548</f>
        <v>1159000</v>
      </c>
      <c r="I547" s="159">
        <f t="shared" si="264"/>
        <v>1159000</v>
      </c>
      <c r="J547" s="159">
        <f t="shared" si="264"/>
        <v>1159000</v>
      </c>
      <c r="K547" s="159">
        <f t="shared" si="264"/>
        <v>1159000</v>
      </c>
      <c r="L547" s="159">
        <f t="shared" si="264"/>
        <v>1159000</v>
      </c>
      <c r="M547" s="159">
        <f t="shared" si="264"/>
        <v>1159000</v>
      </c>
      <c r="N547" s="159">
        <f t="shared" si="264"/>
        <v>1159000</v>
      </c>
      <c r="O547" s="159">
        <f t="shared" si="264"/>
        <v>1159000</v>
      </c>
      <c r="P547" s="159">
        <f t="shared" si="264"/>
        <v>1159000</v>
      </c>
      <c r="Q547" s="159">
        <f t="shared" si="264"/>
        <v>1159000</v>
      </c>
      <c r="R547" s="159">
        <f t="shared" si="264"/>
        <v>1159000</v>
      </c>
    </row>
    <row r="548" spans="1:18" ht="66" customHeight="1">
      <c r="A548" s="56" t="s">
        <v>902</v>
      </c>
      <c r="B548" s="55">
        <v>774</v>
      </c>
      <c r="C548" s="16" t="s">
        <v>35</v>
      </c>
      <c r="D548" s="16" t="s">
        <v>37</v>
      </c>
      <c r="E548" s="16" t="s">
        <v>930</v>
      </c>
      <c r="F548" s="16" t="s">
        <v>901</v>
      </c>
      <c r="G548" s="159">
        <f>1400000-241000</f>
        <v>1159000</v>
      </c>
      <c r="H548" s="159">
        <f t="shared" ref="H548:R548" si="265">1400000-241000</f>
        <v>1159000</v>
      </c>
      <c r="I548" s="159">
        <f t="shared" si="265"/>
        <v>1159000</v>
      </c>
      <c r="J548" s="159">
        <f t="shared" si="265"/>
        <v>1159000</v>
      </c>
      <c r="K548" s="159">
        <f t="shared" si="265"/>
        <v>1159000</v>
      </c>
      <c r="L548" s="159">
        <f t="shared" si="265"/>
        <v>1159000</v>
      </c>
      <c r="M548" s="159">
        <f t="shared" si="265"/>
        <v>1159000</v>
      </c>
      <c r="N548" s="159">
        <f t="shared" si="265"/>
        <v>1159000</v>
      </c>
      <c r="O548" s="159">
        <f t="shared" si="265"/>
        <v>1159000</v>
      </c>
      <c r="P548" s="159">
        <f t="shared" si="265"/>
        <v>1159000</v>
      </c>
      <c r="Q548" s="159">
        <f t="shared" si="265"/>
        <v>1159000</v>
      </c>
      <c r="R548" s="159">
        <f t="shared" si="265"/>
        <v>1159000</v>
      </c>
    </row>
    <row r="549" spans="1:18">
      <c r="A549" s="17" t="s">
        <v>42</v>
      </c>
      <c r="B549" s="55">
        <v>774</v>
      </c>
      <c r="C549" s="16" t="s">
        <v>35</v>
      </c>
      <c r="D549" s="16" t="s">
        <v>37</v>
      </c>
      <c r="E549" s="16" t="s">
        <v>825</v>
      </c>
      <c r="F549" s="16" t="s">
        <v>864</v>
      </c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</row>
    <row r="550" spans="1:18">
      <c r="A550" s="17"/>
      <c r="B550" s="55"/>
      <c r="C550" s="16"/>
      <c r="D550" s="16"/>
      <c r="E550" s="16"/>
      <c r="F550" s="16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</row>
    <row r="551" spans="1:18" ht="25.5">
      <c r="A551" s="17" t="s">
        <v>945</v>
      </c>
      <c r="B551" s="55">
        <v>774</v>
      </c>
      <c r="C551" s="16" t="s">
        <v>35</v>
      </c>
      <c r="D551" s="16" t="s">
        <v>37</v>
      </c>
      <c r="E551" s="16" t="s">
        <v>946</v>
      </c>
      <c r="F551" s="16"/>
      <c r="G551" s="159">
        <f>G553</f>
        <v>1365000</v>
      </c>
      <c r="H551" s="159">
        <f t="shared" ref="H551:R551" si="266">H553</f>
        <v>1365000</v>
      </c>
      <c r="I551" s="159">
        <f t="shared" si="266"/>
        <v>1365000</v>
      </c>
      <c r="J551" s="159">
        <f t="shared" si="266"/>
        <v>1365000</v>
      </c>
      <c r="K551" s="159">
        <f t="shared" si="266"/>
        <v>1365000</v>
      </c>
      <c r="L551" s="159">
        <f t="shared" si="266"/>
        <v>1365000</v>
      </c>
      <c r="M551" s="159">
        <f t="shared" si="266"/>
        <v>1365000</v>
      </c>
      <c r="N551" s="159">
        <f t="shared" si="266"/>
        <v>1365000</v>
      </c>
      <c r="O551" s="159">
        <f t="shared" si="266"/>
        <v>1365000</v>
      </c>
      <c r="P551" s="159">
        <f t="shared" si="266"/>
        <v>1365000</v>
      </c>
      <c r="Q551" s="159">
        <f t="shared" si="266"/>
        <v>1365000</v>
      </c>
      <c r="R551" s="159">
        <f t="shared" si="266"/>
        <v>1365000</v>
      </c>
    </row>
    <row r="552" spans="1:18" ht="40.5" customHeight="1">
      <c r="A552" s="17" t="s">
        <v>159</v>
      </c>
      <c r="B552" s="55">
        <v>774</v>
      </c>
      <c r="C552" s="16" t="s">
        <v>35</v>
      </c>
      <c r="D552" s="16" t="s">
        <v>37</v>
      </c>
      <c r="E552" s="16" t="s">
        <v>946</v>
      </c>
      <c r="F552" s="16" t="s">
        <v>696</v>
      </c>
      <c r="G552" s="159">
        <f>G553</f>
        <v>1365000</v>
      </c>
      <c r="H552" s="159">
        <f t="shared" ref="H552:R552" si="267">H553</f>
        <v>1365000</v>
      </c>
      <c r="I552" s="159">
        <f t="shared" si="267"/>
        <v>1365000</v>
      </c>
      <c r="J552" s="159">
        <f t="shared" si="267"/>
        <v>1365000</v>
      </c>
      <c r="K552" s="159">
        <f t="shared" si="267"/>
        <v>1365000</v>
      </c>
      <c r="L552" s="159">
        <f t="shared" si="267"/>
        <v>1365000</v>
      </c>
      <c r="M552" s="159">
        <f t="shared" si="267"/>
        <v>1365000</v>
      </c>
      <c r="N552" s="159">
        <f t="shared" si="267"/>
        <v>1365000</v>
      </c>
      <c r="O552" s="159">
        <f t="shared" si="267"/>
        <v>1365000</v>
      </c>
      <c r="P552" s="159">
        <f t="shared" si="267"/>
        <v>1365000</v>
      </c>
      <c r="Q552" s="159">
        <f t="shared" si="267"/>
        <v>1365000</v>
      </c>
      <c r="R552" s="159">
        <f t="shared" si="267"/>
        <v>1365000</v>
      </c>
    </row>
    <row r="553" spans="1:18" ht="66" customHeight="1">
      <c r="A553" s="56" t="s">
        <v>902</v>
      </c>
      <c r="B553" s="55">
        <v>774</v>
      </c>
      <c r="C553" s="16" t="s">
        <v>35</v>
      </c>
      <c r="D553" s="16" t="s">
        <v>37</v>
      </c>
      <c r="E553" s="16" t="s">
        <v>946</v>
      </c>
      <c r="F553" s="16" t="s">
        <v>901</v>
      </c>
      <c r="G553" s="159">
        <f>1500000-135000</f>
        <v>1365000</v>
      </c>
      <c r="H553" s="159">
        <f t="shared" ref="H553:R553" si="268">1500000-135000</f>
        <v>1365000</v>
      </c>
      <c r="I553" s="159">
        <f t="shared" si="268"/>
        <v>1365000</v>
      </c>
      <c r="J553" s="159">
        <f t="shared" si="268"/>
        <v>1365000</v>
      </c>
      <c r="K553" s="159">
        <f t="shared" si="268"/>
        <v>1365000</v>
      </c>
      <c r="L553" s="159">
        <f t="shared" si="268"/>
        <v>1365000</v>
      </c>
      <c r="M553" s="159">
        <f t="shared" si="268"/>
        <v>1365000</v>
      </c>
      <c r="N553" s="159">
        <f t="shared" si="268"/>
        <v>1365000</v>
      </c>
      <c r="O553" s="159">
        <f t="shared" si="268"/>
        <v>1365000</v>
      </c>
      <c r="P553" s="159">
        <f t="shared" si="268"/>
        <v>1365000</v>
      </c>
      <c r="Q553" s="159">
        <f t="shared" si="268"/>
        <v>1365000</v>
      </c>
      <c r="R553" s="159">
        <f t="shared" si="268"/>
        <v>1365000</v>
      </c>
    </row>
    <row r="554" spans="1:18" s="31" customFormat="1" ht="25.5">
      <c r="A554" s="17" t="s">
        <v>781</v>
      </c>
      <c r="B554" s="16" t="s">
        <v>156</v>
      </c>
      <c r="C554" s="16" t="s">
        <v>35</v>
      </c>
      <c r="D554" s="16" t="s">
        <v>37</v>
      </c>
      <c r="E554" s="16" t="s">
        <v>416</v>
      </c>
      <c r="F554" s="42"/>
      <c r="G554" s="159">
        <f>G555+G651+G623+G587+G639+G568</f>
        <v>491297406.59999996</v>
      </c>
      <c r="H554" s="159">
        <f t="shared" ref="H554:R554" si="269">H555+H651+H623+H587+H639+H568</f>
        <v>491297420.59999996</v>
      </c>
      <c r="I554" s="159">
        <f t="shared" si="269"/>
        <v>491297434.59999996</v>
      </c>
      <c r="J554" s="159">
        <f t="shared" si="269"/>
        <v>491297448.59999996</v>
      </c>
      <c r="K554" s="159">
        <f t="shared" si="269"/>
        <v>491297462.59999996</v>
      </c>
      <c r="L554" s="159">
        <f t="shared" si="269"/>
        <v>491297476.59999996</v>
      </c>
      <c r="M554" s="159">
        <f t="shared" si="269"/>
        <v>491297490.59999996</v>
      </c>
      <c r="N554" s="159">
        <f t="shared" si="269"/>
        <v>491297504.59999996</v>
      </c>
      <c r="O554" s="159">
        <f t="shared" si="269"/>
        <v>491297518.59999996</v>
      </c>
      <c r="P554" s="159">
        <f t="shared" si="269"/>
        <v>491297532.59999996</v>
      </c>
      <c r="Q554" s="159">
        <f t="shared" si="269"/>
        <v>491297546.59999996</v>
      </c>
      <c r="R554" s="159">
        <f t="shared" si="269"/>
        <v>491297406.59999996</v>
      </c>
    </row>
    <row r="555" spans="1:18" ht="30.75" customHeight="1">
      <c r="A555" s="17" t="s">
        <v>152</v>
      </c>
      <c r="B555" s="16" t="s">
        <v>156</v>
      </c>
      <c r="C555" s="16" t="s">
        <v>35</v>
      </c>
      <c r="D555" s="16" t="s">
        <v>37</v>
      </c>
      <c r="E555" s="16" t="s">
        <v>449</v>
      </c>
      <c r="F555" s="16"/>
      <c r="G555" s="159">
        <f>G556+G559+G562+G565+G577+G580+G571+G574+G585</f>
        <v>477807725.21999997</v>
      </c>
      <c r="H555" s="159">
        <f t="shared" ref="H555:R555" si="270">H556+H559+H562+H565+H577+H580+H571+H574+H585</f>
        <v>477807731.21999997</v>
      </c>
      <c r="I555" s="159">
        <f t="shared" si="270"/>
        <v>477807737.21999997</v>
      </c>
      <c r="J555" s="159">
        <f t="shared" si="270"/>
        <v>477807743.21999997</v>
      </c>
      <c r="K555" s="159">
        <f t="shared" si="270"/>
        <v>477807749.21999997</v>
      </c>
      <c r="L555" s="159">
        <f t="shared" si="270"/>
        <v>477807755.21999997</v>
      </c>
      <c r="M555" s="159">
        <f t="shared" si="270"/>
        <v>477807761.21999997</v>
      </c>
      <c r="N555" s="159">
        <f t="shared" si="270"/>
        <v>477807767.21999997</v>
      </c>
      <c r="O555" s="159">
        <f t="shared" si="270"/>
        <v>477807773.21999997</v>
      </c>
      <c r="P555" s="159">
        <f t="shared" si="270"/>
        <v>477807779.21999997</v>
      </c>
      <c r="Q555" s="159">
        <f t="shared" si="270"/>
        <v>477807785.21999997</v>
      </c>
      <c r="R555" s="159">
        <f t="shared" si="270"/>
        <v>477807725.21999997</v>
      </c>
    </row>
    <row r="556" spans="1:18" ht="50.25" customHeight="1">
      <c r="A556" s="17" t="s">
        <v>7</v>
      </c>
      <c r="B556" s="16" t="s">
        <v>156</v>
      </c>
      <c r="C556" s="16" t="s">
        <v>35</v>
      </c>
      <c r="D556" s="16" t="s">
        <v>37</v>
      </c>
      <c r="E556" s="16" t="s">
        <v>276</v>
      </c>
      <c r="F556" s="16"/>
      <c r="G556" s="159">
        <f>G557</f>
        <v>29310891.030000001</v>
      </c>
      <c r="H556" s="159">
        <f t="shared" ref="H556:R557" si="271">H557</f>
        <v>29310892.030000001</v>
      </c>
      <c r="I556" s="159">
        <f t="shared" si="271"/>
        <v>29310893.030000001</v>
      </c>
      <c r="J556" s="159">
        <f t="shared" si="271"/>
        <v>29310894.030000001</v>
      </c>
      <c r="K556" s="159">
        <f t="shared" si="271"/>
        <v>29310895.030000001</v>
      </c>
      <c r="L556" s="159">
        <f t="shared" si="271"/>
        <v>29310896.030000001</v>
      </c>
      <c r="M556" s="159">
        <f t="shared" si="271"/>
        <v>29310897.030000001</v>
      </c>
      <c r="N556" s="159">
        <f t="shared" si="271"/>
        <v>29310898.030000001</v>
      </c>
      <c r="O556" s="159">
        <f t="shared" si="271"/>
        <v>29310899.030000001</v>
      </c>
      <c r="P556" s="159">
        <f t="shared" si="271"/>
        <v>29310900.030000001</v>
      </c>
      <c r="Q556" s="159">
        <f t="shared" si="271"/>
        <v>29310901.030000001</v>
      </c>
      <c r="R556" s="159">
        <f t="shared" si="271"/>
        <v>29310891.030000001</v>
      </c>
    </row>
    <row r="557" spans="1:18" s="19" customFormat="1" ht="25.5">
      <c r="A557" s="17" t="s">
        <v>40</v>
      </c>
      <c r="B557" s="16" t="s">
        <v>156</v>
      </c>
      <c r="C557" s="16" t="s">
        <v>35</v>
      </c>
      <c r="D557" s="16" t="s">
        <v>37</v>
      </c>
      <c r="E557" s="16" t="s">
        <v>276</v>
      </c>
      <c r="F557" s="16" t="s">
        <v>41</v>
      </c>
      <c r="G557" s="159">
        <f>G558</f>
        <v>29310891.030000001</v>
      </c>
      <c r="H557" s="159">
        <f t="shared" si="271"/>
        <v>29310892.030000001</v>
      </c>
      <c r="I557" s="159">
        <f t="shared" si="271"/>
        <v>29310893.030000001</v>
      </c>
      <c r="J557" s="159">
        <f t="shared" si="271"/>
        <v>29310894.030000001</v>
      </c>
      <c r="K557" s="159">
        <f t="shared" si="271"/>
        <v>29310895.030000001</v>
      </c>
      <c r="L557" s="159">
        <f t="shared" si="271"/>
        <v>29310896.030000001</v>
      </c>
      <c r="M557" s="159">
        <f t="shared" si="271"/>
        <v>29310897.030000001</v>
      </c>
      <c r="N557" s="159">
        <f t="shared" si="271"/>
        <v>29310898.030000001</v>
      </c>
      <c r="O557" s="159">
        <f t="shared" si="271"/>
        <v>29310899.030000001</v>
      </c>
      <c r="P557" s="159">
        <f t="shared" si="271"/>
        <v>29310900.030000001</v>
      </c>
      <c r="Q557" s="159">
        <f t="shared" si="271"/>
        <v>29310901.030000001</v>
      </c>
      <c r="R557" s="159">
        <f t="shared" si="271"/>
        <v>29310891.030000001</v>
      </c>
    </row>
    <row r="558" spans="1:18" s="19" customFormat="1">
      <c r="A558" s="17" t="s">
        <v>42</v>
      </c>
      <c r="B558" s="16" t="s">
        <v>156</v>
      </c>
      <c r="C558" s="16" t="s">
        <v>35</v>
      </c>
      <c r="D558" s="16" t="s">
        <v>37</v>
      </c>
      <c r="E558" s="16" t="s">
        <v>276</v>
      </c>
      <c r="F558" s="16" t="s">
        <v>43</v>
      </c>
      <c r="G558" s="159">
        <v>29310891.030000001</v>
      </c>
      <c r="H558" s="159">
        <v>29310892.030000001</v>
      </c>
      <c r="I558" s="159">
        <v>29310893.030000001</v>
      </c>
      <c r="J558" s="159">
        <v>29310894.030000001</v>
      </c>
      <c r="K558" s="159">
        <v>29310895.030000001</v>
      </c>
      <c r="L558" s="159">
        <v>29310896.030000001</v>
      </c>
      <c r="M558" s="159">
        <v>29310897.030000001</v>
      </c>
      <c r="N558" s="159">
        <v>29310898.030000001</v>
      </c>
      <c r="O558" s="159">
        <v>29310899.030000001</v>
      </c>
      <c r="P558" s="159">
        <v>29310900.030000001</v>
      </c>
      <c r="Q558" s="159">
        <v>29310901.030000001</v>
      </c>
      <c r="R558" s="159">
        <v>29310891.030000001</v>
      </c>
    </row>
    <row r="559" spans="1:18" s="19" customFormat="1" ht="15" customHeight="1">
      <c r="A559" s="17" t="s">
        <v>153</v>
      </c>
      <c r="B559" s="16" t="s">
        <v>156</v>
      </c>
      <c r="C559" s="16" t="s">
        <v>35</v>
      </c>
      <c r="D559" s="16" t="s">
        <v>37</v>
      </c>
      <c r="E559" s="16" t="s">
        <v>451</v>
      </c>
      <c r="F559" s="16"/>
      <c r="G559" s="159">
        <f>G560</f>
        <v>326103307</v>
      </c>
      <c r="H559" s="159">
        <f t="shared" ref="H559:R560" si="272">H560</f>
        <v>326103308</v>
      </c>
      <c r="I559" s="159">
        <f t="shared" si="272"/>
        <v>326103309</v>
      </c>
      <c r="J559" s="159">
        <f t="shared" si="272"/>
        <v>326103310</v>
      </c>
      <c r="K559" s="159">
        <f t="shared" si="272"/>
        <v>326103311</v>
      </c>
      <c r="L559" s="159">
        <f t="shared" si="272"/>
        <v>326103312</v>
      </c>
      <c r="M559" s="159">
        <f t="shared" si="272"/>
        <v>326103313</v>
      </c>
      <c r="N559" s="159">
        <f t="shared" si="272"/>
        <v>326103314</v>
      </c>
      <c r="O559" s="159">
        <f t="shared" si="272"/>
        <v>326103315</v>
      </c>
      <c r="P559" s="159">
        <f t="shared" si="272"/>
        <v>326103316</v>
      </c>
      <c r="Q559" s="159">
        <f t="shared" si="272"/>
        <v>326103317</v>
      </c>
      <c r="R559" s="159">
        <f t="shared" si="272"/>
        <v>326103307</v>
      </c>
    </row>
    <row r="560" spans="1:18" s="19" customFormat="1" ht="25.5">
      <c r="A560" s="17" t="s">
        <v>40</v>
      </c>
      <c r="B560" s="16" t="s">
        <v>156</v>
      </c>
      <c r="C560" s="16" t="s">
        <v>35</v>
      </c>
      <c r="D560" s="16" t="s">
        <v>37</v>
      </c>
      <c r="E560" s="16" t="s">
        <v>451</v>
      </c>
      <c r="F560" s="16" t="s">
        <v>41</v>
      </c>
      <c r="G560" s="159">
        <f>G561</f>
        <v>326103307</v>
      </c>
      <c r="H560" s="159">
        <f t="shared" si="272"/>
        <v>326103308</v>
      </c>
      <c r="I560" s="159">
        <f t="shared" si="272"/>
        <v>326103309</v>
      </c>
      <c r="J560" s="159">
        <f t="shared" si="272"/>
        <v>326103310</v>
      </c>
      <c r="K560" s="159">
        <f t="shared" si="272"/>
        <v>326103311</v>
      </c>
      <c r="L560" s="159">
        <f t="shared" si="272"/>
        <v>326103312</v>
      </c>
      <c r="M560" s="159">
        <f t="shared" si="272"/>
        <v>326103313</v>
      </c>
      <c r="N560" s="159">
        <f t="shared" si="272"/>
        <v>326103314</v>
      </c>
      <c r="O560" s="159">
        <f t="shared" si="272"/>
        <v>326103315</v>
      </c>
      <c r="P560" s="159">
        <f t="shared" si="272"/>
        <v>326103316</v>
      </c>
      <c r="Q560" s="159">
        <f t="shared" si="272"/>
        <v>326103317</v>
      </c>
      <c r="R560" s="159">
        <f t="shared" si="272"/>
        <v>326103307</v>
      </c>
    </row>
    <row r="561" spans="1:18" s="19" customFormat="1">
      <c r="A561" s="17" t="s">
        <v>42</v>
      </c>
      <c r="B561" s="16" t="s">
        <v>156</v>
      </c>
      <c r="C561" s="16" t="s">
        <v>35</v>
      </c>
      <c r="D561" s="16" t="s">
        <v>37</v>
      </c>
      <c r="E561" s="16" t="s">
        <v>275</v>
      </c>
      <c r="F561" s="16" t="s">
        <v>43</v>
      </c>
      <c r="G561" s="159">
        <v>326103307</v>
      </c>
      <c r="H561" s="159">
        <v>326103308</v>
      </c>
      <c r="I561" s="159">
        <v>326103309</v>
      </c>
      <c r="J561" s="159">
        <v>326103310</v>
      </c>
      <c r="K561" s="159">
        <v>326103311</v>
      </c>
      <c r="L561" s="159">
        <v>326103312</v>
      </c>
      <c r="M561" s="159">
        <v>326103313</v>
      </c>
      <c r="N561" s="159">
        <v>326103314</v>
      </c>
      <c r="O561" s="159">
        <v>326103315</v>
      </c>
      <c r="P561" s="159">
        <v>326103316</v>
      </c>
      <c r="Q561" s="159">
        <v>326103317</v>
      </c>
      <c r="R561" s="159">
        <v>326103307</v>
      </c>
    </row>
    <row r="562" spans="1:18" s="19" customFormat="1" ht="25.5">
      <c r="A562" s="17" t="s">
        <v>611</v>
      </c>
      <c r="B562" s="16" t="s">
        <v>156</v>
      </c>
      <c r="C562" s="16" t="s">
        <v>35</v>
      </c>
      <c r="D562" s="16" t="s">
        <v>37</v>
      </c>
      <c r="E562" s="16" t="s">
        <v>275</v>
      </c>
      <c r="F562" s="16"/>
      <c r="G562" s="159">
        <f>G563</f>
        <v>0</v>
      </c>
      <c r="H562" s="159">
        <f t="shared" ref="H562:R563" si="273">H563</f>
        <v>1</v>
      </c>
      <c r="I562" s="159">
        <f t="shared" si="273"/>
        <v>2</v>
      </c>
      <c r="J562" s="159">
        <f t="shared" si="273"/>
        <v>3</v>
      </c>
      <c r="K562" s="159">
        <f t="shared" si="273"/>
        <v>4</v>
      </c>
      <c r="L562" s="159">
        <f t="shared" si="273"/>
        <v>5</v>
      </c>
      <c r="M562" s="159">
        <f t="shared" si="273"/>
        <v>6</v>
      </c>
      <c r="N562" s="159">
        <f t="shared" si="273"/>
        <v>7</v>
      </c>
      <c r="O562" s="159">
        <f t="shared" si="273"/>
        <v>8</v>
      </c>
      <c r="P562" s="159">
        <f t="shared" si="273"/>
        <v>9</v>
      </c>
      <c r="Q562" s="159">
        <f t="shared" si="273"/>
        <v>10</v>
      </c>
      <c r="R562" s="159">
        <f t="shared" si="273"/>
        <v>0</v>
      </c>
    </row>
    <row r="563" spans="1:18" s="19" customFormat="1">
      <c r="A563" s="17" t="s">
        <v>100</v>
      </c>
      <c r="B563" s="16" t="s">
        <v>156</v>
      </c>
      <c r="C563" s="16" t="s">
        <v>35</v>
      </c>
      <c r="D563" s="16" t="s">
        <v>37</v>
      </c>
      <c r="E563" s="16" t="s">
        <v>275</v>
      </c>
      <c r="F563" s="16" t="s">
        <v>101</v>
      </c>
      <c r="G563" s="159">
        <f>G564</f>
        <v>0</v>
      </c>
      <c r="H563" s="159">
        <f t="shared" si="273"/>
        <v>1</v>
      </c>
      <c r="I563" s="159">
        <f t="shared" si="273"/>
        <v>2</v>
      </c>
      <c r="J563" s="159">
        <f t="shared" si="273"/>
        <v>3</v>
      </c>
      <c r="K563" s="159">
        <f t="shared" si="273"/>
        <v>4</v>
      </c>
      <c r="L563" s="159">
        <f t="shared" si="273"/>
        <v>5</v>
      </c>
      <c r="M563" s="159">
        <f t="shared" si="273"/>
        <v>6</v>
      </c>
      <c r="N563" s="159">
        <f t="shared" si="273"/>
        <v>7</v>
      </c>
      <c r="O563" s="159">
        <f t="shared" si="273"/>
        <v>8</v>
      </c>
      <c r="P563" s="159">
        <f t="shared" si="273"/>
        <v>9</v>
      </c>
      <c r="Q563" s="159">
        <f t="shared" si="273"/>
        <v>10</v>
      </c>
      <c r="R563" s="159">
        <f t="shared" si="273"/>
        <v>0</v>
      </c>
    </row>
    <row r="564" spans="1:18" s="19" customFormat="1">
      <c r="A564" s="17" t="s">
        <v>373</v>
      </c>
      <c r="B564" s="16" t="s">
        <v>156</v>
      </c>
      <c r="C564" s="16" t="s">
        <v>35</v>
      </c>
      <c r="D564" s="16" t="s">
        <v>37</v>
      </c>
      <c r="E564" s="16" t="s">
        <v>275</v>
      </c>
      <c r="F564" s="16" t="s">
        <v>374</v>
      </c>
      <c r="G564" s="159">
        <v>0</v>
      </c>
      <c r="H564" s="159">
        <v>1</v>
      </c>
      <c r="I564" s="159">
        <v>2</v>
      </c>
      <c r="J564" s="159">
        <v>3</v>
      </c>
      <c r="K564" s="159">
        <v>4</v>
      </c>
      <c r="L564" s="159">
        <v>5</v>
      </c>
      <c r="M564" s="159">
        <v>6</v>
      </c>
      <c r="N564" s="159">
        <v>7</v>
      </c>
      <c r="O564" s="159">
        <v>8</v>
      </c>
      <c r="P564" s="159">
        <v>9</v>
      </c>
      <c r="Q564" s="159">
        <v>10</v>
      </c>
      <c r="R564" s="159">
        <v>0</v>
      </c>
    </row>
    <row r="565" spans="1:18" ht="39.75" customHeight="1">
      <c r="A565" s="17" t="s">
        <v>227</v>
      </c>
      <c r="B565" s="16" t="s">
        <v>156</v>
      </c>
      <c r="C565" s="16" t="s">
        <v>35</v>
      </c>
      <c r="D565" s="16" t="s">
        <v>37</v>
      </c>
      <c r="E565" s="16" t="s">
        <v>458</v>
      </c>
      <c r="F565" s="16"/>
      <c r="G565" s="159">
        <f>G566</f>
        <v>118672801.61</v>
      </c>
      <c r="H565" s="159">
        <f t="shared" ref="H565:R566" si="274">H566</f>
        <v>118672801.61</v>
      </c>
      <c r="I565" s="159">
        <f t="shared" si="274"/>
        <v>118672801.61</v>
      </c>
      <c r="J565" s="159">
        <f t="shared" si="274"/>
        <v>118672801.61</v>
      </c>
      <c r="K565" s="159">
        <f t="shared" si="274"/>
        <v>118672801.61</v>
      </c>
      <c r="L565" s="159">
        <f t="shared" si="274"/>
        <v>118672801.61</v>
      </c>
      <c r="M565" s="159">
        <f t="shared" si="274"/>
        <v>118672801.61</v>
      </c>
      <c r="N565" s="159">
        <f t="shared" si="274"/>
        <v>118672801.61</v>
      </c>
      <c r="O565" s="159">
        <f t="shared" si="274"/>
        <v>118672801.61</v>
      </c>
      <c r="P565" s="159">
        <f t="shared" si="274"/>
        <v>118672801.61</v>
      </c>
      <c r="Q565" s="159">
        <f t="shared" si="274"/>
        <v>118672801.61</v>
      </c>
      <c r="R565" s="159">
        <f t="shared" si="274"/>
        <v>118672801.61</v>
      </c>
    </row>
    <row r="566" spans="1:18" ht="25.5">
      <c r="A566" s="17" t="s">
        <v>40</v>
      </c>
      <c r="B566" s="16" t="s">
        <v>156</v>
      </c>
      <c r="C566" s="16" t="s">
        <v>35</v>
      </c>
      <c r="D566" s="16" t="s">
        <v>37</v>
      </c>
      <c r="E566" s="16" t="s">
        <v>458</v>
      </c>
      <c r="F566" s="16" t="s">
        <v>41</v>
      </c>
      <c r="G566" s="159">
        <f>G567</f>
        <v>118672801.61</v>
      </c>
      <c r="H566" s="159">
        <f t="shared" si="274"/>
        <v>118672801.61</v>
      </c>
      <c r="I566" s="159">
        <f t="shared" si="274"/>
        <v>118672801.61</v>
      </c>
      <c r="J566" s="159">
        <f t="shared" si="274"/>
        <v>118672801.61</v>
      </c>
      <c r="K566" s="159">
        <f t="shared" si="274"/>
        <v>118672801.61</v>
      </c>
      <c r="L566" s="159">
        <f t="shared" si="274"/>
        <v>118672801.61</v>
      </c>
      <c r="M566" s="159">
        <f t="shared" si="274"/>
        <v>118672801.61</v>
      </c>
      <c r="N566" s="159">
        <f t="shared" si="274"/>
        <v>118672801.61</v>
      </c>
      <c r="O566" s="159">
        <f t="shared" si="274"/>
        <v>118672801.61</v>
      </c>
      <c r="P566" s="159">
        <f t="shared" si="274"/>
        <v>118672801.61</v>
      </c>
      <c r="Q566" s="159">
        <f t="shared" si="274"/>
        <v>118672801.61</v>
      </c>
      <c r="R566" s="159">
        <f t="shared" si="274"/>
        <v>118672801.61</v>
      </c>
    </row>
    <row r="567" spans="1:18">
      <c r="A567" s="17" t="s">
        <v>42</v>
      </c>
      <c r="B567" s="16" t="s">
        <v>156</v>
      </c>
      <c r="C567" s="16" t="s">
        <v>35</v>
      </c>
      <c r="D567" s="16" t="s">
        <v>37</v>
      </c>
      <c r="E567" s="16" t="s">
        <v>458</v>
      </c>
      <c r="F567" s="16" t="s">
        <v>43</v>
      </c>
      <c r="G567" s="159">
        <f>118672801.61</f>
        <v>118672801.61</v>
      </c>
      <c r="H567" s="159">
        <f t="shared" ref="H567:R567" si="275">118672801.61</f>
        <v>118672801.61</v>
      </c>
      <c r="I567" s="159">
        <f t="shared" si="275"/>
        <v>118672801.61</v>
      </c>
      <c r="J567" s="159">
        <f t="shared" si="275"/>
        <v>118672801.61</v>
      </c>
      <c r="K567" s="159">
        <f t="shared" si="275"/>
        <v>118672801.61</v>
      </c>
      <c r="L567" s="159">
        <f t="shared" si="275"/>
        <v>118672801.61</v>
      </c>
      <c r="M567" s="159">
        <f t="shared" si="275"/>
        <v>118672801.61</v>
      </c>
      <c r="N567" s="159">
        <f t="shared" si="275"/>
        <v>118672801.61</v>
      </c>
      <c r="O567" s="159">
        <f t="shared" si="275"/>
        <v>118672801.61</v>
      </c>
      <c r="P567" s="159">
        <f t="shared" si="275"/>
        <v>118672801.61</v>
      </c>
      <c r="Q567" s="159">
        <f t="shared" si="275"/>
        <v>118672801.61</v>
      </c>
      <c r="R567" s="159">
        <f t="shared" si="275"/>
        <v>118672801.61</v>
      </c>
    </row>
    <row r="568" spans="1:18" ht="33" hidden="1" customHeight="1">
      <c r="A568" s="17" t="s">
        <v>261</v>
      </c>
      <c r="B568" s="16" t="s">
        <v>156</v>
      </c>
      <c r="C568" s="16" t="s">
        <v>35</v>
      </c>
      <c r="D568" s="16" t="s">
        <v>37</v>
      </c>
      <c r="E568" s="16" t="s">
        <v>266</v>
      </c>
      <c r="F568" s="16"/>
      <c r="G568" s="159">
        <f>G569</f>
        <v>0</v>
      </c>
      <c r="H568" s="159">
        <f t="shared" ref="H568:R569" si="276">H569</f>
        <v>0</v>
      </c>
      <c r="I568" s="159">
        <f t="shared" si="276"/>
        <v>0</v>
      </c>
      <c r="J568" s="159">
        <f t="shared" si="276"/>
        <v>0</v>
      </c>
      <c r="K568" s="159">
        <f t="shared" si="276"/>
        <v>0</v>
      </c>
      <c r="L568" s="159">
        <f t="shared" si="276"/>
        <v>0</v>
      </c>
      <c r="M568" s="159">
        <f t="shared" si="276"/>
        <v>0</v>
      </c>
      <c r="N568" s="159">
        <f t="shared" si="276"/>
        <v>0</v>
      </c>
      <c r="O568" s="159">
        <f t="shared" si="276"/>
        <v>0</v>
      </c>
      <c r="P568" s="159">
        <f t="shared" si="276"/>
        <v>0</v>
      </c>
      <c r="Q568" s="159">
        <f t="shared" si="276"/>
        <v>0</v>
      </c>
      <c r="R568" s="159">
        <f t="shared" si="276"/>
        <v>0</v>
      </c>
    </row>
    <row r="569" spans="1:18" ht="25.5" hidden="1">
      <c r="A569" s="17" t="s">
        <v>40</v>
      </c>
      <c r="B569" s="16" t="s">
        <v>156</v>
      </c>
      <c r="C569" s="16" t="s">
        <v>35</v>
      </c>
      <c r="D569" s="16" t="s">
        <v>37</v>
      </c>
      <c r="E569" s="16" t="s">
        <v>266</v>
      </c>
      <c r="F569" s="16" t="s">
        <v>41</v>
      </c>
      <c r="G569" s="159">
        <f>G570</f>
        <v>0</v>
      </c>
      <c r="H569" s="159">
        <f t="shared" si="276"/>
        <v>0</v>
      </c>
      <c r="I569" s="159">
        <f t="shared" si="276"/>
        <v>0</v>
      </c>
      <c r="J569" s="159">
        <f t="shared" si="276"/>
        <v>0</v>
      </c>
      <c r="K569" s="159">
        <f t="shared" si="276"/>
        <v>0</v>
      </c>
      <c r="L569" s="159">
        <f t="shared" si="276"/>
        <v>0</v>
      </c>
      <c r="M569" s="159">
        <f t="shared" si="276"/>
        <v>0</v>
      </c>
      <c r="N569" s="159">
        <f t="shared" si="276"/>
        <v>0</v>
      </c>
      <c r="O569" s="159">
        <f t="shared" si="276"/>
        <v>0</v>
      </c>
      <c r="P569" s="159">
        <f t="shared" si="276"/>
        <v>0</v>
      </c>
      <c r="Q569" s="159">
        <f t="shared" si="276"/>
        <v>0</v>
      </c>
      <c r="R569" s="159">
        <f t="shared" si="276"/>
        <v>0</v>
      </c>
    </row>
    <row r="570" spans="1:18" hidden="1">
      <c r="A570" s="17" t="s">
        <v>42</v>
      </c>
      <c r="B570" s="16" t="s">
        <v>156</v>
      </c>
      <c r="C570" s="16" t="s">
        <v>35</v>
      </c>
      <c r="D570" s="16" t="s">
        <v>37</v>
      </c>
      <c r="E570" s="16" t="s">
        <v>266</v>
      </c>
      <c r="F570" s="16" t="s">
        <v>43</v>
      </c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</row>
    <row r="571" spans="1:18" s="4" customFormat="1" hidden="1">
      <c r="A571" s="17" t="s">
        <v>804</v>
      </c>
      <c r="B571" s="15">
        <v>774</v>
      </c>
      <c r="C571" s="16" t="s">
        <v>35</v>
      </c>
      <c r="D571" s="16" t="s">
        <v>37</v>
      </c>
      <c r="E571" s="16" t="s">
        <v>833</v>
      </c>
      <c r="F571" s="16"/>
      <c r="G571" s="159">
        <f>G572</f>
        <v>0</v>
      </c>
      <c r="H571" s="159">
        <f t="shared" ref="H571:R572" si="277">H572</f>
        <v>0</v>
      </c>
      <c r="I571" s="159">
        <f t="shared" si="277"/>
        <v>0</v>
      </c>
      <c r="J571" s="159">
        <f t="shared" si="277"/>
        <v>0</v>
      </c>
      <c r="K571" s="159">
        <f t="shared" si="277"/>
        <v>0</v>
      </c>
      <c r="L571" s="159">
        <f t="shared" si="277"/>
        <v>0</v>
      </c>
      <c r="M571" s="159">
        <f t="shared" si="277"/>
        <v>0</v>
      </c>
      <c r="N571" s="159">
        <f t="shared" si="277"/>
        <v>0</v>
      </c>
      <c r="O571" s="159">
        <f t="shared" si="277"/>
        <v>0</v>
      </c>
      <c r="P571" s="159">
        <f t="shared" si="277"/>
        <v>0</v>
      </c>
      <c r="Q571" s="159">
        <f t="shared" si="277"/>
        <v>0</v>
      </c>
      <c r="R571" s="159">
        <f t="shared" si="277"/>
        <v>0</v>
      </c>
    </row>
    <row r="572" spans="1:18" s="4" customFormat="1" ht="25.5" hidden="1">
      <c r="A572" s="17" t="s">
        <v>40</v>
      </c>
      <c r="B572" s="15">
        <v>774</v>
      </c>
      <c r="C572" s="16" t="s">
        <v>35</v>
      </c>
      <c r="D572" s="16" t="s">
        <v>37</v>
      </c>
      <c r="E572" s="16" t="s">
        <v>833</v>
      </c>
      <c r="F572" s="16" t="s">
        <v>41</v>
      </c>
      <c r="G572" s="159">
        <f>G573</f>
        <v>0</v>
      </c>
      <c r="H572" s="159">
        <f t="shared" si="277"/>
        <v>0</v>
      </c>
      <c r="I572" s="159">
        <f t="shared" si="277"/>
        <v>0</v>
      </c>
      <c r="J572" s="159">
        <f t="shared" si="277"/>
        <v>0</v>
      </c>
      <c r="K572" s="159">
        <f t="shared" si="277"/>
        <v>0</v>
      </c>
      <c r="L572" s="159">
        <f t="shared" si="277"/>
        <v>0</v>
      </c>
      <c r="M572" s="159">
        <f t="shared" si="277"/>
        <v>0</v>
      </c>
      <c r="N572" s="159">
        <f t="shared" si="277"/>
        <v>0</v>
      </c>
      <c r="O572" s="159">
        <f t="shared" si="277"/>
        <v>0</v>
      </c>
      <c r="P572" s="159">
        <f t="shared" si="277"/>
        <v>0</v>
      </c>
      <c r="Q572" s="159">
        <f t="shared" si="277"/>
        <v>0</v>
      </c>
      <c r="R572" s="159">
        <f t="shared" si="277"/>
        <v>0</v>
      </c>
    </row>
    <row r="573" spans="1:18" s="4" customFormat="1" hidden="1">
      <c r="A573" s="17" t="s">
        <v>42</v>
      </c>
      <c r="B573" s="15">
        <v>774</v>
      </c>
      <c r="C573" s="16" t="s">
        <v>35</v>
      </c>
      <c r="D573" s="16" t="s">
        <v>37</v>
      </c>
      <c r="E573" s="16" t="s">
        <v>833</v>
      </c>
      <c r="F573" s="16" t="s">
        <v>43</v>
      </c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</row>
    <row r="574" spans="1:18" s="4" customFormat="1" ht="38.25">
      <c r="A574" s="17" t="s">
        <v>856</v>
      </c>
      <c r="B574" s="15">
        <v>774</v>
      </c>
      <c r="C574" s="16" t="s">
        <v>35</v>
      </c>
      <c r="D574" s="16" t="s">
        <v>37</v>
      </c>
      <c r="E574" s="16" t="s">
        <v>855</v>
      </c>
      <c r="F574" s="16"/>
      <c r="G574" s="159">
        <f>G575</f>
        <v>466200</v>
      </c>
      <c r="H574" s="159">
        <f t="shared" ref="H574:R575" si="278">H575</f>
        <v>466201</v>
      </c>
      <c r="I574" s="159">
        <f t="shared" si="278"/>
        <v>466202</v>
      </c>
      <c r="J574" s="159">
        <f t="shared" si="278"/>
        <v>466203</v>
      </c>
      <c r="K574" s="159">
        <f t="shared" si="278"/>
        <v>466204</v>
      </c>
      <c r="L574" s="159">
        <f t="shared" si="278"/>
        <v>466205</v>
      </c>
      <c r="M574" s="159">
        <f t="shared" si="278"/>
        <v>466206</v>
      </c>
      <c r="N574" s="159">
        <f t="shared" si="278"/>
        <v>466207</v>
      </c>
      <c r="O574" s="159">
        <f t="shared" si="278"/>
        <v>466208</v>
      </c>
      <c r="P574" s="159">
        <f t="shared" si="278"/>
        <v>466209</v>
      </c>
      <c r="Q574" s="159">
        <f t="shared" si="278"/>
        <v>466210</v>
      </c>
      <c r="R574" s="159">
        <f t="shared" si="278"/>
        <v>466200</v>
      </c>
    </row>
    <row r="575" spans="1:18" s="4" customFormat="1" ht="25.5">
      <c r="A575" s="17" t="s">
        <v>40</v>
      </c>
      <c r="B575" s="15">
        <v>774</v>
      </c>
      <c r="C575" s="16" t="s">
        <v>35</v>
      </c>
      <c r="D575" s="16" t="s">
        <v>37</v>
      </c>
      <c r="E575" s="16" t="s">
        <v>855</v>
      </c>
      <c r="F575" s="16" t="s">
        <v>41</v>
      </c>
      <c r="G575" s="159">
        <f>G576</f>
        <v>466200</v>
      </c>
      <c r="H575" s="159">
        <f t="shared" si="278"/>
        <v>466201</v>
      </c>
      <c r="I575" s="159">
        <f t="shared" si="278"/>
        <v>466202</v>
      </c>
      <c r="J575" s="159">
        <f t="shared" si="278"/>
        <v>466203</v>
      </c>
      <c r="K575" s="159">
        <f t="shared" si="278"/>
        <v>466204</v>
      </c>
      <c r="L575" s="159">
        <f t="shared" si="278"/>
        <v>466205</v>
      </c>
      <c r="M575" s="159">
        <f t="shared" si="278"/>
        <v>466206</v>
      </c>
      <c r="N575" s="159">
        <f t="shared" si="278"/>
        <v>466207</v>
      </c>
      <c r="O575" s="159">
        <f t="shared" si="278"/>
        <v>466208</v>
      </c>
      <c r="P575" s="159">
        <f t="shared" si="278"/>
        <v>466209</v>
      </c>
      <c r="Q575" s="159">
        <f t="shared" si="278"/>
        <v>466210</v>
      </c>
      <c r="R575" s="159">
        <f t="shared" si="278"/>
        <v>466200</v>
      </c>
    </row>
    <row r="576" spans="1:18" s="4" customFormat="1">
      <c r="A576" s="17" t="s">
        <v>42</v>
      </c>
      <c r="B576" s="15">
        <v>774</v>
      </c>
      <c r="C576" s="16" t="s">
        <v>35</v>
      </c>
      <c r="D576" s="16" t="s">
        <v>37</v>
      </c>
      <c r="E576" s="16" t="s">
        <v>855</v>
      </c>
      <c r="F576" s="16" t="s">
        <v>43</v>
      </c>
      <c r="G576" s="159">
        <v>466200</v>
      </c>
      <c r="H576" s="159">
        <v>466201</v>
      </c>
      <c r="I576" s="159">
        <v>466202</v>
      </c>
      <c r="J576" s="159">
        <v>466203</v>
      </c>
      <c r="K576" s="159">
        <v>466204</v>
      </c>
      <c r="L576" s="159">
        <v>466205</v>
      </c>
      <c r="M576" s="159">
        <v>466206</v>
      </c>
      <c r="N576" s="159">
        <v>466207</v>
      </c>
      <c r="O576" s="159">
        <v>466208</v>
      </c>
      <c r="P576" s="159">
        <v>466209</v>
      </c>
      <c r="Q576" s="159">
        <v>466210</v>
      </c>
      <c r="R576" s="159">
        <v>466200</v>
      </c>
    </row>
    <row r="577" spans="1:18" s="19" customFormat="1" ht="63.75">
      <c r="A577" s="17" t="s">
        <v>232</v>
      </c>
      <c r="B577" s="16" t="s">
        <v>156</v>
      </c>
      <c r="C577" s="16" t="s">
        <v>35</v>
      </c>
      <c r="D577" s="16" t="s">
        <v>37</v>
      </c>
      <c r="E577" s="16" t="s">
        <v>780</v>
      </c>
      <c r="F577" s="16"/>
      <c r="G577" s="159">
        <f>G578</f>
        <v>91325.58</v>
      </c>
      <c r="H577" s="159">
        <f t="shared" ref="H577:R578" si="279">H578</f>
        <v>91326.58</v>
      </c>
      <c r="I577" s="159">
        <f t="shared" si="279"/>
        <v>91327.58</v>
      </c>
      <c r="J577" s="159">
        <f t="shared" si="279"/>
        <v>91328.58</v>
      </c>
      <c r="K577" s="159">
        <f t="shared" si="279"/>
        <v>91329.58</v>
      </c>
      <c r="L577" s="159">
        <f t="shared" si="279"/>
        <v>91330.58</v>
      </c>
      <c r="M577" s="159">
        <f t="shared" si="279"/>
        <v>91331.58</v>
      </c>
      <c r="N577" s="159">
        <f t="shared" si="279"/>
        <v>91332.58</v>
      </c>
      <c r="O577" s="159">
        <f t="shared" si="279"/>
        <v>91333.58</v>
      </c>
      <c r="P577" s="159">
        <f t="shared" si="279"/>
        <v>91334.58</v>
      </c>
      <c r="Q577" s="159">
        <f t="shared" si="279"/>
        <v>91335.58</v>
      </c>
      <c r="R577" s="159">
        <f t="shared" si="279"/>
        <v>91325.58</v>
      </c>
    </row>
    <row r="578" spans="1:18" s="19" customFormat="1" ht="25.5">
      <c r="A578" s="17" t="s">
        <v>40</v>
      </c>
      <c r="B578" s="16" t="s">
        <v>156</v>
      </c>
      <c r="C578" s="16" t="s">
        <v>35</v>
      </c>
      <c r="D578" s="16" t="s">
        <v>37</v>
      </c>
      <c r="E578" s="16" t="s">
        <v>780</v>
      </c>
      <c r="F578" s="16" t="s">
        <v>41</v>
      </c>
      <c r="G578" s="159">
        <f>G579</f>
        <v>91325.58</v>
      </c>
      <c r="H578" s="159">
        <f t="shared" si="279"/>
        <v>91326.58</v>
      </c>
      <c r="I578" s="159">
        <f t="shared" si="279"/>
        <v>91327.58</v>
      </c>
      <c r="J578" s="159">
        <f t="shared" si="279"/>
        <v>91328.58</v>
      </c>
      <c r="K578" s="159">
        <f t="shared" si="279"/>
        <v>91329.58</v>
      </c>
      <c r="L578" s="159">
        <f t="shared" si="279"/>
        <v>91330.58</v>
      </c>
      <c r="M578" s="159">
        <f t="shared" si="279"/>
        <v>91331.58</v>
      </c>
      <c r="N578" s="159">
        <f t="shared" si="279"/>
        <v>91332.58</v>
      </c>
      <c r="O578" s="159">
        <f t="shared" si="279"/>
        <v>91333.58</v>
      </c>
      <c r="P578" s="159">
        <f t="shared" si="279"/>
        <v>91334.58</v>
      </c>
      <c r="Q578" s="159">
        <f t="shared" si="279"/>
        <v>91335.58</v>
      </c>
      <c r="R578" s="159">
        <f t="shared" si="279"/>
        <v>91325.58</v>
      </c>
    </row>
    <row r="579" spans="1:18" s="19" customFormat="1">
      <c r="A579" s="17" t="s">
        <v>42</v>
      </c>
      <c r="B579" s="16" t="s">
        <v>156</v>
      </c>
      <c r="C579" s="16" t="s">
        <v>35</v>
      </c>
      <c r="D579" s="16" t="s">
        <v>37</v>
      </c>
      <c r="E579" s="16" t="s">
        <v>780</v>
      </c>
      <c r="F579" s="16" t="s">
        <v>43</v>
      </c>
      <c r="G579" s="159">
        <v>91325.58</v>
      </c>
      <c r="H579" s="159">
        <v>91326.58</v>
      </c>
      <c r="I579" s="159">
        <v>91327.58</v>
      </c>
      <c r="J579" s="159">
        <v>91328.58</v>
      </c>
      <c r="K579" s="159">
        <v>91329.58</v>
      </c>
      <c r="L579" s="159">
        <v>91330.58</v>
      </c>
      <c r="M579" s="159">
        <v>91331.58</v>
      </c>
      <c r="N579" s="159">
        <v>91332.58</v>
      </c>
      <c r="O579" s="159">
        <v>91333.58</v>
      </c>
      <c r="P579" s="159">
        <v>91334.58</v>
      </c>
      <c r="Q579" s="159">
        <v>91335.58</v>
      </c>
      <c r="R579" s="159">
        <v>91325.58</v>
      </c>
    </row>
    <row r="580" spans="1:18" s="4" customFormat="1" ht="12.75" hidden="1" customHeight="1">
      <c r="A580" s="17"/>
      <c r="B580" s="15"/>
      <c r="C580" s="16"/>
      <c r="D580" s="16"/>
      <c r="E580" s="16"/>
      <c r="F580" s="16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</row>
    <row r="581" spans="1:18" s="4" customFormat="1" ht="12.75" hidden="1" customHeight="1">
      <c r="A581" s="17"/>
      <c r="B581" s="15"/>
      <c r="C581" s="16"/>
      <c r="D581" s="16"/>
      <c r="E581" s="16"/>
      <c r="F581" s="16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</row>
    <row r="582" spans="1:18" s="4" customFormat="1" ht="12.75" hidden="1" customHeight="1">
      <c r="A582" s="17"/>
      <c r="B582" s="15"/>
      <c r="C582" s="16"/>
      <c r="D582" s="16"/>
      <c r="E582" s="16"/>
      <c r="F582" s="16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</row>
    <row r="583" spans="1:18" s="19" customFormat="1" ht="25.5">
      <c r="A583" s="17" t="s">
        <v>978</v>
      </c>
      <c r="B583" s="16" t="s">
        <v>156</v>
      </c>
      <c r="C583" s="16" t="s">
        <v>35</v>
      </c>
      <c r="D583" s="16" t="s">
        <v>37</v>
      </c>
      <c r="E583" s="16" t="s">
        <v>977</v>
      </c>
      <c r="F583" s="16"/>
      <c r="G583" s="159">
        <f>G584</f>
        <v>3163200</v>
      </c>
      <c r="H583" s="159">
        <f t="shared" ref="H583:R584" si="280">H584</f>
        <v>3163201</v>
      </c>
      <c r="I583" s="159">
        <f t="shared" si="280"/>
        <v>3163202</v>
      </c>
      <c r="J583" s="159">
        <f t="shared" si="280"/>
        <v>3163203</v>
      </c>
      <c r="K583" s="159">
        <f t="shared" si="280"/>
        <v>3163204</v>
      </c>
      <c r="L583" s="159">
        <f t="shared" si="280"/>
        <v>3163205</v>
      </c>
      <c r="M583" s="159">
        <f t="shared" si="280"/>
        <v>3163206</v>
      </c>
      <c r="N583" s="159">
        <f t="shared" si="280"/>
        <v>3163207</v>
      </c>
      <c r="O583" s="159">
        <f t="shared" si="280"/>
        <v>3163208</v>
      </c>
      <c r="P583" s="159">
        <f t="shared" si="280"/>
        <v>3163209</v>
      </c>
      <c r="Q583" s="159">
        <f t="shared" si="280"/>
        <v>3163210</v>
      </c>
      <c r="R583" s="159">
        <f t="shared" si="280"/>
        <v>3163200</v>
      </c>
    </row>
    <row r="584" spans="1:18" s="19" customFormat="1" ht="25.5">
      <c r="A584" s="17" t="s">
        <v>40</v>
      </c>
      <c r="B584" s="16" t="s">
        <v>156</v>
      </c>
      <c r="C584" s="16" t="s">
        <v>35</v>
      </c>
      <c r="D584" s="16" t="s">
        <v>37</v>
      </c>
      <c r="E584" s="16" t="s">
        <v>977</v>
      </c>
      <c r="F584" s="16" t="s">
        <v>41</v>
      </c>
      <c r="G584" s="159">
        <f>G585</f>
        <v>3163200</v>
      </c>
      <c r="H584" s="159">
        <f t="shared" si="280"/>
        <v>3163201</v>
      </c>
      <c r="I584" s="159">
        <f t="shared" si="280"/>
        <v>3163202</v>
      </c>
      <c r="J584" s="159">
        <f t="shared" si="280"/>
        <v>3163203</v>
      </c>
      <c r="K584" s="159">
        <f t="shared" si="280"/>
        <v>3163204</v>
      </c>
      <c r="L584" s="159">
        <f t="shared" si="280"/>
        <v>3163205</v>
      </c>
      <c r="M584" s="159">
        <f t="shared" si="280"/>
        <v>3163206</v>
      </c>
      <c r="N584" s="159">
        <f t="shared" si="280"/>
        <v>3163207</v>
      </c>
      <c r="O584" s="159">
        <f t="shared" si="280"/>
        <v>3163208</v>
      </c>
      <c r="P584" s="159">
        <f t="shared" si="280"/>
        <v>3163209</v>
      </c>
      <c r="Q584" s="159">
        <f t="shared" si="280"/>
        <v>3163210</v>
      </c>
      <c r="R584" s="159">
        <f t="shared" si="280"/>
        <v>3163200</v>
      </c>
    </row>
    <row r="585" spans="1:18" s="19" customFormat="1">
      <c r="A585" s="17" t="s">
        <v>42</v>
      </c>
      <c r="B585" s="16" t="s">
        <v>156</v>
      </c>
      <c r="C585" s="16" t="s">
        <v>35</v>
      </c>
      <c r="D585" s="16" t="s">
        <v>37</v>
      </c>
      <c r="E585" s="16" t="s">
        <v>977</v>
      </c>
      <c r="F585" s="16" t="s">
        <v>43</v>
      </c>
      <c r="G585" s="159">
        <v>3163200</v>
      </c>
      <c r="H585" s="159">
        <v>3163201</v>
      </c>
      <c r="I585" s="159">
        <v>3163202</v>
      </c>
      <c r="J585" s="159">
        <v>3163203</v>
      </c>
      <c r="K585" s="159">
        <v>3163204</v>
      </c>
      <c r="L585" s="159">
        <v>3163205</v>
      </c>
      <c r="M585" s="159">
        <v>3163206</v>
      </c>
      <c r="N585" s="159">
        <v>3163207</v>
      </c>
      <c r="O585" s="159">
        <v>3163208</v>
      </c>
      <c r="P585" s="159">
        <v>3163209</v>
      </c>
      <c r="Q585" s="159">
        <v>3163210</v>
      </c>
      <c r="R585" s="159">
        <v>3163200</v>
      </c>
    </row>
    <row r="586" spans="1:18" s="4" customFormat="1" ht="12.75" customHeight="1">
      <c r="A586" s="17"/>
      <c r="B586" s="15"/>
      <c r="C586" s="16"/>
      <c r="D586" s="16"/>
      <c r="E586" s="16"/>
      <c r="F586" s="16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</row>
    <row r="587" spans="1:18" s="4" customFormat="1" ht="25.5">
      <c r="A587" s="17" t="s">
        <v>0</v>
      </c>
      <c r="B587" s="15">
        <v>774</v>
      </c>
      <c r="C587" s="16" t="s">
        <v>35</v>
      </c>
      <c r="D587" s="16" t="s">
        <v>37</v>
      </c>
      <c r="E587" s="16" t="s">
        <v>453</v>
      </c>
      <c r="F587" s="16"/>
      <c r="G587" s="159">
        <f>G611+G614+G617+G620+G588+G630+G633+G636+G642+G591+G648+G594+G603+G608+G598+G609+G606</f>
        <v>13186681.380000001</v>
      </c>
      <c r="H587" s="159">
        <f t="shared" ref="H587:R587" si="281">H611+H614+H617+H620+H588+H630+H633+H636+H642+H591+H648+H594+H603+H608+H598+H609+H606</f>
        <v>13186688.380000001</v>
      </c>
      <c r="I587" s="159">
        <f t="shared" si="281"/>
        <v>13186695.380000001</v>
      </c>
      <c r="J587" s="159">
        <f t="shared" si="281"/>
        <v>13186702.380000001</v>
      </c>
      <c r="K587" s="159">
        <f t="shared" si="281"/>
        <v>13186709.380000001</v>
      </c>
      <c r="L587" s="159">
        <f t="shared" si="281"/>
        <v>13186716.380000001</v>
      </c>
      <c r="M587" s="159">
        <f t="shared" si="281"/>
        <v>13186723.380000001</v>
      </c>
      <c r="N587" s="159">
        <f t="shared" si="281"/>
        <v>13186730.380000001</v>
      </c>
      <c r="O587" s="159">
        <f t="shared" si="281"/>
        <v>13186737.380000001</v>
      </c>
      <c r="P587" s="159">
        <f t="shared" si="281"/>
        <v>13186744.380000001</v>
      </c>
      <c r="Q587" s="159">
        <f t="shared" si="281"/>
        <v>13186751.380000001</v>
      </c>
      <c r="R587" s="159">
        <f t="shared" si="281"/>
        <v>13186681.380000001</v>
      </c>
    </row>
    <row r="588" spans="1:18" hidden="1">
      <c r="A588" s="17" t="s">
        <v>542</v>
      </c>
      <c r="B588" s="15">
        <v>774</v>
      </c>
      <c r="C588" s="16" t="s">
        <v>35</v>
      </c>
      <c r="D588" s="16" t="s">
        <v>37</v>
      </c>
      <c r="E588" s="16" t="s">
        <v>67</v>
      </c>
      <c r="F588" s="16"/>
      <c r="G588" s="160">
        <f>G589</f>
        <v>0</v>
      </c>
      <c r="H588" s="160">
        <f t="shared" ref="H588:R589" si="282">H589</f>
        <v>0</v>
      </c>
      <c r="I588" s="160">
        <f t="shared" si="282"/>
        <v>0</v>
      </c>
      <c r="J588" s="160">
        <f t="shared" si="282"/>
        <v>0</v>
      </c>
      <c r="K588" s="160">
        <f t="shared" si="282"/>
        <v>0</v>
      </c>
      <c r="L588" s="160">
        <f t="shared" si="282"/>
        <v>0</v>
      </c>
      <c r="M588" s="160">
        <f t="shared" si="282"/>
        <v>0</v>
      </c>
      <c r="N588" s="160">
        <f t="shared" si="282"/>
        <v>0</v>
      </c>
      <c r="O588" s="160">
        <f t="shared" si="282"/>
        <v>0</v>
      </c>
      <c r="P588" s="160">
        <f t="shared" si="282"/>
        <v>0</v>
      </c>
      <c r="Q588" s="160">
        <f t="shared" si="282"/>
        <v>0</v>
      </c>
      <c r="R588" s="160">
        <f t="shared" si="282"/>
        <v>0</v>
      </c>
    </row>
    <row r="589" spans="1:18" ht="25.5" hidden="1">
      <c r="A589" s="17" t="s">
        <v>40</v>
      </c>
      <c r="B589" s="15">
        <v>774</v>
      </c>
      <c r="C589" s="16" t="s">
        <v>35</v>
      </c>
      <c r="D589" s="16" t="s">
        <v>37</v>
      </c>
      <c r="E589" s="16" t="s">
        <v>67</v>
      </c>
      <c r="F589" s="16" t="s">
        <v>41</v>
      </c>
      <c r="G589" s="160">
        <f>G590</f>
        <v>0</v>
      </c>
      <c r="H589" s="160">
        <f t="shared" si="282"/>
        <v>0</v>
      </c>
      <c r="I589" s="160">
        <f t="shared" si="282"/>
        <v>0</v>
      </c>
      <c r="J589" s="160">
        <f t="shared" si="282"/>
        <v>0</v>
      </c>
      <c r="K589" s="160">
        <f t="shared" si="282"/>
        <v>0</v>
      </c>
      <c r="L589" s="160">
        <f t="shared" si="282"/>
        <v>0</v>
      </c>
      <c r="M589" s="160">
        <f t="shared" si="282"/>
        <v>0</v>
      </c>
      <c r="N589" s="160">
        <f t="shared" si="282"/>
        <v>0</v>
      </c>
      <c r="O589" s="160">
        <f t="shared" si="282"/>
        <v>0</v>
      </c>
      <c r="P589" s="160">
        <f t="shared" si="282"/>
        <v>0</v>
      </c>
      <c r="Q589" s="160">
        <f t="shared" si="282"/>
        <v>0</v>
      </c>
      <c r="R589" s="160">
        <f t="shared" si="282"/>
        <v>0</v>
      </c>
    </row>
    <row r="590" spans="1:18" hidden="1">
      <c r="A590" s="17" t="s">
        <v>42</v>
      </c>
      <c r="B590" s="15">
        <v>774</v>
      </c>
      <c r="C590" s="16" t="s">
        <v>35</v>
      </c>
      <c r="D590" s="16" t="s">
        <v>37</v>
      </c>
      <c r="E590" s="16" t="s">
        <v>67</v>
      </c>
      <c r="F590" s="16" t="s">
        <v>43</v>
      </c>
      <c r="G590" s="160"/>
      <c r="H590" s="160"/>
      <c r="I590" s="160"/>
      <c r="J590" s="160"/>
      <c r="K590" s="160"/>
      <c r="L590" s="160"/>
      <c r="M590" s="160"/>
      <c r="N590" s="160"/>
      <c r="O590" s="160"/>
      <c r="P590" s="160"/>
      <c r="Q590" s="160"/>
      <c r="R590" s="160"/>
    </row>
    <row r="591" spans="1:18" ht="38.25">
      <c r="A591" s="17" t="s">
        <v>885</v>
      </c>
      <c r="B591" s="15">
        <v>774</v>
      </c>
      <c r="C591" s="16" t="s">
        <v>35</v>
      </c>
      <c r="D591" s="16" t="s">
        <v>37</v>
      </c>
      <c r="E591" s="16" t="s">
        <v>927</v>
      </c>
      <c r="F591" s="16"/>
      <c r="G591" s="160">
        <f>G592</f>
        <v>2000000</v>
      </c>
      <c r="H591" s="160">
        <f t="shared" ref="H591:R592" si="283">H592</f>
        <v>2000001</v>
      </c>
      <c r="I591" s="160">
        <f t="shared" si="283"/>
        <v>2000002</v>
      </c>
      <c r="J591" s="160">
        <f t="shared" si="283"/>
        <v>2000003</v>
      </c>
      <c r="K591" s="160">
        <f t="shared" si="283"/>
        <v>2000004</v>
      </c>
      <c r="L591" s="160">
        <f t="shared" si="283"/>
        <v>2000005</v>
      </c>
      <c r="M591" s="160">
        <f t="shared" si="283"/>
        <v>2000006</v>
      </c>
      <c r="N591" s="160">
        <f t="shared" si="283"/>
        <v>2000007</v>
      </c>
      <c r="O591" s="160">
        <f t="shared" si="283"/>
        <v>2000008</v>
      </c>
      <c r="P591" s="160">
        <f t="shared" si="283"/>
        <v>2000009</v>
      </c>
      <c r="Q591" s="160">
        <f t="shared" si="283"/>
        <v>2000010</v>
      </c>
      <c r="R591" s="160">
        <f t="shared" si="283"/>
        <v>2000000</v>
      </c>
    </row>
    <row r="592" spans="1:18" ht="25.5">
      <c r="A592" s="17" t="s">
        <v>40</v>
      </c>
      <c r="B592" s="15">
        <v>774</v>
      </c>
      <c r="C592" s="16" t="s">
        <v>35</v>
      </c>
      <c r="D592" s="16" t="s">
        <v>37</v>
      </c>
      <c r="E592" s="16" t="s">
        <v>927</v>
      </c>
      <c r="F592" s="16" t="s">
        <v>41</v>
      </c>
      <c r="G592" s="160">
        <f>G593</f>
        <v>2000000</v>
      </c>
      <c r="H592" s="160">
        <f t="shared" si="283"/>
        <v>2000001</v>
      </c>
      <c r="I592" s="160">
        <f t="shared" si="283"/>
        <v>2000002</v>
      </c>
      <c r="J592" s="160">
        <f t="shared" si="283"/>
        <v>2000003</v>
      </c>
      <c r="K592" s="160">
        <f t="shared" si="283"/>
        <v>2000004</v>
      </c>
      <c r="L592" s="160">
        <f t="shared" si="283"/>
        <v>2000005</v>
      </c>
      <c r="M592" s="160">
        <f t="shared" si="283"/>
        <v>2000006</v>
      </c>
      <c r="N592" s="160">
        <f t="shared" si="283"/>
        <v>2000007</v>
      </c>
      <c r="O592" s="160">
        <f t="shared" si="283"/>
        <v>2000008</v>
      </c>
      <c r="P592" s="160">
        <f t="shared" si="283"/>
        <v>2000009</v>
      </c>
      <c r="Q592" s="160">
        <f t="shared" si="283"/>
        <v>2000010</v>
      </c>
      <c r="R592" s="160">
        <f t="shared" si="283"/>
        <v>2000000</v>
      </c>
    </row>
    <row r="593" spans="1:18">
      <c r="A593" s="17" t="s">
        <v>42</v>
      </c>
      <c r="B593" s="15">
        <v>774</v>
      </c>
      <c r="C593" s="16" t="s">
        <v>35</v>
      </c>
      <c r="D593" s="16" t="s">
        <v>37</v>
      </c>
      <c r="E593" s="16" t="s">
        <v>927</v>
      </c>
      <c r="F593" s="16" t="s">
        <v>43</v>
      </c>
      <c r="G593" s="160">
        <v>2000000</v>
      </c>
      <c r="H593" s="160">
        <v>2000001</v>
      </c>
      <c r="I593" s="160">
        <v>2000002</v>
      </c>
      <c r="J593" s="160">
        <v>2000003</v>
      </c>
      <c r="K593" s="160">
        <v>2000004</v>
      </c>
      <c r="L593" s="160">
        <v>2000005</v>
      </c>
      <c r="M593" s="160">
        <v>2000006</v>
      </c>
      <c r="N593" s="160">
        <v>2000007</v>
      </c>
      <c r="O593" s="160">
        <v>2000008</v>
      </c>
      <c r="P593" s="160">
        <v>2000009</v>
      </c>
      <c r="Q593" s="160">
        <v>2000010</v>
      </c>
      <c r="R593" s="160">
        <v>2000000</v>
      </c>
    </row>
    <row r="594" spans="1:18" hidden="1">
      <c r="A594" s="17" t="s">
        <v>542</v>
      </c>
      <c r="B594" s="15">
        <v>774</v>
      </c>
      <c r="C594" s="16" t="s">
        <v>35</v>
      </c>
      <c r="D594" s="16" t="s">
        <v>37</v>
      </c>
      <c r="E594" s="16" t="s">
        <v>67</v>
      </c>
      <c r="F594" s="16"/>
      <c r="G594" s="160">
        <f>G595</f>
        <v>0</v>
      </c>
      <c r="H594" s="160">
        <f t="shared" ref="H594:R594" si="284">H595</f>
        <v>0</v>
      </c>
      <c r="I594" s="160">
        <f t="shared" si="284"/>
        <v>0</v>
      </c>
      <c r="J594" s="160">
        <f t="shared" si="284"/>
        <v>0</v>
      </c>
      <c r="K594" s="160">
        <f t="shared" si="284"/>
        <v>0</v>
      </c>
      <c r="L594" s="160">
        <f t="shared" si="284"/>
        <v>0</v>
      </c>
      <c r="M594" s="160">
        <f t="shared" si="284"/>
        <v>0</v>
      </c>
      <c r="N594" s="160">
        <f t="shared" si="284"/>
        <v>0</v>
      </c>
      <c r="O594" s="160">
        <f t="shared" si="284"/>
        <v>0</v>
      </c>
      <c r="P594" s="160">
        <f t="shared" si="284"/>
        <v>0</v>
      </c>
      <c r="Q594" s="160">
        <f t="shared" si="284"/>
        <v>0</v>
      </c>
      <c r="R594" s="160">
        <f t="shared" si="284"/>
        <v>0</v>
      </c>
    </row>
    <row r="595" spans="1:18" hidden="1">
      <c r="A595" s="17" t="s">
        <v>42</v>
      </c>
      <c r="B595" s="15">
        <v>774</v>
      </c>
      <c r="C595" s="16" t="s">
        <v>35</v>
      </c>
      <c r="D595" s="16" t="s">
        <v>37</v>
      </c>
      <c r="E595" s="16" t="s">
        <v>67</v>
      </c>
      <c r="F595" s="16" t="s">
        <v>43</v>
      </c>
      <c r="G595" s="160"/>
      <c r="H595" s="160"/>
      <c r="I595" s="160"/>
      <c r="J595" s="160"/>
      <c r="K595" s="160"/>
      <c r="L595" s="160"/>
      <c r="M595" s="160"/>
      <c r="N595" s="160"/>
      <c r="O595" s="160"/>
      <c r="P595" s="160"/>
      <c r="Q595" s="160"/>
      <c r="R595" s="160"/>
    </row>
    <row r="596" spans="1:18" s="4" customFormat="1" ht="25.5">
      <c r="A596" s="17" t="s">
        <v>980</v>
      </c>
      <c r="B596" s="15">
        <v>774</v>
      </c>
      <c r="C596" s="16" t="s">
        <v>35</v>
      </c>
      <c r="D596" s="16" t="s">
        <v>37</v>
      </c>
      <c r="E596" s="16" t="s">
        <v>979</v>
      </c>
      <c r="F596" s="16"/>
      <c r="G596" s="159">
        <f>G597</f>
        <v>1506535</v>
      </c>
      <c r="H596" s="159">
        <f t="shared" ref="H596:R597" si="285">H597</f>
        <v>1506536</v>
      </c>
      <c r="I596" s="159">
        <f t="shared" si="285"/>
        <v>1506537</v>
      </c>
      <c r="J596" s="159">
        <f t="shared" si="285"/>
        <v>1506538</v>
      </c>
      <c r="K596" s="159">
        <f t="shared" si="285"/>
        <v>1506539</v>
      </c>
      <c r="L596" s="159">
        <f t="shared" si="285"/>
        <v>1506540</v>
      </c>
      <c r="M596" s="159">
        <f t="shared" si="285"/>
        <v>1506541</v>
      </c>
      <c r="N596" s="159">
        <f t="shared" si="285"/>
        <v>1506542</v>
      </c>
      <c r="O596" s="159">
        <f t="shared" si="285"/>
        <v>1506543</v>
      </c>
      <c r="P596" s="159">
        <f t="shared" si="285"/>
        <v>1506544</v>
      </c>
      <c r="Q596" s="159">
        <f t="shared" si="285"/>
        <v>1506545</v>
      </c>
      <c r="R596" s="159">
        <f t="shared" si="285"/>
        <v>1506535</v>
      </c>
    </row>
    <row r="597" spans="1:18" s="4" customFormat="1" ht="25.5">
      <c r="A597" s="17" t="s">
        <v>40</v>
      </c>
      <c r="B597" s="15">
        <v>774</v>
      </c>
      <c r="C597" s="16" t="s">
        <v>35</v>
      </c>
      <c r="D597" s="16" t="s">
        <v>37</v>
      </c>
      <c r="E597" s="16" t="s">
        <v>979</v>
      </c>
      <c r="F597" s="16" t="s">
        <v>41</v>
      </c>
      <c r="G597" s="159">
        <f>G598</f>
        <v>1506535</v>
      </c>
      <c r="H597" s="159">
        <f t="shared" si="285"/>
        <v>1506536</v>
      </c>
      <c r="I597" s="159">
        <f t="shared" si="285"/>
        <v>1506537</v>
      </c>
      <c r="J597" s="159">
        <f t="shared" si="285"/>
        <v>1506538</v>
      </c>
      <c r="K597" s="159">
        <f t="shared" si="285"/>
        <v>1506539</v>
      </c>
      <c r="L597" s="159">
        <f t="shared" si="285"/>
        <v>1506540</v>
      </c>
      <c r="M597" s="159">
        <f t="shared" si="285"/>
        <v>1506541</v>
      </c>
      <c r="N597" s="159">
        <f t="shared" si="285"/>
        <v>1506542</v>
      </c>
      <c r="O597" s="159">
        <f t="shared" si="285"/>
        <v>1506543</v>
      </c>
      <c r="P597" s="159">
        <f t="shared" si="285"/>
        <v>1506544</v>
      </c>
      <c r="Q597" s="159">
        <f t="shared" si="285"/>
        <v>1506545</v>
      </c>
      <c r="R597" s="159">
        <f t="shared" si="285"/>
        <v>1506535</v>
      </c>
    </row>
    <row r="598" spans="1:18" s="4" customFormat="1">
      <c r="A598" s="17" t="s">
        <v>42</v>
      </c>
      <c r="B598" s="15">
        <v>774</v>
      </c>
      <c r="C598" s="16" t="s">
        <v>35</v>
      </c>
      <c r="D598" s="16" t="s">
        <v>37</v>
      </c>
      <c r="E598" s="16" t="s">
        <v>979</v>
      </c>
      <c r="F598" s="16" t="s">
        <v>43</v>
      </c>
      <c r="G598" s="159">
        <v>1506535</v>
      </c>
      <c r="H598" s="159">
        <v>1506536</v>
      </c>
      <c r="I598" s="159">
        <v>1506537</v>
      </c>
      <c r="J598" s="159">
        <v>1506538</v>
      </c>
      <c r="K598" s="159">
        <v>1506539</v>
      </c>
      <c r="L598" s="159">
        <v>1506540</v>
      </c>
      <c r="M598" s="159">
        <v>1506541</v>
      </c>
      <c r="N598" s="159">
        <v>1506542</v>
      </c>
      <c r="O598" s="159">
        <v>1506543</v>
      </c>
      <c r="P598" s="159">
        <v>1506544</v>
      </c>
      <c r="Q598" s="159">
        <v>1506545</v>
      </c>
      <c r="R598" s="159">
        <v>1506535</v>
      </c>
    </row>
    <row r="599" spans="1:18">
      <c r="A599" s="17" t="s">
        <v>542</v>
      </c>
      <c r="B599" s="16" t="s">
        <v>156</v>
      </c>
      <c r="C599" s="16" t="s">
        <v>35</v>
      </c>
      <c r="D599" s="16" t="s">
        <v>37</v>
      </c>
      <c r="E599" s="16" t="s">
        <v>949</v>
      </c>
      <c r="F599" s="16"/>
      <c r="G599" s="160">
        <f>G600</f>
        <v>1047994</v>
      </c>
      <c r="H599" s="160">
        <f t="shared" ref="H599:R601" si="286">H600</f>
        <v>1047995</v>
      </c>
      <c r="I599" s="160">
        <f t="shared" si="286"/>
        <v>1047996</v>
      </c>
      <c r="J599" s="160">
        <f t="shared" si="286"/>
        <v>1047997</v>
      </c>
      <c r="K599" s="160">
        <f t="shared" si="286"/>
        <v>1047998</v>
      </c>
      <c r="L599" s="160">
        <f t="shared" si="286"/>
        <v>1047999</v>
      </c>
      <c r="M599" s="160">
        <f t="shared" si="286"/>
        <v>1048000</v>
      </c>
      <c r="N599" s="160">
        <f t="shared" si="286"/>
        <v>1048001</v>
      </c>
      <c r="O599" s="160">
        <f t="shared" si="286"/>
        <v>1048002</v>
      </c>
      <c r="P599" s="160">
        <f t="shared" si="286"/>
        <v>1048003</v>
      </c>
      <c r="Q599" s="160">
        <f t="shared" si="286"/>
        <v>1048004</v>
      </c>
      <c r="R599" s="160">
        <f t="shared" si="286"/>
        <v>1042754</v>
      </c>
    </row>
    <row r="600" spans="1:18">
      <c r="A600" s="17" t="s">
        <v>542</v>
      </c>
      <c r="B600" s="16" t="s">
        <v>156</v>
      </c>
      <c r="C600" s="16" t="s">
        <v>35</v>
      </c>
      <c r="D600" s="16" t="s">
        <v>37</v>
      </c>
      <c r="E600" s="16" t="s">
        <v>948</v>
      </c>
      <c r="F600" s="16"/>
      <c r="G600" s="160">
        <f>G601</f>
        <v>1047994</v>
      </c>
      <c r="H600" s="160">
        <f t="shared" si="286"/>
        <v>1047995</v>
      </c>
      <c r="I600" s="160">
        <f t="shared" si="286"/>
        <v>1047996</v>
      </c>
      <c r="J600" s="160">
        <f t="shared" si="286"/>
        <v>1047997</v>
      </c>
      <c r="K600" s="160">
        <f t="shared" si="286"/>
        <v>1047998</v>
      </c>
      <c r="L600" s="160">
        <f t="shared" si="286"/>
        <v>1047999</v>
      </c>
      <c r="M600" s="160">
        <f t="shared" si="286"/>
        <v>1048000</v>
      </c>
      <c r="N600" s="160">
        <f t="shared" si="286"/>
        <v>1048001</v>
      </c>
      <c r="O600" s="160">
        <f t="shared" si="286"/>
        <v>1048002</v>
      </c>
      <c r="P600" s="160">
        <f t="shared" si="286"/>
        <v>1048003</v>
      </c>
      <c r="Q600" s="160">
        <f t="shared" si="286"/>
        <v>1048004</v>
      </c>
      <c r="R600" s="160">
        <f t="shared" si="286"/>
        <v>1042754</v>
      </c>
    </row>
    <row r="601" spans="1:18" ht="25.5">
      <c r="A601" s="17" t="s">
        <v>40</v>
      </c>
      <c r="B601" s="16" t="s">
        <v>156</v>
      </c>
      <c r="C601" s="16" t="s">
        <v>35</v>
      </c>
      <c r="D601" s="16" t="s">
        <v>37</v>
      </c>
      <c r="E601" s="16" t="s">
        <v>948</v>
      </c>
      <c r="F601" s="16" t="s">
        <v>41</v>
      </c>
      <c r="G601" s="160">
        <f>G602</f>
        <v>1047994</v>
      </c>
      <c r="H601" s="160">
        <f t="shared" si="286"/>
        <v>1047995</v>
      </c>
      <c r="I601" s="160">
        <f t="shared" si="286"/>
        <v>1047996</v>
      </c>
      <c r="J601" s="160">
        <f t="shared" si="286"/>
        <v>1047997</v>
      </c>
      <c r="K601" s="160">
        <f t="shared" si="286"/>
        <v>1047998</v>
      </c>
      <c r="L601" s="160">
        <f t="shared" si="286"/>
        <v>1047999</v>
      </c>
      <c r="M601" s="160">
        <f t="shared" si="286"/>
        <v>1048000</v>
      </c>
      <c r="N601" s="160">
        <f t="shared" si="286"/>
        <v>1048001</v>
      </c>
      <c r="O601" s="160">
        <f t="shared" si="286"/>
        <v>1048002</v>
      </c>
      <c r="P601" s="160">
        <f t="shared" si="286"/>
        <v>1048003</v>
      </c>
      <c r="Q601" s="160">
        <f t="shared" si="286"/>
        <v>1048004</v>
      </c>
      <c r="R601" s="160">
        <f t="shared" si="286"/>
        <v>1042754</v>
      </c>
    </row>
    <row r="602" spans="1:18">
      <c r="A602" s="17" t="s">
        <v>42</v>
      </c>
      <c r="B602" s="16" t="s">
        <v>156</v>
      </c>
      <c r="C602" s="16" t="s">
        <v>35</v>
      </c>
      <c r="D602" s="16" t="s">
        <v>37</v>
      </c>
      <c r="E602" s="16" t="s">
        <v>948</v>
      </c>
      <c r="F602" s="16" t="s">
        <v>43</v>
      </c>
      <c r="G602" s="160">
        <v>1047994</v>
      </c>
      <c r="H602" s="160">
        <v>1047995</v>
      </c>
      <c r="I602" s="160">
        <v>1047996</v>
      </c>
      <c r="J602" s="160">
        <v>1047997</v>
      </c>
      <c r="K602" s="160">
        <v>1047998</v>
      </c>
      <c r="L602" s="160">
        <v>1047999</v>
      </c>
      <c r="M602" s="160">
        <v>1048000</v>
      </c>
      <c r="N602" s="160">
        <v>1048001</v>
      </c>
      <c r="O602" s="160">
        <v>1048002</v>
      </c>
      <c r="P602" s="160">
        <v>1048003</v>
      </c>
      <c r="Q602" s="160">
        <v>1048004</v>
      </c>
      <c r="R602" s="160">
        <v>1042754</v>
      </c>
    </row>
    <row r="603" spans="1:18" ht="25.5" hidden="1">
      <c r="A603" s="17" t="s">
        <v>926</v>
      </c>
      <c r="B603" s="15">
        <v>774</v>
      </c>
      <c r="C603" s="16" t="s">
        <v>35</v>
      </c>
      <c r="D603" s="16" t="s">
        <v>37</v>
      </c>
      <c r="E603" s="16" t="s">
        <v>925</v>
      </c>
      <c r="F603" s="16"/>
      <c r="G603" s="160">
        <f>G604</f>
        <v>0</v>
      </c>
      <c r="H603" s="160">
        <f t="shared" ref="H603:R603" si="287">H604</f>
        <v>0</v>
      </c>
      <c r="I603" s="160">
        <f t="shared" si="287"/>
        <v>0</v>
      </c>
      <c r="J603" s="160">
        <f t="shared" si="287"/>
        <v>0</v>
      </c>
      <c r="K603" s="160">
        <f t="shared" si="287"/>
        <v>0</v>
      </c>
      <c r="L603" s="160">
        <f t="shared" si="287"/>
        <v>0</v>
      </c>
      <c r="M603" s="160">
        <f t="shared" si="287"/>
        <v>0</v>
      </c>
      <c r="N603" s="160">
        <f t="shared" si="287"/>
        <v>0</v>
      </c>
      <c r="O603" s="160">
        <f t="shared" si="287"/>
        <v>0</v>
      </c>
      <c r="P603" s="160">
        <f t="shared" si="287"/>
        <v>0</v>
      </c>
      <c r="Q603" s="160">
        <f t="shared" si="287"/>
        <v>0</v>
      </c>
      <c r="R603" s="160">
        <f t="shared" si="287"/>
        <v>0</v>
      </c>
    </row>
    <row r="604" spans="1:18" hidden="1">
      <c r="A604" s="17" t="s">
        <v>42</v>
      </c>
      <c r="B604" s="15">
        <v>774</v>
      </c>
      <c r="C604" s="16" t="s">
        <v>35</v>
      </c>
      <c r="D604" s="16" t="s">
        <v>37</v>
      </c>
      <c r="E604" s="16" t="s">
        <v>925</v>
      </c>
      <c r="F604" s="16" t="s">
        <v>43</v>
      </c>
      <c r="G604" s="160">
        <f>380000-380000</f>
        <v>0</v>
      </c>
      <c r="H604" s="160">
        <f t="shared" ref="H604:R604" si="288">380000-380000</f>
        <v>0</v>
      </c>
      <c r="I604" s="160">
        <f t="shared" si="288"/>
        <v>0</v>
      </c>
      <c r="J604" s="160">
        <f t="shared" si="288"/>
        <v>0</v>
      </c>
      <c r="K604" s="160">
        <f t="shared" si="288"/>
        <v>0</v>
      </c>
      <c r="L604" s="160">
        <f t="shared" si="288"/>
        <v>0</v>
      </c>
      <c r="M604" s="160">
        <f t="shared" si="288"/>
        <v>0</v>
      </c>
      <c r="N604" s="160">
        <f t="shared" si="288"/>
        <v>0</v>
      </c>
      <c r="O604" s="160">
        <f t="shared" si="288"/>
        <v>0</v>
      </c>
      <c r="P604" s="160">
        <f t="shared" si="288"/>
        <v>0</v>
      </c>
      <c r="Q604" s="160">
        <f t="shared" si="288"/>
        <v>0</v>
      </c>
      <c r="R604" s="160">
        <f t="shared" si="288"/>
        <v>0</v>
      </c>
    </row>
    <row r="605" spans="1:18" ht="25.5">
      <c r="A605" s="17" t="s">
        <v>984</v>
      </c>
      <c r="B605" s="15">
        <v>774</v>
      </c>
      <c r="C605" s="16" t="s">
        <v>35</v>
      </c>
      <c r="D605" s="16" t="s">
        <v>37</v>
      </c>
      <c r="E605" s="16" t="s">
        <v>983</v>
      </c>
      <c r="F605" s="16"/>
      <c r="G605" s="160">
        <f>G606</f>
        <v>577962</v>
      </c>
      <c r="H605" s="160">
        <f t="shared" ref="H605:R605" si="289">H606</f>
        <v>577963</v>
      </c>
      <c r="I605" s="160">
        <f t="shared" si="289"/>
        <v>577964</v>
      </c>
      <c r="J605" s="160">
        <f t="shared" si="289"/>
        <v>577965</v>
      </c>
      <c r="K605" s="160">
        <f t="shared" si="289"/>
        <v>577966</v>
      </c>
      <c r="L605" s="160">
        <f t="shared" si="289"/>
        <v>577967</v>
      </c>
      <c r="M605" s="160">
        <f t="shared" si="289"/>
        <v>577968</v>
      </c>
      <c r="N605" s="160">
        <f t="shared" si="289"/>
        <v>577969</v>
      </c>
      <c r="O605" s="160">
        <f t="shared" si="289"/>
        <v>577970</v>
      </c>
      <c r="P605" s="160">
        <f t="shared" si="289"/>
        <v>577971</v>
      </c>
      <c r="Q605" s="160">
        <f t="shared" si="289"/>
        <v>577972</v>
      </c>
      <c r="R605" s="160">
        <f t="shared" si="289"/>
        <v>577962</v>
      </c>
    </row>
    <row r="606" spans="1:18">
      <c r="A606" s="17" t="s">
        <v>42</v>
      </c>
      <c r="B606" s="15">
        <v>774</v>
      </c>
      <c r="C606" s="16" t="s">
        <v>35</v>
      </c>
      <c r="D606" s="16" t="s">
        <v>37</v>
      </c>
      <c r="E606" s="16" t="s">
        <v>983</v>
      </c>
      <c r="F606" s="16" t="s">
        <v>43</v>
      </c>
      <c r="G606" s="160">
        <v>577962</v>
      </c>
      <c r="H606" s="160">
        <v>577963</v>
      </c>
      <c r="I606" s="160">
        <v>577964</v>
      </c>
      <c r="J606" s="160">
        <v>577965</v>
      </c>
      <c r="K606" s="160">
        <v>577966</v>
      </c>
      <c r="L606" s="160">
        <v>577967</v>
      </c>
      <c r="M606" s="160">
        <v>577968</v>
      </c>
      <c r="N606" s="160">
        <v>577969</v>
      </c>
      <c r="O606" s="160">
        <v>577970</v>
      </c>
      <c r="P606" s="160">
        <v>577971</v>
      </c>
      <c r="Q606" s="160">
        <v>577972</v>
      </c>
      <c r="R606" s="160">
        <v>577962</v>
      </c>
    </row>
    <row r="607" spans="1:18" ht="25.5" hidden="1">
      <c r="A607" s="17" t="s">
        <v>921</v>
      </c>
      <c r="B607" s="15">
        <v>774</v>
      </c>
      <c r="C607" s="16" t="s">
        <v>35</v>
      </c>
      <c r="D607" s="16" t="s">
        <v>37</v>
      </c>
      <c r="E607" s="16" t="s">
        <v>920</v>
      </c>
      <c r="F607" s="16"/>
      <c r="G607" s="160">
        <f>G608</f>
        <v>0</v>
      </c>
      <c r="H607" s="160">
        <f t="shared" ref="H607:R607" si="290">H608</f>
        <v>0</v>
      </c>
      <c r="I607" s="160">
        <f t="shared" si="290"/>
        <v>0</v>
      </c>
      <c r="J607" s="160">
        <f t="shared" si="290"/>
        <v>0</v>
      </c>
      <c r="K607" s="160">
        <f t="shared" si="290"/>
        <v>0</v>
      </c>
      <c r="L607" s="160">
        <f t="shared" si="290"/>
        <v>0</v>
      </c>
      <c r="M607" s="160">
        <f t="shared" si="290"/>
        <v>0</v>
      </c>
      <c r="N607" s="160">
        <f t="shared" si="290"/>
        <v>0</v>
      </c>
      <c r="O607" s="160">
        <f t="shared" si="290"/>
        <v>0</v>
      </c>
      <c r="P607" s="160">
        <f t="shared" si="290"/>
        <v>0</v>
      </c>
      <c r="Q607" s="160">
        <f t="shared" si="290"/>
        <v>0</v>
      </c>
      <c r="R607" s="160">
        <f t="shared" si="290"/>
        <v>0</v>
      </c>
    </row>
    <row r="608" spans="1:18" hidden="1">
      <c r="A608" s="17" t="s">
        <v>42</v>
      </c>
      <c r="B608" s="15">
        <v>774</v>
      </c>
      <c r="C608" s="16" t="s">
        <v>35</v>
      </c>
      <c r="D608" s="16" t="s">
        <v>37</v>
      </c>
      <c r="E608" s="16" t="s">
        <v>920</v>
      </c>
      <c r="F608" s="16" t="s">
        <v>43</v>
      </c>
      <c r="G608" s="160">
        <f>462393-462393</f>
        <v>0</v>
      </c>
      <c r="H608" s="160">
        <f t="shared" ref="H608:R608" si="291">462393-462393</f>
        <v>0</v>
      </c>
      <c r="I608" s="160">
        <f t="shared" si="291"/>
        <v>0</v>
      </c>
      <c r="J608" s="160">
        <f t="shared" si="291"/>
        <v>0</v>
      </c>
      <c r="K608" s="160">
        <f t="shared" si="291"/>
        <v>0</v>
      </c>
      <c r="L608" s="160">
        <f t="shared" si="291"/>
        <v>0</v>
      </c>
      <c r="M608" s="160">
        <f t="shared" si="291"/>
        <v>0</v>
      </c>
      <c r="N608" s="160">
        <f t="shared" si="291"/>
        <v>0</v>
      </c>
      <c r="O608" s="160">
        <f t="shared" si="291"/>
        <v>0</v>
      </c>
      <c r="P608" s="160">
        <f t="shared" si="291"/>
        <v>0</v>
      </c>
      <c r="Q608" s="160">
        <f t="shared" si="291"/>
        <v>0</v>
      </c>
      <c r="R608" s="160">
        <f t="shared" si="291"/>
        <v>0</v>
      </c>
    </row>
    <row r="609" spans="1:18" s="4" customFormat="1" ht="38.25">
      <c r="A609" s="17" t="s">
        <v>982</v>
      </c>
      <c r="B609" s="15">
        <v>774</v>
      </c>
      <c r="C609" s="16" t="s">
        <v>35</v>
      </c>
      <c r="D609" s="16" t="s">
        <v>26</v>
      </c>
      <c r="E609" s="16" t="s">
        <v>981</v>
      </c>
      <c r="F609" s="16"/>
      <c r="G609" s="159">
        <f>G610</f>
        <v>660565</v>
      </c>
      <c r="H609" s="159">
        <f t="shared" ref="H609:R609" si="292">H610</f>
        <v>660566</v>
      </c>
      <c r="I609" s="159">
        <f t="shared" si="292"/>
        <v>660567</v>
      </c>
      <c r="J609" s="159">
        <f t="shared" si="292"/>
        <v>660568</v>
      </c>
      <c r="K609" s="159">
        <f t="shared" si="292"/>
        <v>660569</v>
      </c>
      <c r="L609" s="159">
        <f t="shared" si="292"/>
        <v>660570</v>
      </c>
      <c r="M609" s="159">
        <f t="shared" si="292"/>
        <v>660571</v>
      </c>
      <c r="N609" s="159">
        <f t="shared" si="292"/>
        <v>660572</v>
      </c>
      <c r="O609" s="159">
        <f t="shared" si="292"/>
        <v>660573</v>
      </c>
      <c r="P609" s="159">
        <f t="shared" si="292"/>
        <v>660574</v>
      </c>
      <c r="Q609" s="159">
        <f t="shared" si="292"/>
        <v>660575</v>
      </c>
      <c r="R609" s="159">
        <f t="shared" si="292"/>
        <v>660565</v>
      </c>
    </row>
    <row r="610" spans="1:18" s="4" customFormat="1">
      <c r="A610" s="17" t="s">
        <v>42</v>
      </c>
      <c r="B610" s="15">
        <v>774</v>
      </c>
      <c r="C610" s="16" t="s">
        <v>35</v>
      </c>
      <c r="D610" s="16" t="s">
        <v>26</v>
      </c>
      <c r="E610" s="16" t="s">
        <v>981</v>
      </c>
      <c r="F610" s="16" t="s">
        <v>43</v>
      </c>
      <c r="G610" s="159">
        <v>660565</v>
      </c>
      <c r="H610" s="159">
        <v>660566</v>
      </c>
      <c r="I610" s="159">
        <v>660567</v>
      </c>
      <c r="J610" s="159">
        <v>660568</v>
      </c>
      <c r="K610" s="159">
        <v>660569</v>
      </c>
      <c r="L610" s="159">
        <v>660570</v>
      </c>
      <c r="M610" s="159">
        <v>660571</v>
      </c>
      <c r="N610" s="159">
        <v>660572</v>
      </c>
      <c r="O610" s="159">
        <v>660573</v>
      </c>
      <c r="P610" s="159">
        <v>660574</v>
      </c>
      <c r="Q610" s="159">
        <v>660575</v>
      </c>
      <c r="R610" s="159">
        <v>660565</v>
      </c>
    </row>
    <row r="611" spans="1:18" s="4" customFormat="1">
      <c r="A611" s="17" t="s">
        <v>1</v>
      </c>
      <c r="B611" s="15">
        <v>774</v>
      </c>
      <c r="C611" s="16" t="s">
        <v>35</v>
      </c>
      <c r="D611" s="16" t="s">
        <v>37</v>
      </c>
      <c r="E611" s="16" t="s">
        <v>454</v>
      </c>
      <c r="F611" s="16"/>
      <c r="G611" s="159">
        <f>G612</f>
        <v>4052314.47</v>
      </c>
      <c r="H611" s="159">
        <f t="shared" ref="H611:R612" si="293">H612</f>
        <v>4052314.47</v>
      </c>
      <c r="I611" s="159">
        <f t="shared" si="293"/>
        <v>4052314.47</v>
      </c>
      <c r="J611" s="159">
        <f t="shared" si="293"/>
        <v>4052314.47</v>
      </c>
      <c r="K611" s="159">
        <f t="shared" si="293"/>
        <v>4052314.47</v>
      </c>
      <c r="L611" s="159">
        <f t="shared" si="293"/>
        <v>4052314.47</v>
      </c>
      <c r="M611" s="159">
        <f t="shared" si="293"/>
        <v>4052314.47</v>
      </c>
      <c r="N611" s="159">
        <f t="shared" si="293"/>
        <v>4052314.47</v>
      </c>
      <c r="O611" s="159">
        <f t="shared" si="293"/>
        <v>4052314.47</v>
      </c>
      <c r="P611" s="159">
        <f t="shared" si="293"/>
        <v>4052314.47</v>
      </c>
      <c r="Q611" s="159">
        <f t="shared" si="293"/>
        <v>4052314.47</v>
      </c>
      <c r="R611" s="159">
        <f t="shared" si="293"/>
        <v>4052314.47</v>
      </c>
    </row>
    <row r="612" spans="1:18" s="4" customFormat="1" ht="25.5">
      <c r="A612" s="17" t="s">
        <v>40</v>
      </c>
      <c r="B612" s="15">
        <v>774</v>
      </c>
      <c r="C612" s="16" t="s">
        <v>35</v>
      </c>
      <c r="D612" s="16" t="s">
        <v>37</v>
      </c>
      <c r="E612" s="16" t="s">
        <v>454</v>
      </c>
      <c r="F612" s="16" t="s">
        <v>41</v>
      </c>
      <c r="G612" s="159">
        <f>G613</f>
        <v>4052314.47</v>
      </c>
      <c r="H612" s="159">
        <f t="shared" si="293"/>
        <v>4052314.47</v>
      </c>
      <c r="I612" s="159">
        <f t="shared" si="293"/>
        <v>4052314.47</v>
      </c>
      <c r="J612" s="159">
        <f t="shared" si="293"/>
        <v>4052314.47</v>
      </c>
      <c r="K612" s="159">
        <f t="shared" si="293"/>
        <v>4052314.47</v>
      </c>
      <c r="L612" s="159">
        <f t="shared" si="293"/>
        <v>4052314.47</v>
      </c>
      <c r="M612" s="159">
        <f t="shared" si="293"/>
        <v>4052314.47</v>
      </c>
      <c r="N612" s="159">
        <f t="shared" si="293"/>
        <v>4052314.47</v>
      </c>
      <c r="O612" s="159">
        <f t="shared" si="293"/>
        <v>4052314.47</v>
      </c>
      <c r="P612" s="159">
        <f t="shared" si="293"/>
        <v>4052314.47</v>
      </c>
      <c r="Q612" s="159">
        <f t="shared" si="293"/>
        <v>4052314.47</v>
      </c>
      <c r="R612" s="159">
        <f t="shared" si="293"/>
        <v>4052314.47</v>
      </c>
    </row>
    <row r="613" spans="1:18" s="4" customFormat="1">
      <c r="A613" s="17" t="s">
        <v>42</v>
      </c>
      <c r="B613" s="15">
        <v>774</v>
      </c>
      <c r="C613" s="16" t="s">
        <v>35</v>
      </c>
      <c r="D613" s="16" t="s">
        <v>37</v>
      </c>
      <c r="E613" s="16" t="s">
        <v>454</v>
      </c>
      <c r="F613" s="16" t="s">
        <v>43</v>
      </c>
      <c r="G613" s="159">
        <f>3917314.47+135000</f>
        <v>4052314.47</v>
      </c>
      <c r="H613" s="159">
        <f t="shared" ref="H613:R613" si="294">3917314.47+135000</f>
        <v>4052314.47</v>
      </c>
      <c r="I613" s="159">
        <f t="shared" si="294"/>
        <v>4052314.47</v>
      </c>
      <c r="J613" s="159">
        <f t="shared" si="294"/>
        <v>4052314.47</v>
      </c>
      <c r="K613" s="159">
        <f t="shared" si="294"/>
        <v>4052314.47</v>
      </c>
      <c r="L613" s="159">
        <f t="shared" si="294"/>
        <v>4052314.47</v>
      </c>
      <c r="M613" s="159">
        <f t="shared" si="294"/>
        <v>4052314.47</v>
      </c>
      <c r="N613" s="159">
        <f t="shared" si="294"/>
        <v>4052314.47</v>
      </c>
      <c r="O613" s="159">
        <f t="shared" si="294"/>
        <v>4052314.47</v>
      </c>
      <c r="P613" s="159">
        <f t="shared" si="294"/>
        <v>4052314.47</v>
      </c>
      <c r="Q613" s="159">
        <f t="shared" si="294"/>
        <v>4052314.47</v>
      </c>
      <c r="R613" s="159">
        <f t="shared" si="294"/>
        <v>4052314.47</v>
      </c>
    </row>
    <row r="614" spans="1:18" s="4" customFormat="1" ht="25.5">
      <c r="A614" s="17" t="s">
        <v>604</v>
      </c>
      <c r="B614" s="15">
        <v>774</v>
      </c>
      <c r="C614" s="16" t="s">
        <v>35</v>
      </c>
      <c r="D614" s="16" t="s">
        <v>37</v>
      </c>
      <c r="E614" s="16" t="s">
        <v>603</v>
      </c>
      <c r="F614" s="16"/>
      <c r="G614" s="159">
        <f>G615</f>
        <v>2151470.91</v>
      </c>
      <c r="H614" s="159">
        <f t="shared" ref="H614:R615" si="295">H615</f>
        <v>2151471.91</v>
      </c>
      <c r="I614" s="159">
        <f t="shared" si="295"/>
        <v>2151472.91</v>
      </c>
      <c r="J614" s="159">
        <f t="shared" si="295"/>
        <v>2151473.91</v>
      </c>
      <c r="K614" s="159">
        <f t="shared" si="295"/>
        <v>2151474.91</v>
      </c>
      <c r="L614" s="159">
        <f t="shared" si="295"/>
        <v>2151475.91</v>
      </c>
      <c r="M614" s="159">
        <f t="shared" si="295"/>
        <v>2151476.91</v>
      </c>
      <c r="N614" s="159">
        <f t="shared" si="295"/>
        <v>2151477.91</v>
      </c>
      <c r="O614" s="159">
        <f t="shared" si="295"/>
        <v>2151478.91</v>
      </c>
      <c r="P614" s="159">
        <f t="shared" si="295"/>
        <v>2151479.91</v>
      </c>
      <c r="Q614" s="159">
        <f t="shared" si="295"/>
        <v>2151480.91</v>
      </c>
      <c r="R614" s="159">
        <f t="shared" si="295"/>
        <v>2151470.91</v>
      </c>
    </row>
    <row r="615" spans="1:18" s="4" customFormat="1" ht="25.5">
      <c r="A615" s="17" t="s">
        <v>40</v>
      </c>
      <c r="B615" s="15">
        <v>774</v>
      </c>
      <c r="C615" s="16" t="s">
        <v>35</v>
      </c>
      <c r="D615" s="16" t="s">
        <v>37</v>
      </c>
      <c r="E615" s="16" t="s">
        <v>603</v>
      </c>
      <c r="F615" s="16" t="s">
        <v>41</v>
      </c>
      <c r="G615" s="159">
        <f>G616</f>
        <v>2151470.91</v>
      </c>
      <c r="H615" s="159">
        <f t="shared" si="295"/>
        <v>2151471.91</v>
      </c>
      <c r="I615" s="159">
        <f t="shared" si="295"/>
        <v>2151472.91</v>
      </c>
      <c r="J615" s="159">
        <f t="shared" si="295"/>
        <v>2151473.91</v>
      </c>
      <c r="K615" s="159">
        <f t="shared" si="295"/>
        <v>2151474.91</v>
      </c>
      <c r="L615" s="159">
        <f t="shared" si="295"/>
        <v>2151475.91</v>
      </c>
      <c r="M615" s="159">
        <f t="shared" si="295"/>
        <v>2151476.91</v>
      </c>
      <c r="N615" s="159">
        <f t="shared" si="295"/>
        <v>2151477.91</v>
      </c>
      <c r="O615" s="159">
        <f t="shared" si="295"/>
        <v>2151478.91</v>
      </c>
      <c r="P615" s="159">
        <f t="shared" si="295"/>
        <v>2151479.91</v>
      </c>
      <c r="Q615" s="159">
        <f t="shared" si="295"/>
        <v>2151480.91</v>
      </c>
      <c r="R615" s="159">
        <f t="shared" si="295"/>
        <v>2151470.91</v>
      </c>
    </row>
    <row r="616" spans="1:18" s="4" customFormat="1">
      <c r="A616" s="17" t="s">
        <v>42</v>
      </c>
      <c r="B616" s="15">
        <v>774</v>
      </c>
      <c r="C616" s="16" t="s">
        <v>35</v>
      </c>
      <c r="D616" s="16" t="s">
        <v>37</v>
      </c>
      <c r="E616" s="16" t="s">
        <v>603</v>
      </c>
      <c r="F616" s="16" t="s">
        <v>43</v>
      </c>
      <c r="G616" s="159">
        <v>2151470.91</v>
      </c>
      <c r="H616" s="159">
        <v>2151471.91</v>
      </c>
      <c r="I616" s="159">
        <v>2151472.91</v>
      </c>
      <c r="J616" s="159">
        <v>2151473.91</v>
      </c>
      <c r="K616" s="159">
        <v>2151474.91</v>
      </c>
      <c r="L616" s="159">
        <v>2151475.91</v>
      </c>
      <c r="M616" s="159">
        <v>2151476.91</v>
      </c>
      <c r="N616" s="159">
        <v>2151477.91</v>
      </c>
      <c r="O616" s="159">
        <v>2151478.91</v>
      </c>
      <c r="P616" s="159">
        <v>2151479.91</v>
      </c>
      <c r="Q616" s="159">
        <v>2151480.91</v>
      </c>
      <c r="R616" s="159">
        <v>2151470.91</v>
      </c>
    </row>
    <row r="617" spans="1:18" s="4" customFormat="1" ht="38.25" hidden="1">
      <c r="A617" s="17" t="s">
        <v>393</v>
      </c>
      <c r="B617" s="15">
        <v>774</v>
      </c>
      <c r="C617" s="16" t="s">
        <v>35</v>
      </c>
      <c r="D617" s="16" t="s">
        <v>37</v>
      </c>
      <c r="E617" s="16" t="s">
        <v>390</v>
      </c>
      <c r="F617" s="16"/>
      <c r="G617" s="159">
        <f>G618</f>
        <v>0</v>
      </c>
      <c r="H617" s="159">
        <f t="shared" ref="H617:R618" si="296">H618</f>
        <v>0</v>
      </c>
      <c r="I617" s="159">
        <f t="shared" si="296"/>
        <v>0</v>
      </c>
      <c r="J617" s="159">
        <f t="shared" si="296"/>
        <v>0</v>
      </c>
      <c r="K617" s="159">
        <f t="shared" si="296"/>
        <v>0</v>
      </c>
      <c r="L617" s="159">
        <f t="shared" si="296"/>
        <v>0</v>
      </c>
      <c r="M617" s="159">
        <f t="shared" si="296"/>
        <v>0</v>
      </c>
      <c r="N617" s="159">
        <f t="shared" si="296"/>
        <v>0</v>
      </c>
      <c r="O617" s="159">
        <f t="shared" si="296"/>
        <v>0</v>
      </c>
      <c r="P617" s="159">
        <f t="shared" si="296"/>
        <v>0</v>
      </c>
      <c r="Q617" s="159">
        <f t="shared" si="296"/>
        <v>0</v>
      </c>
      <c r="R617" s="159">
        <f t="shared" si="296"/>
        <v>0</v>
      </c>
    </row>
    <row r="618" spans="1:18" s="4" customFormat="1" ht="25.5" hidden="1">
      <c r="A618" s="17" t="s">
        <v>40</v>
      </c>
      <c r="B618" s="15">
        <v>774</v>
      </c>
      <c r="C618" s="16" t="s">
        <v>35</v>
      </c>
      <c r="D618" s="16" t="s">
        <v>37</v>
      </c>
      <c r="E618" s="16" t="s">
        <v>390</v>
      </c>
      <c r="F618" s="16" t="s">
        <v>41</v>
      </c>
      <c r="G618" s="159">
        <f>G619</f>
        <v>0</v>
      </c>
      <c r="H618" s="159">
        <f t="shared" si="296"/>
        <v>0</v>
      </c>
      <c r="I618" s="159">
        <f t="shared" si="296"/>
        <v>0</v>
      </c>
      <c r="J618" s="159">
        <f t="shared" si="296"/>
        <v>0</v>
      </c>
      <c r="K618" s="159">
        <f t="shared" si="296"/>
        <v>0</v>
      </c>
      <c r="L618" s="159">
        <f t="shared" si="296"/>
        <v>0</v>
      </c>
      <c r="M618" s="159">
        <f t="shared" si="296"/>
        <v>0</v>
      </c>
      <c r="N618" s="159">
        <f t="shared" si="296"/>
        <v>0</v>
      </c>
      <c r="O618" s="159">
        <f t="shared" si="296"/>
        <v>0</v>
      </c>
      <c r="P618" s="159">
        <f t="shared" si="296"/>
        <v>0</v>
      </c>
      <c r="Q618" s="159">
        <f t="shared" si="296"/>
        <v>0</v>
      </c>
      <c r="R618" s="159">
        <f t="shared" si="296"/>
        <v>0</v>
      </c>
    </row>
    <row r="619" spans="1:18" s="4" customFormat="1" hidden="1">
      <c r="A619" s="17" t="s">
        <v>42</v>
      </c>
      <c r="B619" s="15">
        <v>774</v>
      </c>
      <c r="C619" s="16" t="s">
        <v>35</v>
      </c>
      <c r="D619" s="16" t="s">
        <v>37</v>
      </c>
      <c r="E619" s="16" t="s">
        <v>390</v>
      </c>
      <c r="F619" s="16" t="s">
        <v>43</v>
      </c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</row>
    <row r="620" spans="1:18" s="4" customFormat="1" ht="38.25" hidden="1">
      <c r="A620" s="17" t="s">
        <v>395</v>
      </c>
      <c r="B620" s="15">
        <v>774</v>
      </c>
      <c r="C620" s="16" t="s">
        <v>35</v>
      </c>
      <c r="D620" s="16" t="s">
        <v>37</v>
      </c>
      <c r="E620" s="16" t="s">
        <v>394</v>
      </c>
      <c r="F620" s="16"/>
      <c r="G620" s="159">
        <f>G621</f>
        <v>0</v>
      </c>
      <c r="H620" s="159">
        <f t="shared" ref="H620:R621" si="297">H621</f>
        <v>0</v>
      </c>
      <c r="I620" s="159">
        <f t="shared" si="297"/>
        <v>0</v>
      </c>
      <c r="J620" s="159">
        <f t="shared" si="297"/>
        <v>0</v>
      </c>
      <c r="K620" s="159">
        <f t="shared" si="297"/>
        <v>0</v>
      </c>
      <c r="L620" s="159">
        <f t="shared" si="297"/>
        <v>0</v>
      </c>
      <c r="M620" s="159">
        <f t="shared" si="297"/>
        <v>0</v>
      </c>
      <c r="N620" s="159">
        <f t="shared" si="297"/>
        <v>0</v>
      </c>
      <c r="O620" s="159">
        <f t="shared" si="297"/>
        <v>0</v>
      </c>
      <c r="P620" s="159">
        <f t="shared" si="297"/>
        <v>0</v>
      </c>
      <c r="Q620" s="159">
        <f t="shared" si="297"/>
        <v>0</v>
      </c>
      <c r="R620" s="159">
        <f t="shared" si="297"/>
        <v>0</v>
      </c>
    </row>
    <row r="621" spans="1:18" s="4" customFormat="1" ht="25.5" hidden="1">
      <c r="A621" s="17" t="s">
        <v>40</v>
      </c>
      <c r="B621" s="15">
        <v>774</v>
      </c>
      <c r="C621" s="16" t="s">
        <v>35</v>
      </c>
      <c r="D621" s="16" t="s">
        <v>37</v>
      </c>
      <c r="E621" s="16" t="s">
        <v>394</v>
      </c>
      <c r="F621" s="16" t="s">
        <v>41</v>
      </c>
      <c r="G621" s="159">
        <f>G622</f>
        <v>0</v>
      </c>
      <c r="H621" s="159">
        <f t="shared" si="297"/>
        <v>0</v>
      </c>
      <c r="I621" s="159">
        <f t="shared" si="297"/>
        <v>0</v>
      </c>
      <c r="J621" s="159">
        <f t="shared" si="297"/>
        <v>0</v>
      </c>
      <c r="K621" s="159">
        <f t="shared" si="297"/>
        <v>0</v>
      </c>
      <c r="L621" s="159">
        <f t="shared" si="297"/>
        <v>0</v>
      </c>
      <c r="M621" s="159">
        <f t="shared" si="297"/>
        <v>0</v>
      </c>
      <c r="N621" s="159">
        <f t="shared" si="297"/>
        <v>0</v>
      </c>
      <c r="O621" s="159">
        <f t="shared" si="297"/>
        <v>0</v>
      </c>
      <c r="P621" s="159">
        <f t="shared" si="297"/>
        <v>0</v>
      </c>
      <c r="Q621" s="159">
        <f t="shared" si="297"/>
        <v>0</v>
      </c>
      <c r="R621" s="159">
        <f t="shared" si="297"/>
        <v>0</v>
      </c>
    </row>
    <row r="622" spans="1:18" s="4" customFormat="1" hidden="1">
      <c r="A622" s="17" t="s">
        <v>42</v>
      </c>
      <c r="B622" s="15">
        <v>774</v>
      </c>
      <c r="C622" s="16" t="s">
        <v>35</v>
      </c>
      <c r="D622" s="16" t="s">
        <v>37</v>
      </c>
      <c r="E622" s="16" t="s">
        <v>394</v>
      </c>
      <c r="F622" s="16" t="s">
        <v>43</v>
      </c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</row>
    <row r="623" spans="1:18" s="19" customFormat="1" ht="21.75" hidden="1" customHeight="1">
      <c r="A623" s="14" t="s">
        <v>228</v>
      </c>
      <c r="B623" s="15">
        <v>774</v>
      </c>
      <c r="C623" s="16" t="s">
        <v>35</v>
      </c>
      <c r="D623" s="16" t="s">
        <v>37</v>
      </c>
      <c r="E623" s="16" t="s">
        <v>417</v>
      </c>
      <c r="F623" s="16"/>
      <c r="G623" s="159">
        <f>G624+G627</f>
        <v>0</v>
      </c>
      <c r="H623" s="159">
        <f t="shared" ref="H623:R623" si="298">H624+H627</f>
        <v>0</v>
      </c>
      <c r="I623" s="159">
        <f t="shared" si="298"/>
        <v>0</v>
      </c>
      <c r="J623" s="159">
        <f t="shared" si="298"/>
        <v>0</v>
      </c>
      <c r="K623" s="159">
        <f t="shared" si="298"/>
        <v>0</v>
      </c>
      <c r="L623" s="159">
        <f t="shared" si="298"/>
        <v>0</v>
      </c>
      <c r="M623" s="159">
        <f t="shared" si="298"/>
        <v>0</v>
      </c>
      <c r="N623" s="159">
        <f t="shared" si="298"/>
        <v>0</v>
      </c>
      <c r="O623" s="159">
        <f t="shared" si="298"/>
        <v>0</v>
      </c>
      <c r="P623" s="159">
        <f t="shared" si="298"/>
        <v>0</v>
      </c>
      <c r="Q623" s="159">
        <f t="shared" si="298"/>
        <v>0</v>
      </c>
      <c r="R623" s="159">
        <f t="shared" si="298"/>
        <v>0</v>
      </c>
    </row>
    <row r="624" spans="1:18" s="19" customFormat="1" hidden="1">
      <c r="A624" s="14" t="s">
        <v>229</v>
      </c>
      <c r="B624" s="15">
        <v>774</v>
      </c>
      <c r="C624" s="16" t="s">
        <v>35</v>
      </c>
      <c r="D624" s="16" t="s">
        <v>37</v>
      </c>
      <c r="E624" s="16" t="s">
        <v>418</v>
      </c>
      <c r="F624" s="16"/>
      <c r="G624" s="159">
        <f>G625</f>
        <v>0</v>
      </c>
      <c r="H624" s="159">
        <f t="shared" ref="H624:R625" si="299">H625</f>
        <v>0</v>
      </c>
      <c r="I624" s="159">
        <f t="shared" si="299"/>
        <v>0</v>
      </c>
      <c r="J624" s="159">
        <f t="shared" si="299"/>
        <v>0</v>
      </c>
      <c r="K624" s="159">
        <f t="shared" si="299"/>
        <v>0</v>
      </c>
      <c r="L624" s="159">
        <f t="shared" si="299"/>
        <v>0</v>
      </c>
      <c r="M624" s="159">
        <f t="shared" si="299"/>
        <v>0</v>
      </c>
      <c r="N624" s="159">
        <f t="shared" si="299"/>
        <v>0</v>
      </c>
      <c r="O624" s="159">
        <f t="shared" si="299"/>
        <v>0</v>
      </c>
      <c r="P624" s="159">
        <f t="shared" si="299"/>
        <v>0</v>
      </c>
      <c r="Q624" s="159">
        <f t="shared" si="299"/>
        <v>0</v>
      </c>
      <c r="R624" s="159">
        <f t="shared" si="299"/>
        <v>0</v>
      </c>
    </row>
    <row r="625" spans="1:18" s="19" customFormat="1" ht="25.5" hidden="1">
      <c r="A625" s="17" t="s">
        <v>40</v>
      </c>
      <c r="B625" s="15">
        <v>774</v>
      </c>
      <c r="C625" s="16" t="s">
        <v>35</v>
      </c>
      <c r="D625" s="16" t="s">
        <v>37</v>
      </c>
      <c r="E625" s="16" t="s">
        <v>418</v>
      </c>
      <c r="F625" s="16" t="s">
        <v>41</v>
      </c>
      <c r="G625" s="159">
        <f>G626</f>
        <v>0</v>
      </c>
      <c r="H625" s="159">
        <f t="shared" si="299"/>
        <v>0</v>
      </c>
      <c r="I625" s="159">
        <f t="shared" si="299"/>
        <v>0</v>
      </c>
      <c r="J625" s="159">
        <f t="shared" si="299"/>
        <v>0</v>
      </c>
      <c r="K625" s="159">
        <f t="shared" si="299"/>
        <v>0</v>
      </c>
      <c r="L625" s="159">
        <f t="shared" si="299"/>
        <v>0</v>
      </c>
      <c r="M625" s="159">
        <f t="shared" si="299"/>
        <v>0</v>
      </c>
      <c r="N625" s="159">
        <f t="shared" si="299"/>
        <v>0</v>
      </c>
      <c r="O625" s="159">
        <f t="shared" si="299"/>
        <v>0</v>
      </c>
      <c r="P625" s="159">
        <f t="shared" si="299"/>
        <v>0</v>
      </c>
      <c r="Q625" s="159">
        <f t="shared" si="299"/>
        <v>0</v>
      </c>
      <c r="R625" s="159">
        <f t="shared" si="299"/>
        <v>0</v>
      </c>
    </row>
    <row r="626" spans="1:18" s="19" customFormat="1" ht="13.5" hidden="1" customHeight="1">
      <c r="A626" s="17" t="s">
        <v>42</v>
      </c>
      <c r="B626" s="15">
        <v>774</v>
      </c>
      <c r="C626" s="16" t="s">
        <v>35</v>
      </c>
      <c r="D626" s="16" t="s">
        <v>37</v>
      </c>
      <c r="E626" s="16" t="s">
        <v>418</v>
      </c>
      <c r="F626" s="16" t="s">
        <v>43</v>
      </c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</row>
    <row r="627" spans="1:18" s="19" customFormat="1" ht="61.5" hidden="1" customHeight="1">
      <c r="A627" s="14" t="s">
        <v>704</v>
      </c>
      <c r="B627" s="15">
        <v>774</v>
      </c>
      <c r="C627" s="16" t="s">
        <v>35</v>
      </c>
      <c r="D627" s="16" t="s">
        <v>37</v>
      </c>
      <c r="E627" s="16" t="s">
        <v>419</v>
      </c>
      <c r="F627" s="16"/>
      <c r="G627" s="159">
        <f>G628</f>
        <v>0</v>
      </c>
      <c r="H627" s="159">
        <f t="shared" ref="H627:R628" si="300">H628</f>
        <v>0</v>
      </c>
      <c r="I627" s="159">
        <f t="shared" si="300"/>
        <v>0</v>
      </c>
      <c r="J627" s="159">
        <f t="shared" si="300"/>
        <v>0</v>
      </c>
      <c r="K627" s="159">
        <f t="shared" si="300"/>
        <v>0</v>
      </c>
      <c r="L627" s="159">
        <f t="shared" si="300"/>
        <v>0</v>
      </c>
      <c r="M627" s="159">
        <f t="shared" si="300"/>
        <v>0</v>
      </c>
      <c r="N627" s="159">
        <f t="shared" si="300"/>
        <v>0</v>
      </c>
      <c r="O627" s="159">
        <f t="shared" si="300"/>
        <v>0</v>
      </c>
      <c r="P627" s="159">
        <f t="shared" si="300"/>
        <v>0</v>
      </c>
      <c r="Q627" s="159">
        <f t="shared" si="300"/>
        <v>0</v>
      </c>
      <c r="R627" s="159">
        <f t="shared" si="300"/>
        <v>0</v>
      </c>
    </row>
    <row r="628" spans="1:18" s="19" customFormat="1" ht="25.5" hidden="1">
      <c r="A628" s="17" t="s">
        <v>40</v>
      </c>
      <c r="B628" s="15">
        <v>774</v>
      </c>
      <c r="C628" s="16" t="s">
        <v>35</v>
      </c>
      <c r="D628" s="16" t="s">
        <v>37</v>
      </c>
      <c r="E628" s="16" t="s">
        <v>419</v>
      </c>
      <c r="F628" s="16" t="s">
        <v>41</v>
      </c>
      <c r="G628" s="159">
        <f>G629</f>
        <v>0</v>
      </c>
      <c r="H628" s="159">
        <f t="shared" si="300"/>
        <v>0</v>
      </c>
      <c r="I628" s="159">
        <f t="shared" si="300"/>
        <v>0</v>
      </c>
      <c r="J628" s="159">
        <f t="shared" si="300"/>
        <v>0</v>
      </c>
      <c r="K628" s="159">
        <f t="shared" si="300"/>
        <v>0</v>
      </c>
      <c r="L628" s="159">
        <f t="shared" si="300"/>
        <v>0</v>
      </c>
      <c r="M628" s="159">
        <f t="shared" si="300"/>
        <v>0</v>
      </c>
      <c r="N628" s="159">
        <f t="shared" si="300"/>
        <v>0</v>
      </c>
      <c r="O628" s="159">
        <f t="shared" si="300"/>
        <v>0</v>
      </c>
      <c r="P628" s="159">
        <f t="shared" si="300"/>
        <v>0</v>
      </c>
      <c r="Q628" s="159">
        <f t="shared" si="300"/>
        <v>0</v>
      </c>
      <c r="R628" s="159">
        <f t="shared" si="300"/>
        <v>0</v>
      </c>
    </row>
    <row r="629" spans="1:18" s="19" customFormat="1" hidden="1">
      <c r="A629" s="17" t="s">
        <v>42</v>
      </c>
      <c r="B629" s="15">
        <v>774</v>
      </c>
      <c r="C629" s="16" t="s">
        <v>35</v>
      </c>
      <c r="D629" s="16" t="s">
        <v>37</v>
      </c>
      <c r="E629" s="16" t="s">
        <v>419</v>
      </c>
      <c r="F629" s="16" t="s">
        <v>43</v>
      </c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</row>
    <row r="630" spans="1:18" s="4" customFormat="1" ht="38.25">
      <c r="A630" s="17" t="s">
        <v>806</v>
      </c>
      <c r="B630" s="15">
        <v>774</v>
      </c>
      <c r="C630" s="16" t="s">
        <v>35</v>
      </c>
      <c r="D630" s="16" t="s">
        <v>37</v>
      </c>
      <c r="E630" s="16" t="s">
        <v>765</v>
      </c>
      <c r="F630" s="16"/>
      <c r="G630" s="159">
        <f>G631</f>
        <v>384834</v>
      </c>
      <c r="H630" s="159">
        <f t="shared" ref="H630:R631" si="301">H631</f>
        <v>384834</v>
      </c>
      <c r="I630" s="159">
        <f t="shared" si="301"/>
        <v>384834</v>
      </c>
      <c r="J630" s="159">
        <f t="shared" si="301"/>
        <v>384834</v>
      </c>
      <c r="K630" s="159">
        <f t="shared" si="301"/>
        <v>384834</v>
      </c>
      <c r="L630" s="159">
        <f t="shared" si="301"/>
        <v>384834</v>
      </c>
      <c r="M630" s="159">
        <f t="shared" si="301"/>
        <v>384834</v>
      </c>
      <c r="N630" s="159">
        <f t="shared" si="301"/>
        <v>384834</v>
      </c>
      <c r="O630" s="159">
        <f t="shared" si="301"/>
        <v>384834</v>
      </c>
      <c r="P630" s="159">
        <f t="shared" si="301"/>
        <v>384834</v>
      </c>
      <c r="Q630" s="159">
        <f t="shared" si="301"/>
        <v>384834</v>
      </c>
      <c r="R630" s="159">
        <f t="shared" si="301"/>
        <v>384834</v>
      </c>
    </row>
    <row r="631" spans="1:18" s="4" customFormat="1" ht="25.5">
      <c r="A631" s="17" t="s">
        <v>40</v>
      </c>
      <c r="B631" s="15">
        <v>774</v>
      </c>
      <c r="C631" s="16" t="s">
        <v>35</v>
      </c>
      <c r="D631" s="16" t="s">
        <v>37</v>
      </c>
      <c r="E631" s="16" t="s">
        <v>765</v>
      </c>
      <c r="F631" s="16" t="s">
        <v>41</v>
      </c>
      <c r="G631" s="159">
        <f>G632</f>
        <v>384834</v>
      </c>
      <c r="H631" s="159">
        <f t="shared" si="301"/>
        <v>384834</v>
      </c>
      <c r="I631" s="159">
        <f t="shared" si="301"/>
        <v>384834</v>
      </c>
      <c r="J631" s="159">
        <f t="shared" si="301"/>
        <v>384834</v>
      </c>
      <c r="K631" s="159">
        <f t="shared" si="301"/>
        <v>384834</v>
      </c>
      <c r="L631" s="159">
        <f t="shared" si="301"/>
        <v>384834</v>
      </c>
      <c r="M631" s="159">
        <f t="shared" si="301"/>
        <v>384834</v>
      </c>
      <c r="N631" s="159">
        <f t="shared" si="301"/>
        <v>384834</v>
      </c>
      <c r="O631" s="159">
        <f t="shared" si="301"/>
        <v>384834</v>
      </c>
      <c r="P631" s="159">
        <f t="shared" si="301"/>
        <v>384834</v>
      </c>
      <c r="Q631" s="159">
        <f t="shared" si="301"/>
        <v>384834</v>
      </c>
      <c r="R631" s="159">
        <f t="shared" si="301"/>
        <v>384834</v>
      </c>
    </row>
    <row r="632" spans="1:18" s="4" customFormat="1">
      <c r="A632" s="17" t="s">
        <v>42</v>
      </c>
      <c r="B632" s="15">
        <v>774</v>
      </c>
      <c r="C632" s="16" t="s">
        <v>35</v>
      </c>
      <c r="D632" s="16" t="s">
        <v>37</v>
      </c>
      <c r="E632" s="16" t="s">
        <v>765</v>
      </c>
      <c r="F632" s="16" t="s">
        <v>43</v>
      </c>
      <c r="G632" s="159">
        <f>300000+84834</f>
        <v>384834</v>
      </c>
      <c r="H632" s="159">
        <f t="shared" ref="H632:R632" si="302">300000+84834</f>
        <v>384834</v>
      </c>
      <c r="I632" s="159">
        <f t="shared" si="302"/>
        <v>384834</v>
      </c>
      <c r="J632" s="159">
        <f t="shared" si="302"/>
        <v>384834</v>
      </c>
      <c r="K632" s="159">
        <f t="shared" si="302"/>
        <v>384834</v>
      </c>
      <c r="L632" s="159">
        <f t="shared" si="302"/>
        <v>384834</v>
      </c>
      <c r="M632" s="159">
        <f t="shared" si="302"/>
        <v>384834</v>
      </c>
      <c r="N632" s="159">
        <f t="shared" si="302"/>
        <v>384834</v>
      </c>
      <c r="O632" s="159">
        <f t="shared" si="302"/>
        <v>384834</v>
      </c>
      <c r="P632" s="159">
        <f t="shared" si="302"/>
        <v>384834</v>
      </c>
      <c r="Q632" s="159">
        <f t="shared" si="302"/>
        <v>384834</v>
      </c>
      <c r="R632" s="159">
        <f t="shared" si="302"/>
        <v>384834</v>
      </c>
    </row>
    <row r="633" spans="1:18" s="4" customFormat="1" ht="25.5" hidden="1">
      <c r="A633" s="17" t="s">
        <v>805</v>
      </c>
      <c r="B633" s="15">
        <v>774</v>
      </c>
      <c r="C633" s="16" t="s">
        <v>35</v>
      </c>
      <c r="D633" s="16" t="s">
        <v>37</v>
      </c>
      <c r="E633" s="16" t="s">
        <v>766</v>
      </c>
      <c r="F633" s="16"/>
      <c r="G633" s="159">
        <f>G634</f>
        <v>0</v>
      </c>
      <c r="H633" s="159">
        <f t="shared" ref="H633:R634" si="303">H634</f>
        <v>0</v>
      </c>
      <c r="I633" s="159">
        <f t="shared" si="303"/>
        <v>0</v>
      </c>
      <c r="J633" s="159">
        <f t="shared" si="303"/>
        <v>0</v>
      </c>
      <c r="K633" s="159">
        <f t="shared" si="303"/>
        <v>0</v>
      </c>
      <c r="L633" s="159">
        <f t="shared" si="303"/>
        <v>0</v>
      </c>
      <c r="M633" s="159">
        <f t="shared" si="303"/>
        <v>0</v>
      </c>
      <c r="N633" s="159">
        <f t="shared" si="303"/>
        <v>0</v>
      </c>
      <c r="O633" s="159">
        <f t="shared" si="303"/>
        <v>0</v>
      </c>
      <c r="P633" s="159">
        <f t="shared" si="303"/>
        <v>0</v>
      </c>
      <c r="Q633" s="159">
        <f t="shared" si="303"/>
        <v>0</v>
      </c>
      <c r="R633" s="159">
        <f t="shared" si="303"/>
        <v>0</v>
      </c>
    </row>
    <row r="634" spans="1:18" s="4" customFormat="1" ht="25.5" hidden="1">
      <c r="A634" s="17" t="s">
        <v>40</v>
      </c>
      <c r="B634" s="15">
        <v>774</v>
      </c>
      <c r="C634" s="16" t="s">
        <v>35</v>
      </c>
      <c r="D634" s="16" t="s">
        <v>37</v>
      </c>
      <c r="E634" s="16" t="s">
        <v>766</v>
      </c>
      <c r="F634" s="16" t="s">
        <v>41</v>
      </c>
      <c r="G634" s="159">
        <f>G635</f>
        <v>0</v>
      </c>
      <c r="H634" s="159">
        <f t="shared" si="303"/>
        <v>0</v>
      </c>
      <c r="I634" s="159">
        <f t="shared" si="303"/>
        <v>0</v>
      </c>
      <c r="J634" s="159">
        <f t="shared" si="303"/>
        <v>0</v>
      </c>
      <c r="K634" s="159">
        <f t="shared" si="303"/>
        <v>0</v>
      </c>
      <c r="L634" s="159">
        <f t="shared" si="303"/>
        <v>0</v>
      </c>
      <c r="M634" s="159">
        <f t="shared" si="303"/>
        <v>0</v>
      </c>
      <c r="N634" s="159">
        <f t="shared" si="303"/>
        <v>0</v>
      </c>
      <c r="O634" s="159">
        <f t="shared" si="303"/>
        <v>0</v>
      </c>
      <c r="P634" s="159">
        <f t="shared" si="303"/>
        <v>0</v>
      </c>
      <c r="Q634" s="159">
        <f t="shared" si="303"/>
        <v>0</v>
      </c>
      <c r="R634" s="159">
        <f t="shared" si="303"/>
        <v>0</v>
      </c>
    </row>
    <row r="635" spans="1:18" s="4" customFormat="1" hidden="1">
      <c r="A635" s="17" t="s">
        <v>42</v>
      </c>
      <c r="B635" s="15">
        <v>774</v>
      </c>
      <c r="C635" s="16" t="s">
        <v>35</v>
      </c>
      <c r="D635" s="16" t="s">
        <v>37</v>
      </c>
      <c r="E635" s="16" t="s">
        <v>766</v>
      </c>
      <c r="F635" s="16" t="s">
        <v>43</v>
      </c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</row>
    <row r="636" spans="1:18" s="4" customFormat="1" hidden="1">
      <c r="A636" s="17" t="s">
        <v>804</v>
      </c>
      <c r="B636" s="15">
        <v>774</v>
      </c>
      <c r="C636" s="16" t="s">
        <v>35</v>
      </c>
      <c r="D636" s="16" t="s">
        <v>37</v>
      </c>
      <c r="E636" s="16" t="s">
        <v>767</v>
      </c>
      <c r="F636" s="16"/>
      <c r="G636" s="159">
        <f>G637</f>
        <v>0</v>
      </c>
      <c r="H636" s="159">
        <f t="shared" ref="H636:R637" si="304">H637</f>
        <v>1</v>
      </c>
      <c r="I636" s="159">
        <f t="shared" si="304"/>
        <v>2</v>
      </c>
      <c r="J636" s="159">
        <f t="shared" si="304"/>
        <v>3</v>
      </c>
      <c r="K636" s="159">
        <f t="shared" si="304"/>
        <v>4</v>
      </c>
      <c r="L636" s="159">
        <f t="shared" si="304"/>
        <v>5</v>
      </c>
      <c r="M636" s="159">
        <f t="shared" si="304"/>
        <v>6</v>
      </c>
      <c r="N636" s="159">
        <f t="shared" si="304"/>
        <v>7</v>
      </c>
      <c r="O636" s="159">
        <f t="shared" si="304"/>
        <v>8</v>
      </c>
      <c r="P636" s="159">
        <f t="shared" si="304"/>
        <v>9</v>
      </c>
      <c r="Q636" s="159">
        <f t="shared" si="304"/>
        <v>10</v>
      </c>
      <c r="R636" s="159">
        <f t="shared" si="304"/>
        <v>0</v>
      </c>
    </row>
    <row r="637" spans="1:18" s="4" customFormat="1" ht="25.5" hidden="1">
      <c r="A637" s="17" t="s">
        <v>40</v>
      </c>
      <c r="B637" s="15">
        <v>774</v>
      </c>
      <c r="C637" s="16" t="s">
        <v>35</v>
      </c>
      <c r="D637" s="16" t="s">
        <v>37</v>
      </c>
      <c r="E637" s="16" t="s">
        <v>767</v>
      </c>
      <c r="F637" s="16" t="s">
        <v>41</v>
      </c>
      <c r="G637" s="159">
        <f>G638</f>
        <v>0</v>
      </c>
      <c r="H637" s="159">
        <f t="shared" si="304"/>
        <v>1</v>
      </c>
      <c r="I637" s="159">
        <f t="shared" si="304"/>
        <v>2</v>
      </c>
      <c r="J637" s="159">
        <f t="shared" si="304"/>
        <v>3</v>
      </c>
      <c r="K637" s="159">
        <f t="shared" si="304"/>
        <v>4</v>
      </c>
      <c r="L637" s="159">
        <f t="shared" si="304"/>
        <v>5</v>
      </c>
      <c r="M637" s="159">
        <f t="shared" si="304"/>
        <v>6</v>
      </c>
      <c r="N637" s="159">
        <f t="shared" si="304"/>
        <v>7</v>
      </c>
      <c r="O637" s="159">
        <f t="shared" si="304"/>
        <v>8</v>
      </c>
      <c r="P637" s="159">
        <f t="shared" si="304"/>
        <v>9</v>
      </c>
      <c r="Q637" s="159">
        <f t="shared" si="304"/>
        <v>10</v>
      </c>
      <c r="R637" s="159">
        <f t="shared" si="304"/>
        <v>0</v>
      </c>
    </row>
    <row r="638" spans="1:18" s="4" customFormat="1" hidden="1">
      <c r="A638" s="17" t="s">
        <v>42</v>
      </c>
      <c r="B638" s="15">
        <v>774</v>
      </c>
      <c r="C638" s="16" t="s">
        <v>35</v>
      </c>
      <c r="D638" s="16" t="s">
        <v>37</v>
      </c>
      <c r="E638" s="16" t="s">
        <v>767</v>
      </c>
      <c r="F638" s="16" t="s">
        <v>43</v>
      </c>
      <c r="G638" s="159">
        <v>0</v>
      </c>
      <c r="H638" s="159">
        <v>1</v>
      </c>
      <c r="I638" s="159">
        <v>2</v>
      </c>
      <c r="J638" s="159">
        <v>3</v>
      </c>
      <c r="K638" s="159">
        <v>4</v>
      </c>
      <c r="L638" s="159">
        <v>5</v>
      </c>
      <c r="M638" s="159">
        <v>6</v>
      </c>
      <c r="N638" s="159">
        <v>7</v>
      </c>
      <c r="O638" s="159">
        <v>8</v>
      </c>
      <c r="P638" s="159">
        <v>9</v>
      </c>
      <c r="Q638" s="159">
        <v>10</v>
      </c>
      <c r="R638" s="159">
        <v>0</v>
      </c>
    </row>
    <row r="639" spans="1:18" ht="25.5" hidden="1">
      <c r="A639" s="17" t="s">
        <v>384</v>
      </c>
      <c r="B639" s="15">
        <v>774</v>
      </c>
      <c r="C639" s="16" t="s">
        <v>35</v>
      </c>
      <c r="D639" s="16" t="s">
        <v>37</v>
      </c>
      <c r="E639" s="16" t="s">
        <v>257</v>
      </c>
      <c r="F639" s="16"/>
      <c r="G639" s="159">
        <f>G640</f>
        <v>0</v>
      </c>
      <c r="H639" s="159">
        <f t="shared" ref="H639:R640" si="305">H640</f>
        <v>0</v>
      </c>
      <c r="I639" s="159">
        <f t="shared" si="305"/>
        <v>0</v>
      </c>
      <c r="J639" s="159">
        <f t="shared" si="305"/>
        <v>0</v>
      </c>
      <c r="K639" s="159">
        <f t="shared" si="305"/>
        <v>0</v>
      </c>
      <c r="L639" s="159">
        <f t="shared" si="305"/>
        <v>0</v>
      </c>
      <c r="M639" s="159">
        <f t="shared" si="305"/>
        <v>0</v>
      </c>
      <c r="N639" s="159">
        <f t="shared" si="305"/>
        <v>0</v>
      </c>
      <c r="O639" s="159">
        <f t="shared" si="305"/>
        <v>0</v>
      </c>
      <c r="P639" s="159">
        <f t="shared" si="305"/>
        <v>0</v>
      </c>
      <c r="Q639" s="159">
        <f t="shared" si="305"/>
        <v>0</v>
      </c>
      <c r="R639" s="159">
        <f t="shared" si="305"/>
        <v>0</v>
      </c>
    </row>
    <row r="640" spans="1:18" ht="25.5" hidden="1">
      <c r="A640" s="17" t="s">
        <v>40</v>
      </c>
      <c r="B640" s="15">
        <v>774</v>
      </c>
      <c r="C640" s="16" t="s">
        <v>35</v>
      </c>
      <c r="D640" s="16" t="s">
        <v>37</v>
      </c>
      <c r="E640" s="16" t="s">
        <v>257</v>
      </c>
      <c r="F640" s="16" t="s">
        <v>41</v>
      </c>
      <c r="G640" s="159">
        <f>G641</f>
        <v>0</v>
      </c>
      <c r="H640" s="159">
        <f t="shared" si="305"/>
        <v>0</v>
      </c>
      <c r="I640" s="159">
        <f t="shared" si="305"/>
        <v>0</v>
      </c>
      <c r="J640" s="159">
        <f t="shared" si="305"/>
        <v>0</v>
      </c>
      <c r="K640" s="159">
        <f t="shared" si="305"/>
        <v>0</v>
      </c>
      <c r="L640" s="159">
        <f t="shared" si="305"/>
        <v>0</v>
      </c>
      <c r="M640" s="159">
        <f t="shared" si="305"/>
        <v>0</v>
      </c>
      <c r="N640" s="159">
        <f t="shared" si="305"/>
        <v>0</v>
      </c>
      <c r="O640" s="159">
        <f t="shared" si="305"/>
        <v>0</v>
      </c>
      <c r="P640" s="159">
        <f t="shared" si="305"/>
        <v>0</v>
      </c>
      <c r="Q640" s="159">
        <f t="shared" si="305"/>
        <v>0</v>
      </c>
      <c r="R640" s="159">
        <f t="shared" si="305"/>
        <v>0</v>
      </c>
    </row>
    <row r="641" spans="1:18" hidden="1">
      <c r="A641" s="17" t="s">
        <v>42</v>
      </c>
      <c r="B641" s="15">
        <v>774</v>
      </c>
      <c r="C641" s="16" t="s">
        <v>35</v>
      </c>
      <c r="D641" s="16" t="s">
        <v>37</v>
      </c>
      <c r="E641" s="16" t="s">
        <v>257</v>
      </c>
      <c r="F641" s="16" t="s">
        <v>43</v>
      </c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</row>
    <row r="642" spans="1:18" hidden="1">
      <c r="A642" s="17" t="s">
        <v>360</v>
      </c>
      <c r="B642" s="15">
        <v>774</v>
      </c>
      <c r="C642" s="16" t="s">
        <v>35</v>
      </c>
      <c r="D642" s="16" t="s">
        <v>37</v>
      </c>
      <c r="E642" s="16" t="s">
        <v>814</v>
      </c>
      <c r="F642" s="16"/>
      <c r="G642" s="159">
        <f>G643</f>
        <v>0</v>
      </c>
      <c r="H642" s="159">
        <f t="shared" ref="H642:R642" si="306">H643</f>
        <v>0</v>
      </c>
      <c r="I642" s="159">
        <f t="shared" si="306"/>
        <v>0</v>
      </c>
      <c r="J642" s="159">
        <f t="shared" si="306"/>
        <v>0</v>
      </c>
      <c r="K642" s="159">
        <f t="shared" si="306"/>
        <v>0</v>
      </c>
      <c r="L642" s="159">
        <f t="shared" si="306"/>
        <v>0</v>
      </c>
      <c r="M642" s="159">
        <f t="shared" si="306"/>
        <v>0</v>
      </c>
      <c r="N642" s="159">
        <f t="shared" si="306"/>
        <v>0</v>
      </c>
      <c r="O642" s="159">
        <f t="shared" si="306"/>
        <v>0</v>
      </c>
      <c r="P642" s="159">
        <f t="shared" si="306"/>
        <v>0</v>
      </c>
      <c r="Q642" s="159">
        <f t="shared" si="306"/>
        <v>0</v>
      </c>
      <c r="R642" s="159">
        <f t="shared" si="306"/>
        <v>0</v>
      </c>
    </row>
    <row r="643" spans="1:18" hidden="1">
      <c r="A643" s="17" t="s">
        <v>42</v>
      </c>
      <c r="B643" s="15">
        <v>774</v>
      </c>
      <c r="C643" s="16" t="s">
        <v>35</v>
      </c>
      <c r="D643" s="16" t="s">
        <v>37</v>
      </c>
      <c r="E643" s="16" t="s">
        <v>814</v>
      </c>
      <c r="F643" s="16" t="s">
        <v>43</v>
      </c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</row>
    <row r="644" spans="1:18" hidden="1">
      <c r="A644" s="17"/>
      <c r="B644" s="15"/>
      <c r="C644" s="16"/>
      <c r="D644" s="16"/>
      <c r="E644" s="16"/>
      <c r="F644" s="16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</row>
    <row r="645" spans="1:18" hidden="1">
      <c r="A645" s="17"/>
      <c r="B645" s="15"/>
      <c r="C645" s="16"/>
      <c r="D645" s="16"/>
      <c r="E645" s="16"/>
      <c r="F645" s="16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</row>
    <row r="646" spans="1:18" hidden="1">
      <c r="A646" s="17"/>
      <c r="B646" s="15"/>
      <c r="C646" s="16"/>
      <c r="D646" s="16"/>
      <c r="E646" s="16"/>
      <c r="F646" s="16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</row>
    <row r="647" spans="1:18">
      <c r="A647" s="17"/>
      <c r="B647" s="15"/>
      <c r="C647" s="16"/>
      <c r="D647" s="16"/>
      <c r="E647" s="16"/>
      <c r="F647" s="16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</row>
    <row r="648" spans="1:18" ht="41.25" customHeight="1">
      <c r="A648" s="17" t="s">
        <v>887</v>
      </c>
      <c r="B648" s="15">
        <v>774</v>
      </c>
      <c r="C648" s="16" t="s">
        <v>35</v>
      </c>
      <c r="D648" s="16" t="s">
        <v>37</v>
      </c>
      <c r="E648" s="16" t="s">
        <v>886</v>
      </c>
      <c r="F648" s="16"/>
      <c r="G648" s="159">
        <f>G649</f>
        <v>1853000</v>
      </c>
      <c r="H648" s="159">
        <f t="shared" ref="H648:R649" si="307">H649</f>
        <v>1853001</v>
      </c>
      <c r="I648" s="159">
        <f t="shared" si="307"/>
        <v>1853002</v>
      </c>
      <c r="J648" s="159">
        <f t="shared" si="307"/>
        <v>1853003</v>
      </c>
      <c r="K648" s="159">
        <f t="shared" si="307"/>
        <v>1853004</v>
      </c>
      <c r="L648" s="159">
        <f t="shared" si="307"/>
        <v>1853005</v>
      </c>
      <c r="M648" s="159">
        <f t="shared" si="307"/>
        <v>1853006</v>
      </c>
      <c r="N648" s="159">
        <f t="shared" si="307"/>
        <v>1853007</v>
      </c>
      <c r="O648" s="159">
        <f t="shared" si="307"/>
        <v>1853008</v>
      </c>
      <c r="P648" s="159">
        <f t="shared" si="307"/>
        <v>1853009</v>
      </c>
      <c r="Q648" s="159">
        <f t="shared" si="307"/>
        <v>1853010</v>
      </c>
      <c r="R648" s="159">
        <f t="shared" si="307"/>
        <v>1853000</v>
      </c>
    </row>
    <row r="649" spans="1:18" ht="25.5">
      <c r="A649" s="17" t="s">
        <v>40</v>
      </c>
      <c r="B649" s="15">
        <v>774</v>
      </c>
      <c r="C649" s="16" t="s">
        <v>35</v>
      </c>
      <c r="D649" s="16" t="s">
        <v>37</v>
      </c>
      <c r="E649" s="16" t="s">
        <v>886</v>
      </c>
      <c r="F649" s="16" t="s">
        <v>41</v>
      </c>
      <c r="G649" s="159">
        <f>G650</f>
        <v>1853000</v>
      </c>
      <c r="H649" s="159">
        <f t="shared" si="307"/>
        <v>1853001</v>
      </c>
      <c r="I649" s="159">
        <f t="shared" si="307"/>
        <v>1853002</v>
      </c>
      <c r="J649" s="159">
        <f t="shared" si="307"/>
        <v>1853003</v>
      </c>
      <c r="K649" s="159">
        <f t="shared" si="307"/>
        <v>1853004</v>
      </c>
      <c r="L649" s="159">
        <f t="shared" si="307"/>
        <v>1853005</v>
      </c>
      <c r="M649" s="159">
        <f t="shared" si="307"/>
        <v>1853006</v>
      </c>
      <c r="N649" s="159">
        <f t="shared" si="307"/>
        <v>1853007</v>
      </c>
      <c r="O649" s="159">
        <f t="shared" si="307"/>
        <v>1853008</v>
      </c>
      <c r="P649" s="159">
        <f t="shared" si="307"/>
        <v>1853009</v>
      </c>
      <c r="Q649" s="159">
        <f t="shared" si="307"/>
        <v>1853010</v>
      </c>
      <c r="R649" s="159">
        <f t="shared" si="307"/>
        <v>1853000</v>
      </c>
    </row>
    <row r="650" spans="1:18">
      <c r="A650" s="17" t="s">
        <v>42</v>
      </c>
      <c r="B650" s="15">
        <v>774</v>
      </c>
      <c r="C650" s="16" t="s">
        <v>35</v>
      </c>
      <c r="D650" s="16" t="s">
        <v>37</v>
      </c>
      <c r="E650" s="16" t="s">
        <v>886</v>
      </c>
      <c r="F650" s="16" t="s">
        <v>43</v>
      </c>
      <c r="G650" s="159">
        <v>1853000</v>
      </c>
      <c r="H650" s="159">
        <v>1853001</v>
      </c>
      <c r="I650" s="159">
        <v>1853002</v>
      </c>
      <c r="J650" s="159">
        <v>1853003</v>
      </c>
      <c r="K650" s="159">
        <v>1853004</v>
      </c>
      <c r="L650" s="159">
        <v>1853005</v>
      </c>
      <c r="M650" s="159">
        <v>1853006</v>
      </c>
      <c r="N650" s="159">
        <v>1853007</v>
      </c>
      <c r="O650" s="159">
        <v>1853008</v>
      </c>
      <c r="P650" s="159">
        <v>1853009</v>
      </c>
      <c r="Q650" s="159">
        <v>1853010</v>
      </c>
      <c r="R650" s="159">
        <v>1853000</v>
      </c>
    </row>
    <row r="651" spans="1:18" s="4" customFormat="1" ht="18.75" customHeight="1">
      <c r="A651" s="17" t="s">
        <v>33</v>
      </c>
      <c r="B651" s="15">
        <v>774</v>
      </c>
      <c r="C651" s="16" t="s">
        <v>35</v>
      </c>
      <c r="D651" s="16" t="s">
        <v>37</v>
      </c>
      <c r="E651" s="16" t="s">
        <v>460</v>
      </c>
      <c r="F651" s="16"/>
      <c r="G651" s="159">
        <f>G652</f>
        <v>303000</v>
      </c>
      <c r="H651" s="159">
        <f t="shared" ref="H651:R653" si="308">H652</f>
        <v>303001</v>
      </c>
      <c r="I651" s="159">
        <f t="shared" si="308"/>
        <v>303002</v>
      </c>
      <c r="J651" s="159">
        <f t="shared" si="308"/>
        <v>303003</v>
      </c>
      <c r="K651" s="159">
        <f t="shared" si="308"/>
        <v>303004</v>
      </c>
      <c r="L651" s="159">
        <f t="shared" si="308"/>
        <v>303005</v>
      </c>
      <c r="M651" s="159">
        <f t="shared" si="308"/>
        <v>303006</v>
      </c>
      <c r="N651" s="159">
        <f t="shared" si="308"/>
        <v>303007</v>
      </c>
      <c r="O651" s="159">
        <f t="shared" si="308"/>
        <v>303008</v>
      </c>
      <c r="P651" s="159">
        <f t="shared" si="308"/>
        <v>303009</v>
      </c>
      <c r="Q651" s="159">
        <f t="shared" si="308"/>
        <v>303010</v>
      </c>
      <c r="R651" s="159">
        <f t="shared" si="308"/>
        <v>303000</v>
      </c>
    </row>
    <row r="652" spans="1:18" s="4" customFormat="1" ht="24.75" customHeight="1">
      <c r="A652" s="17" t="s">
        <v>321</v>
      </c>
      <c r="B652" s="15">
        <v>774</v>
      </c>
      <c r="C652" s="16" t="s">
        <v>35</v>
      </c>
      <c r="D652" s="16" t="s">
        <v>37</v>
      </c>
      <c r="E652" s="16" t="s">
        <v>461</v>
      </c>
      <c r="F652" s="16"/>
      <c r="G652" s="159">
        <f>G653</f>
        <v>303000</v>
      </c>
      <c r="H652" s="159">
        <f t="shared" si="308"/>
        <v>303001</v>
      </c>
      <c r="I652" s="159">
        <f t="shared" si="308"/>
        <v>303002</v>
      </c>
      <c r="J652" s="159">
        <f t="shared" si="308"/>
        <v>303003</v>
      </c>
      <c r="K652" s="159">
        <f t="shared" si="308"/>
        <v>303004</v>
      </c>
      <c r="L652" s="159">
        <f t="shared" si="308"/>
        <v>303005</v>
      </c>
      <c r="M652" s="159">
        <f t="shared" si="308"/>
        <v>303006</v>
      </c>
      <c r="N652" s="159">
        <f t="shared" si="308"/>
        <v>303007</v>
      </c>
      <c r="O652" s="159">
        <f t="shared" si="308"/>
        <v>303008</v>
      </c>
      <c r="P652" s="159">
        <f t="shared" si="308"/>
        <v>303009</v>
      </c>
      <c r="Q652" s="159">
        <f t="shared" si="308"/>
        <v>303010</v>
      </c>
      <c r="R652" s="159">
        <f t="shared" si="308"/>
        <v>303000</v>
      </c>
    </row>
    <row r="653" spans="1:18" s="19" customFormat="1" ht="25.5">
      <c r="A653" s="17" t="s">
        <v>40</v>
      </c>
      <c r="B653" s="16" t="s">
        <v>156</v>
      </c>
      <c r="C653" s="16" t="s">
        <v>35</v>
      </c>
      <c r="D653" s="16" t="s">
        <v>37</v>
      </c>
      <c r="E653" s="16" t="s">
        <v>461</v>
      </c>
      <c r="F653" s="16" t="s">
        <v>41</v>
      </c>
      <c r="G653" s="159">
        <f>G654</f>
        <v>303000</v>
      </c>
      <c r="H653" s="159">
        <f t="shared" si="308"/>
        <v>303001</v>
      </c>
      <c r="I653" s="159">
        <f t="shared" si="308"/>
        <v>303002</v>
      </c>
      <c r="J653" s="159">
        <f t="shared" si="308"/>
        <v>303003</v>
      </c>
      <c r="K653" s="159">
        <f t="shared" si="308"/>
        <v>303004</v>
      </c>
      <c r="L653" s="159">
        <f t="shared" si="308"/>
        <v>303005</v>
      </c>
      <c r="M653" s="159">
        <f t="shared" si="308"/>
        <v>303006</v>
      </c>
      <c r="N653" s="159">
        <f t="shared" si="308"/>
        <v>303007</v>
      </c>
      <c r="O653" s="159">
        <f t="shared" si="308"/>
        <v>303008</v>
      </c>
      <c r="P653" s="159">
        <f t="shared" si="308"/>
        <v>303009</v>
      </c>
      <c r="Q653" s="159">
        <f t="shared" si="308"/>
        <v>303010</v>
      </c>
      <c r="R653" s="159">
        <f t="shared" si="308"/>
        <v>303000</v>
      </c>
    </row>
    <row r="654" spans="1:18" s="19" customFormat="1">
      <c r="A654" s="17" t="s">
        <v>42</v>
      </c>
      <c r="B654" s="16" t="s">
        <v>156</v>
      </c>
      <c r="C654" s="16" t="s">
        <v>35</v>
      </c>
      <c r="D654" s="16" t="s">
        <v>37</v>
      </c>
      <c r="E654" s="16" t="s">
        <v>461</v>
      </c>
      <c r="F654" s="16" t="s">
        <v>43</v>
      </c>
      <c r="G654" s="159">
        <v>303000</v>
      </c>
      <c r="H654" s="159">
        <v>303001</v>
      </c>
      <c r="I654" s="159">
        <v>303002</v>
      </c>
      <c r="J654" s="159">
        <v>303003</v>
      </c>
      <c r="K654" s="159">
        <v>303004</v>
      </c>
      <c r="L654" s="159">
        <v>303005</v>
      </c>
      <c r="M654" s="159">
        <v>303006</v>
      </c>
      <c r="N654" s="159">
        <v>303007</v>
      </c>
      <c r="O654" s="159">
        <v>303008</v>
      </c>
      <c r="P654" s="159">
        <v>303009</v>
      </c>
      <c r="Q654" s="159">
        <v>303010</v>
      </c>
      <c r="R654" s="159">
        <v>303000</v>
      </c>
    </row>
    <row r="655" spans="1:18" hidden="1">
      <c r="A655" s="40" t="s">
        <v>360</v>
      </c>
      <c r="B655" s="16" t="s">
        <v>156</v>
      </c>
      <c r="C655" s="16" t="s">
        <v>35</v>
      </c>
      <c r="D655" s="16" t="s">
        <v>37</v>
      </c>
      <c r="E655" s="16" t="s">
        <v>475</v>
      </c>
      <c r="F655" s="16"/>
      <c r="G655" s="160">
        <f>G656</f>
        <v>0</v>
      </c>
      <c r="H655" s="160">
        <f t="shared" ref="H655:R657" si="309">H656</f>
        <v>0</v>
      </c>
      <c r="I655" s="160">
        <f t="shared" si="309"/>
        <v>0</v>
      </c>
      <c r="J655" s="160">
        <f t="shared" si="309"/>
        <v>0</v>
      </c>
      <c r="K655" s="160">
        <f t="shared" si="309"/>
        <v>0</v>
      </c>
      <c r="L655" s="160">
        <f t="shared" si="309"/>
        <v>0</v>
      </c>
      <c r="M655" s="160">
        <f t="shared" si="309"/>
        <v>0</v>
      </c>
      <c r="N655" s="160">
        <f t="shared" si="309"/>
        <v>0</v>
      </c>
      <c r="O655" s="160">
        <f t="shared" si="309"/>
        <v>0</v>
      </c>
      <c r="P655" s="160">
        <f t="shared" si="309"/>
        <v>0</v>
      </c>
      <c r="Q655" s="160">
        <f t="shared" si="309"/>
        <v>0</v>
      </c>
      <c r="R655" s="160">
        <f t="shared" si="309"/>
        <v>0</v>
      </c>
    </row>
    <row r="656" spans="1:18" hidden="1">
      <c r="A656" s="40" t="s">
        <v>360</v>
      </c>
      <c r="B656" s="16" t="s">
        <v>156</v>
      </c>
      <c r="C656" s="16" t="s">
        <v>35</v>
      </c>
      <c r="D656" s="16" t="s">
        <v>37</v>
      </c>
      <c r="E656" s="16" t="s">
        <v>566</v>
      </c>
      <c r="F656" s="16"/>
      <c r="G656" s="160">
        <f>G657</f>
        <v>0</v>
      </c>
      <c r="H656" s="160">
        <f t="shared" si="309"/>
        <v>0</v>
      </c>
      <c r="I656" s="160">
        <f t="shared" si="309"/>
        <v>0</v>
      </c>
      <c r="J656" s="160">
        <f t="shared" si="309"/>
        <v>0</v>
      </c>
      <c r="K656" s="160">
        <f t="shared" si="309"/>
        <v>0</v>
      </c>
      <c r="L656" s="160">
        <f t="shared" si="309"/>
        <v>0</v>
      </c>
      <c r="M656" s="160">
        <f t="shared" si="309"/>
        <v>0</v>
      </c>
      <c r="N656" s="160">
        <f t="shared" si="309"/>
        <v>0</v>
      </c>
      <c r="O656" s="160">
        <f t="shared" si="309"/>
        <v>0</v>
      </c>
      <c r="P656" s="160">
        <f t="shared" si="309"/>
        <v>0</v>
      </c>
      <c r="Q656" s="160">
        <f t="shared" si="309"/>
        <v>0</v>
      </c>
      <c r="R656" s="160">
        <f t="shared" si="309"/>
        <v>0</v>
      </c>
    </row>
    <row r="657" spans="1:18" ht="25.5" hidden="1">
      <c r="A657" s="17" t="s">
        <v>40</v>
      </c>
      <c r="B657" s="16" t="s">
        <v>156</v>
      </c>
      <c r="C657" s="16" t="s">
        <v>35</v>
      </c>
      <c r="D657" s="16" t="s">
        <v>37</v>
      </c>
      <c r="E657" s="16" t="s">
        <v>566</v>
      </c>
      <c r="F657" s="16" t="s">
        <v>41</v>
      </c>
      <c r="G657" s="160">
        <f>G658</f>
        <v>0</v>
      </c>
      <c r="H657" s="160">
        <f t="shared" si="309"/>
        <v>0</v>
      </c>
      <c r="I657" s="160">
        <f t="shared" si="309"/>
        <v>0</v>
      </c>
      <c r="J657" s="160">
        <f t="shared" si="309"/>
        <v>0</v>
      </c>
      <c r="K657" s="160">
        <f t="shared" si="309"/>
        <v>0</v>
      </c>
      <c r="L657" s="160">
        <f t="shared" si="309"/>
        <v>0</v>
      </c>
      <c r="M657" s="160">
        <f t="shared" si="309"/>
        <v>0</v>
      </c>
      <c r="N657" s="160">
        <f t="shared" si="309"/>
        <v>0</v>
      </c>
      <c r="O657" s="160">
        <f t="shared" si="309"/>
        <v>0</v>
      </c>
      <c r="P657" s="160">
        <f t="shared" si="309"/>
        <v>0</v>
      </c>
      <c r="Q657" s="160">
        <f t="shared" si="309"/>
        <v>0</v>
      </c>
      <c r="R657" s="160">
        <f t="shared" si="309"/>
        <v>0</v>
      </c>
    </row>
    <row r="658" spans="1:18" hidden="1">
      <c r="A658" s="17" t="s">
        <v>42</v>
      </c>
      <c r="B658" s="16" t="s">
        <v>156</v>
      </c>
      <c r="C658" s="16" t="s">
        <v>35</v>
      </c>
      <c r="D658" s="16" t="s">
        <v>37</v>
      </c>
      <c r="E658" s="16" t="s">
        <v>566</v>
      </c>
      <c r="F658" s="16" t="s">
        <v>43</v>
      </c>
      <c r="G658" s="160"/>
      <c r="H658" s="160"/>
      <c r="I658" s="160"/>
      <c r="J658" s="160"/>
      <c r="K658" s="160"/>
      <c r="L658" s="160"/>
      <c r="M658" s="160"/>
      <c r="N658" s="160"/>
      <c r="O658" s="160"/>
      <c r="P658" s="160"/>
      <c r="Q658" s="160"/>
      <c r="R658" s="160"/>
    </row>
    <row r="659" spans="1:18" s="31" customFormat="1" ht="12" hidden="1" customHeight="1">
      <c r="A659" s="17" t="s">
        <v>47</v>
      </c>
      <c r="B659" s="16" t="s">
        <v>156</v>
      </c>
      <c r="C659" s="16" t="s">
        <v>35</v>
      </c>
      <c r="D659" s="16" t="s">
        <v>37</v>
      </c>
      <c r="E659" s="16" t="s">
        <v>424</v>
      </c>
      <c r="F659" s="42"/>
      <c r="G659" s="159">
        <f>G660</f>
        <v>0</v>
      </c>
      <c r="H659" s="159">
        <f t="shared" ref="H659:R661" si="310">H660</f>
        <v>0</v>
      </c>
      <c r="I659" s="159">
        <f t="shared" si="310"/>
        <v>0</v>
      </c>
      <c r="J659" s="159">
        <f t="shared" si="310"/>
        <v>0</v>
      </c>
      <c r="K659" s="159">
        <f t="shared" si="310"/>
        <v>0</v>
      </c>
      <c r="L659" s="159">
        <f t="shared" si="310"/>
        <v>0</v>
      </c>
      <c r="M659" s="159">
        <f t="shared" si="310"/>
        <v>0</v>
      </c>
      <c r="N659" s="159">
        <f t="shared" si="310"/>
        <v>0</v>
      </c>
      <c r="O659" s="159">
        <f t="shared" si="310"/>
        <v>0</v>
      </c>
      <c r="P659" s="159">
        <f t="shared" si="310"/>
        <v>0</v>
      </c>
      <c r="Q659" s="159">
        <f t="shared" si="310"/>
        <v>0</v>
      </c>
      <c r="R659" s="159">
        <f t="shared" si="310"/>
        <v>0</v>
      </c>
    </row>
    <row r="660" spans="1:18" s="19" customFormat="1" ht="63.75" hidden="1">
      <c r="A660" s="17" t="s">
        <v>232</v>
      </c>
      <c r="B660" s="16" t="s">
        <v>156</v>
      </c>
      <c r="C660" s="16" t="s">
        <v>35</v>
      </c>
      <c r="D660" s="16" t="s">
        <v>37</v>
      </c>
      <c r="E660" s="16" t="s">
        <v>462</v>
      </c>
      <c r="F660" s="16"/>
      <c r="G660" s="159">
        <f>G661</f>
        <v>0</v>
      </c>
      <c r="H660" s="159">
        <f t="shared" si="310"/>
        <v>0</v>
      </c>
      <c r="I660" s="159">
        <f t="shared" si="310"/>
        <v>0</v>
      </c>
      <c r="J660" s="159">
        <f t="shared" si="310"/>
        <v>0</v>
      </c>
      <c r="K660" s="159">
        <f t="shared" si="310"/>
        <v>0</v>
      </c>
      <c r="L660" s="159">
        <f t="shared" si="310"/>
        <v>0</v>
      </c>
      <c r="M660" s="159">
        <f t="shared" si="310"/>
        <v>0</v>
      </c>
      <c r="N660" s="159">
        <f t="shared" si="310"/>
        <v>0</v>
      </c>
      <c r="O660" s="159">
        <f t="shared" si="310"/>
        <v>0</v>
      </c>
      <c r="P660" s="159">
        <f t="shared" si="310"/>
        <v>0</v>
      </c>
      <c r="Q660" s="159">
        <f t="shared" si="310"/>
        <v>0</v>
      </c>
      <c r="R660" s="159">
        <f t="shared" si="310"/>
        <v>0</v>
      </c>
    </row>
    <row r="661" spans="1:18" s="19" customFormat="1" ht="25.5" hidden="1">
      <c r="A661" s="17" t="s">
        <v>40</v>
      </c>
      <c r="B661" s="16" t="s">
        <v>156</v>
      </c>
      <c r="C661" s="16" t="s">
        <v>35</v>
      </c>
      <c r="D661" s="16" t="s">
        <v>37</v>
      </c>
      <c r="E661" s="16" t="s">
        <v>462</v>
      </c>
      <c r="F661" s="16" t="s">
        <v>41</v>
      </c>
      <c r="G661" s="159">
        <f>G662</f>
        <v>0</v>
      </c>
      <c r="H661" s="159">
        <f t="shared" si="310"/>
        <v>0</v>
      </c>
      <c r="I661" s="159">
        <f t="shared" si="310"/>
        <v>0</v>
      </c>
      <c r="J661" s="159">
        <f t="shared" si="310"/>
        <v>0</v>
      </c>
      <c r="K661" s="159">
        <f t="shared" si="310"/>
        <v>0</v>
      </c>
      <c r="L661" s="159">
        <f t="shared" si="310"/>
        <v>0</v>
      </c>
      <c r="M661" s="159">
        <f t="shared" si="310"/>
        <v>0</v>
      </c>
      <c r="N661" s="159">
        <f t="shared" si="310"/>
        <v>0</v>
      </c>
      <c r="O661" s="159">
        <f t="shared" si="310"/>
        <v>0</v>
      </c>
      <c r="P661" s="159">
        <f t="shared" si="310"/>
        <v>0</v>
      </c>
      <c r="Q661" s="159">
        <f t="shared" si="310"/>
        <v>0</v>
      </c>
      <c r="R661" s="159">
        <f t="shared" si="310"/>
        <v>0</v>
      </c>
    </row>
    <row r="662" spans="1:18" s="19" customFormat="1" hidden="1">
      <c r="A662" s="17" t="s">
        <v>42</v>
      </c>
      <c r="B662" s="16" t="s">
        <v>156</v>
      </c>
      <c r="C662" s="16" t="s">
        <v>35</v>
      </c>
      <c r="D662" s="16" t="s">
        <v>37</v>
      </c>
      <c r="E662" s="16" t="s">
        <v>462</v>
      </c>
      <c r="F662" s="16" t="s">
        <v>43</v>
      </c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</row>
    <row r="663" spans="1:18" s="19" customFormat="1">
      <c r="A663" s="17" t="s">
        <v>360</v>
      </c>
      <c r="B663" s="16" t="s">
        <v>156</v>
      </c>
      <c r="C663" s="16" t="s">
        <v>35</v>
      </c>
      <c r="D663" s="16" t="s">
        <v>37</v>
      </c>
      <c r="E663" s="16" t="s">
        <v>475</v>
      </c>
      <c r="F663" s="16"/>
      <c r="G663" s="159">
        <f>G664</f>
        <v>186181.4</v>
      </c>
      <c r="H663" s="159">
        <f t="shared" ref="H663:R665" si="311">H664</f>
        <v>186182.39999999999</v>
      </c>
      <c r="I663" s="159">
        <f t="shared" si="311"/>
        <v>186183.4</v>
      </c>
      <c r="J663" s="159">
        <f t="shared" si="311"/>
        <v>186184.4</v>
      </c>
      <c r="K663" s="159">
        <f t="shared" si="311"/>
        <v>186185.4</v>
      </c>
      <c r="L663" s="159">
        <f t="shared" si="311"/>
        <v>186186.4</v>
      </c>
      <c r="M663" s="159">
        <f t="shared" si="311"/>
        <v>186187.4</v>
      </c>
      <c r="N663" s="159">
        <f t="shared" si="311"/>
        <v>186188.4</v>
      </c>
      <c r="O663" s="159">
        <f t="shared" si="311"/>
        <v>186189.4</v>
      </c>
      <c r="P663" s="159">
        <f t="shared" si="311"/>
        <v>186190.4</v>
      </c>
      <c r="Q663" s="159">
        <f t="shared" si="311"/>
        <v>186191.4</v>
      </c>
      <c r="R663" s="159">
        <f t="shared" si="311"/>
        <v>186181.4</v>
      </c>
    </row>
    <row r="664" spans="1:18" s="19" customFormat="1">
      <c r="A664" s="17" t="s">
        <v>360</v>
      </c>
      <c r="B664" s="16" t="s">
        <v>156</v>
      </c>
      <c r="C664" s="16" t="s">
        <v>35</v>
      </c>
      <c r="D664" s="16" t="s">
        <v>37</v>
      </c>
      <c r="E664" s="16" t="s">
        <v>566</v>
      </c>
      <c r="F664" s="16"/>
      <c r="G664" s="159">
        <f>G665</f>
        <v>186181.4</v>
      </c>
      <c r="H664" s="159">
        <f t="shared" si="311"/>
        <v>186182.39999999999</v>
      </c>
      <c r="I664" s="159">
        <f t="shared" si="311"/>
        <v>186183.4</v>
      </c>
      <c r="J664" s="159">
        <f t="shared" si="311"/>
        <v>186184.4</v>
      </c>
      <c r="K664" s="159">
        <f t="shared" si="311"/>
        <v>186185.4</v>
      </c>
      <c r="L664" s="159">
        <f t="shared" si="311"/>
        <v>186186.4</v>
      </c>
      <c r="M664" s="159">
        <f t="shared" si="311"/>
        <v>186187.4</v>
      </c>
      <c r="N664" s="159">
        <f t="shared" si="311"/>
        <v>186188.4</v>
      </c>
      <c r="O664" s="159">
        <f t="shared" si="311"/>
        <v>186189.4</v>
      </c>
      <c r="P664" s="159">
        <f t="shared" si="311"/>
        <v>186190.4</v>
      </c>
      <c r="Q664" s="159">
        <f t="shared" si="311"/>
        <v>186191.4</v>
      </c>
      <c r="R664" s="159">
        <f t="shared" si="311"/>
        <v>186181.4</v>
      </c>
    </row>
    <row r="665" spans="1:18" s="19" customFormat="1" ht="25.5">
      <c r="A665" s="17" t="s">
        <v>40</v>
      </c>
      <c r="B665" s="16" t="s">
        <v>156</v>
      </c>
      <c r="C665" s="16" t="s">
        <v>35</v>
      </c>
      <c r="D665" s="16" t="s">
        <v>37</v>
      </c>
      <c r="E665" s="16" t="s">
        <v>566</v>
      </c>
      <c r="F665" s="16" t="s">
        <v>41</v>
      </c>
      <c r="G665" s="159">
        <f>G666</f>
        <v>186181.4</v>
      </c>
      <c r="H665" s="159">
        <f t="shared" si="311"/>
        <v>186182.39999999999</v>
      </c>
      <c r="I665" s="159">
        <f t="shared" si="311"/>
        <v>186183.4</v>
      </c>
      <c r="J665" s="159">
        <f t="shared" si="311"/>
        <v>186184.4</v>
      </c>
      <c r="K665" s="159">
        <f t="shared" si="311"/>
        <v>186185.4</v>
      </c>
      <c r="L665" s="159">
        <f t="shared" si="311"/>
        <v>186186.4</v>
      </c>
      <c r="M665" s="159">
        <f t="shared" si="311"/>
        <v>186187.4</v>
      </c>
      <c r="N665" s="159">
        <f t="shared" si="311"/>
        <v>186188.4</v>
      </c>
      <c r="O665" s="159">
        <f t="shared" si="311"/>
        <v>186189.4</v>
      </c>
      <c r="P665" s="159">
        <f t="shared" si="311"/>
        <v>186190.4</v>
      </c>
      <c r="Q665" s="159">
        <f t="shared" si="311"/>
        <v>186191.4</v>
      </c>
      <c r="R665" s="159">
        <f t="shared" si="311"/>
        <v>186181.4</v>
      </c>
    </row>
    <row r="666" spans="1:18" s="19" customFormat="1">
      <c r="A666" s="17" t="s">
        <v>42</v>
      </c>
      <c r="B666" s="16" t="s">
        <v>156</v>
      </c>
      <c r="C666" s="16" t="s">
        <v>35</v>
      </c>
      <c r="D666" s="16" t="s">
        <v>37</v>
      </c>
      <c r="E666" s="16" t="s">
        <v>566</v>
      </c>
      <c r="F666" s="16" t="s">
        <v>43</v>
      </c>
      <c r="G666" s="159">
        <v>186181.4</v>
      </c>
      <c r="H666" s="159">
        <v>186182.39999999999</v>
      </c>
      <c r="I666" s="159">
        <v>186183.4</v>
      </c>
      <c r="J666" s="159">
        <v>186184.4</v>
      </c>
      <c r="K666" s="159">
        <v>186185.4</v>
      </c>
      <c r="L666" s="159">
        <v>186186.4</v>
      </c>
      <c r="M666" s="159">
        <v>186187.4</v>
      </c>
      <c r="N666" s="159">
        <v>186188.4</v>
      </c>
      <c r="O666" s="159">
        <v>186189.4</v>
      </c>
      <c r="P666" s="159">
        <v>186190.4</v>
      </c>
      <c r="Q666" s="159">
        <v>186191.4</v>
      </c>
      <c r="R666" s="159">
        <v>186181.4</v>
      </c>
    </row>
    <row r="667" spans="1:18" s="19" customFormat="1" ht="25.5" hidden="1" customHeight="1">
      <c r="A667" s="14" t="s">
        <v>787</v>
      </c>
      <c r="B667" s="15">
        <v>774</v>
      </c>
      <c r="C667" s="16" t="s">
        <v>35</v>
      </c>
      <c r="D667" s="16" t="s">
        <v>37</v>
      </c>
      <c r="E667" s="16" t="s">
        <v>455</v>
      </c>
      <c r="F667" s="16"/>
      <c r="G667" s="159">
        <f>G668</f>
        <v>0</v>
      </c>
      <c r="H667" s="159">
        <f t="shared" ref="H667:R669" si="312">H668</f>
        <v>0</v>
      </c>
      <c r="I667" s="159">
        <f t="shared" si="312"/>
        <v>0</v>
      </c>
      <c r="J667" s="159">
        <f t="shared" si="312"/>
        <v>0</v>
      </c>
      <c r="K667" s="159">
        <f t="shared" si="312"/>
        <v>0</v>
      </c>
      <c r="L667" s="159">
        <f t="shared" si="312"/>
        <v>0</v>
      </c>
      <c r="M667" s="159">
        <f t="shared" si="312"/>
        <v>0</v>
      </c>
      <c r="N667" s="159">
        <f t="shared" si="312"/>
        <v>0</v>
      </c>
      <c r="O667" s="159">
        <f t="shared" si="312"/>
        <v>0</v>
      </c>
      <c r="P667" s="159">
        <f t="shared" si="312"/>
        <v>0</v>
      </c>
      <c r="Q667" s="159">
        <f t="shared" si="312"/>
        <v>0</v>
      </c>
      <c r="R667" s="159">
        <f t="shared" si="312"/>
        <v>0</v>
      </c>
    </row>
    <row r="668" spans="1:18" s="19" customFormat="1" ht="25.5" hidden="1">
      <c r="A668" s="17" t="s">
        <v>180</v>
      </c>
      <c r="B668" s="16" t="s">
        <v>156</v>
      </c>
      <c r="C668" s="16" t="s">
        <v>35</v>
      </c>
      <c r="D668" s="16" t="s">
        <v>37</v>
      </c>
      <c r="E668" s="16" t="s">
        <v>456</v>
      </c>
      <c r="F668" s="16"/>
      <c r="G668" s="159">
        <f>G669</f>
        <v>0</v>
      </c>
      <c r="H668" s="159">
        <f t="shared" si="312"/>
        <v>0</v>
      </c>
      <c r="I668" s="159">
        <f t="shared" si="312"/>
        <v>0</v>
      </c>
      <c r="J668" s="159">
        <f t="shared" si="312"/>
        <v>0</v>
      </c>
      <c r="K668" s="159">
        <f t="shared" si="312"/>
        <v>0</v>
      </c>
      <c r="L668" s="159">
        <f t="shared" si="312"/>
        <v>0</v>
      </c>
      <c r="M668" s="159">
        <f t="shared" si="312"/>
        <v>0</v>
      </c>
      <c r="N668" s="159">
        <f t="shared" si="312"/>
        <v>0</v>
      </c>
      <c r="O668" s="159">
        <f t="shared" si="312"/>
        <v>0</v>
      </c>
      <c r="P668" s="159">
        <f t="shared" si="312"/>
        <v>0</v>
      </c>
      <c r="Q668" s="159">
        <f t="shared" si="312"/>
        <v>0</v>
      </c>
      <c r="R668" s="159">
        <f t="shared" si="312"/>
        <v>0</v>
      </c>
    </row>
    <row r="669" spans="1:18" s="19" customFormat="1" ht="30.75" hidden="1" customHeight="1">
      <c r="A669" s="17" t="s">
        <v>40</v>
      </c>
      <c r="B669" s="16" t="s">
        <v>156</v>
      </c>
      <c r="C669" s="16" t="s">
        <v>35</v>
      </c>
      <c r="D669" s="16" t="s">
        <v>37</v>
      </c>
      <c r="E669" s="16" t="s">
        <v>456</v>
      </c>
      <c r="F669" s="16" t="s">
        <v>41</v>
      </c>
      <c r="G669" s="159">
        <f>G670</f>
        <v>0</v>
      </c>
      <c r="H669" s="159">
        <f t="shared" si="312"/>
        <v>0</v>
      </c>
      <c r="I669" s="159">
        <f t="shared" si="312"/>
        <v>0</v>
      </c>
      <c r="J669" s="159">
        <f t="shared" si="312"/>
        <v>0</v>
      </c>
      <c r="K669" s="159">
        <f t="shared" si="312"/>
        <v>0</v>
      </c>
      <c r="L669" s="159">
        <f t="shared" si="312"/>
        <v>0</v>
      </c>
      <c r="M669" s="159">
        <f t="shared" si="312"/>
        <v>0</v>
      </c>
      <c r="N669" s="159">
        <f t="shared" si="312"/>
        <v>0</v>
      </c>
      <c r="O669" s="159">
        <f t="shared" si="312"/>
        <v>0</v>
      </c>
      <c r="P669" s="159">
        <f t="shared" si="312"/>
        <v>0</v>
      </c>
      <c r="Q669" s="159">
        <f t="shared" si="312"/>
        <v>0</v>
      </c>
      <c r="R669" s="159">
        <f t="shared" si="312"/>
        <v>0</v>
      </c>
    </row>
    <row r="670" spans="1:18" s="19" customFormat="1" hidden="1">
      <c r="A670" s="17" t="s">
        <v>42</v>
      </c>
      <c r="B670" s="16" t="s">
        <v>156</v>
      </c>
      <c r="C670" s="16" t="s">
        <v>35</v>
      </c>
      <c r="D670" s="16" t="s">
        <v>37</v>
      </c>
      <c r="E670" s="16" t="s">
        <v>456</v>
      </c>
      <c r="F670" s="16" t="s">
        <v>43</v>
      </c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</row>
    <row r="671" spans="1:18" ht="18.75" customHeight="1">
      <c r="A671" s="17" t="s">
        <v>157</v>
      </c>
      <c r="B671" s="15">
        <v>774</v>
      </c>
      <c r="C671" s="16" t="s">
        <v>35</v>
      </c>
      <c r="D671" s="16" t="s">
        <v>109</v>
      </c>
      <c r="E671" s="16"/>
      <c r="F671" s="15"/>
      <c r="G671" s="159">
        <f>G678+G714+G673+G718</f>
        <v>86708923.060000002</v>
      </c>
      <c r="H671" s="159">
        <f t="shared" ref="H671:R671" si="313">H678+H714+H673+H718</f>
        <v>86708934.060000002</v>
      </c>
      <c r="I671" s="159">
        <f t="shared" si="313"/>
        <v>86708945.060000002</v>
      </c>
      <c r="J671" s="159">
        <f t="shared" si="313"/>
        <v>86708956.060000002</v>
      </c>
      <c r="K671" s="159">
        <f t="shared" si="313"/>
        <v>86708967.060000002</v>
      </c>
      <c r="L671" s="159">
        <f t="shared" si="313"/>
        <v>86708978.060000002</v>
      </c>
      <c r="M671" s="159">
        <f t="shared" si="313"/>
        <v>86708989.060000002</v>
      </c>
      <c r="N671" s="159">
        <f t="shared" si="313"/>
        <v>86709000.060000002</v>
      </c>
      <c r="O671" s="159">
        <f t="shared" si="313"/>
        <v>86709011.060000002</v>
      </c>
      <c r="P671" s="159">
        <f t="shared" si="313"/>
        <v>86709022.060000002</v>
      </c>
      <c r="Q671" s="159">
        <f t="shared" si="313"/>
        <v>86709033.060000002</v>
      </c>
      <c r="R671" s="159">
        <f t="shared" si="313"/>
        <v>86708703.060000002</v>
      </c>
    </row>
    <row r="672" spans="1:18" ht="18.75" hidden="1" customHeight="1">
      <c r="A672" s="17"/>
      <c r="B672" s="15"/>
      <c r="C672" s="16"/>
      <c r="D672" s="16"/>
      <c r="E672" s="16"/>
      <c r="F672" s="15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</row>
    <row r="673" spans="1:18" ht="51">
      <c r="A673" s="17" t="s">
        <v>793</v>
      </c>
      <c r="B673" s="55">
        <v>774</v>
      </c>
      <c r="C673" s="16" t="s">
        <v>35</v>
      </c>
      <c r="D673" s="16" t="s">
        <v>109</v>
      </c>
      <c r="E673" s="16" t="s">
        <v>448</v>
      </c>
      <c r="F673" s="16"/>
      <c r="G673" s="159">
        <f>G674</f>
        <v>160000</v>
      </c>
      <c r="H673" s="159">
        <f t="shared" ref="H673:R673" si="314">H674</f>
        <v>160001</v>
      </c>
      <c r="I673" s="159">
        <f t="shared" si="314"/>
        <v>160002</v>
      </c>
      <c r="J673" s="159">
        <f t="shared" si="314"/>
        <v>160003</v>
      </c>
      <c r="K673" s="159">
        <f t="shared" si="314"/>
        <v>160004</v>
      </c>
      <c r="L673" s="159">
        <f t="shared" si="314"/>
        <v>160005</v>
      </c>
      <c r="M673" s="159">
        <f t="shared" si="314"/>
        <v>160006</v>
      </c>
      <c r="N673" s="159">
        <f t="shared" si="314"/>
        <v>160007</v>
      </c>
      <c r="O673" s="159">
        <f t="shared" si="314"/>
        <v>160008</v>
      </c>
      <c r="P673" s="159">
        <f t="shared" si="314"/>
        <v>160009</v>
      </c>
      <c r="Q673" s="159">
        <f t="shared" si="314"/>
        <v>160010</v>
      </c>
      <c r="R673" s="159">
        <f t="shared" si="314"/>
        <v>160000</v>
      </c>
    </row>
    <row r="674" spans="1:18" ht="25.5">
      <c r="A674" s="17" t="s">
        <v>961</v>
      </c>
      <c r="B674" s="55">
        <v>774</v>
      </c>
      <c r="C674" s="16" t="s">
        <v>35</v>
      </c>
      <c r="D674" s="16" t="s">
        <v>109</v>
      </c>
      <c r="E674" s="16" t="s">
        <v>947</v>
      </c>
      <c r="F674" s="16"/>
      <c r="G674" s="159">
        <f>G676</f>
        <v>160000</v>
      </c>
      <c r="H674" s="159">
        <f t="shared" ref="H674:R674" si="315">H676</f>
        <v>160001</v>
      </c>
      <c r="I674" s="159">
        <f t="shared" si="315"/>
        <v>160002</v>
      </c>
      <c r="J674" s="159">
        <f t="shared" si="315"/>
        <v>160003</v>
      </c>
      <c r="K674" s="159">
        <f t="shared" si="315"/>
        <v>160004</v>
      </c>
      <c r="L674" s="159">
        <f t="shared" si="315"/>
        <v>160005</v>
      </c>
      <c r="M674" s="159">
        <f t="shared" si="315"/>
        <v>160006</v>
      </c>
      <c r="N674" s="159">
        <f t="shared" si="315"/>
        <v>160007</v>
      </c>
      <c r="O674" s="159">
        <f t="shared" si="315"/>
        <v>160008</v>
      </c>
      <c r="P674" s="159">
        <f t="shared" si="315"/>
        <v>160009</v>
      </c>
      <c r="Q674" s="159">
        <f t="shared" si="315"/>
        <v>160010</v>
      </c>
      <c r="R674" s="159">
        <f t="shared" si="315"/>
        <v>160000</v>
      </c>
    </row>
    <row r="675" spans="1:18" ht="40.5" customHeight="1">
      <c r="A675" s="17" t="s">
        <v>159</v>
      </c>
      <c r="B675" s="55">
        <v>774</v>
      </c>
      <c r="C675" s="16" t="s">
        <v>35</v>
      </c>
      <c r="D675" s="16" t="s">
        <v>109</v>
      </c>
      <c r="E675" s="16" t="s">
        <v>947</v>
      </c>
      <c r="F675" s="16" t="s">
        <v>696</v>
      </c>
      <c r="G675" s="159">
        <f>G676</f>
        <v>160000</v>
      </c>
      <c r="H675" s="159">
        <f t="shared" ref="H675:R675" si="316">H676</f>
        <v>160001</v>
      </c>
      <c r="I675" s="159">
        <f t="shared" si="316"/>
        <v>160002</v>
      </c>
      <c r="J675" s="159">
        <f t="shared" si="316"/>
        <v>160003</v>
      </c>
      <c r="K675" s="159">
        <f t="shared" si="316"/>
        <v>160004</v>
      </c>
      <c r="L675" s="159">
        <f t="shared" si="316"/>
        <v>160005</v>
      </c>
      <c r="M675" s="159">
        <f t="shared" si="316"/>
        <v>160006</v>
      </c>
      <c r="N675" s="159">
        <f t="shared" si="316"/>
        <v>160007</v>
      </c>
      <c r="O675" s="159">
        <f t="shared" si="316"/>
        <v>160008</v>
      </c>
      <c r="P675" s="159">
        <f t="shared" si="316"/>
        <v>160009</v>
      </c>
      <c r="Q675" s="159">
        <f t="shared" si="316"/>
        <v>160010</v>
      </c>
      <c r="R675" s="159">
        <f t="shared" si="316"/>
        <v>160000</v>
      </c>
    </row>
    <row r="676" spans="1:18" ht="66" customHeight="1">
      <c r="A676" s="56" t="s">
        <v>902</v>
      </c>
      <c r="B676" s="55">
        <v>774</v>
      </c>
      <c r="C676" s="16" t="s">
        <v>35</v>
      </c>
      <c r="D676" s="16" t="s">
        <v>109</v>
      </c>
      <c r="E676" s="16" t="s">
        <v>947</v>
      </c>
      <c r="F676" s="16" t="s">
        <v>901</v>
      </c>
      <c r="G676" s="159">
        <v>160000</v>
      </c>
      <c r="H676" s="159">
        <v>160001</v>
      </c>
      <c r="I676" s="159">
        <v>160002</v>
      </c>
      <c r="J676" s="159">
        <v>160003</v>
      </c>
      <c r="K676" s="159">
        <v>160004</v>
      </c>
      <c r="L676" s="159">
        <v>160005</v>
      </c>
      <c r="M676" s="159">
        <v>160006</v>
      </c>
      <c r="N676" s="159">
        <v>160007</v>
      </c>
      <c r="O676" s="159">
        <v>160008</v>
      </c>
      <c r="P676" s="159">
        <v>160009</v>
      </c>
      <c r="Q676" s="159">
        <v>160010</v>
      </c>
      <c r="R676" s="159">
        <v>160000</v>
      </c>
    </row>
    <row r="677" spans="1:18" ht="18.75" hidden="1" customHeight="1">
      <c r="A677" s="17"/>
      <c r="B677" s="15"/>
      <c r="C677" s="16"/>
      <c r="D677" s="16"/>
      <c r="E677" s="16"/>
      <c r="F677" s="15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</row>
    <row r="678" spans="1:18" s="31" customFormat="1" ht="25.5">
      <c r="A678" s="17" t="s">
        <v>781</v>
      </c>
      <c r="B678" s="16" t="s">
        <v>156</v>
      </c>
      <c r="C678" s="16" t="s">
        <v>35</v>
      </c>
      <c r="D678" s="16" t="s">
        <v>109</v>
      </c>
      <c r="E678" s="16" t="s">
        <v>416</v>
      </c>
      <c r="F678" s="42"/>
      <c r="G678" s="159">
        <f>G679+G710+G698+G695+G692+G701+G704+G709</f>
        <v>85684481.260000005</v>
      </c>
      <c r="H678" s="159">
        <f t="shared" ref="H678:R678" si="317">H679+H710+H698+H695+H692+H701+H704+H709</f>
        <v>85684489.260000005</v>
      </c>
      <c r="I678" s="159">
        <f t="shared" si="317"/>
        <v>85684497.260000005</v>
      </c>
      <c r="J678" s="159">
        <f t="shared" si="317"/>
        <v>85684505.260000005</v>
      </c>
      <c r="K678" s="159">
        <f t="shared" si="317"/>
        <v>85684513.260000005</v>
      </c>
      <c r="L678" s="159">
        <f t="shared" si="317"/>
        <v>85684521.260000005</v>
      </c>
      <c r="M678" s="159">
        <f t="shared" si="317"/>
        <v>85684529.260000005</v>
      </c>
      <c r="N678" s="159">
        <f t="shared" si="317"/>
        <v>85684537.260000005</v>
      </c>
      <c r="O678" s="159">
        <f t="shared" si="317"/>
        <v>85684545.260000005</v>
      </c>
      <c r="P678" s="159">
        <f t="shared" si="317"/>
        <v>85684553.260000005</v>
      </c>
      <c r="Q678" s="159">
        <f t="shared" si="317"/>
        <v>85684561.260000005</v>
      </c>
      <c r="R678" s="159">
        <f t="shared" si="317"/>
        <v>85684481.260000005</v>
      </c>
    </row>
    <row r="679" spans="1:18" ht="30.75" customHeight="1">
      <c r="A679" s="17" t="s">
        <v>152</v>
      </c>
      <c r="B679" s="16" t="s">
        <v>156</v>
      </c>
      <c r="C679" s="16" t="s">
        <v>35</v>
      </c>
      <c r="D679" s="16" t="s">
        <v>109</v>
      </c>
      <c r="E679" s="16" t="s">
        <v>449</v>
      </c>
      <c r="F679" s="16"/>
      <c r="G679" s="159">
        <f>G686+G689+G680+G683</f>
        <v>81272756.840000004</v>
      </c>
      <c r="H679" s="159">
        <f t="shared" ref="H679:R679" si="318">H686+H689+H680+H683</f>
        <v>81272759.840000004</v>
      </c>
      <c r="I679" s="159">
        <f t="shared" si="318"/>
        <v>81272762.840000004</v>
      </c>
      <c r="J679" s="159">
        <f t="shared" si="318"/>
        <v>81272765.840000004</v>
      </c>
      <c r="K679" s="159">
        <f t="shared" si="318"/>
        <v>81272768.840000004</v>
      </c>
      <c r="L679" s="159">
        <f t="shared" si="318"/>
        <v>81272771.840000004</v>
      </c>
      <c r="M679" s="159">
        <f t="shared" si="318"/>
        <v>81272774.840000004</v>
      </c>
      <c r="N679" s="159">
        <f t="shared" si="318"/>
        <v>81272777.840000004</v>
      </c>
      <c r="O679" s="159">
        <f t="shared" si="318"/>
        <v>81272780.840000004</v>
      </c>
      <c r="P679" s="159">
        <f t="shared" si="318"/>
        <v>81272783.840000004</v>
      </c>
      <c r="Q679" s="159">
        <f t="shared" si="318"/>
        <v>81272786.840000004</v>
      </c>
      <c r="R679" s="159">
        <f t="shared" si="318"/>
        <v>81272756.840000004</v>
      </c>
    </row>
    <row r="680" spans="1:18" ht="45" customHeight="1">
      <c r="A680" s="17" t="s">
        <v>7</v>
      </c>
      <c r="B680" s="16" t="s">
        <v>156</v>
      </c>
      <c r="C680" s="16" t="s">
        <v>35</v>
      </c>
      <c r="D680" s="16" t="s">
        <v>109</v>
      </c>
      <c r="E680" s="16" t="s">
        <v>276</v>
      </c>
      <c r="F680" s="16"/>
      <c r="G680" s="159">
        <f>G681</f>
        <v>1832572</v>
      </c>
      <c r="H680" s="159">
        <f t="shared" ref="H680:R681" si="319">H681</f>
        <v>1832573</v>
      </c>
      <c r="I680" s="159">
        <f t="shared" si="319"/>
        <v>1832574</v>
      </c>
      <c r="J680" s="159">
        <f t="shared" si="319"/>
        <v>1832575</v>
      </c>
      <c r="K680" s="159">
        <f t="shared" si="319"/>
        <v>1832576</v>
      </c>
      <c r="L680" s="159">
        <f t="shared" si="319"/>
        <v>1832577</v>
      </c>
      <c r="M680" s="159">
        <f t="shared" si="319"/>
        <v>1832578</v>
      </c>
      <c r="N680" s="159">
        <f t="shared" si="319"/>
        <v>1832579</v>
      </c>
      <c r="O680" s="159">
        <f t="shared" si="319"/>
        <v>1832580</v>
      </c>
      <c r="P680" s="159">
        <f t="shared" si="319"/>
        <v>1832581</v>
      </c>
      <c r="Q680" s="159">
        <f t="shared" si="319"/>
        <v>1832582</v>
      </c>
      <c r="R680" s="159">
        <f t="shared" si="319"/>
        <v>1832572</v>
      </c>
    </row>
    <row r="681" spans="1:18" s="19" customFormat="1" ht="25.5">
      <c r="A681" s="17" t="s">
        <v>40</v>
      </c>
      <c r="B681" s="16" t="s">
        <v>156</v>
      </c>
      <c r="C681" s="16" t="s">
        <v>35</v>
      </c>
      <c r="D681" s="16" t="s">
        <v>109</v>
      </c>
      <c r="E681" s="16" t="s">
        <v>276</v>
      </c>
      <c r="F681" s="16" t="s">
        <v>41</v>
      </c>
      <c r="G681" s="159">
        <f>G682</f>
        <v>1832572</v>
      </c>
      <c r="H681" s="159">
        <f t="shared" si="319"/>
        <v>1832573</v>
      </c>
      <c r="I681" s="159">
        <f t="shared" si="319"/>
        <v>1832574</v>
      </c>
      <c r="J681" s="159">
        <f t="shared" si="319"/>
        <v>1832575</v>
      </c>
      <c r="K681" s="159">
        <f t="shared" si="319"/>
        <v>1832576</v>
      </c>
      <c r="L681" s="159">
        <f t="shared" si="319"/>
        <v>1832577</v>
      </c>
      <c r="M681" s="159">
        <f t="shared" si="319"/>
        <v>1832578</v>
      </c>
      <c r="N681" s="159">
        <f t="shared" si="319"/>
        <v>1832579</v>
      </c>
      <c r="O681" s="159">
        <f t="shared" si="319"/>
        <v>1832580</v>
      </c>
      <c r="P681" s="159">
        <f t="shared" si="319"/>
        <v>1832581</v>
      </c>
      <c r="Q681" s="159">
        <f t="shared" si="319"/>
        <v>1832582</v>
      </c>
      <c r="R681" s="159">
        <f t="shared" si="319"/>
        <v>1832572</v>
      </c>
    </row>
    <row r="682" spans="1:18" s="19" customFormat="1">
      <c r="A682" s="17" t="s">
        <v>42</v>
      </c>
      <c r="B682" s="16" t="s">
        <v>156</v>
      </c>
      <c r="C682" s="16" t="s">
        <v>35</v>
      </c>
      <c r="D682" s="16" t="s">
        <v>109</v>
      </c>
      <c r="E682" s="16" t="s">
        <v>276</v>
      </c>
      <c r="F682" s="16" t="s">
        <v>43</v>
      </c>
      <c r="G682" s="159">
        <v>1832572</v>
      </c>
      <c r="H682" s="159">
        <v>1832573</v>
      </c>
      <c r="I682" s="159">
        <v>1832574</v>
      </c>
      <c r="J682" s="159">
        <v>1832575</v>
      </c>
      <c r="K682" s="159">
        <v>1832576</v>
      </c>
      <c r="L682" s="159">
        <v>1832577</v>
      </c>
      <c r="M682" s="159">
        <v>1832578</v>
      </c>
      <c r="N682" s="159">
        <v>1832579</v>
      </c>
      <c r="O682" s="159">
        <v>1832580</v>
      </c>
      <c r="P682" s="159">
        <v>1832581</v>
      </c>
      <c r="Q682" s="159">
        <v>1832582</v>
      </c>
      <c r="R682" s="159">
        <v>1832572</v>
      </c>
    </row>
    <row r="683" spans="1:18" ht="33.75" hidden="1" customHeight="1">
      <c r="A683" s="17" t="s">
        <v>863</v>
      </c>
      <c r="B683" s="16" t="s">
        <v>156</v>
      </c>
      <c r="C683" s="16" t="s">
        <v>35</v>
      </c>
      <c r="D683" s="16" t="s">
        <v>109</v>
      </c>
      <c r="E683" s="16" t="s">
        <v>847</v>
      </c>
      <c r="F683" s="16"/>
      <c r="G683" s="159">
        <f>G684</f>
        <v>0</v>
      </c>
      <c r="H683" s="159">
        <f t="shared" ref="H683:R684" si="320">H684</f>
        <v>0</v>
      </c>
      <c r="I683" s="159">
        <f t="shared" si="320"/>
        <v>0</v>
      </c>
      <c r="J683" s="159">
        <f t="shared" si="320"/>
        <v>0</v>
      </c>
      <c r="K683" s="159">
        <f t="shared" si="320"/>
        <v>0</v>
      </c>
      <c r="L683" s="159">
        <f t="shared" si="320"/>
        <v>0</v>
      </c>
      <c r="M683" s="159">
        <f t="shared" si="320"/>
        <v>0</v>
      </c>
      <c r="N683" s="159">
        <f t="shared" si="320"/>
        <v>0</v>
      </c>
      <c r="O683" s="159">
        <f t="shared" si="320"/>
        <v>0</v>
      </c>
      <c r="P683" s="159">
        <f t="shared" si="320"/>
        <v>0</v>
      </c>
      <c r="Q683" s="159">
        <f t="shared" si="320"/>
        <v>0</v>
      </c>
      <c r="R683" s="159">
        <f t="shared" si="320"/>
        <v>0</v>
      </c>
    </row>
    <row r="684" spans="1:18" ht="25.5" hidden="1">
      <c r="A684" s="17" t="s">
        <v>40</v>
      </c>
      <c r="B684" s="16" t="s">
        <v>156</v>
      </c>
      <c r="C684" s="16" t="s">
        <v>35</v>
      </c>
      <c r="D684" s="16" t="s">
        <v>109</v>
      </c>
      <c r="E684" s="16" t="s">
        <v>847</v>
      </c>
      <c r="F684" s="16" t="s">
        <v>41</v>
      </c>
      <c r="G684" s="159">
        <f>G685</f>
        <v>0</v>
      </c>
      <c r="H684" s="159">
        <f t="shared" si="320"/>
        <v>0</v>
      </c>
      <c r="I684" s="159">
        <f t="shared" si="320"/>
        <v>0</v>
      </c>
      <c r="J684" s="159">
        <f t="shared" si="320"/>
        <v>0</v>
      </c>
      <c r="K684" s="159">
        <f t="shared" si="320"/>
        <v>0</v>
      </c>
      <c r="L684" s="159">
        <f t="shared" si="320"/>
        <v>0</v>
      </c>
      <c r="M684" s="159">
        <f t="shared" si="320"/>
        <v>0</v>
      </c>
      <c r="N684" s="159">
        <f t="shared" si="320"/>
        <v>0</v>
      </c>
      <c r="O684" s="159">
        <f t="shared" si="320"/>
        <v>0</v>
      </c>
      <c r="P684" s="159">
        <f t="shared" si="320"/>
        <v>0</v>
      </c>
      <c r="Q684" s="159">
        <f t="shared" si="320"/>
        <v>0</v>
      </c>
      <c r="R684" s="159">
        <f t="shared" si="320"/>
        <v>0</v>
      </c>
    </row>
    <row r="685" spans="1:18" hidden="1">
      <c r="A685" s="17" t="s">
        <v>42</v>
      </c>
      <c r="B685" s="16" t="s">
        <v>156</v>
      </c>
      <c r="C685" s="16" t="s">
        <v>35</v>
      </c>
      <c r="D685" s="16" t="s">
        <v>109</v>
      </c>
      <c r="E685" s="16" t="s">
        <v>847</v>
      </c>
      <c r="F685" s="16" t="s">
        <v>43</v>
      </c>
      <c r="G685" s="159">
        <f>1195000-1195000</f>
        <v>0</v>
      </c>
      <c r="H685" s="159">
        <f t="shared" ref="H685:R685" si="321">1195000-1195000</f>
        <v>0</v>
      </c>
      <c r="I685" s="159">
        <f t="shared" si="321"/>
        <v>0</v>
      </c>
      <c r="J685" s="159">
        <f t="shared" si="321"/>
        <v>0</v>
      </c>
      <c r="K685" s="159">
        <f t="shared" si="321"/>
        <v>0</v>
      </c>
      <c r="L685" s="159">
        <f t="shared" si="321"/>
        <v>0</v>
      </c>
      <c r="M685" s="159">
        <f t="shared" si="321"/>
        <v>0</v>
      </c>
      <c r="N685" s="159">
        <f t="shared" si="321"/>
        <v>0</v>
      </c>
      <c r="O685" s="159">
        <f t="shared" si="321"/>
        <v>0</v>
      </c>
      <c r="P685" s="159">
        <f t="shared" si="321"/>
        <v>0</v>
      </c>
      <c r="Q685" s="159">
        <f t="shared" si="321"/>
        <v>0</v>
      </c>
      <c r="R685" s="159">
        <f t="shared" si="321"/>
        <v>0</v>
      </c>
    </row>
    <row r="686" spans="1:18" s="19" customFormat="1" ht="15" customHeight="1">
      <c r="A686" s="17" t="s">
        <v>153</v>
      </c>
      <c r="B686" s="16" t="s">
        <v>156</v>
      </c>
      <c r="C686" s="16" t="s">
        <v>35</v>
      </c>
      <c r="D686" s="16" t="s">
        <v>109</v>
      </c>
      <c r="E686" s="16" t="s">
        <v>275</v>
      </c>
      <c r="F686" s="16"/>
      <c r="G686" s="159">
        <f>G687</f>
        <v>69246447</v>
      </c>
      <c r="H686" s="159">
        <f t="shared" ref="H686:R687" si="322">H687</f>
        <v>69246448</v>
      </c>
      <c r="I686" s="159">
        <f t="shared" si="322"/>
        <v>69246449</v>
      </c>
      <c r="J686" s="159">
        <f t="shared" si="322"/>
        <v>69246450</v>
      </c>
      <c r="K686" s="159">
        <f t="shared" si="322"/>
        <v>69246451</v>
      </c>
      <c r="L686" s="159">
        <f t="shared" si="322"/>
        <v>69246452</v>
      </c>
      <c r="M686" s="159">
        <f t="shared" si="322"/>
        <v>69246453</v>
      </c>
      <c r="N686" s="159">
        <f t="shared" si="322"/>
        <v>69246454</v>
      </c>
      <c r="O686" s="159">
        <f t="shared" si="322"/>
        <v>69246455</v>
      </c>
      <c r="P686" s="159">
        <f t="shared" si="322"/>
        <v>69246456</v>
      </c>
      <c r="Q686" s="159">
        <f t="shared" si="322"/>
        <v>69246457</v>
      </c>
      <c r="R686" s="159">
        <f t="shared" si="322"/>
        <v>69246447</v>
      </c>
    </row>
    <row r="687" spans="1:18" s="19" customFormat="1" ht="25.5">
      <c r="A687" s="17" t="s">
        <v>40</v>
      </c>
      <c r="B687" s="16" t="s">
        <v>156</v>
      </c>
      <c r="C687" s="16" t="s">
        <v>35</v>
      </c>
      <c r="D687" s="16" t="s">
        <v>109</v>
      </c>
      <c r="E687" s="16" t="s">
        <v>275</v>
      </c>
      <c r="F687" s="16" t="s">
        <v>41</v>
      </c>
      <c r="G687" s="159">
        <f>G688</f>
        <v>69246447</v>
      </c>
      <c r="H687" s="159">
        <f t="shared" si="322"/>
        <v>69246448</v>
      </c>
      <c r="I687" s="159">
        <f t="shared" si="322"/>
        <v>69246449</v>
      </c>
      <c r="J687" s="159">
        <f t="shared" si="322"/>
        <v>69246450</v>
      </c>
      <c r="K687" s="159">
        <f t="shared" si="322"/>
        <v>69246451</v>
      </c>
      <c r="L687" s="159">
        <f t="shared" si="322"/>
        <v>69246452</v>
      </c>
      <c r="M687" s="159">
        <f t="shared" si="322"/>
        <v>69246453</v>
      </c>
      <c r="N687" s="159">
        <f t="shared" si="322"/>
        <v>69246454</v>
      </c>
      <c r="O687" s="159">
        <f t="shared" si="322"/>
        <v>69246455</v>
      </c>
      <c r="P687" s="159">
        <f t="shared" si="322"/>
        <v>69246456</v>
      </c>
      <c r="Q687" s="159">
        <f t="shared" si="322"/>
        <v>69246457</v>
      </c>
      <c r="R687" s="159">
        <f t="shared" si="322"/>
        <v>69246447</v>
      </c>
    </row>
    <row r="688" spans="1:18" s="19" customFormat="1">
      <c r="A688" s="17" t="s">
        <v>42</v>
      </c>
      <c r="B688" s="16" t="s">
        <v>156</v>
      </c>
      <c r="C688" s="16" t="s">
        <v>35</v>
      </c>
      <c r="D688" s="16" t="s">
        <v>109</v>
      </c>
      <c r="E688" s="16" t="s">
        <v>275</v>
      </c>
      <c r="F688" s="16" t="s">
        <v>43</v>
      </c>
      <c r="G688" s="159">
        <v>69246447</v>
      </c>
      <c r="H688" s="159">
        <v>69246448</v>
      </c>
      <c r="I688" s="159">
        <v>69246449</v>
      </c>
      <c r="J688" s="159">
        <v>69246450</v>
      </c>
      <c r="K688" s="159">
        <v>69246451</v>
      </c>
      <c r="L688" s="159">
        <v>69246452</v>
      </c>
      <c r="M688" s="159">
        <v>69246453</v>
      </c>
      <c r="N688" s="159">
        <v>69246454</v>
      </c>
      <c r="O688" s="159">
        <v>69246455</v>
      </c>
      <c r="P688" s="159">
        <v>69246456</v>
      </c>
      <c r="Q688" s="159">
        <v>69246457</v>
      </c>
      <c r="R688" s="159">
        <v>69246447</v>
      </c>
    </row>
    <row r="689" spans="1:18" ht="25.5">
      <c r="A689" s="17" t="s">
        <v>39</v>
      </c>
      <c r="B689" s="16" t="s">
        <v>156</v>
      </c>
      <c r="C689" s="16" t="s">
        <v>35</v>
      </c>
      <c r="D689" s="16" t="s">
        <v>109</v>
      </c>
      <c r="E689" s="16" t="s">
        <v>459</v>
      </c>
      <c r="F689" s="16"/>
      <c r="G689" s="159">
        <f>G690</f>
        <v>10193737.84</v>
      </c>
      <c r="H689" s="159">
        <f t="shared" ref="H689:R690" si="323">H690</f>
        <v>10193738.84</v>
      </c>
      <c r="I689" s="159">
        <f t="shared" si="323"/>
        <v>10193739.84</v>
      </c>
      <c r="J689" s="159">
        <f t="shared" si="323"/>
        <v>10193740.84</v>
      </c>
      <c r="K689" s="159">
        <f t="shared" si="323"/>
        <v>10193741.84</v>
      </c>
      <c r="L689" s="159">
        <f t="shared" si="323"/>
        <v>10193742.84</v>
      </c>
      <c r="M689" s="159">
        <f t="shared" si="323"/>
        <v>10193743.84</v>
      </c>
      <c r="N689" s="159">
        <f t="shared" si="323"/>
        <v>10193744.84</v>
      </c>
      <c r="O689" s="159">
        <f t="shared" si="323"/>
        <v>10193745.84</v>
      </c>
      <c r="P689" s="159">
        <f t="shared" si="323"/>
        <v>10193746.84</v>
      </c>
      <c r="Q689" s="159">
        <f t="shared" si="323"/>
        <v>10193747.84</v>
      </c>
      <c r="R689" s="159">
        <f t="shared" si="323"/>
        <v>10193737.84</v>
      </c>
    </row>
    <row r="690" spans="1:18" ht="25.5">
      <c r="A690" s="17" t="s">
        <v>40</v>
      </c>
      <c r="B690" s="16" t="s">
        <v>156</v>
      </c>
      <c r="C690" s="16" t="s">
        <v>35</v>
      </c>
      <c r="D690" s="16" t="s">
        <v>109</v>
      </c>
      <c r="E690" s="16" t="s">
        <v>459</v>
      </c>
      <c r="F690" s="16" t="s">
        <v>41</v>
      </c>
      <c r="G690" s="159">
        <f>G691</f>
        <v>10193737.84</v>
      </c>
      <c r="H690" s="159">
        <f t="shared" si="323"/>
        <v>10193738.84</v>
      </c>
      <c r="I690" s="159">
        <f t="shared" si="323"/>
        <v>10193739.84</v>
      </c>
      <c r="J690" s="159">
        <f t="shared" si="323"/>
        <v>10193740.84</v>
      </c>
      <c r="K690" s="159">
        <f t="shared" si="323"/>
        <v>10193741.84</v>
      </c>
      <c r="L690" s="159">
        <f t="shared" si="323"/>
        <v>10193742.84</v>
      </c>
      <c r="M690" s="159">
        <f t="shared" si="323"/>
        <v>10193743.84</v>
      </c>
      <c r="N690" s="159">
        <f t="shared" si="323"/>
        <v>10193744.84</v>
      </c>
      <c r="O690" s="159">
        <f t="shared" si="323"/>
        <v>10193745.84</v>
      </c>
      <c r="P690" s="159">
        <f t="shared" si="323"/>
        <v>10193746.84</v>
      </c>
      <c r="Q690" s="159">
        <f t="shared" si="323"/>
        <v>10193747.84</v>
      </c>
      <c r="R690" s="159">
        <f t="shared" si="323"/>
        <v>10193737.84</v>
      </c>
    </row>
    <row r="691" spans="1:18">
      <c r="A691" s="17" t="s">
        <v>42</v>
      </c>
      <c r="B691" s="16" t="s">
        <v>156</v>
      </c>
      <c r="C691" s="16" t="s">
        <v>35</v>
      </c>
      <c r="D691" s="16" t="s">
        <v>109</v>
      </c>
      <c r="E691" s="16" t="s">
        <v>459</v>
      </c>
      <c r="F691" s="16" t="s">
        <v>43</v>
      </c>
      <c r="G691" s="159">
        <v>10193737.84</v>
      </c>
      <c r="H691" s="159">
        <v>10193738.84</v>
      </c>
      <c r="I691" s="159">
        <v>10193739.84</v>
      </c>
      <c r="J691" s="159">
        <v>10193740.84</v>
      </c>
      <c r="K691" s="159">
        <v>10193741.84</v>
      </c>
      <c r="L691" s="159">
        <v>10193742.84</v>
      </c>
      <c r="M691" s="159">
        <v>10193743.84</v>
      </c>
      <c r="N691" s="159">
        <v>10193744.84</v>
      </c>
      <c r="O691" s="159">
        <v>10193745.84</v>
      </c>
      <c r="P691" s="159">
        <v>10193746.84</v>
      </c>
      <c r="Q691" s="159">
        <v>10193747.84</v>
      </c>
      <c r="R691" s="159">
        <v>10193737.84</v>
      </c>
    </row>
    <row r="692" spans="1:18" ht="16.5" hidden="1" customHeight="1">
      <c r="A692" s="17" t="s">
        <v>1</v>
      </c>
      <c r="B692" s="15">
        <v>774</v>
      </c>
      <c r="C692" s="16" t="s">
        <v>35</v>
      </c>
      <c r="D692" s="16" t="s">
        <v>109</v>
      </c>
      <c r="E692" s="16" t="s">
        <v>454</v>
      </c>
      <c r="F692" s="16"/>
      <c r="G692" s="159">
        <f>G693</f>
        <v>0</v>
      </c>
      <c r="H692" s="159">
        <f t="shared" ref="H692:R693" si="324">H693</f>
        <v>0</v>
      </c>
      <c r="I692" s="159">
        <f t="shared" si="324"/>
        <v>0</v>
      </c>
      <c r="J692" s="159">
        <f t="shared" si="324"/>
        <v>0</v>
      </c>
      <c r="K692" s="159">
        <f t="shared" si="324"/>
        <v>0</v>
      </c>
      <c r="L692" s="159">
        <f t="shared" si="324"/>
        <v>0</v>
      </c>
      <c r="M692" s="159">
        <f t="shared" si="324"/>
        <v>0</v>
      </c>
      <c r="N692" s="159">
        <f t="shared" si="324"/>
        <v>0</v>
      </c>
      <c r="O692" s="159">
        <f t="shared" si="324"/>
        <v>0</v>
      </c>
      <c r="P692" s="159">
        <f t="shared" si="324"/>
        <v>0</v>
      </c>
      <c r="Q692" s="159">
        <f t="shared" si="324"/>
        <v>0</v>
      </c>
      <c r="R692" s="159">
        <f t="shared" si="324"/>
        <v>0</v>
      </c>
    </row>
    <row r="693" spans="1:18" ht="25.5" hidden="1">
      <c r="A693" s="17" t="s">
        <v>40</v>
      </c>
      <c r="B693" s="15">
        <v>774</v>
      </c>
      <c r="C693" s="16" t="s">
        <v>35</v>
      </c>
      <c r="D693" s="16" t="s">
        <v>109</v>
      </c>
      <c r="E693" s="16" t="s">
        <v>454</v>
      </c>
      <c r="F693" s="16" t="s">
        <v>41</v>
      </c>
      <c r="G693" s="159">
        <f>G694</f>
        <v>0</v>
      </c>
      <c r="H693" s="159">
        <f t="shared" si="324"/>
        <v>0</v>
      </c>
      <c r="I693" s="159">
        <f t="shared" si="324"/>
        <v>0</v>
      </c>
      <c r="J693" s="159">
        <f t="shared" si="324"/>
        <v>0</v>
      </c>
      <c r="K693" s="159">
        <f t="shared" si="324"/>
        <v>0</v>
      </c>
      <c r="L693" s="159">
        <f t="shared" si="324"/>
        <v>0</v>
      </c>
      <c r="M693" s="159">
        <f t="shared" si="324"/>
        <v>0</v>
      </c>
      <c r="N693" s="159">
        <f t="shared" si="324"/>
        <v>0</v>
      </c>
      <c r="O693" s="159">
        <f t="shared" si="324"/>
        <v>0</v>
      </c>
      <c r="P693" s="159">
        <f t="shared" si="324"/>
        <v>0</v>
      </c>
      <c r="Q693" s="159">
        <f t="shared" si="324"/>
        <v>0</v>
      </c>
      <c r="R693" s="159">
        <f t="shared" si="324"/>
        <v>0</v>
      </c>
    </row>
    <row r="694" spans="1:18" ht="15" hidden="1" customHeight="1">
      <c r="A694" s="17" t="s">
        <v>42</v>
      </c>
      <c r="B694" s="15">
        <v>774</v>
      </c>
      <c r="C694" s="16" t="s">
        <v>35</v>
      </c>
      <c r="D694" s="16" t="s">
        <v>109</v>
      </c>
      <c r="E694" s="16" t="s">
        <v>454</v>
      </c>
      <c r="F694" s="16" t="s">
        <v>43</v>
      </c>
      <c r="G694" s="159">
        <f>310000+29000-339000</f>
        <v>0</v>
      </c>
      <c r="H694" s="159">
        <f t="shared" ref="H694:R694" si="325">310000+29000-339000</f>
        <v>0</v>
      </c>
      <c r="I694" s="159">
        <f t="shared" si="325"/>
        <v>0</v>
      </c>
      <c r="J694" s="159">
        <f t="shared" si="325"/>
        <v>0</v>
      </c>
      <c r="K694" s="159">
        <f t="shared" si="325"/>
        <v>0</v>
      </c>
      <c r="L694" s="159">
        <f t="shared" si="325"/>
        <v>0</v>
      </c>
      <c r="M694" s="159">
        <f t="shared" si="325"/>
        <v>0</v>
      </c>
      <c r="N694" s="159">
        <f t="shared" si="325"/>
        <v>0</v>
      </c>
      <c r="O694" s="159">
        <f t="shared" si="325"/>
        <v>0</v>
      </c>
      <c r="P694" s="159">
        <f t="shared" si="325"/>
        <v>0</v>
      </c>
      <c r="Q694" s="159">
        <f t="shared" si="325"/>
        <v>0</v>
      </c>
      <c r="R694" s="159">
        <f t="shared" si="325"/>
        <v>0</v>
      </c>
    </row>
    <row r="695" spans="1:18" s="4" customFormat="1" ht="25.5">
      <c r="A695" s="17" t="s">
        <v>604</v>
      </c>
      <c r="B695" s="15">
        <v>774</v>
      </c>
      <c r="C695" s="16" t="s">
        <v>35</v>
      </c>
      <c r="D695" s="16" t="s">
        <v>109</v>
      </c>
      <c r="E695" s="16" t="s">
        <v>603</v>
      </c>
      <c r="F695" s="16"/>
      <c r="G695" s="159">
        <f>G696</f>
        <v>90400</v>
      </c>
      <c r="H695" s="159">
        <f t="shared" ref="H695:R696" si="326">H696</f>
        <v>90401</v>
      </c>
      <c r="I695" s="159">
        <f t="shared" si="326"/>
        <v>90402</v>
      </c>
      <c r="J695" s="159">
        <f t="shared" si="326"/>
        <v>90403</v>
      </c>
      <c r="K695" s="159">
        <f t="shared" si="326"/>
        <v>90404</v>
      </c>
      <c r="L695" s="159">
        <f t="shared" si="326"/>
        <v>90405</v>
      </c>
      <c r="M695" s="159">
        <f t="shared" si="326"/>
        <v>90406</v>
      </c>
      <c r="N695" s="159">
        <f t="shared" si="326"/>
        <v>90407</v>
      </c>
      <c r="O695" s="159">
        <f t="shared" si="326"/>
        <v>90408</v>
      </c>
      <c r="P695" s="159">
        <f t="shared" si="326"/>
        <v>90409</v>
      </c>
      <c r="Q695" s="159">
        <f t="shared" si="326"/>
        <v>90410</v>
      </c>
      <c r="R695" s="159">
        <f t="shared" si="326"/>
        <v>90400</v>
      </c>
    </row>
    <row r="696" spans="1:18" s="4" customFormat="1" ht="25.5">
      <c r="A696" s="17" t="s">
        <v>40</v>
      </c>
      <c r="B696" s="15">
        <v>774</v>
      </c>
      <c r="C696" s="16" t="s">
        <v>35</v>
      </c>
      <c r="D696" s="16" t="s">
        <v>109</v>
      </c>
      <c r="E696" s="16" t="s">
        <v>603</v>
      </c>
      <c r="F696" s="16" t="s">
        <v>41</v>
      </c>
      <c r="G696" s="159">
        <f>G697</f>
        <v>90400</v>
      </c>
      <c r="H696" s="159">
        <f t="shared" si="326"/>
        <v>90401</v>
      </c>
      <c r="I696" s="159">
        <f t="shared" si="326"/>
        <v>90402</v>
      </c>
      <c r="J696" s="159">
        <f t="shared" si="326"/>
        <v>90403</v>
      </c>
      <c r="K696" s="159">
        <f t="shared" si="326"/>
        <v>90404</v>
      </c>
      <c r="L696" s="159">
        <f t="shared" si="326"/>
        <v>90405</v>
      </c>
      <c r="M696" s="159">
        <f t="shared" si="326"/>
        <v>90406</v>
      </c>
      <c r="N696" s="159">
        <f t="shared" si="326"/>
        <v>90407</v>
      </c>
      <c r="O696" s="159">
        <f t="shared" si="326"/>
        <v>90408</v>
      </c>
      <c r="P696" s="159">
        <f t="shared" si="326"/>
        <v>90409</v>
      </c>
      <c r="Q696" s="159">
        <f t="shared" si="326"/>
        <v>90410</v>
      </c>
      <c r="R696" s="159">
        <f t="shared" si="326"/>
        <v>90400</v>
      </c>
    </row>
    <row r="697" spans="1:18" s="4" customFormat="1">
      <c r="A697" s="17" t="s">
        <v>42</v>
      </c>
      <c r="B697" s="15">
        <v>774</v>
      </c>
      <c r="C697" s="16" t="s">
        <v>35</v>
      </c>
      <c r="D697" s="16" t="s">
        <v>109</v>
      </c>
      <c r="E697" s="16" t="s">
        <v>603</v>
      </c>
      <c r="F697" s="16" t="s">
        <v>43</v>
      </c>
      <c r="G697" s="159">
        <v>90400</v>
      </c>
      <c r="H697" s="159">
        <v>90401</v>
      </c>
      <c r="I697" s="159">
        <v>90402</v>
      </c>
      <c r="J697" s="159">
        <v>90403</v>
      </c>
      <c r="K697" s="159">
        <v>90404</v>
      </c>
      <c r="L697" s="159">
        <v>90405</v>
      </c>
      <c r="M697" s="159">
        <v>90406</v>
      </c>
      <c r="N697" s="159">
        <v>90407</v>
      </c>
      <c r="O697" s="159">
        <v>90408</v>
      </c>
      <c r="P697" s="159">
        <v>90409</v>
      </c>
      <c r="Q697" s="159">
        <v>90410</v>
      </c>
      <c r="R697" s="159">
        <v>90400</v>
      </c>
    </row>
    <row r="698" spans="1:18" ht="25.5" hidden="1">
      <c r="A698" s="17" t="s">
        <v>384</v>
      </c>
      <c r="B698" s="15">
        <v>774</v>
      </c>
      <c r="C698" s="16" t="s">
        <v>35</v>
      </c>
      <c r="D698" s="16" t="s">
        <v>109</v>
      </c>
      <c r="E698" s="16" t="s">
        <v>257</v>
      </c>
      <c r="F698" s="16"/>
      <c r="G698" s="159">
        <f>G699</f>
        <v>0</v>
      </c>
      <c r="H698" s="159">
        <f t="shared" ref="H698:R699" si="327">H699</f>
        <v>0</v>
      </c>
      <c r="I698" s="159">
        <f t="shared" si="327"/>
        <v>0</v>
      </c>
      <c r="J698" s="159">
        <f t="shared" si="327"/>
        <v>0</v>
      </c>
      <c r="K698" s="159">
        <f t="shared" si="327"/>
        <v>0</v>
      </c>
      <c r="L698" s="159">
        <f t="shared" si="327"/>
        <v>0</v>
      </c>
      <c r="M698" s="159">
        <f t="shared" si="327"/>
        <v>0</v>
      </c>
      <c r="N698" s="159">
        <f t="shared" si="327"/>
        <v>0</v>
      </c>
      <c r="O698" s="159">
        <f t="shared" si="327"/>
        <v>0</v>
      </c>
      <c r="P698" s="159">
        <f t="shared" si="327"/>
        <v>0</v>
      </c>
      <c r="Q698" s="159">
        <f t="shared" si="327"/>
        <v>0</v>
      </c>
      <c r="R698" s="159">
        <f t="shared" si="327"/>
        <v>0</v>
      </c>
    </row>
    <row r="699" spans="1:18" ht="25.5" hidden="1">
      <c r="A699" s="17" t="s">
        <v>40</v>
      </c>
      <c r="B699" s="15">
        <v>774</v>
      </c>
      <c r="C699" s="16" t="s">
        <v>35</v>
      </c>
      <c r="D699" s="16" t="s">
        <v>109</v>
      </c>
      <c r="E699" s="16" t="s">
        <v>257</v>
      </c>
      <c r="F699" s="16" t="s">
        <v>41</v>
      </c>
      <c r="G699" s="159">
        <f>G700</f>
        <v>0</v>
      </c>
      <c r="H699" s="159">
        <f t="shared" si="327"/>
        <v>0</v>
      </c>
      <c r="I699" s="159">
        <f t="shared" si="327"/>
        <v>0</v>
      </c>
      <c r="J699" s="159">
        <f t="shared" si="327"/>
        <v>0</v>
      </c>
      <c r="K699" s="159">
        <f t="shared" si="327"/>
        <v>0</v>
      </c>
      <c r="L699" s="159">
        <f t="shared" si="327"/>
        <v>0</v>
      </c>
      <c r="M699" s="159">
        <f t="shared" si="327"/>
        <v>0</v>
      </c>
      <c r="N699" s="159">
        <f t="shared" si="327"/>
        <v>0</v>
      </c>
      <c r="O699" s="159">
        <f t="shared" si="327"/>
        <v>0</v>
      </c>
      <c r="P699" s="159">
        <f t="shared" si="327"/>
        <v>0</v>
      </c>
      <c r="Q699" s="159">
        <f t="shared" si="327"/>
        <v>0</v>
      </c>
      <c r="R699" s="159">
        <f t="shared" si="327"/>
        <v>0</v>
      </c>
    </row>
    <row r="700" spans="1:18" hidden="1">
      <c r="A700" s="17" t="s">
        <v>42</v>
      </c>
      <c r="B700" s="15">
        <v>774</v>
      </c>
      <c r="C700" s="16" t="s">
        <v>35</v>
      </c>
      <c r="D700" s="16" t="s">
        <v>109</v>
      </c>
      <c r="E700" s="16" t="s">
        <v>257</v>
      </c>
      <c r="F700" s="16" t="s">
        <v>43</v>
      </c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</row>
    <row r="701" spans="1:18">
      <c r="A701" s="17"/>
      <c r="B701" s="15">
        <v>774</v>
      </c>
      <c r="C701" s="16" t="s">
        <v>35</v>
      </c>
      <c r="D701" s="16" t="s">
        <v>109</v>
      </c>
      <c r="E701" s="16" t="s">
        <v>929</v>
      </c>
      <c r="F701" s="16"/>
      <c r="G701" s="159">
        <f>G702</f>
        <v>2312400</v>
      </c>
      <c r="H701" s="159">
        <f t="shared" ref="H701:R702" si="328">H702</f>
        <v>2312401</v>
      </c>
      <c r="I701" s="159">
        <f t="shared" si="328"/>
        <v>2312402</v>
      </c>
      <c r="J701" s="159">
        <f t="shared" si="328"/>
        <v>2312403</v>
      </c>
      <c r="K701" s="159">
        <f t="shared" si="328"/>
        <v>2312404</v>
      </c>
      <c r="L701" s="159">
        <f t="shared" si="328"/>
        <v>2312405</v>
      </c>
      <c r="M701" s="159">
        <f t="shared" si="328"/>
        <v>2312406</v>
      </c>
      <c r="N701" s="159">
        <f t="shared" si="328"/>
        <v>2312407</v>
      </c>
      <c r="O701" s="159">
        <f t="shared" si="328"/>
        <v>2312408</v>
      </c>
      <c r="P701" s="159">
        <f t="shared" si="328"/>
        <v>2312409</v>
      </c>
      <c r="Q701" s="159">
        <f t="shared" si="328"/>
        <v>2312410</v>
      </c>
      <c r="R701" s="159">
        <f t="shared" si="328"/>
        <v>2312400</v>
      </c>
    </row>
    <row r="702" spans="1:18" ht="25.5">
      <c r="A702" s="17" t="s">
        <v>40</v>
      </c>
      <c r="B702" s="15">
        <v>774</v>
      </c>
      <c r="C702" s="16" t="s">
        <v>35</v>
      </c>
      <c r="D702" s="16" t="s">
        <v>109</v>
      </c>
      <c r="E702" s="16" t="s">
        <v>929</v>
      </c>
      <c r="F702" s="16" t="s">
        <v>41</v>
      </c>
      <c r="G702" s="159">
        <f>G703</f>
        <v>2312400</v>
      </c>
      <c r="H702" s="159">
        <f t="shared" si="328"/>
        <v>2312401</v>
      </c>
      <c r="I702" s="159">
        <f t="shared" si="328"/>
        <v>2312402</v>
      </c>
      <c r="J702" s="159">
        <f t="shared" si="328"/>
        <v>2312403</v>
      </c>
      <c r="K702" s="159">
        <f t="shared" si="328"/>
        <v>2312404</v>
      </c>
      <c r="L702" s="159">
        <f t="shared" si="328"/>
        <v>2312405</v>
      </c>
      <c r="M702" s="159">
        <f t="shared" si="328"/>
        <v>2312406</v>
      </c>
      <c r="N702" s="159">
        <f t="shared" si="328"/>
        <v>2312407</v>
      </c>
      <c r="O702" s="159">
        <f t="shared" si="328"/>
        <v>2312408</v>
      </c>
      <c r="P702" s="159">
        <f t="shared" si="328"/>
        <v>2312409</v>
      </c>
      <c r="Q702" s="159">
        <f t="shared" si="328"/>
        <v>2312410</v>
      </c>
      <c r="R702" s="159">
        <f t="shared" si="328"/>
        <v>2312400</v>
      </c>
    </row>
    <row r="703" spans="1:18" ht="20.25" customHeight="1">
      <c r="A703" s="17" t="s">
        <v>42</v>
      </c>
      <c r="B703" s="15">
        <v>774</v>
      </c>
      <c r="C703" s="16" t="s">
        <v>35</v>
      </c>
      <c r="D703" s="16" t="s">
        <v>109</v>
      </c>
      <c r="E703" s="16" t="s">
        <v>929</v>
      </c>
      <c r="F703" s="16" t="s">
        <v>43</v>
      </c>
      <c r="G703" s="159">
        <v>2312400</v>
      </c>
      <c r="H703" s="159">
        <v>2312401</v>
      </c>
      <c r="I703" s="159">
        <v>2312402</v>
      </c>
      <c r="J703" s="159">
        <v>2312403</v>
      </c>
      <c r="K703" s="159">
        <v>2312404</v>
      </c>
      <c r="L703" s="159">
        <v>2312405</v>
      </c>
      <c r="M703" s="159">
        <v>2312406</v>
      </c>
      <c r="N703" s="159">
        <v>2312407</v>
      </c>
      <c r="O703" s="159">
        <v>2312408</v>
      </c>
      <c r="P703" s="159">
        <v>2312409</v>
      </c>
      <c r="Q703" s="159">
        <v>2312410</v>
      </c>
      <c r="R703" s="159">
        <v>2312400</v>
      </c>
    </row>
    <row r="704" spans="1:18" ht="34.5" customHeight="1">
      <c r="A704" s="17" t="s">
        <v>890</v>
      </c>
      <c r="B704" s="16" t="s">
        <v>156</v>
      </c>
      <c r="C704" s="16" t="s">
        <v>35</v>
      </c>
      <c r="D704" s="16" t="s">
        <v>109</v>
      </c>
      <c r="E704" s="16" t="s">
        <v>928</v>
      </c>
      <c r="F704" s="16"/>
      <c r="G704" s="159">
        <f>G705</f>
        <v>1534000</v>
      </c>
      <c r="H704" s="159">
        <f t="shared" ref="H704:R705" si="329">H705</f>
        <v>1534001</v>
      </c>
      <c r="I704" s="159">
        <f t="shared" si="329"/>
        <v>1534002</v>
      </c>
      <c r="J704" s="159">
        <f t="shared" si="329"/>
        <v>1534003</v>
      </c>
      <c r="K704" s="159">
        <f t="shared" si="329"/>
        <v>1534004</v>
      </c>
      <c r="L704" s="159">
        <f t="shared" si="329"/>
        <v>1534005</v>
      </c>
      <c r="M704" s="159">
        <f t="shared" si="329"/>
        <v>1534006</v>
      </c>
      <c r="N704" s="159">
        <f t="shared" si="329"/>
        <v>1534007</v>
      </c>
      <c r="O704" s="159">
        <f t="shared" si="329"/>
        <v>1534008</v>
      </c>
      <c r="P704" s="159">
        <f t="shared" si="329"/>
        <v>1534009</v>
      </c>
      <c r="Q704" s="159">
        <f t="shared" si="329"/>
        <v>1534010</v>
      </c>
      <c r="R704" s="159">
        <f t="shared" si="329"/>
        <v>1534000</v>
      </c>
    </row>
    <row r="705" spans="1:18" ht="25.5">
      <c r="A705" s="17" t="s">
        <v>40</v>
      </c>
      <c r="B705" s="16" t="s">
        <v>156</v>
      </c>
      <c r="C705" s="16" t="s">
        <v>35</v>
      </c>
      <c r="D705" s="16" t="s">
        <v>109</v>
      </c>
      <c r="E705" s="16" t="s">
        <v>928</v>
      </c>
      <c r="F705" s="16" t="s">
        <v>41</v>
      </c>
      <c r="G705" s="159">
        <f>G706</f>
        <v>1534000</v>
      </c>
      <c r="H705" s="159">
        <f t="shared" si="329"/>
        <v>1534001</v>
      </c>
      <c r="I705" s="159">
        <f t="shared" si="329"/>
        <v>1534002</v>
      </c>
      <c r="J705" s="159">
        <f t="shared" si="329"/>
        <v>1534003</v>
      </c>
      <c r="K705" s="159">
        <f t="shared" si="329"/>
        <v>1534004</v>
      </c>
      <c r="L705" s="159">
        <f t="shared" si="329"/>
        <v>1534005</v>
      </c>
      <c r="M705" s="159">
        <f t="shared" si="329"/>
        <v>1534006</v>
      </c>
      <c r="N705" s="159">
        <f t="shared" si="329"/>
        <v>1534007</v>
      </c>
      <c r="O705" s="159">
        <f t="shared" si="329"/>
        <v>1534008</v>
      </c>
      <c r="P705" s="159">
        <f t="shared" si="329"/>
        <v>1534009</v>
      </c>
      <c r="Q705" s="159">
        <f t="shared" si="329"/>
        <v>1534010</v>
      </c>
      <c r="R705" s="159">
        <f t="shared" si="329"/>
        <v>1534000</v>
      </c>
    </row>
    <row r="706" spans="1:18">
      <c r="A706" s="17" t="s">
        <v>42</v>
      </c>
      <c r="B706" s="16" t="s">
        <v>156</v>
      </c>
      <c r="C706" s="16" t="s">
        <v>35</v>
      </c>
      <c r="D706" s="16" t="s">
        <v>109</v>
      </c>
      <c r="E706" s="16" t="s">
        <v>928</v>
      </c>
      <c r="F706" s="16" t="s">
        <v>43</v>
      </c>
      <c r="G706" s="159">
        <v>1534000</v>
      </c>
      <c r="H706" s="159">
        <v>1534001</v>
      </c>
      <c r="I706" s="159">
        <v>1534002</v>
      </c>
      <c r="J706" s="159">
        <v>1534003</v>
      </c>
      <c r="K706" s="159">
        <v>1534004</v>
      </c>
      <c r="L706" s="159">
        <v>1534005</v>
      </c>
      <c r="M706" s="159">
        <v>1534006</v>
      </c>
      <c r="N706" s="159">
        <v>1534007</v>
      </c>
      <c r="O706" s="159">
        <v>1534008</v>
      </c>
      <c r="P706" s="159">
        <v>1534009</v>
      </c>
      <c r="Q706" s="159">
        <v>1534010</v>
      </c>
      <c r="R706" s="159">
        <v>1534000</v>
      </c>
    </row>
    <row r="707" spans="1:18" s="4" customFormat="1" ht="25.5">
      <c r="A707" s="17" t="s">
        <v>980</v>
      </c>
      <c r="B707" s="15">
        <v>774</v>
      </c>
      <c r="C707" s="16" t="s">
        <v>35</v>
      </c>
      <c r="D707" s="16" t="s">
        <v>109</v>
      </c>
      <c r="E707" s="16" t="s">
        <v>979</v>
      </c>
      <c r="F707" s="16"/>
      <c r="G707" s="159">
        <f>G708</f>
        <v>320303</v>
      </c>
      <c r="H707" s="159">
        <f t="shared" ref="H707:R708" si="330">H708</f>
        <v>320304</v>
      </c>
      <c r="I707" s="159">
        <f t="shared" si="330"/>
        <v>320305</v>
      </c>
      <c r="J707" s="159">
        <f t="shared" si="330"/>
        <v>320306</v>
      </c>
      <c r="K707" s="159">
        <f t="shared" si="330"/>
        <v>320307</v>
      </c>
      <c r="L707" s="159">
        <f t="shared" si="330"/>
        <v>320308</v>
      </c>
      <c r="M707" s="159">
        <f t="shared" si="330"/>
        <v>320309</v>
      </c>
      <c r="N707" s="159">
        <f t="shared" si="330"/>
        <v>320310</v>
      </c>
      <c r="O707" s="159">
        <f t="shared" si="330"/>
        <v>320311</v>
      </c>
      <c r="P707" s="159">
        <f t="shared" si="330"/>
        <v>320312</v>
      </c>
      <c r="Q707" s="159">
        <f t="shared" si="330"/>
        <v>320313</v>
      </c>
      <c r="R707" s="159">
        <f t="shared" si="330"/>
        <v>320303</v>
      </c>
    </row>
    <row r="708" spans="1:18" s="4" customFormat="1" ht="25.5">
      <c r="A708" s="17" t="s">
        <v>40</v>
      </c>
      <c r="B708" s="15">
        <v>774</v>
      </c>
      <c r="C708" s="16" t="s">
        <v>35</v>
      </c>
      <c r="D708" s="16" t="s">
        <v>109</v>
      </c>
      <c r="E708" s="16" t="s">
        <v>979</v>
      </c>
      <c r="F708" s="16" t="s">
        <v>41</v>
      </c>
      <c r="G708" s="159">
        <f>G709</f>
        <v>320303</v>
      </c>
      <c r="H708" s="159">
        <f t="shared" si="330"/>
        <v>320304</v>
      </c>
      <c r="I708" s="159">
        <f t="shared" si="330"/>
        <v>320305</v>
      </c>
      <c r="J708" s="159">
        <f t="shared" si="330"/>
        <v>320306</v>
      </c>
      <c r="K708" s="159">
        <f t="shared" si="330"/>
        <v>320307</v>
      </c>
      <c r="L708" s="159">
        <f t="shared" si="330"/>
        <v>320308</v>
      </c>
      <c r="M708" s="159">
        <f t="shared" si="330"/>
        <v>320309</v>
      </c>
      <c r="N708" s="159">
        <f t="shared" si="330"/>
        <v>320310</v>
      </c>
      <c r="O708" s="159">
        <f t="shared" si="330"/>
        <v>320311</v>
      </c>
      <c r="P708" s="159">
        <f t="shared" si="330"/>
        <v>320312</v>
      </c>
      <c r="Q708" s="159">
        <f t="shared" si="330"/>
        <v>320313</v>
      </c>
      <c r="R708" s="159">
        <f t="shared" si="330"/>
        <v>320303</v>
      </c>
    </row>
    <row r="709" spans="1:18" s="4" customFormat="1">
      <c r="A709" s="17" t="s">
        <v>42</v>
      </c>
      <c r="B709" s="15">
        <v>774</v>
      </c>
      <c r="C709" s="16" t="s">
        <v>35</v>
      </c>
      <c r="D709" s="16" t="s">
        <v>109</v>
      </c>
      <c r="E709" s="16" t="s">
        <v>979</v>
      </c>
      <c r="F709" s="16" t="s">
        <v>43</v>
      </c>
      <c r="G709" s="159">
        <v>320303</v>
      </c>
      <c r="H709" s="159">
        <v>320304</v>
      </c>
      <c r="I709" s="159">
        <v>320305</v>
      </c>
      <c r="J709" s="159">
        <v>320306</v>
      </c>
      <c r="K709" s="159">
        <v>320307</v>
      </c>
      <c r="L709" s="159">
        <v>320308</v>
      </c>
      <c r="M709" s="159">
        <v>320309</v>
      </c>
      <c r="N709" s="159">
        <v>320310</v>
      </c>
      <c r="O709" s="159">
        <v>320311</v>
      </c>
      <c r="P709" s="159">
        <v>320312</v>
      </c>
      <c r="Q709" s="159">
        <v>320313</v>
      </c>
      <c r="R709" s="159">
        <v>320303</v>
      </c>
    </row>
    <row r="710" spans="1:18" ht="25.5">
      <c r="A710" s="17" t="s">
        <v>33</v>
      </c>
      <c r="B710" s="16" t="s">
        <v>156</v>
      </c>
      <c r="C710" s="16" t="s">
        <v>35</v>
      </c>
      <c r="D710" s="16" t="s">
        <v>109</v>
      </c>
      <c r="E710" s="16" t="s">
        <v>460</v>
      </c>
      <c r="F710" s="16"/>
      <c r="G710" s="159">
        <f>G711</f>
        <v>154621.42000000001</v>
      </c>
      <c r="H710" s="159">
        <f t="shared" ref="H710:R712" si="331">H711</f>
        <v>154622.42000000001</v>
      </c>
      <c r="I710" s="159">
        <f t="shared" si="331"/>
        <v>154623.42000000001</v>
      </c>
      <c r="J710" s="159">
        <f t="shared" si="331"/>
        <v>154624.42000000001</v>
      </c>
      <c r="K710" s="159">
        <f t="shared" si="331"/>
        <v>154625.42000000001</v>
      </c>
      <c r="L710" s="159">
        <f t="shared" si="331"/>
        <v>154626.42000000001</v>
      </c>
      <c r="M710" s="159">
        <f t="shared" si="331"/>
        <v>154627.42000000001</v>
      </c>
      <c r="N710" s="159">
        <f t="shared" si="331"/>
        <v>154628.42000000001</v>
      </c>
      <c r="O710" s="159">
        <f t="shared" si="331"/>
        <v>154629.42000000001</v>
      </c>
      <c r="P710" s="159">
        <f t="shared" si="331"/>
        <v>154630.42000000001</v>
      </c>
      <c r="Q710" s="159">
        <f t="shared" si="331"/>
        <v>154631.42000000001</v>
      </c>
      <c r="R710" s="159">
        <f t="shared" si="331"/>
        <v>154621.42000000001</v>
      </c>
    </row>
    <row r="711" spans="1:18" ht="27" customHeight="1">
      <c r="A711" s="17" t="s">
        <v>321</v>
      </c>
      <c r="B711" s="16" t="s">
        <v>156</v>
      </c>
      <c r="C711" s="16" t="s">
        <v>35</v>
      </c>
      <c r="D711" s="16" t="s">
        <v>109</v>
      </c>
      <c r="E711" s="16" t="s">
        <v>461</v>
      </c>
      <c r="F711" s="16"/>
      <c r="G711" s="159">
        <f>G712</f>
        <v>154621.42000000001</v>
      </c>
      <c r="H711" s="159">
        <f t="shared" si="331"/>
        <v>154622.42000000001</v>
      </c>
      <c r="I711" s="159">
        <f t="shared" si="331"/>
        <v>154623.42000000001</v>
      </c>
      <c r="J711" s="159">
        <f t="shared" si="331"/>
        <v>154624.42000000001</v>
      </c>
      <c r="K711" s="159">
        <f t="shared" si="331"/>
        <v>154625.42000000001</v>
      </c>
      <c r="L711" s="159">
        <f t="shared" si="331"/>
        <v>154626.42000000001</v>
      </c>
      <c r="M711" s="159">
        <f t="shared" si="331"/>
        <v>154627.42000000001</v>
      </c>
      <c r="N711" s="159">
        <f t="shared" si="331"/>
        <v>154628.42000000001</v>
      </c>
      <c r="O711" s="159">
        <f t="shared" si="331"/>
        <v>154629.42000000001</v>
      </c>
      <c r="P711" s="159">
        <f t="shared" si="331"/>
        <v>154630.42000000001</v>
      </c>
      <c r="Q711" s="159">
        <f t="shared" si="331"/>
        <v>154631.42000000001</v>
      </c>
      <c r="R711" s="159">
        <f t="shared" si="331"/>
        <v>154621.42000000001</v>
      </c>
    </row>
    <row r="712" spans="1:18" ht="25.5">
      <c r="A712" s="17" t="s">
        <v>40</v>
      </c>
      <c r="B712" s="16" t="s">
        <v>156</v>
      </c>
      <c r="C712" s="16" t="s">
        <v>35</v>
      </c>
      <c r="D712" s="16" t="s">
        <v>109</v>
      </c>
      <c r="E712" s="16" t="s">
        <v>461</v>
      </c>
      <c r="F712" s="16" t="s">
        <v>41</v>
      </c>
      <c r="G712" s="159">
        <f>G713</f>
        <v>154621.42000000001</v>
      </c>
      <c r="H712" s="159">
        <f t="shared" si="331"/>
        <v>154622.42000000001</v>
      </c>
      <c r="I712" s="159">
        <f t="shared" si="331"/>
        <v>154623.42000000001</v>
      </c>
      <c r="J712" s="159">
        <f t="shared" si="331"/>
        <v>154624.42000000001</v>
      </c>
      <c r="K712" s="159">
        <f t="shared" si="331"/>
        <v>154625.42000000001</v>
      </c>
      <c r="L712" s="159">
        <f t="shared" si="331"/>
        <v>154626.42000000001</v>
      </c>
      <c r="M712" s="159">
        <f t="shared" si="331"/>
        <v>154627.42000000001</v>
      </c>
      <c r="N712" s="159">
        <f t="shared" si="331"/>
        <v>154628.42000000001</v>
      </c>
      <c r="O712" s="159">
        <f t="shared" si="331"/>
        <v>154629.42000000001</v>
      </c>
      <c r="P712" s="159">
        <f t="shared" si="331"/>
        <v>154630.42000000001</v>
      </c>
      <c r="Q712" s="159">
        <f t="shared" si="331"/>
        <v>154631.42000000001</v>
      </c>
      <c r="R712" s="159">
        <f t="shared" si="331"/>
        <v>154621.42000000001</v>
      </c>
    </row>
    <row r="713" spans="1:18">
      <c r="A713" s="17" t="s">
        <v>42</v>
      </c>
      <c r="B713" s="16" t="s">
        <v>156</v>
      </c>
      <c r="C713" s="16" t="s">
        <v>35</v>
      </c>
      <c r="D713" s="16" t="s">
        <v>109</v>
      </c>
      <c r="E713" s="16" t="s">
        <v>461</v>
      </c>
      <c r="F713" s="16" t="s">
        <v>43</v>
      </c>
      <c r="G713" s="159">
        <v>154621.42000000001</v>
      </c>
      <c r="H713" s="159">
        <v>154622.42000000001</v>
      </c>
      <c r="I713" s="159">
        <v>154623.42000000001</v>
      </c>
      <c r="J713" s="159">
        <v>154624.42000000001</v>
      </c>
      <c r="K713" s="159">
        <v>154625.42000000001</v>
      </c>
      <c r="L713" s="159">
        <v>154626.42000000001</v>
      </c>
      <c r="M713" s="159">
        <v>154627.42000000001</v>
      </c>
      <c r="N713" s="159">
        <v>154628.42000000001</v>
      </c>
      <c r="O713" s="159">
        <v>154629.42000000001</v>
      </c>
      <c r="P713" s="159">
        <v>154630.42000000001</v>
      </c>
      <c r="Q713" s="159">
        <v>154631.42000000001</v>
      </c>
      <c r="R713" s="159">
        <v>154621.42000000001</v>
      </c>
    </row>
    <row r="714" spans="1:18" s="19" customFormat="1">
      <c r="A714" s="14" t="s">
        <v>360</v>
      </c>
      <c r="B714" s="16" t="s">
        <v>156</v>
      </c>
      <c r="C714" s="16" t="s">
        <v>35</v>
      </c>
      <c r="D714" s="16" t="s">
        <v>109</v>
      </c>
      <c r="E714" s="16" t="s">
        <v>475</v>
      </c>
      <c r="F714" s="16"/>
      <c r="G714" s="159">
        <f>G715</f>
        <v>89441.8</v>
      </c>
      <c r="H714" s="159">
        <f t="shared" ref="H714:R716" si="332">H715</f>
        <v>89442.8</v>
      </c>
      <c r="I714" s="159">
        <f t="shared" si="332"/>
        <v>89443.8</v>
      </c>
      <c r="J714" s="159">
        <f t="shared" si="332"/>
        <v>89444.800000000003</v>
      </c>
      <c r="K714" s="159">
        <f t="shared" si="332"/>
        <v>89445.8</v>
      </c>
      <c r="L714" s="159">
        <f t="shared" si="332"/>
        <v>89446.8</v>
      </c>
      <c r="M714" s="159">
        <f t="shared" si="332"/>
        <v>89447.8</v>
      </c>
      <c r="N714" s="159">
        <f t="shared" si="332"/>
        <v>89448.8</v>
      </c>
      <c r="O714" s="159">
        <f t="shared" si="332"/>
        <v>89449.8</v>
      </c>
      <c r="P714" s="159">
        <f t="shared" si="332"/>
        <v>89450.8</v>
      </c>
      <c r="Q714" s="159">
        <f t="shared" si="332"/>
        <v>89451.8</v>
      </c>
      <c r="R714" s="159">
        <f t="shared" si="332"/>
        <v>89221.8</v>
      </c>
    </row>
    <row r="715" spans="1:18" s="19" customFormat="1">
      <c r="A715" s="17" t="s">
        <v>360</v>
      </c>
      <c r="B715" s="16" t="s">
        <v>156</v>
      </c>
      <c r="C715" s="16" t="s">
        <v>35</v>
      </c>
      <c r="D715" s="16" t="s">
        <v>109</v>
      </c>
      <c r="E715" s="16" t="s">
        <v>566</v>
      </c>
      <c r="F715" s="16"/>
      <c r="G715" s="159">
        <f>G716</f>
        <v>89441.8</v>
      </c>
      <c r="H715" s="159">
        <f t="shared" si="332"/>
        <v>89442.8</v>
      </c>
      <c r="I715" s="159">
        <f t="shared" si="332"/>
        <v>89443.8</v>
      </c>
      <c r="J715" s="159">
        <f t="shared" si="332"/>
        <v>89444.800000000003</v>
      </c>
      <c r="K715" s="159">
        <f t="shared" si="332"/>
        <v>89445.8</v>
      </c>
      <c r="L715" s="159">
        <f t="shared" si="332"/>
        <v>89446.8</v>
      </c>
      <c r="M715" s="159">
        <f t="shared" si="332"/>
        <v>89447.8</v>
      </c>
      <c r="N715" s="159">
        <f t="shared" si="332"/>
        <v>89448.8</v>
      </c>
      <c r="O715" s="159">
        <f t="shared" si="332"/>
        <v>89449.8</v>
      </c>
      <c r="P715" s="159">
        <f t="shared" si="332"/>
        <v>89450.8</v>
      </c>
      <c r="Q715" s="159">
        <f t="shared" si="332"/>
        <v>89451.8</v>
      </c>
      <c r="R715" s="159">
        <f t="shared" si="332"/>
        <v>89221.8</v>
      </c>
    </row>
    <row r="716" spans="1:18" s="19" customFormat="1" ht="24.75" customHeight="1">
      <c r="A716" s="17" t="s">
        <v>40</v>
      </c>
      <c r="B716" s="16" t="s">
        <v>156</v>
      </c>
      <c r="C716" s="16" t="s">
        <v>35</v>
      </c>
      <c r="D716" s="16" t="s">
        <v>109</v>
      </c>
      <c r="E716" s="16" t="s">
        <v>566</v>
      </c>
      <c r="F716" s="16" t="s">
        <v>41</v>
      </c>
      <c r="G716" s="159">
        <f>G717</f>
        <v>89441.8</v>
      </c>
      <c r="H716" s="159">
        <f t="shared" si="332"/>
        <v>89442.8</v>
      </c>
      <c r="I716" s="159">
        <f t="shared" si="332"/>
        <v>89443.8</v>
      </c>
      <c r="J716" s="159">
        <f t="shared" si="332"/>
        <v>89444.800000000003</v>
      </c>
      <c r="K716" s="159">
        <f t="shared" si="332"/>
        <v>89445.8</v>
      </c>
      <c r="L716" s="159">
        <f t="shared" si="332"/>
        <v>89446.8</v>
      </c>
      <c r="M716" s="159">
        <f t="shared" si="332"/>
        <v>89447.8</v>
      </c>
      <c r="N716" s="159">
        <f t="shared" si="332"/>
        <v>89448.8</v>
      </c>
      <c r="O716" s="159">
        <f t="shared" si="332"/>
        <v>89449.8</v>
      </c>
      <c r="P716" s="159">
        <f t="shared" si="332"/>
        <v>89450.8</v>
      </c>
      <c r="Q716" s="159">
        <f t="shared" si="332"/>
        <v>89451.8</v>
      </c>
      <c r="R716" s="159">
        <f t="shared" si="332"/>
        <v>89221.8</v>
      </c>
    </row>
    <row r="717" spans="1:18" s="19" customFormat="1">
      <c r="A717" s="17" t="s">
        <v>42</v>
      </c>
      <c r="B717" s="16" t="s">
        <v>156</v>
      </c>
      <c r="C717" s="16" t="s">
        <v>35</v>
      </c>
      <c r="D717" s="16" t="s">
        <v>109</v>
      </c>
      <c r="E717" s="16" t="s">
        <v>566</v>
      </c>
      <c r="F717" s="16" t="s">
        <v>43</v>
      </c>
      <c r="G717" s="159">
        <v>89441.8</v>
      </c>
      <c r="H717" s="159">
        <v>89442.8</v>
      </c>
      <c r="I717" s="159">
        <v>89443.8</v>
      </c>
      <c r="J717" s="159">
        <v>89444.800000000003</v>
      </c>
      <c r="K717" s="159">
        <v>89445.8</v>
      </c>
      <c r="L717" s="159">
        <v>89446.8</v>
      </c>
      <c r="M717" s="159">
        <v>89447.8</v>
      </c>
      <c r="N717" s="159">
        <v>89448.8</v>
      </c>
      <c r="O717" s="159">
        <v>89449.8</v>
      </c>
      <c r="P717" s="159">
        <v>89450.8</v>
      </c>
      <c r="Q717" s="159">
        <v>89451.8</v>
      </c>
      <c r="R717" s="159">
        <v>89221.8</v>
      </c>
    </row>
    <row r="718" spans="1:18">
      <c r="A718" s="17" t="s">
        <v>542</v>
      </c>
      <c r="B718" s="16" t="s">
        <v>156</v>
      </c>
      <c r="C718" s="16" t="s">
        <v>35</v>
      </c>
      <c r="D718" s="16" t="s">
        <v>109</v>
      </c>
      <c r="E718" s="16" t="s">
        <v>949</v>
      </c>
      <c r="F718" s="16"/>
      <c r="G718" s="160">
        <f>G719</f>
        <v>775000</v>
      </c>
      <c r="H718" s="160">
        <f t="shared" ref="H718:R720" si="333">H719</f>
        <v>775001</v>
      </c>
      <c r="I718" s="160">
        <f t="shared" si="333"/>
        <v>775002</v>
      </c>
      <c r="J718" s="160">
        <f t="shared" si="333"/>
        <v>775003</v>
      </c>
      <c r="K718" s="160">
        <f t="shared" si="333"/>
        <v>775004</v>
      </c>
      <c r="L718" s="160">
        <f t="shared" si="333"/>
        <v>775005</v>
      </c>
      <c r="M718" s="160">
        <f t="shared" si="333"/>
        <v>775006</v>
      </c>
      <c r="N718" s="160">
        <f t="shared" si="333"/>
        <v>775007</v>
      </c>
      <c r="O718" s="160">
        <f t="shared" si="333"/>
        <v>775008</v>
      </c>
      <c r="P718" s="160">
        <f t="shared" si="333"/>
        <v>775009</v>
      </c>
      <c r="Q718" s="160">
        <f t="shared" si="333"/>
        <v>775010</v>
      </c>
      <c r="R718" s="160">
        <f t="shared" si="333"/>
        <v>775000</v>
      </c>
    </row>
    <row r="719" spans="1:18">
      <c r="A719" s="17" t="s">
        <v>542</v>
      </c>
      <c r="B719" s="16" t="s">
        <v>156</v>
      </c>
      <c r="C719" s="16" t="s">
        <v>35</v>
      </c>
      <c r="D719" s="16" t="s">
        <v>109</v>
      </c>
      <c r="E719" s="16" t="s">
        <v>948</v>
      </c>
      <c r="F719" s="16"/>
      <c r="G719" s="160">
        <f>G720</f>
        <v>775000</v>
      </c>
      <c r="H719" s="160">
        <f t="shared" si="333"/>
        <v>775001</v>
      </c>
      <c r="I719" s="160">
        <f t="shared" si="333"/>
        <v>775002</v>
      </c>
      <c r="J719" s="160">
        <f t="shared" si="333"/>
        <v>775003</v>
      </c>
      <c r="K719" s="160">
        <f t="shared" si="333"/>
        <v>775004</v>
      </c>
      <c r="L719" s="160">
        <f t="shared" si="333"/>
        <v>775005</v>
      </c>
      <c r="M719" s="160">
        <f t="shared" si="333"/>
        <v>775006</v>
      </c>
      <c r="N719" s="160">
        <f t="shared" si="333"/>
        <v>775007</v>
      </c>
      <c r="O719" s="160">
        <f t="shared" si="333"/>
        <v>775008</v>
      </c>
      <c r="P719" s="160">
        <f t="shared" si="333"/>
        <v>775009</v>
      </c>
      <c r="Q719" s="160">
        <f t="shared" si="333"/>
        <v>775010</v>
      </c>
      <c r="R719" s="160">
        <f t="shared" si="333"/>
        <v>775000</v>
      </c>
    </row>
    <row r="720" spans="1:18" ht="25.5">
      <c r="A720" s="17" t="s">
        <v>159</v>
      </c>
      <c r="B720" s="16" t="s">
        <v>156</v>
      </c>
      <c r="C720" s="16" t="s">
        <v>35</v>
      </c>
      <c r="D720" s="16" t="s">
        <v>109</v>
      </c>
      <c r="E720" s="16" t="s">
        <v>948</v>
      </c>
      <c r="F720" s="16" t="s">
        <v>696</v>
      </c>
      <c r="G720" s="160">
        <f>G721</f>
        <v>775000</v>
      </c>
      <c r="H720" s="160">
        <f t="shared" si="333"/>
        <v>775001</v>
      </c>
      <c r="I720" s="160">
        <f t="shared" si="333"/>
        <v>775002</v>
      </c>
      <c r="J720" s="160">
        <f t="shared" si="333"/>
        <v>775003</v>
      </c>
      <c r="K720" s="160">
        <f t="shared" si="333"/>
        <v>775004</v>
      </c>
      <c r="L720" s="160">
        <f t="shared" si="333"/>
        <v>775005</v>
      </c>
      <c r="M720" s="160">
        <f t="shared" si="333"/>
        <v>775006</v>
      </c>
      <c r="N720" s="160">
        <f t="shared" si="333"/>
        <v>775007</v>
      </c>
      <c r="O720" s="160">
        <f t="shared" si="333"/>
        <v>775008</v>
      </c>
      <c r="P720" s="160">
        <f t="shared" si="333"/>
        <v>775009</v>
      </c>
      <c r="Q720" s="160">
        <f t="shared" si="333"/>
        <v>775010</v>
      </c>
      <c r="R720" s="160">
        <f t="shared" si="333"/>
        <v>775000</v>
      </c>
    </row>
    <row r="721" spans="1:18" ht="76.5">
      <c r="A721" s="17" t="s">
        <v>902</v>
      </c>
      <c r="B721" s="16" t="s">
        <v>156</v>
      </c>
      <c r="C721" s="16" t="s">
        <v>35</v>
      </c>
      <c r="D721" s="16" t="s">
        <v>109</v>
      </c>
      <c r="E721" s="16" t="s">
        <v>948</v>
      </c>
      <c r="F721" s="16" t="s">
        <v>901</v>
      </c>
      <c r="G721" s="160">
        <v>775000</v>
      </c>
      <c r="H721" s="160">
        <v>775001</v>
      </c>
      <c r="I721" s="160">
        <v>775002</v>
      </c>
      <c r="J721" s="160">
        <v>775003</v>
      </c>
      <c r="K721" s="160">
        <v>775004</v>
      </c>
      <c r="L721" s="160">
        <v>775005</v>
      </c>
      <c r="M721" s="160">
        <v>775006</v>
      </c>
      <c r="N721" s="160">
        <v>775007</v>
      </c>
      <c r="O721" s="160">
        <v>775008</v>
      </c>
      <c r="P721" s="160">
        <v>775009</v>
      </c>
      <c r="Q721" s="160">
        <v>775010</v>
      </c>
      <c r="R721" s="160">
        <v>775000</v>
      </c>
    </row>
    <row r="722" spans="1:18">
      <c r="A722" s="17" t="s">
        <v>574</v>
      </c>
      <c r="B722" s="16" t="s">
        <v>156</v>
      </c>
      <c r="C722" s="16" t="s">
        <v>35</v>
      </c>
      <c r="D722" s="16" t="s">
        <v>35</v>
      </c>
      <c r="E722" s="16"/>
      <c r="F722" s="16"/>
      <c r="G722" s="159">
        <f>G723</f>
        <v>5706157.9399999995</v>
      </c>
      <c r="H722" s="159">
        <f t="shared" ref="H722:R723" si="334">H723</f>
        <v>5706160.9399999995</v>
      </c>
      <c r="I722" s="159">
        <f t="shared" si="334"/>
        <v>5706163.9399999995</v>
      </c>
      <c r="J722" s="159">
        <f t="shared" si="334"/>
        <v>5706166.9399999995</v>
      </c>
      <c r="K722" s="159">
        <f t="shared" si="334"/>
        <v>5706169.9399999995</v>
      </c>
      <c r="L722" s="159">
        <f t="shared" si="334"/>
        <v>5706172.9399999995</v>
      </c>
      <c r="M722" s="159">
        <f t="shared" si="334"/>
        <v>5706175.9399999995</v>
      </c>
      <c r="N722" s="159">
        <f t="shared" si="334"/>
        <v>5706178.9399999995</v>
      </c>
      <c r="O722" s="159">
        <f t="shared" si="334"/>
        <v>5706181.9399999995</v>
      </c>
      <c r="P722" s="159">
        <f t="shared" si="334"/>
        <v>5706184.9399999995</v>
      </c>
      <c r="Q722" s="159">
        <f t="shared" si="334"/>
        <v>5706187.9399999995</v>
      </c>
      <c r="R722" s="159">
        <f t="shared" si="334"/>
        <v>5706157.9399999995</v>
      </c>
    </row>
    <row r="723" spans="1:18" s="31" customFormat="1" ht="25.5">
      <c r="A723" s="17" t="s">
        <v>781</v>
      </c>
      <c r="B723" s="16" t="s">
        <v>156</v>
      </c>
      <c r="C723" s="16" t="s">
        <v>35</v>
      </c>
      <c r="D723" s="16" t="s">
        <v>35</v>
      </c>
      <c r="E723" s="16" t="s">
        <v>416</v>
      </c>
      <c r="F723" s="42"/>
      <c r="G723" s="159">
        <f>G724</f>
        <v>5706157.9399999995</v>
      </c>
      <c r="H723" s="159">
        <f t="shared" si="334"/>
        <v>5706160.9399999995</v>
      </c>
      <c r="I723" s="159">
        <f t="shared" si="334"/>
        <v>5706163.9399999995</v>
      </c>
      <c r="J723" s="159">
        <f t="shared" si="334"/>
        <v>5706166.9399999995</v>
      </c>
      <c r="K723" s="159">
        <f t="shared" si="334"/>
        <v>5706169.9399999995</v>
      </c>
      <c r="L723" s="159">
        <f t="shared" si="334"/>
        <v>5706172.9399999995</v>
      </c>
      <c r="M723" s="159">
        <f t="shared" si="334"/>
        <v>5706175.9399999995</v>
      </c>
      <c r="N723" s="159">
        <f t="shared" si="334"/>
        <v>5706178.9399999995</v>
      </c>
      <c r="O723" s="159">
        <f t="shared" si="334"/>
        <v>5706181.9399999995</v>
      </c>
      <c r="P723" s="159">
        <f t="shared" si="334"/>
        <v>5706184.9399999995</v>
      </c>
      <c r="Q723" s="159">
        <f t="shared" si="334"/>
        <v>5706187.9399999995</v>
      </c>
      <c r="R723" s="159">
        <f t="shared" si="334"/>
        <v>5706157.9399999995</v>
      </c>
    </row>
    <row r="724" spans="1:18" s="19" customFormat="1" ht="21.75" customHeight="1">
      <c r="A724" s="14" t="s">
        <v>228</v>
      </c>
      <c r="B724" s="16" t="s">
        <v>156</v>
      </c>
      <c r="C724" s="16" t="s">
        <v>35</v>
      </c>
      <c r="D724" s="16" t="s">
        <v>35</v>
      </c>
      <c r="E724" s="16" t="s">
        <v>417</v>
      </c>
      <c r="F724" s="16"/>
      <c r="G724" s="159">
        <f>G730+G735+G725+G728</f>
        <v>5706157.9399999995</v>
      </c>
      <c r="H724" s="159">
        <f t="shared" ref="H724:R724" si="335">H730+H735+H725+H728</f>
        <v>5706160.9399999995</v>
      </c>
      <c r="I724" s="159">
        <f t="shared" si="335"/>
        <v>5706163.9399999995</v>
      </c>
      <c r="J724" s="159">
        <f t="shared" si="335"/>
        <v>5706166.9399999995</v>
      </c>
      <c r="K724" s="159">
        <f t="shared" si="335"/>
        <v>5706169.9399999995</v>
      </c>
      <c r="L724" s="159">
        <f t="shared" si="335"/>
        <v>5706172.9399999995</v>
      </c>
      <c r="M724" s="159">
        <f t="shared" si="335"/>
        <v>5706175.9399999995</v>
      </c>
      <c r="N724" s="159">
        <f t="shared" si="335"/>
        <v>5706178.9399999995</v>
      </c>
      <c r="O724" s="159">
        <f t="shared" si="335"/>
        <v>5706181.9399999995</v>
      </c>
      <c r="P724" s="159">
        <f t="shared" si="335"/>
        <v>5706184.9399999995</v>
      </c>
      <c r="Q724" s="159">
        <f t="shared" si="335"/>
        <v>5706187.9399999995</v>
      </c>
      <c r="R724" s="159">
        <f t="shared" si="335"/>
        <v>5706157.9399999995</v>
      </c>
    </row>
    <row r="725" spans="1:18" hidden="1">
      <c r="A725" s="17" t="s">
        <v>542</v>
      </c>
      <c r="B725" s="16" t="s">
        <v>156</v>
      </c>
      <c r="C725" s="16" t="s">
        <v>35</v>
      </c>
      <c r="D725" s="16" t="s">
        <v>35</v>
      </c>
      <c r="E725" s="16" t="s">
        <v>68</v>
      </c>
      <c r="F725" s="16"/>
      <c r="G725" s="160">
        <f>G726</f>
        <v>0</v>
      </c>
      <c r="H725" s="160">
        <f t="shared" ref="H725:R726" si="336">H726</f>
        <v>0</v>
      </c>
      <c r="I725" s="160">
        <f t="shared" si="336"/>
        <v>0</v>
      </c>
      <c r="J725" s="160">
        <f t="shared" si="336"/>
        <v>0</v>
      </c>
      <c r="K725" s="160">
        <f t="shared" si="336"/>
        <v>0</v>
      </c>
      <c r="L725" s="160">
        <f t="shared" si="336"/>
        <v>0</v>
      </c>
      <c r="M725" s="160">
        <f t="shared" si="336"/>
        <v>0</v>
      </c>
      <c r="N725" s="160">
        <f t="shared" si="336"/>
        <v>0</v>
      </c>
      <c r="O725" s="160">
        <f t="shared" si="336"/>
        <v>0</v>
      </c>
      <c r="P725" s="160">
        <f t="shared" si="336"/>
        <v>0</v>
      </c>
      <c r="Q725" s="160">
        <f t="shared" si="336"/>
        <v>0</v>
      </c>
      <c r="R725" s="160">
        <f t="shared" si="336"/>
        <v>0</v>
      </c>
    </row>
    <row r="726" spans="1:18" ht="25.5" hidden="1">
      <c r="A726" s="17" t="s">
        <v>40</v>
      </c>
      <c r="B726" s="16" t="s">
        <v>156</v>
      </c>
      <c r="C726" s="16" t="s">
        <v>35</v>
      </c>
      <c r="D726" s="16" t="s">
        <v>35</v>
      </c>
      <c r="E726" s="16" t="s">
        <v>68</v>
      </c>
      <c r="F726" s="16" t="s">
        <v>41</v>
      </c>
      <c r="G726" s="160">
        <f>G727</f>
        <v>0</v>
      </c>
      <c r="H726" s="160">
        <f t="shared" si="336"/>
        <v>0</v>
      </c>
      <c r="I726" s="160">
        <f t="shared" si="336"/>
        <v>0</v>
      </c>
      <c r="J726" s="160">
        <f t="shared" si="336"/>
        <v>0</v>
      </c>
      <c r="K726" s="160">
        <f t="shared" si="336"/>
        <v>0</v>
      </c>
      <c r="L726" s="160">
        <f t="shared" si="336"/>
        <v>0</v>
      </c>
      <c r="M726" s="160">
        <f t="shared" si="336"/>
        <v>0</v>
      </c>
      <c r="N726" s="160">
        <f t="shared" si="336"/>
        <v>0</v>
      </c>
      <c r="O726" s="160">
        <f t="shared" si="336"/>
        <v>0</v>
      </c>
      <c r="P726" s="160">
        <f t="shared" si="336"/>
        <v>0</v>
      </c>
      <c r="Q726" s="160">
        <f t="shared" si="336"/>
        <v>0</v>
      </c>
      <c r="R726" s="160">
        <f t="shared" si="336"/>
        <v>0</v>
      </c>
    </row>
    <row r="727" spans="1:18" hidden="1">
      <c r="A727" s="17" t="s">
        <v>42</v>
      </c>
      <c r="B727" s="16" t="s">
        <v>156</v>
      </c>
      <c r="C727" s="16" t="s">
        <v>35</v>
      </c>
      <c r="D727" s="16" t="s">
        <v>35</v>
      </c>
      <c r="E727" s="16" t="s">
        <v>68</v>
      </c>
      <c r="F727" s="16" t="s">
        <v>43</v>
      </c>
      <c r="G727" s="160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</row>
    <row r="728" spans="1:18" ht="25.5">
      <c r="A728" s="17" t="s">
        <v>40</v>
      </c>
      <c r="B728" s="16" t="s">
        <v>156</v>
      </c>
      <c r="C728" s="16" t="s">
        <v>35</v>
      </c>
      <c r="D728" s="16" t="s">
        <v>35</v>
      </c>
      <c r="E728" s="16" t="s">
        <v>914</v>
      </c>
      <c r="F728" s="16" t="s">
        <v>41</v>
      </c>
      <c r="G728" s="160">
        <f>G729</f>
        <v>523458.47</v>
      </c>
      <c r="H728" s="160">
        <f t="shared" ref="H728:R728" si="337">H729</f>
        <v>523459.47</v>
      </c>
      <c r="I728" s="160">
        <f t="shared" si="337"/>
        <v>523460.47</v>
      </c>
      <c r="J728" s="160">
        <f t="shared" si="337"/>
        <v>523461.47</v>
      </c>
      <c r="K728" s="160">
        <f t="shared" si="337"/>
        <v>523462.47</v>
      </c>
      <c r="L728" s="160">
        <f t="shared" si="337"/>
        <v>523463.47</v>
      </c>
      <c r="M728" s="160">
        <f t="shared" si="337"/>
        <v>523464.47</v>
      </c>
      <c r="N728" s="160">
        <f t="shared" si="337"/>
        <v>523465.47</v>
      </c>
      <c r="O728" s="160">
        <f t="shared" si="337"/>
        <v>523466.47</v>
      </c>
      <c r="P728" s="160">
        <f t="shared" si="337"/>
        <v>523467.47</v>
      </c>
      <c r="Q728" s="160">
        <f t="shared" si="337"/>
        <v>523468.47</v>
      </c>
      <c r="R728" s="160">
        <f t="shared" si="337"/>
        <v>523458.47</v>
      </c>
    </row>
    <row r="729" spans="1:18">
      <c r="A729" s="17" t="s">
        <v>42</v>
      </c>
      <c r="B729" s="16" t="s">
        <v>156</v>
      </c>
      <c r="C729" s="16" t="s">
        <v>35</v>
      </c>
      <c r="D729" s="16" t="s">
        <v>35</v>
      </c>
      <c r="E729" s="16" t="s">
        <v>914</v>
      </c>
      <c r="F729" s="16" t="s">
        <v>43</v>
      </c>
      <c r="G729" s="160">
        <v>523458.47</v>
      </c>
      <c r="H729" s="160">
        <v>523459.47</v>
      </c>
      <c r="I729" s="160">
        <v>523460.47</v>
      </c>
      <c r="J729" s="160">
        <v>523461.47</v>
      </c>
      <c r="K729" s="160">
        <v>523462.47</v>
      </c>
      <c r="L729" s="160">
        <v>523463.47</v>
      </c>
      <c r="M729" s="160">
        <v>523464.47</v>
      </c>
      <c r="N729" s="160">
        <v>523465.47</v>
      </c>
      <c r="O729" s="160">
        <v>523466.47</v>
      </c>
      <c r="P729" s="160">
        <v>523467.47</v>
      </c>
      <c r="Q729" s="160">
        <v>523468.47</v>
      </c>
      <c r="R729" s="160">
        <v>523458.47</v>
      </c>
    </row>
    <row r="730" spans="1:18" s="19" customFormat="1" ht="52.5" customHeight="1">
      <c r="A730" s="14" t="s">
        <v>245</v>
      </c>
      <c r="B730" s="16" t="s">
        <v>156</v>
      </c>
      <c r="C730" s="16" t="s">
        <v>35</v>
      </c>
      <c r="D730" s="16" t="s">
        <v>35</v>
      </c>
      <c r="E730" s="16" t="s">
        <v>281</v>
      </c>
      <c r="F730" s="16"/>
      <c r="G730" s="159">
        <f>G731+G733</f>
        <v>4606725</v>
      </c>
      <c r="H730" s="159">
        <f t="shared" ref="H730:R730" si="338">H731+H733</f>
        <v>4606725</v>
      </c>
      <c r="I730" s="159">
        <f t="shared" si="338"/>
        <v>4606725</v>
      </c>
      <c r="J730" s="159">
        <f t="shared" si="338"/>
        <v>4606725</v>
      </c>
      <c r="K730" s="159">
        <f t="shared" si="338"/>
        <v>4606725</v>
      </c>
      <c r="L730" s="159">
        <f t="shared" si="338"/>
        <v>4606725</v>
      </c>
      <c r="M730" s="159">
        <f t="shared" si="338"/>
        <v>4606725</v>
      </c>
      <c r="N730" s="159">
        <f t="shared" si="338"/>
        <v>4606725</v>
      </c>
      <c r="O730" s="159">
        <f t="shared" si="338"/>
        <v>4606725</v>
      </c>
      <c r="P730" s="159">
        <f t="shared" si="338"/>
        <v>4606725</v>
      </c>
      <c r="Q730" s="159">
        <f t="shared" si="338"/>
        <v>4606725</v>
      </c>
      <c r="R730" s="159">
        <f t="shared" si="338"/>
        <v>4606725</v>
      </c>
    </row>
    <row r="731" spans="1:18" s="19" customFormat="1" ht="25.5" hidden="1">
      <c r="A731" s="17" t="s">
        <v>49</v>
      </c>
      <c r="B731" s="16" t="s">
        <v>156</v>
      </c>
      <c r="C731" s="16" t="s">
        <v>35</v>
      </c>
      <c r="D731" s="16" t="s">
        <v>35</v>
      </c>
      <c r="E731" s="16" t="s">
        <v>281</v>
      </c>
      <c r="F731" s="16" t="s">
        <v>50</v>
      </c>
      <c r="G731" s="159">
        <f>G732</f>
        <v>0</v>
      </c>
      <c r="H731" s="159">
        <f t="shared" ref="H731:R731" si="339">H732</f>
        <v>0</v>
      </c>
      <c r="I731" s="159">
        <f t="shared" si="339"/>
        <v>0</v>
      </c>
      <c r="J731" s="159">
        <f t="shared" si="339"/>
        <v>0</v>
      </c>
      <c r="K731" s="159">
        <f t="shared" si="339"/>
        <v>0</v>
      </c>
      <c r="L731" s="159">
        <f t="shared" si="339"/>
        <v>0</v>
      </c>
      <c r="M731" s="159">
        <f t="shared" si="339"/>
        <v>0</v>
      </c>
      <c r="N731" s="159">
        <f t="shared" si="339"/>
        <v>0</v>
      </c>
      <c r="O731" s="159">
        <f t="shared" si="339"/>
        <v>0</v>
      </c>
      <c r="P731" s="159">
        <f t="shared" si="339"/>
        <v>0</v>
      </c>
      <c r="Q731" s="159">
        <f t="shared" si="339"/>
        <v>0</v>
      </c>
      <c r="R731" s="159">
        <f t="shared" si="339"/>
        <v>0</v>
      </c>
    </row>
    <row r="732" spans="1:18" s="19" customFormat="1" ht="25.5" hidden="1">
      <c r="A732" s="17" t="s">
        <v>51</v>
      </c>
      <c r="B732" s="16" t="s">
        <v>156</v>
      </c>
      <c r="C732" s="16" t="s">
        <v>35</v>
      </c>
      <c r="D732" s="16" t="s">
        <v>35</v>
      </c>
      <c r="E732" s="16" t="s">
        <v>281</v>
      </c>
      <c r="F732" s="16" t="s">
        <v>52</v>
      </c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</row>
    <row r="733" spans="1:18" s="19" customFormat="1" ht="25.5">
      <c r="A733" s="17" t="s">
        <v>40</v>
      </c>
      <c r="B733" s="16" t="s">
        <v>156</v>
      </c>
      <c r="C733" s="16" t="s">
        <v>35</v>
      </c>
      <c r="D733" s="16" t="s">
        <v>35</v>
      </c>
      <c r="E733" s="16" t="s">
        <v>281</v>
      </c>
      <c r="F733" s="16" t="s">
        <v>41</v>
      </c>
      <c r="G733" s="159">
        <f>G734</f>
        <v>4606725</v>
      </c>
      <c r="H733" s="159">
        <f t="shared" ref="H733:R733" si="340">H734</f>
        <v>4606725</v>
      </c>
      <c r="I733" s="159">
        <f t="shared" si="340"/>
        <v>4606725</v>
      </c>
      <c r="J733" s="159">
        <f t="shared" si="340"/>
        <v>4606725</v>
      </c>
      <c r="K733" s="159">
        <f t="shared" si="340"/>
        <v>4606725</v>
      </c>
      <c r="L733" s="159">
        <f t="shared" si="340"/>
        <v>4606725</v>
      </c>
      <c r="M733" s="159">
        <f t="shared" si="340"/>
        <v>4606725</v>
      </c>
      <c r="N733" s="159">
        <f t="shared" si="340"/>
        <v>4606725</v>
      </c>
      <c r="O733" s="159">
        <f t="shared" si="340"/>
        <v>4606725</v>
      </c>
      <c r="P733" s="159">
        <f t="shared" si="340"/>
        <v>4606725</v>
      </c>
      <c r="Q733" s="159">
        <f t="shared" si="340"/>
        <v>4606725</v>
      </c>
      <c r="R733" s="159">
        <f t="shared" si="340"/>
        <v>4606725</v>
      </c>
    </row>
    <row r="734" spans="1:18" s="19" customFormat="1" ht="13.5" customHeight="1">
      <c r="A734" s="17" t="s">
        <v>42</v>
      </c>
      <c r="B734" s="16" t="s">
        <v>156</v>
      </c>
      <c r="C734" s="16" t="s">
        <v>35</v>
      </c>
      <c r="D734" s="16" t="s">
        <v>35</v>
      </c>
      <c r="E734" s="16" t="s">
        <v>281</v>
      </c>
      <c r="F734" s="16" t="s">
        <v>43</v>
      </c>
      <c r="G734" s="159">
        <f>4446500+160225</f>
        <v>4606725</v>
      </c>
      <c r="H734" s="159">
        <f t="shared" ref="H734:R734" si="341">4446500+160225</f>
        <v>4606725</v>
      </c>
      <c r="I734" s="159">
        <f t="shared" si="341"/>
        <v>4606725</v>
      </c>
      <c r="J734" s="159">
        <f t="shared" si="341"/>
        <v>4606725</v>
      </c>
      <c r="K734" s="159">
        <f t="shared" si="341"/>
        <v>4606725</v>
      </c>
      <c r="L734" s="159">
        <f t="shared" si="341"/>
        <v>4606725</v>
      </c>
      <c r="M734" s="159">
        <f t="shared" si="341"/>
        <v>4606725</v>
      </c>
      <c r="N734" s="159">
        <f t="shared" si="341"/>
        <v>4606725</v>
      </c>
      <c r="O734" s="159">
        <f t="shared" si="341"/>
        <v>4606725</v>
      </c>
      <c r="P734" s="159">
        <f t="shared" si="341"/>
        <v>4606725</v>
      </c>
      <c r="Q734" s="159">
        <f t="shared" si="341"/>
        <v>4606725</v>
      </c>
      <c r="R734" s="159">
        <f t="shared" si="341"/>
        <v>4606725</v>
      </c>
    </row>
    <row r="735" spans="1:18" s="19" customFormat="1" ht="61.5" customHeight="1">
      <c r="A735" s="14" t="s">
        <v>704</v>
      </c>
      <c r="B735" s="16" t="s">
        <v>156</v>
      </c>
      <c r="C735" s="16" t="s">
        <v>35</v>
      </c>
      <c r="D735" s="16" t="s">
        <v>35</v>
      </c>
      <c r="E735" s="16" t="s">
        <v>419</v>
      </c>
      <c r="F735" s="16"/>
      <c r="G735" s="159">
        <f>G736+G740+G738+G742</f>
        <v>575974.47</v>
      </c>
      <c r="H735" s="159">
        <f t="shared" ref="H735:R735" si="342">H736+H740+H738+H742</f>
        <v>575976.47</v>
      </c>
      <c r="I735" s="159">
        <f t="shared" si="342"/>
        <v>575978.47</v>
      </c>
      <c r="J735" s="159">
        <f t="shared" si="342"/>
        <v>575980.47</v>
      </c>
      <c r="K735" s="159">
        <f t="shared" si="342"/>
        <v>575982.47</v>
      </c>
      <c r="L735" s="159">
        <f t="shared" si="342"/>
        <v>575984.47</v>
      </c>
      <c r="M735" s="159">
        <f t="shared" si="342"/>
        <v>575986.47</v>
      </c>
      <c r="N735" s="159">
        <f t="shared" si="342"/>
        <v>575988.47</v>
      </c>
      <c r="O735" s="159">
        <f t="shared" si="342"/>
        <v>575990.47</v>
      </c>
      <c r="P735" s="159">
        <f t="shared" si="342"/>
        <v>575992.47</v>
      </c>
      <c r="Q735" s="159">
        <f t="shared" si="342"/>
        <v>575994.47</v>
      </c>
      <c r="R735" s="159">
        <f t="shared" si="342"/>
        <v>575974.47</v>
      </c>
    </row>
    <row r="736" spans="1:18" s="19" customFormat="1" ht="25.5">
      <c r="A736" s="17" t="s">
        <v>49</v>
      </c>
      <c r="B736" s="16" t="s">
        <v>156</v>
      </c>
      <c r="C736" s="16" t="s">
        <v>35</v>
      </c>
      <c r="D736" s="16" t="s">
        <v>35</v>
      </c>
      <c r="E736" s="16" t="s">
        <v>419</v>
      </c>
      <c r="F736" s="16" t="s">
        <v>50</v>
      </c>
      <c r="G736" s="159">
        <f>G737</f>
        <v>9800</v>
      </c>
      <c r="H736" s="159">
        <f t="shared" ref="H736:R736" si="343">H737</f>
        <v>9801</v>
      </c>
      <c r="I736" s="159">
        <f t="shared" si="343"/>
        <v>9802</v>
      </c>
      <c r="J736" s="159">
        <f t="shared" si="343"/>
        <v>9803</v>
      </c>
      <c r="K736" s="159">
        <f t="shared" si="343"/>
        <v>9804</v>
      </c>
      <c r="L736" s="159">
        <f t="shared" si="343"/>
        <v>9805</v>
      </c>
      <c r="M736" s="159">
        <f t="shared" si="343"/>
        <v>9806</v>
      </c>
      <c r="N736" s="159">
        <f t="shared" si="343"/>
        <v>9807</v>
      </c>
      <c r="O736" s="159">
        <f t="shared" si="343"/>
        <v>9808</v>
      </c>
      <c r="P736" s="159">
        <f t="shared" si="343"/>
        <v>9809</v>
      </c>
      <c r="Q736" s="159">
        <f t="shared" si="343"/>
        <v>9810</v>
      </c>
      <c r="R736" s="159">
        <f t="shared" si="343"/>
        <v>9800</v>
      </c>
    </row>
    <row r="737" spans="1:18" s="19" customFormat="1" ht="25.5">
      <c r="A737" s="17" t="s">
        <v>51</v>
      </c>
      <c r="B737" s="16" t="s">
        <v>156</v>
      </c>
      <c r="C737" s="16" t="s">
        <v>35</v>
      </c>
      <c r="D737" s="16" t="s">
        <v>35</v>
      </c>
      <c r="E737" s="16" t="s">
        <v>419</v>
      </c>
      <c r="F737" s="16" t="s">
        <v>52</v>
      </c>
      <c r="G737" s="159">
        <v>9800</v>
      </c>
      <c r="H737" s="159">
        <v>9801</v>
      </c>
      <c r="I737" s="159">
        <v>9802</v>
      </c>
      <c r="J737" s="159">
        <v>9803</v>
      </c>
      <c r="K737" s="159">
        <v>9804</v>
      </c>
      <c r="L737" s="159">
        <v>9805</v>
      </c>
      <c r="M737" s="159">
        <v>9806</v>
      </c>
      <c r="N737" s="159">
        <v>9807</v>
      </c>
      <c r="O737" s="159">
        <v>9808</v>
      </c>
      <c r="P737" s="159">
        <v>9809</v>
      </c>
      <c r="Q737" s="159">
        <v>9810</v>
      </c>
      <c r="R737" s="159">
        <v>9800</v>
      </c>
    </row>
    <row r="738" spans="1:18" s="19" customFormat="1" hidden="1">
      <c r="A738" s="17" t="s">
        <v>332</v>
      </c>
      <c r="B738" s="16" t="s">
        <v>156</v>
      </c>
      <c r="C738" s="16" t="s">
        <v>35</v>
      </c>
      <c r="D738" s="16" t="s">
        <v>35</v>
      </c>
      <c r="E738" s="16" t="s">
        <v>419</v>
      </c>
      <c r="F738" s="16" t="s">
        <v>333</v>
      </c>
      <c r="G738" s="159">
        <f>G739</f>
        <v>0</v>
      </c>
      <c r="H738" s="159">
        <f t="shared" ref="H738:R738" si="344">H739</f>
        <v>0</v>
      </c>
      <c r="I738" s="159">
        <f t="shared" si="344"/>
        <v>0</v>
      </c>
      <c r="J738" s="159">
        <f t="shared" si="344"/>
        <v>0</v>
      </c>
      <c r="K738" s="159">
        <f t="shared" si="344"/>
        <v>0</v>
      </c>
      <c r="L738" s="159">
        <f t="shared" si="344"/>
        <v>0</v>
      </c>
      <c r="M738" s="159">
        <f t="shared" si="344"/>
        <v>0</v>
      </c>
      <c r="N738" s="159">
        <f t="shared" si="344"/>
        <v>0</v>
      </c>
      <c r="O738" s="159">
        <f t="shared" si="344"/>
        <v>0</v>
      </c>
      <c r="P738" s="159">
        <f t="shared" si="344"/>
        <v>0</v>
      </c>
      <c r="Q738" s="159">
        <f t="shared" si="344"/>
        <v>0</v>
      </c>
      <c r="R738" s="159">
        <f t="shared" si="344"/>
        <v>0</v>
      </c>
    </row>
    <row r="739" spans="1:18" s="19" customFormat="1" ht="25.5" hidden="1">
      <c r="A739" s="17" t="s">
        <v>334</v>
      </c>
      <c r="B739" s="16" t="s">
        <v>156</v>
      </c>
      <c r="C739" s="16" t="s">
        <v>35</v>
      </c>
      <c r="D739" s="16" t="s">
        <v>35</v>
      </c>
      <c r="E739" s="16" t="s">
        <v>419</v>
      </c>
      <c r="F739" s="16" t="s">
        <v>335</v>
      </c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</row>
    <row r="740" spans="1:18" s="19" customFormat="1" ht="25.5" hidden="1">
      <c r="A740" s="17" t="s">
        <v>40</v>
      </c>
      <c r="B740" s="16" t="s">
        <v>156</v>
      </c>
      <c r="C740" s="16" t="s">
        <v>35</v>
      </c>
      <c r="D740" s="16" t="s">
        <v>35</v>
      </c>
      <c r="E740" s="16" t="s">
        <v>419</v>
      </c>
      <c r="F740" s="16" t="s">
        <v>41</v>
      </c>
      <c r="G740" s="159">
        <f>G741</f>
        <v>0</v>
      </c>
      <c r="H740" s="159">
        <f t="shared" ref="H740:R740" si="345">H741</f>
        <v>0</v>
      </c>
      <c r="I740" s="159">
        <f t="shared" si="345"/>
        <v>0</v>
      </c>
      <c r="J740" s="159">
        <f t="shared" si="345"/>
        <v>0</v>
      </c>
      <c r="K740" s="159">
        <f t="shared" si="345"/>
        <v>0</v>
      </c>
      <c r="L740" s="159">
        <f t="shared" si="345"/>
        <v>0</v>
      </c>
      <c r="M740" s="159">
        <f t="shared" si="345"/>
        <v>0</v>
      </c>
      <c r="N740" s="159">
        <f t="shared" si="345"/>
        <v>0</v>
      </c>
      <c r="O740" s="159">
        <f t="shared" si="345"/>
        <v>0</v>
      </c>
      <c r="P740" s="159">
        <f t="shared" si="345"/>
        <v>0</v>
      </c>
      <c r="Q740" s="159">
        <f t="shared" si="345"/>
        <v>0</v>
      </c>
      <c r="R740" s="159">
        <f t="shared" si="345"/>
        <v>0</v>
      </c>
    </row>
    <row r="741" spans="1:18" s="19" customFormat="1" hidden="1">
      <c r="A741" s="17" t="s">
        <v>42</v>
      </c>
      <c r="B741" s="16" t="s">
        <v>156</v>
      </c>
      <c r="C741" s="16" t="s">
        <v>35</v>
      </c>
      <c r="D741" s="16" t="s">
        <v>35</v>
      </c>
      <c r="E741" s="16" t="s">
        <v>419</v>
      </c>
      <c r="F741" s="16" t="s">
        <v>43</v>
      </c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</row>
    <row r="742" spans="1:18" s="19" customFormat="1" ht="25.5">
      <c r="A742" s="17" t="s">
        <v>40</v>
      </c>
      <c r="B742" s="16" t="s">
        <v>156</v>
      </c>
      <c r="C742" s="16" t="s">
        <v>35</v>
      </c>
      <c r="D742" s="16" t="s">
        <v>35</v>
      </c>
      <c r="E742" s="16" t="s">
        <v>419</v>
      </c>
      <c r="F742" s="16" t="s">
        <v>41</v>
      </c>
      <c r="G742" s="159">
        <f>G743</f>
        <v>566174.47</v>
      </c>
      <c r="H742" s="159">
        <f t="shared" ref="H742:R742" si="346">H743</f>
        <v>566175.47</v>
      </c>
      <c r="I742" s="159">
        <f t="shared" si="346"/>
        <v>566176.47</v>
      </c>
      <c r="J742" s="159">
        <f t="shared" si="346"/>
        <v>566177.47</v>
      </c>
      <c r="K742" s="159">
        <f t="shared" si="346"/>
        <v>566178.47</v>
      </c>
      <c r="L742" s="159">
        <f t="shared" si="346"/>
        <v>566179.47</v>
      </c>
      <c r="M742" s="159">
        <f t="shared" si="346"/>
        <v>566180.47</v>
      </c>
      <c r="N742" s="159">
        <f t="shared" si="346"/>
        <v>566181.47</v>
      </c>
      <c r="O742" s="159">
        <f t="shared" si="346"/>
        <v>566182.47</v>
      </c>
      <c r="P742" s="159">
        <f t="shared" si="346"/>
        <v>566183.47</v>
      </c>
      <c r="Q742" s="159">
        <f t="shared" si="346"/>
        <v>566184.47</v>
      </c>
      <c r="R742" s="159">
        <f t="shared" si="346"/>
        <v>566174.47</v>
      </c>
    </row>
    <row r="743" spans="1:18" s="19" customFormat="1">
      <c r="A743" s="17" t="s">
        <v>42</v>
      </c>
      <c r="B743" s="16" t="s">
        <v>156</v>
      </c>
      <c r="C743" s="16" t="s">
        <v>35</v>
      </c>
      <c r="D743" s="16" t="s">
        <v>35</v>
      </c>
      <c r="E743" s="16" t="s">
        <v>419</v>
      </c>
      <c r="F743" s="16" t="s">
        <v>43</v>
      </c>
      <c r="G743" s="159">
        <v>566174.47</v>
      </c>
      <c r="H743" s="159">
        <v>566175.47</v>
      </c>
      <c r="I743" s="159">
        <v>566176.47</v>
      </c>
      <c r="J743" s="159">
        <v>566177.47</v>
      </c>
      <c r="K743" s="159">
        <v>566178.47</v>
      </c>
      <c r="L743" s="159">
        <v>566179.47</v>
      </c>
      <c r="M743" s="159">
        <v>566180.47</v>
      </c>
      <c r="N743" s="159">
        <v>566181.47</v>
      </c>
      <c r="O743" s="159">
        <v>566182.47</v>
      </c>
      <c r="P743" s="159">
        <v>566183.47</v>
      </c>
      <c r="Q743" s="159">
        <v>566184.47</v>
      </c>
      <c r="R743" s="159">
        <v>566174.47</v>
      </c>
    </row>
    <row r="744" spans="1:18">
      <c r="A744" s="17" t="s">
        <v>234</v>
      </c>
      <c r="B744" s="16" t="s">
        <v>156</v>
      </c>
      <c r="C744" s="16" t="s">
        <v>35</v>
      </c>
      <c r="D744" s="16" t="s">
        <v>235</v>
      </c>
      <c r="E744" s="16"/>
      <c r="F744" s="16"/>
      <c r="G744" s="159">
        <f>G746</f>
        <v>14275991.74</v>
      </c>
      <c r="H744" s="159">
        <f t="shared" ref="H744:R744" si="347">H746</f>
        <v>14275992.74</v>
      </c>
      <c r="I744" s="159">
        <f t="shared" si="347"/>
        <v>14275993.74</v>
      </c>
      <c r="J744" s="159">
        <f t="shared" si="347"/>
        <v>14275994.74</v>
      </c>
      <c r="K744" s="159">
        <f t="shared" si="347"/>
        <v>14275995.74</v>
      </c>
      <c r="L744" s="159">
        <f t="shared" si="347"/>
        <v>14275996.74</v>
      </c>
      <c r="M744" s="159">
        <f t="shared" si="347"/>
        <v>14275997.74</v>
      </c>
      <c r="N744" s="159">
        <f t="shared" si="347"/>
        <v>14275998.74</v>
      </c>
      <c r="O744" s="159">
        <f t="shared" si="347"/>
        <v>14275999.74</v>
      </c>
      <c r="P744" s="159">
        <f t="shared" si="347"/>
        <v>14276000.74</v>
      </c>
      <c r="Q744" s="159">
        <f t="shared" si="347"/>
        <v>14276001.74</v>
      </c>
      <c r="R744" s="159">
        <f t="shared" si="347"/>
        <v>14275991.74</v>
      </c>
    </row>
    <row r="745" spans="1:18" ht="38.25" hidden="1">
      <c r="A745" s="14" t="s">
        <v>236</v>
      </c>
      <c r="B745" s="16" t="s">
        <v>156</v>
      </c>
      <c r="C745" s="16" t="s">
        <v>35</v>
      </c>
      <c r="D745" s="16" t="s">
        <v>235</v>
      </c>
      <c r="E745" s="16"/>
      <c r="F745" s="16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</row>
    <row r="746" spans="1:18" ht="25.5">
      <c r="A746" s="17" t="s">
        <v>781</v>
      </c>
      <c r="B746" s="16" t="s">
        <v>156</v>
      </c>
      <c r="C746" s="16" t="s">
        <v>35</v>
      </c>
      <c r="D746" s="16" t="s">
        <v>235</v>
      </c>
      <c r="E746" s="16" t="s">
        <v>416</v>
      </c>
      <c r="F746" s="16"/>
      <c r="G746" s="159">
        <f>G751+G747</f>
        <v>14275991.74</v>
      </c>
      <c r="H746" s="159">
        <f t="shared" ref="H746:R746" si="348">H751+H747</f>
        <v>14275992.74</v>
      </c>
      <c r="I746" s="159">
        <f t="shared" si="348"/>
        <v>14275993.74</v>
      </c>
      <c r="J746" s="159">
        <f t="shared" si="348"/>
        <v>14275994.74</v>
      </c>
      <c r="K746" s="159">
        <f t="shared" si="348"/>
        <v>14275995.74</v>
      </c>
      <c r="L746" s="159">
        <f t="shared" si="348"/>
        <v>14275996.74</v>
      </c>
      <c r="M746" s="159">
        <f t="shared" si="348"/>
        <v>14275997.74</v>
      </c>
      <c r="N746" s="159">
        <f t="shared" si="348"/>
        <v>14275998.74</v>
      </c>
      <c r="O746" s="159">
        <f t="shared" si="348"/>
        <v>14275999.74</v>
      </c>
      <c r="P746" s="159">
        <f t="shared" si="348"/>
        <v>14276000.74</v>
      </c>
      <c r="Q746" s="159">
        <f t="shared" si="348"/>
        <v>14276001.74</v>
      </c>
      <c r="R746" s="159">
        <f t="shared" si="348"/>
        <v>14275991.74</v>
      </c>
    </row>
    <row r="747" spans="1:18" s="19" customFormat="1" ht="30" customHeight="1">
      <c r="A747" s="17" t="s">
        <v>152</v>
      </c>
      <c r="B747" s="16" t="s">
        <v>156</v>
      </c>
      <c r="C747" s="16" t="s">
        <v>35</v>
      </c>
      <c r="D747" s="16" t="s">
        <v>235</v>
      </c>
      <c r="E747" s="16" t="s">
        <v>449</v>
      </c>
      <c r="F747" s="16"/>
      <c r="G747" s="159">
        <f>G748</f>
        <v>893401</v>
      </c>
      <c r="H747" s="159">
        <f t="shared" ref="H747:R749" si="349">H748</f>
        <v>893402</v>
      </c>
      <c r="I747" s="159">
        <f t="shared" si="349"/>
        <v>893403</v>
      </c>
      <c r="J747" s="159">
        <f t="shared" si="349"/>
        <v>893404</v>
      </c>
      <c r="K747" s="159">
        <f t="shared" si="349"/>
        <v>893405</v>
      </c>
      <c r="L747" s="159">
        <f t="shared" si="349"/>
        <v>893406</v>
      </c>
      <c r="M747" s="159">
        <f t="shared" si="349"/>
        <v>893407</v>
      </c>
      <c r="N747" s="159">
        <f t="shared" si="349"/>
        <v>893408</v>
      </c>
      <c r="O747" s="159">
        <f t="shared" si="349"/>
        <v>893409</v>
      </c>
      <c r="P747" s="159">
        <f t="shared" si="349"/>
        <v>893410</v>
      </c>
      <c r="Q747" s="159">
        <f t="shared" si="349"/>
        <v>893411</v>
      </c>
      <c r="R747" s="159">
        <f t="shared" si="349"/>
        <v>893401</v>
      </c>
    </row>
    <row r="748" spans="1:18" s="19" customFormat="1" ht="31.5" customHeight="1">
      <c r="A748" s="45" t="s">
        <v>237</v>
      </c>
      <c r="B748" s="16" t="s">
        <v>156</v>
      </c>
      <c r="C748" s="16" t="s">
        <v>35</v>
      </c>
      <c r="D748" s="16" t="s">
        <v>235</v>
      </c>
      <c r="E748" s="16" t="s">
        <v>463</v>
      </c>
      <c r="F748" s="16"/>
      <c r="G748" s="159">
        <f>G749</f>
        <v>893401</v>
      </c>
      <c r="H748" s="159">
        <f t="shared" si="349"/>
        <v>893402</v>
      </c>
      <c r="I748" s="159">
        <f t="shared" si="349"/>
        <v>893403</v>
      </c>
      <c r="J748" s="159">
        <f t="shared" si="349"/>
        <v>893404</v>
      </c>
      <c r="K748" s="159">
        <f t="shared" si="349"/>
        <v>893405</v>
      </c>
      <c r="L748" s="159">
        <f t="shared" si="349"/>
        <v>893406</v>
      </c>
      <c r="M748" s="159">
        <f t="shared" si="349"/>
        <v>893407</v>
      </c>
      <c r="N748" s="159">
        <f t="shared" si="349"/>
        <v>893408</v>
      </c>
      <c r="O748" s="159">
        <f t="shared" si="349"/>
        <v>893409</v>
      </c>
      <c r="P748" s="159">
        <f t="shared" si="349"/>
        <v>893410</v>
      </c>
      <c r="Q748" s="159">
        <f t="shared" si="349"/>
        <v>893411</v>
      </c>
      <c r="R748" s="159">
        <f t="shared" si="349"/>
        <v>893401</v>
      </c>
    </row>
    <row r="749" spans="1:18" s="19" customFormat="1" ht="25.5">
      <c r="A749" s="17" t="s">
        <v>40</v>
      </c>
      <c r="B749" s="16" t="s">
        <v>156</v>
      </c>
      <c r="C749" s="16" t="s">
        <v>35</v>
      </c>
      <c r="D749" s="16" t="s">
        <v>235</v>
      </c>
      <c r="E749" s="16" t="s">
        <v>463</v>
      </c>
      <c r="F749" s="16" t="s">
        <v>41</v>
      </c>
      <c r="G749" s="159">
        <f>G750</f>
        <v>893401</v>
      </c>
      <c r="H749" s="159">
        <f t="shared" si="349"/>
        <v>893402</v>
      </c>
      <c r="I749" s="159">
        <f t="shared" si="349"/>
        <v>893403</v>
      </c>
      <c r="J749" s="159">
        <f t="shared" si="349"/>
        <v>893404</v>
      </c>
      <c r="K749" s="159">
        <f t="shared" si="349"/>
        <v>893405</v>
      </c>
      <c r="L749" s="159">
        <f t="shared" si="349"/>
        <v>893406</v>
      </c>
      <c r="M749" s="159">
        <f t="shared" si="349"/>
        <v>893407</v>
      </c>
      <c r="N749" s="159">
        <f t="shared" si="349"/>
        <v>893408</v>
      </c>
      <c r="O749" s="159">
        <f t="shared" si="349"/>
        <v>893409</v>
      </c>
      <c r="P749" s="159">
        <f t="shared" si="349"/>
        <v>893410</v>
      </c>
      <c r="Q749" s="159">
        <f t="shared" si="349"/>
        <v>893411</v>
      </c>
      <c r="R749" s="159">
        <f t="shared" si="349"/>
        <v>893401</v>
      </c>
    </row>
    <row r="750" spans="1:18">
      <c r="A750" s="17" t="s">
        <v>42</v>
      </c>
      <c r="B750" s="16" t="s">
        <v>156</v>
      </c>
      <c r="C750" s="16" t="s">
        <v>35</v>
      </c>
      <c r="D750" s="16" t="s">
        <v>235</v>
      </c>
      <c r="E750" s="16" t="s">
        <v>463</v>
      </c>
      <c r="F750" s="16" t="s">
        <v>43</v>
      </c>
      <c r="G750" s="159">
        <v>893401</v>
      </c>
      <c r="H750" s="159">
        <v>893402</v>
      </c>
      <c r="I750" s="159">
        <v>893403</v>
      </c>
      <c r="J750" s="159">
        <v>893404</v>
      </c>
      <c r="K750" s="159">
        <v>893405</v>
      </c>
      <c r="L750" s="159">
        <v>893406</v>
      </c>
      <c r="M750" s="159">
        <v>893407</v>
      </c>
      <c r="N750" s="159">
        <v>893408</v>
      </c>
      <c r="O750" s="159">
        <v>893409</v>
      </c>
      <c r="P750" s="159">
        <v>893410</v>
      </c>
      <c r="Q750" s="159">
        <v>893411</v>
      </c>
      <c r="R750" s="159">
        <v>893401</v>
      </c>
    </row>
    <row r="751" spans="1:18" s="19" customFormat="1" ht="32.25" customHeight="1">
      <c r="A751" s="17" t="s">
        <v>322</v>
      </c>
      <c r="B751" s="16" t="s">
        <v>156</v>
      </c>
      <c r="C751" s="16" t="s">
        <v>35</v>
      </c>
      <c r="D751" s="16" t="s">
        <v>235</v>
      </c>
      <c r="E751" s="16" t="s">
        <v>464</v>
      </c>
      <c r="F751" s="16"/>
      <c r="G751" s="159">
        <f>G752</f>
        <v>13382590.74</v>
      </c>
      <c r="H751" s="159">
        <f t="shared" ref="H751:R751" si="350">H752</f>
        <v>13382590.74</v>
      </c>
      <c r="I751" s="159">
        <f t="shared" si="350"/>
        <v>13382590.74</v>
      </c>
      <c r="J751" s="159">
        <f t="shared" si="350"/>
        <v>13382590.74</v>
      </c>
      <c r="K751" s="159">
        <f t="shared" si="350"/>
        <v>13382590.74</v>
      </c>
      <c r="L751" s="159">
        <f t="shared" si="350"/>
        <v>13382590.74</v>
      </c>
      <c r="M751" s="159">
        <f t="shared" si="350"/>
        <v>13382590.74</v>
      </c>
      <c r="N751" s="159">
        <f t="shared" si="350"/>
        <v>13382590.74</v>
      </c>
      <c r="O751" s="159">
        <f t="shared" si="350"/>
        <v>13382590.74</v>
      </c>
      <c r="P751" s="159">
        <f t="shared" si="350"/>
        <v>13382590.74</v>
      </c>
      <c r="Q751" s="159">
        <f t="shared" si="350"/>
        <v>13382590.74</v>
      </c>
      <c r="R751" s="159">
        <f t="shared" si="350"/>
        <v>13382590.74</v>
      </c>
    </row>
    <row r="752" spans="1:18" s="19" customFormat="1" ht="25.5">
      <c r="A752" s="17" t="s">
        <v>121</v>
      </c>
      <c r="B752" s="16" t="s">
        <v>156</v>
      </c>
      <c r="C752" s="16" t="s">
        <v>35</v>
      </c>
      <c r="D752" s="16" t="s">
        <v>235</v>
      </c>
      <c r="E752" s="16" t="s">
        <v>465</v>
      </c>
      <c r="F752" s="16"/>
      <c r="G752" s="159">
        <f>G753+G757+G759</f>
        <v>13382590.74</v>
      </c>
      <c r="H752" s="159">
        <f t="shared" ref="H752:R752" si="351">H753+H757+H759</f>
        <v>13382590.74</v>
      </c>
      <c r="I752" s="159">
        <f t="shared" si="351"/>
        <v>13382590.74</v>
      </c>
      <c r="J752" s="159">
        <f t="shared" si="351"/>
        <v>13382590.74</v>
      </c>
      <c r="K752" s="159">
        <f t="shared" si="351"/>
        <v>13382590.74</v>
      </c>
      <c r="L752" s="159">
        <f t="shared" si="351"/>
        <v>13382590.74</v>
      </c>
      <c r="M752" s="159">
        <f t="shared" si="351"/>
        <v>13382590.74</v>
      </c>
      <c r="N752" s="159">
        <f t="shared" si="351"/>
        <v>13382590.74</v>
      </c>
      <c r="O752" s="159">
        <f t="shared" si="351"/>
        <v>13382590.74</v>
      </c>
      <c r="P752" s="159">
        <f t="shared" si="351"/>
        <v>13382590.74</v>
      </c>
      <c r="Q752" s="159">
        <f t="shared" si="351"/>
        <v>13382590.74</v>
      </c>
      <c r="R752" s="159">
        <f t="shared" si="351"/>
        <v>13382590.74</v>
      </c>
    </row>
    <row r="753" spans="1:18" ht="51">
      <c r="A753" s="17" t="s">
        <v>92</v>
      </c>
      <c r="B753" s="16" t="s">
        <v>156</v>
      </c>
      <c r="C753" s="16" t="s">
        <v>35</v>
      </c>
      <c r="D753" s="16" t="s">
        <v>235</v>
      </c>
      <c r="E753" s="16" t="s">
        <v>465</v>
      </c>
      <c r="F753" s="16" t="s">
        <v>95</v>
      </c>
      <c r="G753" s="159">
        <f>G754</f>
        <v>12522574.640000001</v>
      </c>
      <c r="H753" s="159">
        <f t="shared" ref="H753:R753" si="352">H754</f>
        <v>12522574.640000001</v>
      </c>
      <c r="I753" s="159">
        <f t="shared" si="352"/>
        <v>12522574.640000001</v>
      </c>
      <c r="J753" s="159">
        <f t="shared" si="352"/>
        <v>12522574.640000001</v>
      </c>
      <c r="K753" s="159">
        <f t="shared" si="352"/>
        <v>12522574.640000001</v>
      </c>
      <c r="L753" s="159">
        <f t="shared" si="352"/>
        <v>12522574.640000001</v>
      </c>
      <c r="M753" s="159">
        <f t="shared" si="352"/>
        <v>12522574.640000001</v>
      </c>
      <c r="N753" s="159">
        <f t="shared" si="352"/>
        <v>12522574.640000001</v>
      </c>
      <c r="O753" s="159">
        <f t="shared" si="352"/>
        <v>12522574.640000001</v>
      </c>
      <c r="P753" s="159">
        <f t="shared" si="352"/>
        <v>12522574.640000001</v>
      </c>
      <c r="Q753" s="159">
        <f t="shared" si="352"/>
        <v>12522574.640000001</v>
      </c>
      <c r="R753" s="159">
        <f t="shared" si="352"/>
        <v>12522574.640000001</v>
      </c>
    </row>
    <row r="754" spans="1:18" ht="25.5">
      <c r="A754" s="17" t="s">
        <v>93</v>
      </c>
      <c r="B754" s="16" t="s">
        <v>156</v>
      </c>
      <c r="C754" s="16" t="s">
        <v>35</v>
      </c>
      <c r="D754" s="16" t="s">
        <v>235</v>
      </c>
      <c r="E754" s="16" t="s">
        <v>465</v>
      </c>
      <c r="F754" s="16" t="s">
        <v>96</v>
      </c>
      <c r="G754" s="159">
        <f>9439963+2850869+192000+63000-23257.36</f>
        <v>12522574.640000001</v>
      </c>
      <c r="H754" s="159">
        <f t="shared" ref="H754:R754" si="353">9439963+2850869+192000+63000-23257.36</f>
        <v>12522574.640000001</v>
      </c>
      <c r="I754" s="159">
        <f t="shared" si="353"/>
        <v>12522574.640000001</v>
      </c>
      <c r="J754" s="159">
        <f t="shared" si="353"/>
        <v>12522574.640000001</v>
      </c>
      <c r="K754" s="159">
        <f t="shared" si="353"/>
        <v>12522574.640000001</v>
      </c>
      <c r="L754" s="159">
        <f t="shared" si="353"/>
        <v>12522574.640000001</v>
      </c>
      <c r="M754" s="159">
        <f t="shared" si="353"/>
        <v>12522574.640000001</v>
      </c>
      <c r="N754" s="159">
        <f t="shared" si="353"/>
        <v>12522574.640000001</v>
      </c>
      <c r="O754" s="159">
        <f t="shared" si="353"/>
        <v>12522574.640000001</v>
      </c>
      <c r="P754" s="159">
        <f t="shared" si="353"/>
        <v>12522574.640000001</v>
      </c>
      <c r="Q754" s="159">
        <f t="shared" si="353"/>
        <v>12522574.640000001</v>
      </c>
      <c r="R754" s="159">
        <f t="shared" si="353"/>
        <v>12522574.640000001</v>
      </c>
    </row>
    <row r="755" spans="1:18" ht="25.5" hidden="1">
      <c r="A755" s="33" t="s">
        <v>94</v>
      </c>
      <c r="B755" s="16" t="s">
        <v>156</v>
      </c>
      <c r="C755" s="16" t="s">
        <v>35</v>
      </c>
      <c r="D755" s="16" t="s">
        <v>235</v>
      </c>
      <c r="E755" s="16" t="s">
        <v>465</v>
      </c>
      <c r="F755" s="16" t="s">
        <v>97</v>
      </c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</row>
    <row r="756" spans="1:18" ht="25.5" hidden="1">
      <c r="A756" s="33" t="s">
        <v>98</v>
      </c>
      <c r="B756" s="16" t="s">
        <v>156</v>
      </c>
      <c r="C756" s="16" t="s">
        <v>35</v>
      </c>
      <c r="D756" s="16" t="s">
        <v>235</v>
      </c>
      <c r="E756" s="16" t="s">
        <v>465</v>
      </c>
      <c r="F756" s="16" t="s">
        <v>99</v>
      </c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</row>
    <row r="757" spans="1:18" ht="25.5">
      <c r="A757" s="17" t="s">
        <v>49</v>
      </c>
      <c r="B757" s="16" t="s">
        <v>156</v>
      </c>
      <c r="C757" s="16" t="s">
        <v>35</v>
      </c>
      <c r="D757" s="16" t="s">
        <v>235</v>
      </c>
      <c r="E757" s="16" t="s">
        <v>465</v>
      </c>
      <c r="F757" s="16" t="s">
        <v>50</v>
      </c>
      <c r="G757" s="159">
        <f>G758</f>
        <v>817555.95</v>
      </c>
      <c r="H757" s="159">
        <f t="shared" ref="H757:R757" si="354">H758</f>
        <v>817555.95</v>
      </c>
      <c r="I757" s="159">
        <f t="shared" si="354"/>
        <v>817555.95</v>
      </c>
      <c r="J757" s="159">
        <f t="shared" si="354"/>
        <v>817555.95</v>
      </c>
      <c r="K757" s="159">
        <f t="shared" si="354"/>
        <v>817555.95</v>
      </c>
      <c r="L757" s="159">
        <f t="shared" si="354"/>
        <v>817555.95</v>
      </c>
      <c r="M757" s="159">
        <f t="shared" si="354"/>
        <v>817555.95</v>
      </c>
      <c r="N757" s="159">
        <f t="shared" si="354"/>
        <v>817555.95</v>
      </c>
      <c r="O757" s="159">
        <f t="shared" si="354"/>
        <v>817555.95</v>
      </c>
      <c r="P757" s="159">
        <f t="shared" si="354"/>
        <v>817555.95</v>
      </c>
      <c r="Q757" s="159">
        <f t="shared" si="354"/>
        <v>817555.95</v>
      </c>
      <c r="R757" s="159">
        <f t="shared" si="354"/>
        <v>817555.95</v>
      </c>
    </row>
    <row r="758" spans="1:18" ht="25.5">
      <c r="A758" s="17" t="s">
        <v>51</v>
      </c>
      <c r="B758" s="16" t="s">
        <v>156</v>
      </c>
      <c r="C758" s="16" t="s">
        <v>35</v>
      </c>
      <c r="D758" s="16" t="s">
        <v>235</v>
      </c>
      <c r="E758" s="16" t="s">
        <v>465</v>
      </c>
      <c r="F758" s="16" t="s">
        <v>52</v>
      </c>
      <c r="G758" s="159">
        <f>764740+17878.74+34937.21</f>
        <v>817555.95</v>
      </c>
      <c r="H758" s="159">
        <f t="shared" ref="H758:R758" si="355">764740+17878.74+34937.21</f>
        <v>817555.95</v>
      </c>
      <c r="I758" s="159">
        <f t="shared" si="355"/>
        <v>817555.95</v>
      </c>
      <c r="J758" s="159">
        <f t="shared" si="355"/>
        <v>817555.95</v>
      </c>
      <c r="K758" s="159">
        <f t="shared" si="355"/>
        <v>817555.95</v>
      </c>
      <c r="L758" s="159">
        <f t="shared" si="355"/>
        <v>817555.95</v>
      </c>
      <c r="M758" s="159">
        <f t="shared" si="355"/>
        <v>817555.95</v>
      </c>
      <c r="N758" s="159">
        <f t="shared" si="355"/>
        <v>817555.95</v>
      </c>
      <c r="O758" s="159">
        <f t="shared" si="355"/>
        <v>817555.95</v>
      </c>
      <c r="P758" s="159">
        <f t="shared" si="355"/>
        <v>817555.95</v>
      </c>
      <c r="Q758" s="159">
        <f t="shared" si="355"/>
        <v>817555.95</v>
      </c>
      <c r="R758" s="159">
        <f t="shared" si="355"/>
        <v>817555.95</v>
      </c>
    </row>
    <row r="759" spans="1:18">
      <c r="A759" s="17" t="s">
        <v>100</v>
      </c>
      <c r="B759" s="16" t="s">
        <v>156</v>
      </c>
      <c r="C759" s="16" t="s">
        <v>35</v>
      </c>
      <c r="D759" s="16" t="s">
        <v>235</v>
      </c>
      <c r="E759" s="16" t="s">
        <v>465</v>
      </c>
      <c r="F759" s="16" t="s">
        <v>101</v>
      </c>
      <c r="G759" s="163">
        <f>G761+G760</f>
        <v>42460.15</v>
      </c>
      <c r="H759" s="163">
        <f t="shared" ref="H759:R759" si="356">H761+H760</f>
        <v>42460.15</v>
      </c>
      <c r="I759" s="163">
        <f t="shared" si="356"/>
        <v>42460.15</v>
      </c>
      <c r="J759" s="163">
        <f t="shared" si="356"/>
        <v>42460.15</v>
      </c>
      <c r="K759" s="163">
        <f t="shared" si="356"/>
        <v>42460.15</v>
      </c>
      <c r="L759" s="163">
        <f t="shared" si="356"/>
        <v>42460.15</v>
      </c>
      <c r="M759" s="163">
        <f t="shared" si="356"/>
        <v>42460.15</v>
      </c>
      <c r="N759" s="163">
        <f t="shared" si="356"/>
        <v>42460.15</v>
      </c>
      <c r="O759" s="163">
        <f t="shared" si="356"/>
        <v>42460.15</v>
      </c>
      <c r="P759" s="163">
        <f t="shared" si="356"/>
        <v>42460.15</v>
      </c>
      <c r="Q759" s="163">
        <f t="shared" si="356"/>
        <v>42460.15</v>
      </c>
      <c r="R759" s="163">
        <f t="shared" si="356"/>
        <v>42460.15</v>
      </c>
    </row>
    <row r="760" spans="1:18">
      <c r="A760" s="17" t="s">
        <v>657</v>
      </c>
      <c r="B760" s="16" t="s">
        <v>156</v>
      </c>
      <c r="C760" s="16" t="s">
        <v>35</v>
      </c>
      <c r="D760" s="16" t="s">
        <v>235</v>
      </c>
      <c r="E760" s="16" t="s">
        <v>465</v>
      </c>
      <c r="F760" s="16" t="s">
        <v>656</v>
      </c>
      <c r="G760" s="163">
        <v>10000</v>
      </c>
      <c r="H760" s="163">
        <v>10000</v>
      </c>
      <c r="I760" s="163">
        <v>10000</v>
      </c>
      <c r="J760" s="163">
        <v>10000</v>
      </c>
      <c r="K760" s="163">
        <v>10000</v>
      </c>
      <c r="L760" s="163">
        <v>10000</v>
      </c>
      <c r="M760" s="163">
        <v>10000</v>
      </c>
      <c r="N760" s="163">
        <v>10000</v>
      </c>
      <c r="O760" s="163">
        <v>10000</v>
      </c>
      <c r="P760" s="163">
        <v>10000</v>
      </c>
      <c r="Q760" s="163">
        <v>10000</v>
      </c>
      <c r="R760" s="163">
        <v>10000</v>
      </c>
    </row>
    <row r="761" spans="1:18">
      <c r="A761" s="17" t="s">
        <v>103</v>
      </c>
      <c r="B761" s="16" t="s">
        <v>156</v>
      </c>
      <c r="C761" s="16" t="s">
        <v>35</v>
      </c>
      <c r="D761" s="16" t="s">
        <v>235</v>
      </c>
      <c r="E761" s="16" t="s">
        <v>465</v>
      </c>
      <c r="F761" s="16" t="s">
        <v>104</v>
      </c>
      <c r="G761" s="163">
        <v>32460.15</v>
      </c>
      <c r="H761" s="163">
        <v>32460.15</v>
      </c>
      <c r="I761" s="163">
        <v>32460.15</v>
      </c>
      <c r="J761" s="163">
        <v>32460.15</v>
      </c>
      <c r="K761" s="163">
        <v>32460.15</v>
      </c>
      <c r="L761" s="163">
        <v>32460.15</v>
      </c>
      <c r="M761" s="163">
        <v>32460.15</v>
      </c>
      <c r="N761" s="163">
        <v>32460.15</v>
      </c>
      <c r="O761" s="163">
        <v>32460.15</v>
      </c>
      <c r="P761" s="163">
        <v>32460.15</v>
      </c>
      <c r="Q761" s="163">
        <v>32460.15</v>
      </c>
      <c r="R761" s="163">
        <v>32460.15</v>
      </c>
    </row>
    <row r="762" spans="1:18">
      <c r="A762" s="12" t="s">
        <v>324</v>
      </c>
      <c r="B762" s="22" t="s">
        <v>156</v>
      </c>
      <c r="C762" s="8" t="s">
        <v>108</v>
      </c>
      <c r="D762" s="8"/>
      <c r="E762" s="8"/>
      <c r="F762" s="8"/>
      <c r="G762" s="157">
        <f>G765+G772</f>
        <v>11748221.26</v>
      </c>
      <c r="H762" s="157">
        <f t="shared" ref="H762:R762" si="357">H765+H772</f>
        <v>11748222.26</v>
      </c>
      <c r="I762" s="157">
        <f t="shared" si="357"/>
        <v>11748223.26</v>
      </c>
      <c r="J762" s="157">
        <f t="shared" si="357"/>
        <v>11748224.26</v>
      </c>
      <c r="K762" s="157">
        <f t="shared" si="357"/>
        <v>11748225.26</v>
      </c>
      <c r="L762" s="157">
        <f t="shared" si="357"/>
        <v>11748226.26</v>
      </c>
      <c r="M762" s="157">
        <f t="shared" si="357"/>
        <v>11748227.26</v>
      </c>
      <c r="N762" s="157">
        <f t="shared" si="357"/>
        <v>11748228.26</v>
      </c>
      <c r="O762" s="157">
        <f t="shared" si="357"/>
        <v>11748229.26</v>
      </c>
      <c r="P762" s="157">
        <f t="shared" si="357"/>
        <v>11748230.26</v>
      </c>
      <c r="Q762" s="157">
        <f t="shared" si="357"/>
        <v>11748231.26</v>
      </c>
      <c r="R762" s="157">
        <f t="shared" si="357"/>
        <v>11609572.16</v>
      </c>
    </row>
    <row r="763" spans="1:18" hidden="1">
      <c r="A763" s="12"/>
      <c r="B763" s="22"/>
      <c r="C763" s="8"/>
      <c r="D763" s="8"/>
      <c r="E763" s="8"/>
      <c r="F763" s="8"/>
      <c r="G763" s="157"/>
      <c r="H763" s="157"/>
      <c r="I763" s="157"/>
      <c r="J763" s="157"/>
      <c r="K763" s="157"/>
      <c r="L763" s="157"/>
      <c r="M763" s="157"/>
      <c r="N763" s="157"/>
      <c r="O763" s="157"/>
      <c r="P763" s="157"/>
      <c r="Q763" s="157"/>
      <c r="R763" s="157"/>
    </row>
    <row r="764" spans="1:18" hidden="1">
      <c r="A764" s="12"/>
      <c r="B764" s="22"/>
      <c r="C764" s="8"/>
      <c r="D764" s="8"/>
      <c r="E764" s="8"/>
      <c r="F764" s="8"/>
      <c r="G764" s="157"/>
      <c r="H764" s="157"/>
      <c r="I764" s="157"/>
      <c r="J764" s="157"/>
      <c r="K764" s="157"/>
      <c r="L764" s="157"/>
      <c r="M764" s="157"/>
      <c r="N764" s="157"/>
      <c r="O764" s="157"/>
      <c r="P764" s="157"/>
      <c r="Q764" s="157"/>
      <c r="R764" s="157"/>
    </row>
    <row r="765" spans="1:18">
      <c r="A765" s="17" t="s">
        <v>325</v>
      </c>
      <c r="B765" s="16" t="s">
        <v>156</v>
      </c>
      <c r="C765" s="16" t="s">
        <v>108</v>
      </c>
      <c r="D765" s="16" t="s">
        <v>26</v>
      </c>
      <c r="E765" s="16"/>
      <c r="F765" s="16"/>
      <c r="G765" s="159">
        <f>G767</f>
        <v>74521.259999999995</v>
      </c>
      <c r="H765" s="159">
        <f t="shared" ref="H765:R765" si="358">H767</f>
        <v>74521.259999999995</v>
      </c>
      <c r="I765" s="159">
        <f t="shared" si="358"/>
        <v>74521.259999999995</v>
      </c>
      <c r="J765" s="159">
        <f t="shared" si="358"/>
        <v>74521.259999999995</v>
      </c>
      <c r="K765" s="159">
        <f t="shared" si="358"/>
        <v>74521.259999999995</v>
      </c>
      <c r="L765" s="159">
        <f t="shared" si="358"/>
        <v>74521.259999999995</v>
      </c>
      <c r="M765" s="159">
        <f t="shared" si="358"/>
        <v>74521.259999999995</v>
      </c>
      <c r="N765" s="159">
        <f t="shared" si="358"/>
        <v>74521.259999999995</v>
      </c>
      <c r="O765" s="159">
        <f t="shared" si="358"/>
        <v>74521.259999999995</v>
      </c>
      <c r="P765" s="159">
        <f t="shared" si="358"/>
        <v>74521.259999999995</v>
      </c>
      <c r="Q765" s="159">
        <f t="shared" si="358"/>
        <v>74521.259999999995</v>
      </c>
      <c r="R765" s="159">
        <f t="shared" si="358"/>
        <v>74521.259999999995</v>
      </c>
    </row>
    <row r="766" spans="1:18" s="31" customFormat="1" hidden="1">
      <c r="A766" s="47" t="s">
        <v>326</v>
      </c>
      <c r="B766" s="16" t="s">
        <v>156</v>
      </c>
      <c r="C766" s="42" t="s">
        <v>108</v>
      </c>
      <c r="D766" s="42" t="s">
        <v>26</v>
      </c>
      <c r="E766" s="42" t="s">
        <v>327</v>
      </c>
      <c r="F766" s="42" t="s">
        <v>328</v>
      </c>
      <c r="G766" s="169"/>
      <c r="H766" s="169"/>
      <c r="I766" s="169"/>
      <c r="J766" s="169"/>
      <c r="K766" s="169"/>
      <c r="L766" s="169"/>
      <c r="M766" s="169"/>
      <c r="N766" s="169"/>
      <c r="O766" s="169"/>
      <c r="P766" s="169"/>
      <c r="Q766" s="169"/>
      <c r="R766" s="169"/>
    </row>
    <row r="767" spans="1:18" s="48" customFormat="1" ht="30.75" customHeight="1">
      <c r="A767" s="17" t="s">
        <v>783</v>
      </c>
      <c r="B767" s="16" t="s">
        <v>156</v>
      </c>
      <c r="C767" s="16" t="s">
        <v>108</v>
      </c>
      <c r="D767" s="16" t="s">
        <v>26</v>
      </c>
      <c r="E767" s="16" t="s">
        <v>587</v>
      </c>
      <c r="F767" s="42"/>
      <c r="G767" s="159">
        <f>G768</f>
        <v>74521.259999999995</v>
      </c>
      <c r="H767" s="159">
        <f t="shared" ref="H767:R769" si="359">H768</f>
        <v>74521.259999999995</v>
      </c>
      <c r="I767" s="159">
        <f t="shared" si="359"/>
        <v>74521.259999999995</v>
      </c>
      <c r="J767" s="159">
        <f t="shared" si="359"/>
        <v>74521.259999999995</v>
      </c>
      <c r="K767" s="159">
        <f t="shared" si="359"/>
        <v>74521.259999999995</v>
      </c>
      <c r="L767" s="159">
        <f t="shared" si="359"/>
        <v>74521.259999999995</v>
      </c>
      <c r="M767" s="159">
        <f t="shared" si="359"/>
        <v>74521.259999999995</v>
      </c>
      <c r="N767" s="159">
        <f t="shared" si="359"/>
        <v>74521.259999999995</v>
      </c>
      <c r="O767" s="159">
        <f t="shared" si="359"/>
        <v>74521.259999999995</v>
      </c>
      <c r="P767" s="159">
        <f t="shared" si="359"/>
        <v>74521.259999999995</v>
      </c>
      <c r="Q767" s="159">
        <f t="shared" si="359"/>
        <v>74521.259999999995</v>
      </c>
      <c r="R767" s="159">
        <f t="shared" si="359"/>
        <v>74521.259999999995</v>
      </c>
    </row>
    <row r="768" spans="1:18" s="48" customFormat="1">
      <c r="A768" s="17" t="s">
        <v>331</v>
      </c>
      <c r="B768" s="16" t="s">
        <v>156</v>
      </c>
      <c r="C768" s="16" t="s">
        <v>108</v>
      </c>
      <c r="D768" s="16" t="s">
        <v>26</v>
      </c>
      <c r="E768" s="16" t="s">
        <v>593</v>
      </c>
      <c r="F768" s="42"/>
      <c r="G768" s="159">
        <f>G769</f>
        <v>74521.259999999995</v>
      </c>
      <c r="H768" s="159">
        <f t="shared" si="359"/>
        <v>74521.259999999995</v>
      </c>
      <c r="I768" s="159">
        <f t="shared" si="359"/>
        <v>74521.259999999995</v>
      </c>
      <c r="J768" s="159">
        <f t="shared" si="359"/>
        <v>74521.259999999995</v>
      </c>
      <c r="K768" s="159">
        <f t="shared" si="359"/>
        <v>74521.259999999995</v>
      </c>
      <c r="L768" s="159">
        <f t="shared" si="359"/>
        <v>74521.259999999995</v>
      </c>
      <c r="M768" s="159">
        <f t="shared" si="359"/>
        <v>74521.259999999995</v>
      </c>
      <c r="N768" s="159">
        <f t="shared" si="359"/>
        <v>74521.259999999995</v>
      </c>
      <c r="O768" s="159">
        <f t="shared" si="359"/>
        <v>74521.259999999995</v>
      </c>
      <c r="P768" s="159">
        <f t="shared" si="359"/>
        <v>74521.259999999995</v>
      </c>
      <c r="Q768" s="159">
        <f t="shared" si="359"/>
        <v>74521.259999999995</v>
      </c>
      <c r="R768" s="159">
        <f t="shared" si="359"/>
        <v>74521.259999999995</v>
      </c>
    </row>
    <row r="769" spans="1:18" s="48" customFormat="1">
      <c r="A769" s="17" t="s">
        <v>332</v>
      </c>
      <c r="B769" s="16" t="s">
        <v>156</v>
      </c>
      <c r="C769" s="16" t="s">
        <v>108</v>
      </c>
      <c r="D769" s="16" t="s">
        <v>26</v>
      </c>
      <c r="E769" s="16" t="s">
        <v>593</v>
      </c>
      <c r="F769" s="16" t="s">
        <v>333</v>
      </c>
      <c r="G769" s="159">
        <f>G770</f>
        <v>74521.259999999995</v>
      </c>
      <c r="H769" s="159">
        <f t="shared" si="359"/>
        <v>74521.259999999995</v>
      </c>
      <c r="I769" s="159">
        <f t="shared" si="359"/>
        <v>74521.259999999995</v>
      </c>
      <c r="J769" s="159">
        <f t="shared" si="359"/>
        <v>74521.259999999995</v>
      </c>
      <c r="K769" s="159">
        <f t="shared" si="359"/>
        <v>74521.259999999995</v>
      </c>
      <c r="L769" s="159">
        <f t="shared" si="359"/>
        <v>74521.259999999995</v>
      </c>
      <c r="M769" s="159">
        <f t="shared" si="359"/>
        <v>74521.259999999995</v>
      </c>
      <c r="N769" s="159">
        <f t="shared" si="359"/>
        <v>74521.259999999995</v>
      </c>
      <c r="O769" s="159">
        <f t="shared" si="359"/>
        <v>74521.259999999995</v>
      </c>
      <c r="P769" s="159">
        <f t="shared" si="359"/>
        <v>74521.259999999995</v>
      </c>
      <c r="Q769" s="159">
        <f t="shared" si="359"/>
        <v>74521.259999999995</v>
      </c>
      <c r="R769" s="159">
        <f t="shared" si="359"/>
        <v>74521.259999999995</v>
      </c>
    </row>
    <row r="770" spans="1:18" s="49" customFormat="1" ht="25.5">
      <c r="A770" s="17" t="s">
        <v>334</v>
      </c>
      <c r="B770" s="16" t="s">
        <v>156</v>
      </c>
      <c r="C770" s="16" t="s">
        <v>108</v>
      </c>
      <c r="D770" s="16" t="s">
        <v>26</v>
      </c>
      <c r="E770" s="16" t="s">
        <v>593</v>
      </c>
      <c r="F770" s="16" t="s">
        <v>335</v>
      </c>
      <c r="G770" s="159">
        <f>92400-17878.74</f>
        <v>74521.259999999995</v>
      </c>
      <c r="H770" s="159">
        <f t="shared" ref="H770:R770" si="360">92400-17878.74</f>
        <v>74521.259999999995</v>
      </c>
      <c r="I770" s="159">
        <f t="shared" si="360"/>
        <v>74521.259999999995</v>
      </c>
      <c r="J770" s="159">
        <f t="shared" si="360"/>
        <v>74521.259999999995</v>
      </c>
      <c r="K770" s="159">
        <f t="shared" si="360"/>
        <v>74521.259999999995</v>
      </c>
      <c r="L770" s="159">
        <f t="shared" si="360"/>
        <v>74521.259999999995</v>
      </c>
      <c r="M770" s="159">
        <f t="shared" si="360"/>
        <v>74521.259999999995</v>
      </c>
      <c r="N770" s="159">
        <f t="shared" si="360"/>
        <v>74521.259999999995</v>
      </c>
      <c r="O770" s="159">
        <f t="shared" si="360"/>
        <v>74521.259999999995</v>
      </c>
      <c r="P770" s="159">
        <f t="shared" si="360"/>
        <v>74521.259999999995</v>
      </c>
      <c r="Q770" s="159">
        <f t="shared" si="360"/>
        <v>74521.259999999995</v>
      </c>
      <c r="R770" s="159">
        <f t="shared" si="360"/>
        <v>74521.259999999995</v>
      </c>
    </row>
    <row r="771" spans="1:18" s="49" customFormat="1" ht="25.5" hidden="1">
      <c r="A771" s="33" t="s">
        <v>336</v>
      </c>
      <c r="B771" s="16" t="s">
        <v>156</v>
      </c>
      <c r="C771" s="16" t="s">
        <v>108</v>
      </c>
      <c r="D771" s="16" t="s">
        <v>26</v>
      </c>
      <c r="E771" s="16" t="s">
        <v>593</v>
      </c>
      <c r="F771" s="16" t="s">
        <v>337</v>
      </c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</row>
    <row r="772" spans="1:18">
      <c r="A772" s="14" t="s">
        <v>338</v>
      </c>
      <c r="B772" s="16" t="s">
        <v>156</v>
      </c>
      <c r="C772" s="16" t="s">
        <v>108</v>
      </c>
      <c r="D772" s="16" t="s">
        <v>90</v>
      </c>
      <c r="E772" s="16"/>
      <c r="F772" s="16"/>
      <c r="G772" s="159">
        <f>G788+G773</f>
        <v>11673700</v>
      </c>
      <c r="H772" s="159">
        <f t="shared" ref="H772:R772" si="361">H788+H773</f>
        <v>11673701</v>
      </c>
      <c r="I772" s="159">
        <f t="shared" si="361"/>
        <v>11673702</v>
      </c>
      <c r="J772" s="159">
        <f t="shared" si="361"/>
        <v>11673703</v>
      </c>
      <c r="K772" s="159">
        <f t="shared" si="361"/>
        <v>11673704</v>
      </c>
      <c r="L772" s="159">
        <f t="shared" si="361"/>
        <v>11673705</v>
      </c>
      <c r="M772" s="159">
        <f t="shared" si="361"/>
        <v>11673706</v>
      </c>
      <c r="N772" s="159">
        <f t="shared" si="361"/>
        <v>11673707</v>
      </c>
      <c r="O772" s="159">
        <f t="shared" si="361"/>
        <v>11673708</v>
      </c>
      <c r="P772" s="159">
        <f t="shared" si="361"/>
        <v>11673709</v>
      </c>
      <c r="Q772" s="159">
        <f t="shared" si="361"/>
        <v>11673710</v>
      </c>
      <c r="R772" s="159">
        <f t="shared" si="361"/>
        <v>11535050.9</v>
      </c>
    </row>
    <row r="773" spans="1:18" s="31" customFormat="1" ht="25.5">
      <c r="A773" s="17" t="s">
        <v>781</v>
      </c>
      <c r="B773" s="16" t="s">
        <v>156</v>
      </c>
      <c r="C773" s="16" t="s">
        <v>108</v>
      </c>
      <c r="D773" s="16" t="s">
        <v>90</v>
      </c>
      <c r="E773" s="16" t="s">
        <v>416</v>
      </c>
      <c r="F773" s="42"/>
      <c r="G773" s="159">
        <f>G774</f>
        <v>651800</v>
      </c>
      <c r="H773" s="159">
        <f t="shared" ref="H773:R773" si="362">H774</f>
        <v>651800</v>
      </c>
      <c r="I773" s="159">
        <f t="shared" si="362"/>
        <v>651800</v>
      </c>
      <c r="J773" s="159">
        <f t="shared" si="362"/>
        <v>651800</v>
      </c>
      <c r="K773" s="159">
        <f t="shared" si="362"/>
        <v>651800</v>
      </c>
      <c r="L773" s="159">
        <f t="shared" si="362"/>
        <v>651800</v>
      </c>
      <c r="M773" s="159">
        <f t="shared" si="362"/>
        <v>651800</v>
      </c>
      <c r="N773" s="159">
        <f t="shared" si="362"/>
        <v>651800</v>
      </c>
      <c r="O773" s="159">
        <f t="shared" si="362"/>
        <v>651800</v>
      </c>
      <c r="P773" s="159">
        <f t="shared" si="362"/>
        <v>651800</v>
      </c>
      <c r="Q773" s="159">
        <f t="shared" si="362"/>
        <v>651800</v>
      </c>
      <c r="R773" s="159">
        <f t="shared" si="362"/>
        <v>513150.9</v>
      </c>
    </row>
    <row r="774" spans="1:18" ht="30.75" customHeight="1">
      <c r="A774" s="17" t="s">
        <v>152</v>
      </c>
      <c r="B774" s="16" t="s">
        <v>156</v>
      </c>
      <c r="C774" s="16" t="s">
        <v>108</v>
      </c>
      <c r="D774" s="16" t="s">
        <v>90</v>
      </c>
      <c r="E774" s="16" t="s">
        <v>449</v>
      </c>
      <c r="F774" s="16"/>
      <c r="G774" s="159">
        <f>G775+G785</f>
        <v>651800</v>
      </c>
      <c r="H774" s="159">
        <f t="shared" ref="H774:R774" si="363">H775+H785</f>
        <v>651800</v>
      </c>
      <c r="I774" s="159">
        <f t="shared" si="363"/>
        <v>651800</v>
      </c>
      <c r="J774" s="159">
        <f t="shared" si="363"/>
        <v>651800</v>
      </c>
      <c r="K774" s="159">
        <f t="shared" si="363"/>
        <v>651800</v>
      </c>
      <c r="L774" s="159">
        <f t="shared" si="363"/>
        <v>651800</v>
      </c>
      <c r="M774" s="159">
        <f t="shared" si="363"/>
        <v>651800</v>
      </c>
      <c r="N774" s="159">
        <f t="shared" si="363"/>
        <v>651800</v>
      </c>
      <c r="O774" s="159">
        <f t="shared" si="363"/>
        <v>651800</v>
      </c>
      <c r="P774" s="159">
        <f t="shared" si="363"/>
        <v>651800</v>
      </c>
      <c r="Q774" s="159">
        <f t="shared" si="363"/>
        <v>651800</v>
      </c>
      <c r="R774" s="159">
        <f t="shared" si="363"/>
        <v>513150.9</v>
      </c>
    </row>
    <row r="775" spans="1:18" s="19" customFormat="1" ht="56.25" customHeight="1">
      <c r="A775" s="127" t="s">
        <v>102</v>
      </c>
      <c r="B775" s="16" t="s">
        <v>156</v>
      </c>
      <c r="C775" s="16" t="s">
        <v>108</v>
      </c>
      <c r="D775" s="16" t="s">
        <v>90</v>
      </c>
      <c r="E775" s="16" t="s">
        <v>742</v>
      </c>
      <c r="F775" s="16"/>
      <c r="G775" s="159">
        <f>G776</f>
        <v>651800</v>
      </c>
      <c r="H775" s="159">
        <f t="shared" ref="H775:R776" si="364">H776</f>
        <v>651800</v>
      </c>
      <c r="I775" s="159">
        <f t="shared" si="364"/>
        <v>651800</v>
      </c>
      <c r="J775" s="159">
        <f t="shared" si="364"/>
        <v>651800</v>
      </c>
      <c r="K775" s="159">
        <f t="shared" si="364"/>
        <v>651800</v>
      </c>
      <c r="L775" s="159">
        <f t="shared" si="364"/>
        <v>651800</v>
      </c>
      <c r="M775" s="159">
        <f t="shared" si="364"/>
        <v>651800</v>
      </c>
      <c r="N775" s="159">
        <f t="shared" si="364"/>
        <v>651800</v>
      </c>
      <c r="O775" s="159">
        <f t="shared" si="364"/>
        <v>651800</v>
      </c>
      <c r="P775" s="159">
        <f t="shared" si="364"/>
        <v>651800</v>
      </c>
      <c r="Q775" s="159">
        <f t="shared" si="364"/>
        <v>651800</v>
      </c>
      <c r="R775" s="159">
        <f t="shared" si="364"/>
        <v>513150.9</v>
      </c>
    </row>
    <row r="776" spans="1:18" s="19" customFormat="1" ht="25.5">
      <c r="A776" s="17" t="s">
        <v>40</v>
      </c>
      <c r="B776" s="16" t="s">
        <v>156</v>
      </c>
      <c r="C776" s="16" t="s">
        <v>108</v>
      </c>
      <c r="D776" s="16" t="s">
        <v>90</v>
      </c>
      <c r="E776" s="16" t="s">
        <v>742</v>
      </c>
      <c r="F776" s="16" t="s">
        <v>41</v>
      </c>
      <c r="G776" s="159">
        <f>G777</f>
        <v>651800</v>
      </c>
      <c r="H776" s="159">
        <f t="shared" si="364"/>
        <v>651800</v>
      </c>
      <c r="I776" s="159">
        <f t="shared" si="364"/>
        <v>651800</v>
      </c>
      <c r="J776" s="159">
        <f t="shared" si="364"/>
        <v>651800</v>
      </c>
      <c r="K776" s="159">
        <f t="shared" si="364"/>
        <v>651800</v>
      </c>
      <c r="L776" s="159">
        <f t="shared" si="364"/>
        <v>651800</v>
      </c>
      <c r="M776" s="159">
        <f t="shared" si="364"/>
        <v>651800</v>
      </c>
      <c r="N776" s="159">
        <f t="shared" si="364"/>
        <v>651800</v>
      </c>
      <c r="O776" s="159">
        <f t="shared" si="364"/>
        <v>651800</v>
      </c>
      <c r="P776" s="159">
        <f t="shared" si="364"/>
        <v>651800</v>
      </c>
      <c r="Q776" s="159">
        <f t="shared" si="364"/>
        <v>651800</v>
      </c>
      <c r="R776" s="159">
        <f t="shared" si="364"/>
        <v>513150.9</v>
      </c>
    </row>
    <row r="777" spans="1:18" s="19" customFormat="1">
      <c r="A777" s="17" t="s">
        <v>42</v>
      </c>
      <c r="B777" s="16" t="s">
        <v>156</v>
      </c>
      <c r="C777" s="16" t="s">
        <v>108</v>
      </c>
      <c r="D777" s="16" t="s">
        <v>90</v>
      </c>
      <c r="E777" s="16" t="s">
        <v>742</v>
      </c>
      <c r="F777" s="16" t="s">
        <v>43</v>
      </c>
      <c r="G777" s="159">
        <f>223400+428400</f>
        <v>651800</v>
      </c>
      <c r="H777" s="159">
        <f t="shared" ref="H777:Q777" si="365">223400+428400</f>
        <v>651800</v>
      </c>
      <c r="I777" s="159">
        <f t="shared" si="365"/>
        <v>651800</v>
      </c>
      <c r="J777" s="159">
        <f t="shared" si="365"/>
        <v>651800</v>
      </c>
      <c r="K777" s="159">
        <f t="shared" si="365"/>
        <v>651800</v>
      </c>
      <c r="L777" s="159">
        <f t="shared" si="365"/>
        <v>651800</v>
      </c>
      <c r="M777" s="159">
        <f t="shared" si="365"/>
        <v>651800</v>
      </c>
      <c r="N777" s="159">
        <f t="shared" si="365"/>
        <v>651800</v>
      </c>
      <c r="O777" s="159">
        <f t="shared" si="365"/>
        <v>651800</v>
      </c>
      <c r="P777" s="159">
        <f t="shared" si="365"/>
        <v>651800</v>
      </c>
      <c r="Q777" s="159">
        <f t="shared" si="365"/>
        <v>651800</v>
      </c>
      <c r="R777" s="159">
        <v>513150.9</v>
      </c>
    </row>
    <row r="778" spans="1:18" s="19" customFormat="1" ht="51" hidden="1">
      <c r="A778" s="17" t="s">
        <v>44</v>
      </c>
      <c r="B778" s="16" t="s">
        <v>156</v>
      </c>
      <c r="C778" s="16" t="s">
        <v>108</v>
      </c>
      <c r="D778" s="16" t="s">
        <v>90</v>
      </c>
      <c r="E778" s="16" t="s">
        <v>457</v>
      </c>
      <c r="F778" s="16" t="s">
        <v>154</v>
      </c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</row>
    <row r="779" spans="1:18" s="19" customFormat="1" ht="63.75" hidden="1">
      <c r="A779" s="17" t="s">
        <v>606</v>
      </c>
      <c r="B779" s="16" t="s">
        <v>156</v>
      </c>
      <c r="C779" s="16" t="s">
        <v>108</v>
      </c>
      <c r="D779" s="16" t="s">
        <v>90</v>
      </c>
      <c r="E779" s="16" t="s">
        <v>605</v>
      </c>
      <c r="F779" s="16"/>
      <c r="G779" s="159">
        <f>G780</f>
        <v>0</v>
      </c>
      <c r="H779" s="159">
        <f t="shared" ref="H779:R780" si="366">H780</f>
        <v>0</v>
      </c>
      <c r="I779" s="159">
        <f t="shared" si="366"/>
        <v>0</v>
      </c>
      <c r="J779" s="159">
        <f t="shared" si="366"/>
        <v>0</v>
      </c>
      <c r="K779" s="159">
        <f t="shared" si="366"/>
        <v>0</v>
      </c>
      <c r="L779" s="159">
        <f t="shared" si="366"/>
        <v>0</v>
      </c>
      <c r="M779" s="159">
        <f t="shared" si="366"/>
        <v>0</v>
      </c>
      <c r="N779" s="159">
        <f t="shared" si="366"/>
        <v>0</v>
      </c>
      <c r="O779" s="159">
        <f t="shared" si="366"/>
        <v>0</v>
      </c>
      <c r="P779" s="159">
        <f t="shared" si="366"/>
        <v>0</v>
      </c>
      <c r="Q779" s="159">
        <f t="shared" si="366"/>
        <v>0</v>
      </c>
      <c r="R779" s="159">
        <f t="shared" si="366"/>
        <v>0</v>
      </c>
    </row>
    <row r="780" spans="1:18" s="19" customFormat="1" ht="25.5" hidden="1">
      <c r="A780" s="17" t="s">
        <v>40</v>
      </c>
      <c r="B780" s="16" t="s">
        <v>156</v>
      </c>
      <c r="C780" s="16" t="s">
        <v>108</v>
      </c>
      <c r="D780" s="16" t="s">
        <v>90</v>
      </c>
      <c r="E780" s="16" t="s">
        <v>605</v>
      </c>
      <c r="F780" s="16" t="s">
        <v>41</v>
      </c>
      <c r="G780" s="159">
        <f>G781</f>
        <v>0</v>
      </c>
      <c r="H780" s="159">
        <f t="shared" si="366"/>
        <v>0</v>
      </c>
      <c r="I780" s="159">
        <f t="shared" si="366"/>
        <v>0</v>
      </c>
      <c r="J780" s="159">
        <f t="shared" si="366"/>
        <v>0</v>
      </c>
      <c r="K780" s="159">
        <f t="shared" si="366"/>
        <v>0</v>
      </c>
      <c r="L780" s="159">
        <f t="shared" si="366"/>
        <v>0</v>
      </c>
      <c r="M780" s="159">
        <f t="shared" si="366"/>
        <v>0</v>
      </c>
      <c r="N780" s="159">
        <f t="shared" si="366"/>
        <v>0</v>
      </c>
      <c r="O780" s="159">
        <f t="shared" si="366"/>
        <v>0</v>
      </c>
      <c r="P780" s="159">
        <f t="shared" si="366"/>
        <v>0</v>
      </c>
      <c r="Q780" s="159">
        <f t="shared" si="366"/>
        <v>0</v>
      </c>
      <c r="R780" s="159">
        <f t="shared" si="366"/>
        <v>0</v>
      </c>
    </row>
    <row r="781" spans="1:18" s="19" customFormat="1" hidden="1">
      <c r="A781" s="17" t="s">
        <v>42</v>
      </c>
      <c r="B781" s="16" t="s">
        <v>156</v>
      </c>
      <c r="C781" s="16" t="s">
        <v>108</v>
      </c>
      <c r="D781" s="16" t="s">
        <v>90</v>
      </c>
      <c r="E781" s="16" t="s">
        <v>605</v>
      </c>
      <c r="F781" s="16" t="s">
        <v>43</v>
      </c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</row>
    <row r="782" spans="1:18" ht="50.25" hidden="1" customHeight="1">
      <c r="A782" s="17" t="s">
        <v>7</v>
      </c>
      <c r="B782" s="16" t="s">
        <v>156</v>
      </c>
      <c r="C782" s="16" t="s">
        <v>108</v>
      </c>
      <c r="D782" s="16" t="s">
        <v>90</v>
      </c>
      <c r="E782" s="16" t="s">
        <v>450</v>
      </c>
      <c r="F782" s="16"/>
      <c r="G782" s="159">
        <f>G783</f>
        <v>0</v>
      </c>
      <c r="H782" s="159">
        <f t="shared" ref="H782:R783" si="367">H783</f>
        <v>0</v>
      </c>
      <c r="I782" s="159">
        <f t="shared" si="367"/>
        <v>0</v>
      </c>
      <c r="J782" s="159">
        <f t="shared" si="367"/>
        <v>0</v>
      </c>
      <c r="K782" s="159">
        <f t="shared" si="367"/>
        <v>0</v>
      </c>
      <c r="L782" s="159">
        <f t="shared" si="367"/>
        <v>0</v>
      </c>
      <c r="M782" s="159">
        <f t="shared" si="367"/>
        <v>0</v>
      </c>
      <c r="N782" s="159">
        <f t="shared" si="367"/>
        <v>0</v>
      </c>
      <c r="O782" s="159">
        <f t="shared" si="367"/>
        <v>0</v>
      </c>
      <c r="P782" s="159">
        <f t="shared" si="367"/>
        <v>0</v>
      </c>
      <c r="Q782" s="159">
        <f t="shared" si="367"/>
        <v>0</v>
      </c>
      <c r="R782" s="159">
        <f t="shared" si="367"/>
        <v>0</v>
      </c>
    </row>
    <row r="783" spans="1:18" s="19" customFormat="1" ht="25.5" hidden="1">
      <c r="A783" s="17" t="s">
        <v>40</v>
      </c>
      <c r="B783" s="16" t="s">
        <v>156</v>
      </c>
      <c r="C783" s="16" t="s">
        <v>108</v>
      </c>
      <c r="D783" s="16" t="s">
        <v>90</v>
      </c>
      <c r="E783" s="16" t="s">
        <v>450</v>
      </c>
      <c r="F783" s="16" t="s">
        <v>41</v>
      </c>
      <c r="G783" s="159">
        <f>G784</f>
        <v>0</v>
      </c>
      <c r="H783" s="159">
        <f t="shared" si="367"/>
        <v>0</v>
      </c>
      <c r="I783" s="159">
        <f t="shared" si="367"/>
        <v>0</v>
      </c>
      <c r="J783" s="159">
        <f t="shared" si="367"/>
        <v>0</v>
      </c>
      <c r="K783" s="159">
        <f t="shared" si="367"/>
        <v>0</v>
      </c>
      <c r="L783" s="159">
        <f t="shared" si="367"/>
        <v>0</v>
      </c>
      <c r="M783" s="159">
        <f t="shared" si="367"/>
        <v>0</v>
      </c>
      <c r="N783" s="159">
        <f t="shared" si="367"/>
        <v>0</v>
      </c>
      <c r="O783" s="159">
        <f t="shared" si="367"/>
        <v>0</v>
      </c>
      <c r="P783" s="159">
        <f t="shared" si="367"/>
        <v>0</v>
      </c>
      <c r="Q783" s="159">
        <f t="shared" si="367"/>
        <v>0</v>
      </c>
      <c r="R783" s="159">
        <f t="shared" si="367"/>
        <v>0</v>
      </c>
    </row>
    <row r="784" spans="1:18" s="19" customFormat="1" hidden="1">
      <c r="A784" s="17" t="s">
        <v>42</v>
      </c>
      <c r="B784" s="16" t="s">
        <v>156</v>
      </c>
      <c r="C784" s="16" t="s">
        <v>108</v>
      </c>
      <c r="D784" s="16" t="s">
        <v>90</v>
      </c>
      <c r="E784" s="16" t="s">
        <v>450</v>
      </c>
      <c r="F784" s="16" t="s">
        <v>43</v>
      </c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</row>
    <row r="785" spans="1:18" s="19" customFormat="1" ht="56.25" hidden="1" customHeight="1">
      <c r="A785" s="17" t="s">
        <v>606</v>
      </c>
      <c r="B785" s="16" t="s">
        <v>156</v>
      </c>
      <c r="C785" s="16" t="s">
        <v>108</v>
      </c>
      <c r="D785" s="16" t="s">
        <v>90</v>
      </c>
      <c r="E785" s="16" t="s">
        <v>605</v>
      </c>
      <c r="F785" s="16"/>
      <c r="G785" s="159">
        <f>G786</f>
        <v>0</v>
      </c>
      <c r="H785" s="159">
        <f t="shared" ref="H785:R786" si="368">H786</f>
        <v>0</v>
      </c>
      <c r="I785" s="159">
        <f t="shared" si="368"/>
        <v>0</v>
      </c>
      <c r="J785" s="159">
        <f t="shared" si="368"/>
        <v>0</v>
      </c>
      <c r="K785" s="159">
        <f t="shared" si="368"/>
        <v>0</v>
      </c>
      <c r="L785" s="159">
        <f t="shared" si="368"/>
        <v>0</v>
      </c>
      <c r="M785" s="159">
        <f t="shared" si="368"/>
        <v>0</v>
      </c>
      <c r="N785" s="159">
        <f t="shared" si="368"/>
        <v>0</v>
      </c>
      <c r="O785" s="159">
        <f t="shared" si="368"/>
        <v>0</v>
      </c>
      <c r="P785" s="159">
        <f t="shared" si="368"/>
        <v>0</v>
      </c>
      <c r="Q785" s="159">
        <f t="shared" si="368"/>
        <v>0</v>
      </c>
      <c r="R785" s="159">
        <f t="shared" si="368"/>
        <v>0</v>
      </c>
    </row>
    <row r="786" spans="1:18" s="19" customFormat="1" ht="25.5" hidden="1">
      <c r="A786" s="17" t="s">
        <v>40</v>
      </c>
      <c r="B786" s="16" t="s">
        <v>156</v>
      </c>
      <c r="C786" s="16" t="s">
        <v>108</v>
      </c>
      <c r="D786" s="16" t="s">
        <v>90</v>
      </c>
      <c r="E786" s="16" t="s">
        <v>605</v>
      </c>
      <c r="F786" s="16" t="s">
        <v>41</v>
      </c>
      <c r="G786" s="159">
        <f>G787</f>
        <v>0</v>
      </c>
      <c r="H786" s="159">
        <f t="shared" si="368"/>
        <v>0</v>
      </c>
      <c r="I786" s="159">
        <f t="shared" si="368"/>
        <v>0</v>
      </c>
      <c r="J786" s="159">
        <f t="shared" si="368"/>
        <v>0</v>
      </c>
      <c r="K786" s="159">
        <f t="shared" si="368"/>
        <v>0</v>
      </c>
      <c r="L786" s="159">
        <f t="shared" si="368"/>
        <v>0</v>
      </c>
      <c r="M786" s="159">
        <f t="shared" si="368"/>
        <v>0</v>
      </c>
      <c r="N786" s="159">
        <f t="shared" si="368"/>
        <v>0</v>
      </c>
      <c r="O786" s="159">
        <f t="shared" si="368"/>
        <v>0</v>
      </c>
      <c r="P786" s="159">
        <f t="shared" si="368"/>
        <v>0</v>
      </c>
      <c r="Q786" s="159">
        <f t="shared" si="368"/>
        <v>0</v>
      </c>
      <c r="R786" s="159">
        <f t="shared" si="368"/>
        <v>0</v>
      </c>
    </row>
    <row r="787" spans="1:18" s="19" customFormat="1" hidden="1">
      <c r="A787" s="17" t="s">
        <v>42</v>
      </c>
      <c r="B787" s="16" t="s">
        <v>156</v>
      </c>
      <c r="C787" s="16" t="s">
        <v>108</v>
      </c>
      <c r="D787" s="16" t="s">
        <v>90</v>
      </c>
      <c r="E787" s="16" t="s">
        <v>605</v>
      </c>
      <c r="F787" s="16" t="s">
        <v>43</v>
      </c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</row>
    <row r="788" spans="1:18" s="31" customFormat="1">
      <c r="A788" s="17" t="s">
        <v>330</v>
      </c>
      <c r="B788" s="16" t="s">
        <v>156</v>
      </c>
      <c r="C788" s="16" t="s">
        <v>108</v>
      </c>
      <c r="D788" s="16" t="s">
        <v>90</v>
      </c>
      <c r="E788" s="16" t="s">
        <v>466</v>
      </c>
      <c r="F788" s="42"/>
      <c r="G788" s="159">
        <f>G789</f>
        <v>11021900</v>
      </c>
      <c r="H788" s="159">
        <f t="shared" ref="H788:R790" si="369">H789</f>
        <v>11021901</v>
      </c>
      <c r="I788" s="159">
        <f t="shared" si="369"/>
        <v>11021902</v>
      </c>
      <c r="J788" s="159">
        <f t="shared" si="369"/>
        <v>11021903</v>
      </c>
      <c r="K788" s="159">
        <f t="shared" si="369"/>
        <v>11021904</v>
      </c>
      <c r="L788" s="159">
        <f t="shared" si="369"/>
        <v>11021905</v>
      </c>
      <c r="M788" s="159">
        <f t="shared" si="369"/>
        <v>11021906</v>
      </c>
      <c r="N788" s="159">
        <f t="shared" si="369"/>
        <v>11021907</v>
      </c>
      <c r="O788" s="159">
        <f t="shared" si="369"/>
        <v>11021908</v>
      </c>
      <c r="P788" s="159">
        <f t="shared" si="369"/>
        <v>11021909</v>
      </c>
      <c r="Q788" s="159">
        <f t="shared" si="369"/>
        <v>11021910</v>
      </c>
      <c r="R788" s="159">
        <f t="shared" si="369"/>
        <v>11021900</v>
      </c>
    </row>
    <row r="789" spans="1:18" s="31" customFormat="1" ht="54.75" customHeight="1">
      <c r="A789" s="14" t="s">
        <v>339</v>
      </c>
      <c r="B789" s="16" t="s">
        <v>156</v>
      </c>
      <c r="C789" s="16" t="s">
        <v>108</v>
      </c>
      <c r="D789" s="16" t="s">
        <v>90</v>
      </c>
      <c r="E789" s="16" t="s">
        <v>467</v>
      </c>
      <c r="F789" s="42"/>
      <c r="G789" s="159">
        <f>G790</f>
        <v>11021900</v>
      </c>
      <c r="H789" s="159">
        <f t="shared" si="369"/>
        <v>11021901</v>
      </c>
      <c r="I789" s="159">
        <f t="shared" si="369"/>
        <v>11021902</v>
      </c>
      <c r="J789" s="159">
        <f t="shared" si="369"/>
        <v>11021903</v>
      </c>
      <c r="K789" s="159">
        <f t="shared" si="369"/>
        <v>11021904</v>
      </c>
      <c r="L789" s="159">
        <f t="shared" si="369"/>
        <v>11021905</v>
      </c>
      <c r="M789" s="159">
        <f t="shared" si="369"/>
        <v>11021906</v>
      </c>
      <c r="N789" s="159">
        <f t="shared" si="369"/>
        <v>11021907</v>
      </c>
      <c r="O789" s="159">
        <f t="shared" si="369"/>
        <v>11021908</v>
      </c>
      <c r="P789" s="159">
        <f t="shared" si="369"/>
        <v>11021909</v>
      </c>
      <c r="Q789" s="159">
        <f t="shared" si="369"/>
        <v>11021910</v>
      </c>
      <c r="R789" s="159">
        <f t="shared" si="369"/>
        <v>11021900</v>
      </c>
    </row>
    <row r="790" spans="1:18" s="31" customFormat="1" ht="25.5">
      <c r="A790" s="17" t="s">
        <v>40</v>
      </c>
      <c r="B790" s="16" t="s">
        <v>156</v>
      </c>
      <c r="C790" s="16" t="s">
        <v>108</v>
      </c>
      <c r="D790" s="16" t="s">
        <v>90</v>
      </c>
      <c r="E790" s="16" t="s">
        <v>467</v>
      </c>
      <c r="F790" s="16" t="s">
        <v>41</v>
      </c>
      <c r="G790" s="159">
        <f>G791</f>
        <v>11021900</v>
      </c>
      <c r="H790" s="159">
        <f t="shared" si="369"/>
        <v>11021901</v>
      </c>
      <c r="I790" s="159">
        <f t="shared" si="369"/>
        <v>11021902</v>
      </c>
      <c r="J790" s="159">
        <f t="shared" si="369"/>
        <v>11021903</v>
      </c>
      <c r="K790" s="159">
        <f t="shared" si="369"/>
        <v>11021904</v>
      </c>
      <c r="L790" s="159">
        <f t="shared" si="369"/>
        <v>11021905</v>
      </c>
      <c r="M790" s="159">
        <f t="shared" si="369"/>
        <v>11021906</v>
      </c>
      <c r="N790" s="159">
        <f t="shared" si="369"/>
        <v>11021907</v>
      </c>
      <c r="O790" s="159">
        <f t="shared" si="369"/>
        <v>11021908</v>
      </c>
      <c r="P790" s="159">
        <f t="shared" si="369"/>
        <v>11021909</v>
      </c>
      <c r="Q790" s="159">
        <f t="shared" si="369"/>
        <v>11021910</v>
      </c>
      <c r="R790" s="159">
        <f t="shared" si="369"/>
        <v>11021900</v>
      </c>
    </row>
    <row r="791" spans="1:18">
      <c r="A791" s="17" t="s">
        <v>42</v>
      </c>
      <c r="B791" s="16" t="s">
        <v>156</v>
      </c>
      <c r="C791" s="16" t="s">
        <v>108</v>
      </c>
      <c r="D791" s="16" t="s">
        <v>90</v>
      </c>
      <c r="E791" s="16" t="s">
        <v>467</v>
      </c>
      <c r="F791" s="16" t="s">
        <v>43</v>
      </c>
      <c r="G791" s="159">
        <v>11021900</v>
      </c>
      <c r="H791" s="159">
        <v>11021901</v>
      </c>
      <c r="I791" s="159">
        <v>11021902</v>
      </c>
      <c r="J791" s="159">
        <v>11021903</v>
      </c>
      <c r="K791" s="159">
        <v>11021904</v>
      </c>
      <c r="L791" s="159">
        <v>11021905</v>
      </c>
      <c r="M791" s="159">
        <v>11021906</v>
      </c>
      <c r="N791" s="159">
        <v>11021907</v>
      </c>
      <c r="O791" s="159">
        <v>11021908</v>
      </c>
      <c r="P791" s="159">
        <v>11021909</v>
      </c>
      <c r="Q791" s="159">
        <v>11021910</v>
      </c>
      <c r="R791" s="159">
        <v>11021900</v>
      </c>
    </row>
    <row r="792" spans="1:18" ht="14.25" hidden="1" customHeight="1">
      <c r="A792" s="17" t="s">
        <v>45</v>
      </c>
      <c r="B792" s="16" t="s">
        <v>156</v>
      </c>
      <c r="C792" s="16" t="s">
        <v>108</v>
      </c>
      <c r="D792" s="16" t="s">
        <v>90</v>
      </c>
      <c r="E792" s="16" t="s">
        <v>467</v>
      </c>
      <c r="F792" s="16" t="s">
        <v>88</v>
      </c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</row>
    <row r="793" spans="1:18" s="24" customFormat="1">
      <c r="A793" s="53" t="s">
        <v>117</v>
      </c>
      <c r="B793" s="21"/>
      <c r="C793" s="22"/>
      <c r="D793" s="22"/>
      <c r="E793" s="22"/>
      <c r="F793" s="22"/>
      <c r="G793" s="161">
        <f>G474+G762+G468+G463</f>
        <v>920771763.77999997</v>
      </c>
      <c r="H793" s="161">
        <f t="shared" ref="H793:R793" si="370">H474+H762+H468+H463</f>
        <v>920771807.77999997</v>
      </c>
      <c r="I793" s="161">
        <f t="shared" si="370"/>
        <v>920771851.77999997</v>
      </c>
      <c r="J793" s="161">
        <f t="shared" si="370"/>
        <v>920771895.77999997</v>
      </c>
      <c r="K793" s="161">
        <f t="shared" si="370"/>
        <v>920771939.77999997</v>
      </c>
      <c r="L793" s="161">
        <f t="shared" si="370"/>
        <v>920771983.77999997</v>
      </c>
      <c r="M793" s="161">
        <f t="shared" si="370"/>
        <v>920772027.77999997</v>
      </c>
      <c r="N793" s="161">
        <f t="shared" si="370"/>
        <v>920772071.77999997</v>
      </c>
      <c r="O793" s="161">
        <f t="shared" si="370"/>
        <v>920772115.77999997</v>
      </c>
      <c r="P793" s="161">
        <f t="shared" si="370"/>
        <v>920772159.77999997</v>
      </c>
      <c r="Q793" s="161">
        <f t="shared" si="370"/>
        <v>920772203.77999997</v>
      </c>
      <c r="R793" s="161">
        <f t="shared" si="370"/>
        <v>920627654.67999995</v>
      </c>
    </row>
    <row r="794" spans="1:18" ht="36" customHeight="1">
      <c r="A794" s="139" t="s">
        <v>340</v>
      </c>
      <c r="B794" s="140">
        <v>792</v>
      </c>
      <c r="C794" s="140"/>
      <c r="D794" s="140"/>
      <c r="E794" s="140"/>
      <c r="F794" s="140"/>
      <c r="G794" s="166"/>
      <c r="H794" s="166"/>
      <c r="I794" s="166"/>
      <c r="J794" s="166"/>
      <c r="K794" s="166"/>
      <c r="L794" s="166"/>
      <c r="M794" s="166"/>
      <c r="N794" s="166"/>
      <c r="O794" s="166"/>
      <c r="P794" s="166"/>
      <c r="Q794" s="166"/>
      <c r="R794" s="166"/>
    </row>
    <row r="795" spans="1:18">
      <c r="A795" s="6" t="s">
        <v>25</v>
      </c>
      <c r="B795" s="21">
        <v>792</v>
      </c>
      <c r="C795" s="8" t="s">
        <v>26</v>
      </c>
      <c r="D795" s="8"/>
      <c r="E795" s="8"/>
      <c r="F795" s="8"/>
      <c r="G795" s="157">
        <f>G796+G802+G818</f>
        <v>27374766.23</v>
      </c>
      <c r="H795" s="157">
        <f t="shared" ref="H795:R795" si="371">H796+H802+H818</f>
        <v>27374770.23</v>
      </c>
      <c r="I795" s="157">
        <f t="shared" si="371"/>
        <v>27374774.23</v>
      </c>
      <c r="J795" s="157">
        <f t="shared" si="371"/>
        <v>27374778.23</v>
      </c>
      <c r="K795" s="157">
        <f t="shared" si="371"/>
        <v>27374782.23</v>
      </c>
      <c r="L795" s="157">
        <f t="shared" si="371"/>
        <v>27374786.23</v>
      </c>
      <c r="M795" s="157">
        <f t="shared" si="371"/>
        <v>27374790.23</v>
      </c>
      <c r="N795" s="157">
        <f t="shared" si="371"/>
        <v>27374794.23</v>
      </c>
      <c r="O795" s="157">
        <f t="shared" si="371"/>
        <v>27374798.23</v>
      </c>
      <c r="P795" s="157">
        <f t="shared" si="371"/>
        <v>27374802.23</v>
      </c>
      <c r="Q795" s="157">
        <f t="shared" si="371"/>
        <v>27374806.23</v>
      </c>
      <c r="R795" s="157">
        <f t="shared" si="371"/>
        <v>13980315.09</v>
      </c>
    </row>
    <row r="796" spans="1:18" ht="38.25">
      <c r="A796" s="17" t="s">
        <v>120</v>
      </c>
      <c r="B796" s="15">
        <v>792</v>
      </c>
      <c r="C796" s="16" t="s">
        <v>26</v>
      </c>
      <c r="D796" s="16" t="s">
        <v>90</v>
      </c>
      <c r="E796" s="16"/>
      <c r="F796" s="16"/>
      <c r="G796" s="159">
        <f>G797</f>
        <v>1012500</v>
      </c>
      <c r="H796" s="159">
        <f t="shared" ref="H796:R796" si="372">H797</f>
        <v>1012501</v>
      </c>
      <c r="I796" s="159">
        <f t="shared" si="372"/>
        <v>1012502</v>
      </c>
      <c r="J796" s="159">
        <f t="shared" si="372"/>
        <v>1012503</v>
      </c>
      <c r="K796" s="159">
        <f t="shared" si="372"/>
        <v>1012504</v>
      </c>
      <c r="L796" s="159">
        <f t="shared" si="372"/>
        <v>1012505</v>
      </c>
      <c r="M796" s="159">
        <f t="shared" si="372"/>
        <v>1012506</v>
      </c>
      <c r="N796" s="159">
        <f t="shared" si="372"/>
        <v>1012507</v>
      </c>
      <c r="O796" s="159">
        <f t="shared" si="372"/>
        <v>1012508</v>
      </c>
      <c r="P796" s="159">
        <f t="shared" si="372"/>
        <v>1012509</v>
      </c>
      <c r="Q796" s="159">
        <f t="shared" si="372"/>
        <v>1012510</v>
      </c>
      <c r="R796" s="159">
        <f t="shared" si="372"/>
        <v>1012500</v>
      </c>
    </row>
    <row r="797" spans="1:18" s="31" customFormat="1" ht="38.25">
      <c r="A797" s="17" t="s">
        <v>786</v>
      </c>
      <c r="B797" s="15">
        <v>792</v>
      </c>
      <c r="C797" s="16" t="s">
        <v>26</v>
      </c>
      <c r="D797" s="16" t="s">
        <v>90</v>
      </c>
      <c r="E797" s="16" t="s">
        <v>468</v>
      </c>
      <c r="F797" s="42"/>
      <c r="G797" s="159">
        <f>G799</f>
        <v>1012500</v>
      </c>
      <c r="H797" s="159">
        <f t="shared" ref="H797:R797" si="373">H799</f>
        <v>1012501</v>
      </c>
      <c r="I797" s="159">
        <f t="shared" si="373"/>
        <v>1012502</v>
      </c>
      <c r="J797" s="159">
        <f t="shared" si="373"/>
        <v>1012503</v>
      </c>
      <c r="K797" s="159">
        <f t="shared" si="373"/>
        <v>1012504</v>
      </c>
      <c r="L797" s="159">
        <f t="shared" si="373"/>
        <v>1012505</v>
      </c>
      <c r="M797" s="159">
        <f t="shared" si="373"/>
        <v>1012506</v>
      </c>
      <c r="N797" s="159">
        <f t="shared" si="373"/>
        <v>1012507</v>
      </c>
      <c r="O797" s="159">
        <f t="shared" si="373"/>
        <v>1012508</v>
      </c>
      <c r="P797" s="159">
        <f t="shared" si="373"/>
        <v>1012509</v>
      </c>
      <c r="Q797" s="159">
        <f t="shared" si="373"/>
        <v>1012510</v>
      </c>
      <c r="R797" s="159">
        <f t="shared" si="373"/>
        <v>1012500</v>
      </c>
    </row>
    <row r="798" spans="1:18" s="31" customFormat="1" ht="25.5">
      <c r="A798" s="17" t="s">
        <v>341</v>
      </c>
      <c r="B798" s="15">
        <v>792</v>
      </c>
      <c r="C798" s="16" t="s">
        <v>26</v>
      </c>
      <c r="D798" s="16" t="s">
        <v>90</v>
      </c>
      <c r="E798" s="16" t="s">
        <v>777</v>
      </c>
      <c r="F798" s="42"/>
      <c r="G798" s="159">
        <f>G799</f>
        <v>1012500</v>
      </c>
      <c r="H798" s="159">
        <f t="shared" ref="H798:R800" si="374">H799</f>
        <v>1012501</v>
      </c>
      <c r="I798" s="159">
        <f t="shared" si="374"/>
        <v>1012502</v>
      </c>
      <c r="J798" s="159">
        <f t="shared" si="374"/>
        <v>1012503</v>
      </c>
      <c r="K798" s="159">
        <f t="shared" si="374"/>
        <v>1012504</v>
      </c>
      <c r="L798" s="159">
        <f t="shared" si="374"/>
        <v>1012505</v>
      </c>
      <c r="M798" s="159">
        <f t="shared" si="374"/>
        <v>1012506</v>
      </c>
      <c r="N798" s="159">
        <f t="shared" si="374"/>
        <v>1012507</v>
      </c>
      <c r="O798" s="159">
        <f t="shared" si="374"/>
        <v>1012508</v>
      </c>
      <c r="P798" s="159">
        <f t="shared" si="374"/>
        <v>1012509</v>
      </c>
      <c r="Q798" s="159">
        <f t="shared" si="374"/>
        <v>1012510</v>
      </c>
      <c r="R798" s="159">
        <f t="shared" si="374"/>
        <v>1012500</v>
      </c>
    </row>
    <row r="799" spans="1:18" ht="25.5">
      <c r="A799" s="17" t="s">
        <v>342</v>
      </c>
      <c r="B799" s="15">
        <v>792</v>
      </c>
      <c r="C799" s="16" t="s">
        <v>26</v>
      </c>
      <c r="D799" s="16" t="s">
        <v>90</v>
      </c>
      <c r="E799" s="16" t="s">
        <v>777</v>
      </c>
      <c r="F799" s="16"/>
      <c r="G799" s="159">
        <f>G800</f>
        <v>1012500</v>
      </c>
      <c r="H799" s="159">
        <f t="shared" si="374"/>
        <v>1012501</v>
      </c>
      <c r="I799" s="159">
        <f t="shared" si="374"/>
        <v>1012502</v>
      </c>
      <c r="J799" s="159">
        <f t="shared" si="374"/>
        <v>1012503</v>
      </c>
      <c r="K799" s="159">
        <f t="shared" si="374"/>
        <v>1012504</v>
      </c>
      <c r="L799" s="159">
        <f t="shared" si="374"/>
        <v>1012505</v>
      </c>
      <c r="M799" s="159">
        <f t="shared" si="374"/>
        <v>1012506</v>
      </c>
      <c r="N799" s="159">
        <f t="shared" si="374"/>
        <v>1012507</v>
      </c>
      <c r="O799" s="159">
        <f t="shared" si="374"/>
        <v>1012508</v>
      </c>
      <c r="P799" s="159">
        <f t="shared" si="374"/>
        <v>1012509</v>
      </c>
      <c r="Q799" s="159">
        <f t="shared" si="374"/>
        <v>1012510</v>
      </c>
      <c r="R799" s="159">
        <f t="shared" si="374"/>
        <v>1012500</v>
      </c>
    </row>
    <row r="800" spans="1:18">
      <c r="A800" s="17" t="s">
        <v>343</v>
      </c>
      <c r="B800" s="15">
        <v>792</v>
      </c>
      <c r="C800" s="16" t="s">
        <v>26</v>
      </c>
      <c r="D800" s="16" t="s">
        <v>90</v>
      </c>
      <c r="E800" s="16" t="s">
        <v>777</v>
      </c>
      <c r="F800" s="16" t="s">
        <v>344</v>
      </c>
      <c r="G800" s="159">
        <f>G801</f>
        <v>1012500</v>
      </c>
      <c r="H800" s="159">
        <f t="shared" si="374"/>
        <v>1012501</v>
      </c>
      <c r="I800" s="159">
        <f t="shared" si="374"/>
        <v>1012502</v>
      </c>
      <c r="J800" s="159">
        <f t="shared" si="374"/>
        <v>1012503</v>
      </c>
      <c r="K800" s="159">
        <f t="shared" si="374"/>
        <v>1012504</v>
      </c>
      <c r="L800" s="159">
        <f t="shared" si="374"/>
        <v>1012505</v>
      </c>
      <c r="M800" s="159">
        <f t="shared" si="374"/>
        <v>1012506</v>
      </c>
      <c r="N800" s="159">
        <f t="shared" si="374"/>
        <v>1012507</v>
      </c>
      <c r="O800" s="159">
        <f t="shared" si="374"/>
        <v>1012508</v>
      </c>
      <c r="P800" s="159">
        <f t="shared" si="374"/>
        <v>1012509</v>
      </c>
      <c r="Q800" s="159">
        <f t="shared" si="374"/>
        <v>1012510</v>
      </c>
      <c r="R800" s="159">
        <f t="shared" si="374"/>
        <v>1012500</v>
      </c>
    </row>
    <row r="801" spans="1:18">
      <c r="A801" s="17" t="s">
        <v>345</v>
      </c>
      <c r="B801" s="15">
        <v>792</v>
      </c>
      <c r="C801" s="16" t="s">
        <v>26</v>
      </c>
      <c r="D801" s="16" t="s">
        <v>90</v>
      </c>
      <c r="E801" s="16" t="s">
        <v>777</v>
      </c>
      <c r="F801" s="16" t="s">
        <v>346</v>
      </c>
      <c r="G801" s="159">
        <v>1012500</v>
      </c>
      <c r="H801" s="159">
        <v>1012501</v>
      </c>
      <c r="I801" s="159">
        <v>1012502</v>
      </c>
      <c r="J801" s="159">
        <v>1012503</v>
      </c>
      <c r="K801" s="159">
        <v>1012504</v>
      </c>
      <c r="L801" s="159">
        <v>1012505</v>
      </c>
      <c r="M801" s="159">
        <v>1012506</v>
      </c>
      <c r="N801" s="159">
        <v>1012507</v>
      </c>
      <c r="O801" s="159">
        <v>1012508</v>
      </c>
      <c r="P801" s="159">
        <v>1012509</v>
      </c>
      <c r="Q801" s="159">
        <v>1012510</v>
      </c>
      <c r="R801" s="159">
        <v>1012500</v>
      </c>
    </row>
    <row r="802" spans="1:18" ht="38.25">
      <c r="A802" s="17" t="s">
        <v>347</v>
      </c>
      <c r="B802" s="15">
        <v>792</v>
      </c>
      <c r="C802" s="16" t="s">
        <v>26</v>
      </c>
      <c r="D802" s="16" t="s">
        <v>348</v>
      </c>
      <c r="E802" s="16"/>
      <c r="F802" s="16"/>
      <c r="G802" s="159">
        <f>G803</f>
        <v>12925436</v>
      </c>
      <c r="H802" s="159">
        <f t="shared" ref="H802:R804" si="375">H803</f>
        <v>12925437</v>
      </c>
      <c r="I802" s="159">
        <f t="shared" si="375"/>
        <v>12925438</v>
      </c>
      <c r="J802" s="159">
        <f t="shared" si="375"/>
        <v>12925439</v>
      </c>
      <c r="K802" s="159">
        <f t="shared" si="375"/>
        <v>12925440</v>
      </c>
      <c r="L802" s="159">
        <f t="shared" si="375"/>
        <v>12925441</v>
      </c>
      <c r="M802" s="159">
        <f t="shared" si="375"/>
        <v>12925442</v>
      </c>
      <c r="N802" s="159">
        <f t="shared" si="375"/>
        <v>12925443</v>
      </c>
      <c r="O802" s="159">
        <f t="shared" si="375"/>
        <v>12925444</v>
      </c>
      <c r="P802" s="159">
        <f t="shared" si="375"/>
        <v>12925445</v>
      </c>
      <c r="Q802" s="159">
        <f t="shared" si="375"/>
        <v>12925446</v>
      </c>
      <c r="R802" s="159">
        <f t="shared" si="375"/>
        <v>12923598.09</v>
      </c>
    </row>
    <row r="803" spans="1:18" s="36" customFormat="1" ht="48" customHeight="1">
      <c r="A803" s="17" t="s">
        <v>786</v>
      </c>
      <c r="B803" s="15">
        <v>792</v>
      </c>
      <c r="C803" s="16" t="s">
        <v>26</v>
      </c>
      <c r="D803" s="16" t="s">
        <v>348</v>
      </c>
      <c r="E803" s="16" t="s">
        <v>468</v>
      </c>
      <c r="F803" s="42"/>
      <c r="G803" s="159">
        <f>G804</f>
        <v>12925436</v>
      </c>
      <c r="H803" s="159">
        <f t="shared" si="375"/>
        <v>12925437</v>
      </c>
      <c r="I803" s="159">
        <f t="shared" si="375"/>
        <v>12925438</v>
      </c>
      <c r="J803" s="159">
        <f t="shared" si="375"/>
        <v>12925439</v>
      </c>
      <c r="K803" s="159">
        <f t="shared" si="375"/>
        <v>12925440</v>
      </c>
      <c r="L803" s="159">
        <f t="shared" si="375"/>
        <v>12925441</v>
      </c>
      <c r="M803" s="159">
        <f t="shared" si="375"/>
        <v>12925442</v>
      </c>
      <c r="N803" s="159">
        <f t="shared" si="375"/>
        <v>12925443</v>
      </c>
      <c r="O803" s="159">
        <f t="shared" si="375"/>
        <v>12925444</v>
      </c>
      <c r="P803" s="159">
        <f t="shared" si="375"/>
        <v>12925445</v>
      </c>
      <c r="Q803" s="159">
        <f t="shared" si="375"/>
        <v>12925446</v>
      </c>
      <c r="R803" s="159">
        <f t="shared" si="375"/>
        <v>12923598.09</v>
      </c>
    </row>
    <row r="804" spans="1:18" s="52" customFormat="1" ht="41.25" customHeight="1">
      <c r="A804" s="17" t="s">
        <v>349</v>
      </c>
      <c r="B804" s="15">
        <v>792</v>
      </c>
      <c r="C804" s="16" t="s">
        <v>26</v>
      </c>
      <c r="D804" s="16" t="s">
        <v>348</v>
      </c>
      <c r="E804" s="16" t="s">
        <v>473</v>
      </c>
      <c r="F804" s="16"/>
      <c r="G804" s="159">
        <f>G805</f>
        <v>12925436</v>
      </c>
      <c r="H804" s="159">
        <f t="shared" si="375"/>
        <v>12925437</v>
      </c>
      <c r="I804" s="159">
        <f t="shared" si="375"/>
        <v>12925438</v>
      </c>
      <c r="J804" s="159">
        <f t="shared" si="375"/>
        <v>12925439</v>
      </c>
      <c r="K804" s="159">
        <f t="shared" si="375"/>
        <v>12925440</v>
      </c>
      <c r="L804" s="159">
        <f t="shared" si="375"/>
        <v>12925441</v>
      </c>
      <c r="M804" s="159">
        <f t="shared" si="375"/>
        <v>12925442</v>
      </c>
      <c r="N804" s="159">
        <f t="shared" si="375"/>
        <v>12925443</v>
      </c>
      <c r="O804" s="159">
        <f t="shared" si="375"/>
        <v>12925444</v>
      </c>
      <c r="P804" s="159">
        <f t="shared" si="375"/>
        <v>12925445</v>
      </c>
      <c r="Q804" s="159">
        <f t="shared" si="375"/>
        <v>12925446</v>
      </c>
      <c r="R804" s="159">
        <f t="shared" si="375"/>
        <v>12923598.09</v>
      </c>
    </row>
    <row r="805" spans="1:18" s="52" customFormat="1" ht="42" customHeight="1">
      <c r="A805" s="17" t="s">
        <v>121</v>
      </c>
      <c r="B805" s="15">
        <v>792</v>
      </c>
      <c r="C805" s="16" t="s">
        <v>26</v>
      </c>
      <c r="D805" s="16" t="s">
        <v>348</v>
      </c>
      <c r="E805" s="16" t="s">
        <v>474</v>
      </c>
      <c r="F805" s="16"/>
      <c r="G805" s="159">
        <f>G806+G810+G814+G816</f>
        <v>12925436</v>
      </c>
      <c r="H805" s="159">
        <f t="shared" ref="H805:R805" si="376">H806+H810+H814+H816</f>
        <v>12925437</v>
      </c>
      <c r="I805" s="159">
        <f t="shared" si="376"/>
        <v>12925438</v>
      </c>
      <c r="J805" s="159">
        <f t="shared" si="376"/>
        <v>12925439</v>
      </c>
      <c r="K805" s="159">
        <f t="shared" si="376"/>
        <v>12925440</v>
      </c>
      <c r="L805" s="159">
        <f t="shared" si="376"/>
        <v>12925441</v>
      </c>
      <c r="M805" s="159">
        <f t="shared" si="376"/>
        <v>12925442</v>
      </c>
      <c r="N805" s="159">
        <f t="shared" si="376"/>
        <v>12925443</v>
      </c>
      <c r="O805" s="159">
        <f t="shared" si="376"/>
        <v>12925444</v>
      </c>
      <c r="P805" s="159">
        <f t="shared" si="376"/>
        <v>12925445</v>
      </c>
      <c r="Q805" s="159">
        <f t="shared" si="376"/>
        <v>12925446</v>
      </c>
      <c r="R805" s="159">
        <f t="shared" si="376"/>
        <v>12923598.09</v>
      </c>
    </row>
    <row r="806" spans="1:18" s="52" customFormat="1" ht="51">
      <c r="A806" s="17" t="s">
        <v>92</v>
      </c>
      <c r="B806" s="15">
        <v>792</v>
      </c>
      <c r="C806" s="16" t="s">
        <v>26</v>
      </c>
      <c r="D806" s="16" t="s">
        <v>348</v>
      </c>
      <c r="E806" s="16" t="s">
        <v>474</v>
      </c>
      <c r="F806" s="16" t="s">
        <v>95</v>
      </c>
      <c r="G806" s="159">
        <f>G807</f>
        <v>11316714.5</v>
      </c>
      <c r="H806" s="159">
        <f t="shared" ref="H806:R806" si="377">H807</f>
        <v>11316714.5</v>
      </c>
      <c r="I806" s="159">
        <f t="shared" si="377"/>
        <v>11316714.5</v>
      </c>
      <c r="J806" s="159">
        <f t="shared" si="377"/>
        <v>11316714.5</v>
      </c>
      <c r="K806" s="159">
        <f t="shared" si="377"/>
        <v>11316714.5</v>
      </c>
      <c r="L806" s="159">
        <f t="shared" si="377"/>
        <v>11316714.5</v>
      </c>
      <c r="M806" s="159">
        <f t="shared" si="377"/>
        <v>11316714.5</v>
      </c>
      <c r="N806" s="159">
        <f t="shared" si="377"/>
        <v>11316714.5</v>
      </c>
      <c r="O806" s="159">
        <f t="shared" si="377"/>
        <v>11316714.5</v>
      </c>
      <c r="P806" s="159">
        <f t="shared" si="377"/>
        <v>11316714.5</v>
      </c>
      <c r="Q806" s="159">
        <f t="shared" si="377"/>
        <v>11316714.5</v>
      </c>
      <c r="R806" s="159">
        <f t="shared" si="377"/>
        <v>11315761.42</v>
      </c>
    </row>
    <row r="807" spans="1:18" s="52" customFormat="1" ht="25.5">
      <c r="A807" s="17" t="s">
        <v>93</v>
      </c>
      <c r="B807" s="15">
        <v>792</v>
      </c>
      <c r="C807" s="16" t="s">
        <v>26</v>
      </c>
      <c r="D807" s="16" t="s">
        <v>348</v>
      </c>
      <c r="E807" s="16" t="s">
        <v>474</v>
      </c>
      <c r="F807" s="16" t="s">
        <v>96</v>
      </c>
      <c r="G807" s="159">
        <f>8583982+2592362+164000-23629.5</f>
        <v>11316714.5</v>
      </c>
      <c r="H807" s="159">
        <f t="shared" ref="H807:Q807" si="378">8583982+2592362+164000-23629.5</f>
        <v>11316714.5</v>
      </c>
      <c r="I807" s="159">
        <f t="shared" si="378"/>
        <v>11316714.5</v>
      </c>
      <c r="J807" s="159">
        <f t="shared" si="378"/>
        <v>11316714.5</v>
      </c>
      <c r="K807" s="159">
        <f t="shared" si="378"/>
        <v>11316714.5</v>
      </c>
      <c r="L807" s="159">
        <f t="shared" si="378"/>
        <v>11316714.5</v>
      </c>
      <c r="M807" s="159">
        <f t="shared" si="378"/>
        <v>11316714.5</v>
      </c>
      <c r="N807" s="159">
        <f t="shared" si="378"/>
        <v>11316714.5</v>
      </c>
      <c r="O807" s="159">
        <f t="shared" si="378"/>
        <v>11316714.5</v>
      </c>
      <c r="P807" s="159">
        <f t="shared" si="378"/>
        <v>11316714.5</v>
      </c>
      <c r="Q807" s="159">
        <f t="shared" si="378"/>
        <v>11316714.5</v>
      </c>
      <c r="R807" s="159">
        <v>11315761.42</v>
      </c>
    </row>
    <row r="808" spans="1:18" s="52" customFormat="1" ht="25.5" hidden="1">
      <c r="A808" s="96" t="s">
        <v>94</v>
      </c>
      <c r="B808" s="15">
        <v>792</v>
      </c>
      <c r="C808" s="16" t="s">
        <v>26</v>
      </c>
      <c r="D808" s="16" t="s">
        <v>348</v>
      </c>
      <c r="E808" s="16" t="s">
        <v>474</v>
      </c>
      <c r="F808" s="16" t="s">
        <v>97</v>
      </c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</row>
    <row r="809" spans="1:18" s="52" customFormat="1" ht="25.5" hidden="1">
      <c r="A809" s="96" t="s">
        <v>98</v>
      </c>
      <c r="B809" s="15">
        <v>792</v>
      </c>
      <c r="C809" s="16" t="s">
        <v>26</v>
      </c>
      <c r="D809" s="16" t="s">
        <v>348</v>
      </c>
      <c r="E809" s="16" t="s">
        <v>474</v>
      </c>
      <c r="F809" s="16" t="s">
        <v>99</v>
      </c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</row>
    <row r="810" spans="1:18" s="52" customFormat="1" ht="25.5">
      <c r="A810" s="17" t="s">
        <v>49</v>
      </c>
      <c r="B810" s="15">
        <v>792</v>
      </c>
      <c r="C810" s="16" t="s">
        <v>26</v>
      </c>
      <c r="D810" s="16" t="s">
        <v>348</v>
      </c>
      <c r="E810" s="16" t="s">
        <v>474</v>
      </c>
      <c r="F810" s="16" t="s">
        <v>50</v>
      </c>
      <c r="G810" s="159">
        <f>G811</f>
        <v>1588721.5</v>
      </c>
      <c r="H810" s="159">
        <f t="shared" ref="H810:R810" si="379">H811</f>
        <v>1588721.5</v>
      </c>
      <c r="I810" s="159">
        <f t="shared" si="379"/>
        <v>1588721.5</v>
      </c>
      <c r="J810" s="159">
        <f t="shared" si="379"/>
        <v>1588721.5</v>
      </c>
      <c r="K810" s="159">
        <f t="shared" si="379"/>
        <v>1588721.5</v>
      </c>
      <c r="L810" s="159">
        <f t="shared" si="379"/>
        <v>1588721.5</v>
      </c>
      <c r="M810" s="159">
        <f t="shared" si="379"/>
        <v>1588721.5</v>
      </c>
      <c r="N810" s="159">
        <f t="shared" si="379"/>
        <v>1588721.5</v>
      </c>
      <c r="O810" s="159">
        <f t="shared" si="379"/>
        <v>1588721.5</v>
      </c>
      <c r="P810" s="159">
        <f t="shared" si="379"/>
        <v>1588721.5</v>
      </c>
      <c r="Q810" s="159">
        <f t="shared" si="379"/>
        <v>1588721.5</v>
      </c>
      <c r="R810" s="159">
        <f t="shared" si="379"/>
        <v>1587836.67</v>
      </c>
    </row>
    <row r="811" spans="1:18" s="52" customFormat="1" ht="25.5">
      <c r="A811" s="17" t="s">
        <v>51</v>
      </c>
      <c r="B811" s="15">
        <v>792</v>
      </c>
      <c r="C811" s="16" t="s">
        <v>26</v>
      </c>
      <c r="D811" s="16" t="s">
        <v>348</v>
      </c>
      <c r="E811" s="16" t="s">
        <v>474</v>
      </c>
      <c r="F811" s="16" t="s">
        <v>52</v>
      </c>
      <c r="G811" s="159">
        <f>1444548+99000+21544+23629.5</f>
        <v>1588721.5</v>
      </c>
      <c r="H811" s="159">
        <f t="shared" ref="H811:Q811" si="380">1444548+99000+21544+23629.5</f>
        <v>1588721.5</v>
      </c>
      <c r="I811" s="159">
        <f t="shared" si="380"/>
        <v>1588721.5</v>
      </c>
      <c r="J811" s="159">
        <f t="shared" si="380"/>
        <v>1588721.5</v>
      </c>
      <c r="K811" s="159">
        <f t="shared" si="380"/>
        <v>1588721.5</v>
      </c>
      <c r="L811" s="159">
        <f t="shared" si="380"/>
        <v>1588721.5</v>
      </c>
      <c r="M811" s="159">
        <f t="shared" si="380"/>
        <v>1588721.5</v>
      </c>
      <c r="N811" s="159">
        <f t="shared" si="380"/>
        <v>1588721.5</v>
      </c>
      <c r="O811" s="159">
        <f t="shared" si="380"/>
        <v>1588721.5</v>
      </c>
      <c r="P811" s="159">
        <f t="shared" si="380"/>
        <v>1588721.5</v>
      </c>
      <c r="Q811" s="159">
        <f t="shared" si="380"/>
        <v>1588721.5</v>
      </c>
      <c r="R811" s="159">
        <v>1587836.67</v>
      </c>
    </row>
    <row r="812" spans="1:18" s="52" customFormat="1" ht="25.5" hidden="1">
      <c r="A812" s="17" t="s">
        <v>350</v>
      </c>
      <c r="B812" s="15">
        <v>792</v>
      </c>
      <c r="C812" s="16" t="s">
        <v>26</v>
      </c>
      <c r="D812" s="16" t="s">
        <v>348</v>
      </c>
      <c r="E812" s="16" t="s">
        <v>474</v>
      </c>
      <c r="F812" s="16" t="s">
        <v>351</v>
      </c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</row>
    <row r="813" spans="1:18" s="52" customFormat="1" ht="39" hidden="1" customHeight="1">
      <c r="A813" s="17" t="s">
        <v>650</v>
      </c>
      <c r="B813" s="15">
        <v>792</v>
      </c>
      <c r="C813" s="16" t="s">
        <v>26</v>
      </c>
      <c r="D813" s="16" t="s">
        <v>348</v>
      </c>
      <c r="E813" s="16" t="s">
        <v>474</v>
      </c>
      <c r="F813" s="16" t="s">
        <v>53</v>
      </c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</row>
    <row r="814" spans="1:18" s="52" customFormat="1" ht="25.5" hidden="1">
      <c r="A814" s="17" t="s">
        <v>51</v>
      </c>
      <c r="B814" s="15">
        <v>792</v>
      </c>
      <c r="C814" s="16" t="s">
        <v>26</v>
      </c>
      <c r="D814" s="16" t="s">
        <v>348</v>
      </c>
      <c r="E814" s="16" t="s">
        <v>474</v>
      </c>
      <c r="F814" s="16" t="s">
        <v>101</v>
      </c>
      <c r="G814" s="159">
        <f>G815</f>
        <v>0</v>
      </c>
      <c r="H814" s="159">
        <f t="shared" ref="H814:R814" si="381">H815</f>
        <v>0</v>
      </c>
      <c r="I814" s="159">
        <f t="shared" si="381"/>
        <v>0</v>
      </c>
      <c r="J814" s="159">
        <f t="shared" si="381"/>
        <v>0</v>
      </c>
      <c r="K814" s="159">
        <f t="shared" si="381"/>
        <v>0</v>
      </c>
      <c r="L814" s="159">
        <f t="shared" si="381"/>
        <v>0</v>
      </c>
      <c r="M814" s="159">
        <f t="shared" si="381"/>
        <v>0</v>
      </c>
      <c r="N814" s="159">
        <f t="shared" si="381"/>
        <v>0</v>
      </c>
      <c r="O814" s="159">
        <f t="shared" si="381"/>
        <v>0</v>
      </c>
      <c r="P814" s="159">
        <f t="shared" si="381"/>
        <v>0</v>
      </c>
      <c r="Q814" s="159">
        <f t="shared" si="381"/>
        <v>0</v>
      </c>
      <c r="R814" s="159">
        <f t="shared" si="381"/>
        <v>0</v>
      </c>
    </row>
    <row r="815" spans="1:18" s="52" customFormat="1" hidden="1">
      <c r="A815" s="17" t="s">
        <v>323</v>
      </c>
      <c r="B815" s="15">
        <v>792</v>
      </c>
      <c r="C815" s="16" t="s">
        <v>26</v>
      </c>
      <c r="D815" s="16" t="s">
        <v>348</v>
      </c>
      <c r="E815" s="16" t="s">
        <v>474</v>
      </c>
      <c r="F815" s="16" t="s">
        <v>104</v>
      </c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</row>
    <row r="816" spans="1:18" s="52" customFormat="1">
      <c r="A816" s="33" t="s">
        <v>100</v>
      </c>
      <c r="B816" s="15">
        <v>792</v>
      </c>
      <c r="C816" s="16" t="s">
        <v>26</v>
      </c>
      <c r="D816" s="16" t="s">
        <v>348</v>
      </c>
      <c r="E816" s="16" t="s">
        <v>474</v>
      </c>
      <c r="F816" s="16" t="s">
        <v>101</v>
      </c>
      <c r="G816" s="159">
        <f>G817</f>
        <v>20000</v>
      </c>
      <c r="H816" s="159">
        <f t="shared" ref="H816:R816" si="382">H817</f>
        <v>20001</v>
      </c>
      <c r="I816" s="159">
        <f t="shared" si="382"/>
        <v>20002</v>
      </c>
      <c r="J816" s="159">
        <f t="shared" si="382"/>
        <v>20003</v>
      </c>
      <c r="K816" s="159">
        <f t="shared" si="382"/>
        <v>20004</v>
      </c>
      <c r="L816" s="159">
        <f t="shared" si="382"/>
        <v>20005</v>
      </c>
      <c r="M816" s="159">
        <f t="shared" si="382"/>
        <v>20006</v>
      </c>
      <c r="N816" s="159">
        <f t="shared" si="382"/>
        <v>20007</v>
      </c>
      <c r="O816" s="159">
        <f t="shared" si="382"/>
        <v>20008</v>
      </c>
      <c r="P816" s="159">
        <f t="shared" si="382"/>
        <v>20009</v>
      </c>
      <c r="Q816" s="159">
        <f t="shared" si="382"/>
        <v>20010</v>
      </c>
      <c r="R816" s="159">
        <f t="shared" si="382"/>
        <v>20000</v>
      </c>
    </row>
    <row r="817" spans="1:18" s="52" customFormat="1">
      <c r="A817" s="33" t="s">
        <v>323</v>
      </c>
      <c r="B817" s="15">
        <v>792</v>
      </c>
      <c r="C817" s="16" t="s">
        <v>26</v>
      </c>
      <c r="D817" s="16" t="s">
        <v>348</v>
      </c>
      <c r="E817" s="16" t="s">
        <v>474</v>
      </c>
      <c r="F817" s="16" t="s">
        <v>104</v>
      </c>
      <c r="G817" s="159">
        <v>20000</v>
      </c>
      <c r="H817" s="159">
        <v>20001</v>
      </c>
      <c r="I817" s="159">
        <v>20002</v>
      </c>
      <c r="J817" s="159">
        <v>20003</v>
      </c>
      <c r="K817" s="159">
        <v>20004</v>
      </c>
      <c r="L817" s="159">
        <v>20005</v>
      </c>
      <c r="M817" s="159">
        <v>20006</v>
      </c>
      <c r="N817" s="159">
        <v>20007</v>
      </c>
      <c r="O817" s="159">
        <v>20008</v>
      </c>
      <c r="P817" s="159">
        <v>20009</v>
      </c>
      <c r="Q817" s="159">
        <v>20010</v>
      </c>
      <c r="R817" s="159">
        <v>20000</v>
      </c>
    </row>
    <row r="818" spans="1:18">
      <c r="A818" s="43" t="s">
        <v>31</v>
      </c>
      <c r="B818" s="15">
        <v>792</v>
      </c>
      <c r="C818" s="16" t="s">
        <v>26</v>
      </c>
      <c r="D818" s="16" t="s">
        <v>32</v>
      </c>
      <c r="E818" s="16"/>
      <c r="F818" s="16"/>
      <c r="G818" s="159">
        <f>G823+G819</f>
        <v>13436830.23</v>
      </c>
      <c r="H818" s="159">
        <f t="shared" ref="H818:R818" si="383">H823+H819</f>
        <v>13436832.23</v>
      </c>
      <c r="I818" s="159">
        <f t="shared" si="383"/>
        <v>13436834.23</v>
      </c>
      <c r="J818" s="159">
        <f t="shared" si="383"/>
        <v>13436836.23</v>
      </c>
      <c r="K818" s="159">
        <f t="shared" si="383"/>
        <v>13436838.23</v>
      </c>
      <c r="L818" s="159">
        <f t="shared" si="383"/>
        <v>13436840.23</v>
      </c>
      <c r="M818" s="159">
        <f t="shared" si="383"/>
        <v>13436842.23</v>
      </c>
      <c r="N818" s="159">
        <f t="shared" si="383"/>
        <v>13436844.23</v>
      </c>
      <c r="O818" s="159">
        <f t="shared" si="383"/>
        <v>13436846.23</v>
      </c>
      <c r="P818" s="159">
        <f t="shared" si="383"/>
        <v>13436848.23</v>
      </c>
      <c r="Q818" s="159">
        <f t="shared" si="383"/>
        <v>13436850.23</v>
      </c>
      <c r="R818" s="159">
        <f t="shared" si="383"/>
        <v>44217</v>
      </c>
    </row>
    <row r="819" spans="1:18" ht="25.5" hidden="1" customHeight="1">
      <c r="A819" s="43" t="s">
        <v>935</v>
      </c>
      <c r="B819" s="15">
        <v>792</v>
      </c>
      <c r="C819" s="16" t="s">
        <v>26</v>
      </c>
      <c r="D819" s="16" t="s">
        <v>32</v>
      </c>
      <c r="E819" s="16" t="s">
        <v>468</v>
      </c>
      <c r="F819" s="16"/>
      <c r="G819" s="159">
        <f>G820</f>
        <v>0</v>
      </c>
      <c r="H819" s="159">
        <f t="shared" ref="H819:R821" si="384">H820</f>
        <v>0</v>
      </c>
      <c r="I819" s="159">
        <f t="shared" si="384"/>
        <v>0</v>
      </c>
      <c r="J819" s="159">
        <f t="shared" si="384"/>
        <v>0</v>
      </c>
      <c r="K819" s="159">
        <f t="shared" si="384"/>
        <v>0</v>
      </c>
      <c r="L819" s="159">
        <f t="shared" si="384"/>
        <v>0</v>
      </c>
      <c r="M819" s="159">
        <f t="shared" si="384"/>
        <v>0</v>
      </c>
      <c r="N819" s="159">
        <f t="shared" si="384"/>
        <v>0</v>
      </c>
      <c r="O819" s="159">
        <f t="shared" si="384"/>
        <v>0</v>
      </c>
      <c r="P819" s="159">
        <f t="shared" si="384"/>
        <v>0</v>
      </c>
      <c r="Q819" s="159">
        <f t="shared" si="384"/>
        <v>0</v>
      </c>
      <c r="R819" s="159">
        <f t="shared" si="384"/>
        <v>0</v>
      </c>
    </row>
    <row r="820" spans="1:18" ht="25.5" hidden="1">
      <c r="A820" s="43" t="s">
        <v>341</v>
      </c>
      <c r="B820" s="15">
        <v>792</v>
      </c>
      <c r="C820" s="16" t="s">
        <v>26</v>
      </c>
      <c r="D820" s="16" t="s">
        <v>32</v>
      </c>
      <c r="E820" s="16" t="s">
        <v>469</v>
      </c>
      <c r="F820" s="16"/>
      <c r="G820" s="159">
        <f>G821</f>
        <v>0</v>
      </c>
      <c r="H820" s="159">
        <f t="shared" si="384"/>
        <v>0</v>
      </c>
      <c r="I820" s="159">
        <f t="shared" si="384"/>
        <v>0</v>
      </c>
      <c r="J820" s="159">
        <f t="shared" si="384"/>
        <v>0</v>
      </c>
      <c r="K820" s="159">
        <f t="shared" si="384"/>
        <v>0</v>
      </c>
      <c r="L820" s="159">
        <f t="shared" si="384"/>
        <v>0</v>
      </c>
      <c r="M820" s="159">
        <f t="shared" si="384"/>
        <v>0</v>
      </c>
      <c r="N820" s="159">
        <f t="shared" si="384"/>
        <v>0</v>
      </c>
      <c r="O820" s="159">
        <f t="shared" si="384"/>
        <v>0</v>
      </c>
      <c r="P820" s="159">
        <f t="shared" si="384"/>
        <v>0</v>
      </c>
      <c r="Q820" s="159">
        <f t="shared" si="384"/>
        <v>0</v>
      </c>
      <c r="R820" s="159">
        <f t="shared" si="384"/>
        <v>0</v>
      </c>
    </row>
    <row r="821" spans="1:18" ht="38.25" hidden="1">
      <c r="A821" s="43" t="s">
        <v>934</v>
      </c>
      <c r="B821" s="15">
        <v>792</v>
      </c>
      <c r="C821" s="16" t="s">
        <v>26</v>
      </c>
      <c r="D821" s="16" t="s">
        <v>32</v>
      </c>
      <c r="E821" s="16" t="s">
        <v>933</v>
      </c>
      <c r="F821" s="16"/>
      <c r="G821" s="159">
        <f>G822</f>
        <v>0</v>
      </c>
      <c r="H821" s="159">
        <f t="shared" si="384"/>
        <v>0</v>
      </c>
      <c r="I821" s="159">
        <f t="shared" si="384"/>
        <v>0</v>
      </c>
      <c r="J821" s="159">
        <f t="shared" si="384"/>
        <v>0</v>
      </c>
      <c r="K821" s="159">
        <f t="shared" si="384"/>
        <v>0</v>
      </c>
      <c r="L821" s="159">
        <f t="shared" si="384"/>
        <v>0</v>
      </c>
      <c r="M821" s="159">
        <f t="shared" si="384"/>
        <v>0</v>
      </c>
      <c r="N821" s="159">
        <f t="shared" si="384"/>
        <v>0</v>
      </c>
      <c r="O821" s="159">
        <f t="shared" si="384"/>
        <v>0</v>
      </c>
      <c r="P821" s="159">
        <f t="shared" si="384"/>
        <v>0</v>
      </c>
      <c r="Q821" s="159">
        <f t="shared" si="384"/>
        <v>0</v>
      </c>
      <c r="R821" s="159">
        <f t="shared" si="384"/>
        <v>0</v>
      </c>
    </row>
    <row r="822" spans="1:18" hidden="1">
      <c r="A822" s="43" t="s">
        <v>373</v>
      </c>
      <c r="B822" s="15">
        <v>792</v>
      </c>
      <c r="C822" s="16" t="s">
        <v>26</v>
      </c>
      <c r="D822" s="16" t="s">
        <v>32</v>
      </c>
      <c r="E822" s="16" t="s">
        <v>933</v>
      </c>
      <c r="F822" s="16" t="s">
        <v>374</v>
      </c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</row>
    <row r="823" spans="1:18" s="36" customFormat="1" ht="15" customHeight="1">
      <c r="A823" s="17" t="s">
        <v>168</v>
      </c>
      <c r="B823" s="15">
        <v>792</v>
      </c>
      <c r="C823" s="16" t="s">
        <v>26</v>
      </c>
      <c r="D823" s="16" t="s">
        <v>32</v>
      </c>
      <c r="E823" s="15" t="s">
        <v>444</v>
      </c>
      <c r="F823" s="16"/>
      <c r="G823" s="159">
        <f>G833+G824+G831+G838+G841+G836</f>
        <v>13436830.23</v>
      </c>
      <c r="H823" s="159">
        <f t="shared" ref="H823:R823" si="385">H833+H824+H831+H838+H841+H836</f>
        <v>13436832.23</v>
      </c>
      <c r="I823" s="159">
        <f t="shared" si="385"/>
        <v>13436834.23</v>
      </c>
      <c r="J823" s="159">
        <f t="shared" si="385"/>
        <v>13436836.23</v>
      </c>
      <c r="K823" s="159">
        <f t="shared" si="385"/>
        <v>13436838.23</v>
      </c>
      <c r="L823" s="159">
        <f t="shared" si="385"/>
        <v>13436840.23</v>
      </c>
      <c r="M823" s="159">
        <f t="shared" si="385"/>
        <v>13436842.23</v>
      </c>
      <c r="N823" s="159">
        <f t="shared" si="385"/>
        <v>13436844.23</v>
      </c>
      <c r="O823" s="159">
        <f t="shared" si="385"/>
        <v>13436846.23</v>
      </c>
      <c r="P823" s="159">
        <f t="shared" si="385"/>
        <v>13436848.23</v>
      </c>
      <c r="Q823" s="159">
        <f t="shared" si="385"/>
        <v>13436850.23</v>
      </c>
      <c r="R823" s="159">
        <f t="shared" si="385"/>
        <v>44217</v>
      </c>
    </row>
    <row r="824" spans="1:18" ht="18.75" hidden="1" customHeight="1">
      <c r="A824" s="17" t="s">
        <v>657</v>
      </c>
      <c r="B824" s="15">
        <v>792</v>
      </c>
      <c r="C824" s="16" t="s">
        <v>26</v>
      </c>
      <c r="D824" s="16" t="s">
        <v>32</v>
      </c>
      <c r="E824" s="16" t="s">
        <v>445</v>
      </c>
      <c r="F824" s="16"/>
      <c r="G824" s="159">
        <f>G825</f>
        <v>0</v>
      </c>
      <c r="H824" s="159">
        <f t="shared" ref="H824:R824" si="386">H825</f>
        <v>0</v>
      </c>
      <c r="I824" s="159">
        <f t="shared" si="386"/>
        <v>0</v>
      </c>
      <c r="J824" s="159">
        <f t="shared" si="386"/>
        <v>0</v>
      </c>
      <c r="K824" s="159">
        <f t="shared" si="386"/>
        <v>0</v>
      </c>
      <c r="L824" s="159">
        <f t="shared" si="386"/>
        <v>0</v>
      </c>
      <c r="M824" s="159">
        <f t="shared" si="386"/>
        <v>0</v>
      </c>
      <c r="N824" s="159">
        <f t="shared" si="386"/>
        <v>0</v>
      </c>
      <c r="O824" s="159">
        <f t="shared" si="386"/>
        <v>0</v>
      </c>
      <c r="P824" s="159">
        <f t="shared" si="386"/>
        <v>0</v>
      </c>
      <c r="Q824" s="159">
        <f t="shared" si="386"/>
        <v>0</v>
      </c>
      <c r="R824" s="159">
        <f t="shared" si="386"/>
        <v>0</v>
      </c>
    </row>
    <row r="825" spans="1:18" ht="19.5" hidden="1" customHeight="1">
      <c r="A825" s="17" t="s">
        <v>100</v>
      </c>
      <c r="B825" s="15">
        <v>792</v>
      </c>
      <c r="C825" s="16" t="s">
        <v>26</v>
      </c>
      <c r="D825" s="16" t="s">
        <v>32</v>
      </c>
      <c r="E825" s="16" t="s">
        <v>445</v>
      </c>
      <c r="F825" s="16" t="s">
        <v>101</v>
      </c>
      <c r="G825" s="159">
        <f>G826+G827</f>
        <v>0</v>
      </c>
      <c r="H825" s="159">
        <f t="shared" ref="H825:R825" si="387">H826+H827</f>
        <v>0</v>
      </c>
      <c r="I825" s="159">
        <f t="shared" si="387"/>
        <v>0</v>
      </c>
      <c r="J825" s="159">
        <f t="shared" si="387"/>
        <v>0</v>
      </c>
      <c r="K825" s="159">
        <f t="shared" si="387"/>
        <v>0</v>
      </c>
      <c r="L825" s="159">
        <f t="shared" si="387"/>
        <v>0</v>
      </c>
      <c r="M825" s="159">
        <f t="shared" si="387"/>
        <v>0</v>
      </c>
      <c r="N825" s="159">
        <f t="shared" si="387"/>
        <v>0</v>
      </c>
      <c r="O825" s="159">
        <f t="shared" si="387"/>
        <v>0</v>
      </c>
      <c r="P825" s="159">
        <f t="shared" si="387"/>
        <v>0</v>
      </c>
      <c r="Q825" s="159">
        <f t="shared" si="387"/>
        <v>0</v>
      </c>
      <c r="R825" s="159">
        <f t="shared" si="387"/>
        <v>0</v>
      </c>
    </row>
    <row r="826" spans="1:18" ht="18.75" hidden="1" customHeight="1">
      <c r="A826" s="17" t="s">
        <v>657</v>
      </c>
      <c r="B826" s="15">
        <v>792</v>
      </c>
      <c r="C826" s="16" t="s">
        <v>26</v>
      </c>
      <c r="D826" s="16" t="s">
        <v>32</v>
      </c>
      <c r="E826" s="16" t="s">
        <v>445</v>
      </c>
      <c r="F826" s="16" t="s">
        <v>656</v>
      </c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</row>
    <row r="827" spans="1:18" ht="18.75" hidden="1" customHeight="1">
      <c r="A827" s="17" t="s">
        <v>323</v>
      </c>
      <c r="B827" s="15">
        <v>792</v>
      </c>
      <c r="C827" s="16" t="s">
        <v>26</v>
      </c>
      <c r="D827" s="16" t="s">
        <v>32</v>
      </c>
      <c r="E827" s="16" t="s">
        <v>445</v>
      </c>
      <c r="F827" s="16" t="s">
        <v>104</v>
      </c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</row>
    <row r="828" spans="1:18" ht="18.75" hidden="1" customHeight="1">
      <c r="A828" s="17"/>
      <c r="B828" s="15"/>
      <c r="C828" s="16"/>
      <c r="D828" s="16"/>
      <c r="E828" s="16"/>
      <c r="F828" s="16"/>
      <c r="G828" s="159"/>
      <c r="H828" s="159"/>
      <c r="I828" s="159"/>
      <c r="J828" s="159"/>
      <c r="K828" s="159"/>
      <c r="L828" s="159"/>
      <c r="M828" s="159"/>
      <c r="N828" s="159"/>
      <c r="O828" s="159"/>
      <c r="P828" s="159"/>
      <c r="Q828" s="159"/>
      <c r="R828" s="159"/>
    </row>
    <row r="829" spans="1:18" ht="18.75" customHeight="1">
      <c r="A829" s="17" t="s">
        <v>673</v>
      </c>
      <c r="B829" s="15">
        <v>792</v>
      </c>
      <c r="C829" s="16" t="s">
        <v>26</v>
      </c>
      <c r="D829" s="16" t="s">
        <v>32</v>
      </c>
      <c r="E829" s="16" t="s">
        <v>445</v>
      </c>
      <c r="F829" s="16"/>
      <c r="G829" s="159">
        <f>G830+G832</f>
        <v>12773599.43</v>
      </c>
      <c r="H829" s="159">
        <f t="shared" ref="H829:R829" si="388">H830+H832</f>
        <v>12773599.43</v>
      </c>
      <c r="I829" s="159">
        <f t="shared" si="388"/>
        <v>12773599.43</v>
      </c>
      <c r="J829" s="159">
        <f t="shared" si="388"/>
        <v>12773599.43</v>
      </c>
      <c r="K829" s="159">
        <f t="shared" si="388"/>
        <v>12773599.43</v>
      </c>
      <c r="L829" s="159">
        <f t="shared" si="388"/>
        <v>12773599.43</v>
      </c>
      <c r="M829" s="159">
        <f t="shared" si="388"/>
        <v>12773599.43</v>
      </c>
      <c r="N829" s="159">
        <f t="shared" si="388"/>
        <v>12773599.43</v>
      </c>
      <c r="O829" s="159">
        <f t="shared" si="388"/>
        <v>12773599.43</v>
      </c>
      <c r="P829" s="159">
        <f t="shared" si="388"/>
        <v>12773599.43</v>
      </c>
      <c r="Q829" s="159">
        <f t="shared" si="388"/>
        <v>12773599.43</v>
      </c>
      <c r="R829" s="159">
        <f t="shared" si="388"/>
        <v>0</v>
      </c>
    </row>
    <row r="830" spans="1:18" ht="18.75" customHeight="1">
      <c r="A830" s="17" t="s">
        <v>100</v>
      </c>
      <c r="B830" s="15">
        <v>792</v>
      </c>
      <c r="C830" s="16" t="s">
        <v>26</v>
      </c>
      <c r="D830" s="16" t="s">
        <v>32</v>
      </c>
      <c r="E830" s="16" t="s">
        <v>445</v>
      </c>
      <c r="F830" s="16" t="s">
        <v>101</v>
      </c>
      <c r="G830" s="159">
        <f>G831</f>
        <v>12773599.43</v>
      </c>
      <c r="H830" s="159">
        <f t="shared" ref="H830:R830" si="389">H831</f>
        <v>12773599.43</v>
      </c>
      <c r="I830" s="159">
        <f t="shared" si="389"/>
        <v>12773599.43</v>
      </c>
      <c r="J830" s="159">
        <f t="shared" si="389"/>
        <v>12773599.43</v>
      </c>
      <c r="K830" s="159">
        <f t="shared" si="389"/>
        <v>12773599.43</v>
      </c>
      <c r="L830" s="159">
        <f t="shared" si="389"/>
        <v>12773599.43</v>
      </c>
      <c r="M830" s="159">
        <f t="shared" si="389"/>
        <v>12773599.43</v>
      </c>
      <c r="N830" s="159">
        <f t="shared" si="389"/>
        <v>12773599.43</v>
      </c>
      <c r="O830" s="159">
        <f t="shared" si="389"/>
        <v>12773599.43</v>
      </c>
      <c r="P830" s="159">
        <f t="shared" si="389"/>
        <v>12773599.43</v>
      </c>
      <c r="Q830" s="159">
        <f t="shared" si="389"/>
        <v>12773599.43</v>
      </c>
      <c r="R830" s="159">
        <f t="shared" si="389"/>
        <v>0</v>
      </c>
    </row>
    <row r="831" spans="1:18" ht="18.75" customHeight="1">
      <c r="A831" s="17" t="s">
        <v>657</v>
      </c>
      <c r="B831" s="15">
        <v>792</v>
      </c>
      <c r="C831" s="16" t="s">
        <v>26</v>
      </c>
      <c r="D831" s="16" t="s">
        <v>32</v>
      </c>
      <c r="E831" s="16" t="s">
        <v>445</v>
      </c>
      <c r="F831" s="16" t="s">
        <v>656</v>
      </c>
      <c r="G831" s="159">
        <f>1344550.36-39162.36+410000+800-123220.62+243000-160000+11097600+32.05</f>
        <v>12773599.43</v>
      </c>
      <c r="H831" s="159">
        <f t="shared" ref="H831:Q831" si="390">1344550.36-39162.36+410000+800-123220.62+243000-160000+11097600+32.05</f>
        <v>12773599.43</v>
      </c>
      <c r="I831" s="159">
        <f t="shared" si="390"/>
        <v>12773599.43</v>
      </c>
      <c r="J831" s="159">
        <f t="shared" si="390"/>
        <v>12773599.43</v>
      </c>
      <c r="K831" s="159">
        <f t="shared" si="390"/>
        <v>12773599.43</v>
      </c>
      <c r="L831" s="159">
        <f t="shared" si="390"/>
        <v>12773599.43</v>
      </c>
      <c r="M831" s="159">
        <f t="shared" si="390"/>
        <v>12773599.43</v>
      </c>
      <c r="N831" s="159">
        <f t="shared" si="390"/>
        <v>12773599.43</v>
      </c>
      <c r="O831" s="159">
        <f t="shared" si="390"/>
        <v>12773599.43</v>
      </c>
      <c r="P831" s="159">
        <f t="shared" si="390"/>
        <v>12773599.43</v>
      </c>
      <c r="Q831" s="159">
        <f t="shared" si="390"/>
        <v>12773599.43</v>
      </c>
      <c r="R831" s="159">
        <v>0</v>
      </c>
    </row>
    <row r="832" spans="1:18" hidden="1">
      <c r="A832" s="17" t="s">
        <v>100</v>
      </c>
      <c r="B832" s="15">
        <v>792</v>
      </c>
      <c r="C832" s="16" t="s">
        <v>26</v>
      </c>
      <c r="D832" s="16" t="s">
        <v>32</v>
      </c>
      <c r="E832" s="16" t="s">
        <v>167</v>
      </c>
      <c r="F832" s="16" t="s">
        <v>101</v>
      </c>
      <c r="G832" s="159">
        <f>G833</f>
        <v>0</v>
      </c>
      <c r="H832" s="159">
        <f t="shared" ref="H832:R832" si="391">H833</f>
        <v>0</v>
      </c>
      <c r="I832" s="159">
        <f t="shared" si="391"/>
        <v>0</v>
      </c>
      <c r="J832" s="159">
        <f t="shared" si="391"/>
        <v>0</v>
      </c>
      <c r="K832" s="159">
        <f t="shared" si="391"/>
        <v>0</v>
      </c>
      <c r="L832" s="159">
        <f t="shared" si="391"/>
        <v>0</v>
      </c>
      <c r="M832" s="159">
        <f t="shared" si="391"/>
        <v>0</v>
      </c>
      <c r="N832" s="159">
        <f t="shared" si="391"/>
        <v>0</v>
      </c>
      <c r="O832" s="159">
        <f t="shared" si="391"/>
        <v>0</v>
      </c>
      <c r="P832" s="159">
        <f t="shared" si="391"/>
        <v>0</v>
      </c>
      <c r="Q832" s="159">
        <f t="shared" si="391"/>
        <v>0</v>
      </c>
      <c r="R832" s="159">
        <f t="shared" si="391"/>
        <v>0</v>
      </c>
    </row>
    <row r="833" spans="1:18" hidden="1">
      <c r="A833" s="17" t="s">
        <v>373</v>
      </c>
      <c r="B833" s="15">
        <v>792</v>
      </c>
      <c r="C833" s="16" t="s">
        <v>26</v>
      </c>
      <c r="D833" s="16" t="s">
        <v>32</v>
      </c>
      <c r="E833" s="16" t="s">
        <v>167</v>
      </c>
      <c r="F833" s="16" t="s">
        <v>374</v>
      </c>
      <c r="G833" s="159"/>
      <c r="H833" s="159"/>
      <c r="I833" s="159"/>
      <c r="J833" s="159"/>
      <c r="K833" s="159"/>
      <c r="L833" s="159"/>
      <c r="M833" s="159"/>
      <c r="N833" s="159"/>
      <c r="O833" s="159"/>
      <c r="P833" s="159"/>
      <c r="Q833" s="159"/>
      <c r="R833" s="159"/>
    </row>
    <row r="834" spans="1:18" hidden="1">
      <c r="A834" s="17" t="s">
        <v>100</v>
      </c>
      <c r="B834" s="15">
        <v>792</v>
      </c>
      <c r="C834" s="16" t="s">
        <v>26</v>
      </c>
      <c r="D834" s="16" t="s">
        <v>32</v>
      </c>
      <c r="E834" s="16" t="s">
        <v>167</v>
      </c>
      <c r="F834" s="16" t="s">
        <v>101</v>
      </c>
      <c r="G834" s="159">
        <f>G835</f>
        <v>0</v>
      </c>
      <c r="H834" s="159">
        <f t="shared" ref="H834:R834" si="392">H835</f>
        <v>0</v>
      </c>
      <c r="I834" s="159">
        <f t="shared" si="392"/>
        <v>0</v>
      </c>
      <c r="J834" s="159">
        <f t="shared" si="392"/>
        <v>0</v>
      </c>
      <c r="K834" s="159">
        <f t="shared" si="392"/>
        <v>0</v>
      </c>
      <c r="L834" s="159">
        <f t="shared" si="392"/>
        <v>0</v>
      </c>
      <c r="M834" s="159">
        <f t="shared" si="392"/>
        <v>0</v>
      </c>
      <c r="N834" s="159">
        <f t="shared" si="392"/>
        <v>0</v>
      </c>
      <c r="O834" s="159">
        <f t="shared" si="392"/>
        <v>0</v>
      </c>
      <c r="P834" s="159">
        <f t="shared" si="392"/>
        <v>0</v>
      </c>
      <c r="Q834" s="159">
        <f t="shared" si="392"/>
        <v>0</v>
      </c>
      <c r="R834" s="159">
        <f t="shared" si="392"/>
        <v>0</v>
      </c>
    </row>
    <row r="835" spans="1:18" hidden="1">
      <c r="A835" s="17" t="s">
        <v>373</v>
      </c>
      <c r="B835" s="15">
        <v>792</v>
      </c>
      <c r="C835" s="16" t="s">
        <v>26</v>
      </c>
      <c r="D835" s="16" t="s">
        <v>32</v>
      </c>
      <c r="E835" s="16" t="s">
        <v>167</v>
      </c>
      <c r="F835" s="16" t="s">
        <v>374</v>
      </c>
      <c r="G835" s="159"/>
      <c r="H835" s="159"/>
      <c r="I835" s="159"/>
      <c r="J835" s="159"/>
      <c r="K835" s="159"/>
      <c r="L835" s="159"/>
      <c r="M835" s="159"/>
      <c r="N835" s="159"/>
      <c r="O835" s="159"/>
      <c r="P835" s="159"/>
      <c r="Q835" s="159"/>
      <c r="R835" s="159"/>
    </row>
    <row r="836" spans="1:18" ht="38.25">
      <c r="A836" s="43" t="s">
        <v>934</v>
      </c>
      <c r="B836" s="15">
        <v>792</v>
      </c>
      <c r="C836" s="16" t="s">
        <v>26</v>
      </c>
      <c r="D836" s="16" t="s">
        <v>32</v>
      </c>
      <c r="E836" s="16" t="s">
        <v>962</v>
      </c>
      <c r="F836" s="16"/>
      <c r="G836" s="159">
        <f>G837</f>
        <v>619013.80000000005</v>
      </c>
      <c r="H836" s="159">
        <f t="shared" ref="H836:R836" si="393">H837</f>
        <v>619013.80000000005</v>
      </c>
      <c r="I836" s="159">
        <f t="shared" si="393"/>
        <v>619013.80000000005</v>
      </c>
      <c r="J836" s="159">
        <f t="shared" si="393"/>
        <v>619013.80000000005</v>
      </c>
      <c r="K836" s="159">
        <f t="shared" si="393"/>
        <v>619013.80000000005</v>
      </c>
      <c r="L836" s="159">
        <f t="shared" si="393"/>
        <v>619013.80000000005</v>
      </c>
      <c r="M836" s="159">
        <f t="shared" si="393"/>
        <v>619013.80000000005</v>
      </c>
      <c r="N836" s="159">
        <f t="shared" si="393"/>
        <v>619013.80000000005</v>
      </c>
      <c r="O836" s="159">
        <f t="shared" si="393"/>
        <v>619013.80000000005</v>
      </c>
      <c r="P836" s="159">
        <f t="shared" si="393"/>
        <v>619013.80000000005</v>
      </c>
      <c r="Q836" s="159">
        <f t="shared" si="393"/>
        <v>619013.80000000005</v>
      </c>
      <c r="R836" s="159">
        <f t="shared" si="393"/>
        <v>0</v>
      </c>
    </row>
    <row r="837" spans="1:18">
      <c r="A837" s="17" t="s">
        <v>657</v>
      </c>
      <c r="B837" s="15">
        <v>792</v>
      </c>
      <c r="C837" s="16" t="s">
        <v>26</v>
      </c>
      <c r="D837" s="16" t="s">
        <v>32</v>
      </c>
      <c r="E837" s="16" t="s">
        <v>962</v>
      </c>
      <c r="F837" s="16" t="s">
        <v>656</v>
      </c>
      <c r="G837" s="159">
        <f>1079100-460086.2</f>
        <v>619013.80000000005</v>
      </c>
      <c r="H837" s="159">
        <f t="shared" ref="H837:Q837" si="394">1079100-460086.2</f>
        <v>619013.80000000005</v>
      </c>
      <c r="I837" s="159">
        <f t="shared" si="394"/>
        <v>619013.80000000005</v>
      </c>
      <c r="J837" s="159">
        <f t="shared" si="394"/>
        <v>619013.80000000005</v>
      </c>
      <c r="K837" s="159">
        <f t="shared" si="394"/>
        <v>619013.80000000005</v>
      </c>
      <c r="L837" s="159">
        <f t="shared" si="394"/>
        <v>619013.80000000005</v>
      </c>
      <c r="M837" s="159">
        <f t="shared" si="394"/>
        <v>619013.80000000005</v>
      </c>
      <c r="N837" s="159">
        <f t="shared" si="394"/>
        <v>619013.80000000005</v>
      </c>
      <c r="O837" s="159">
        <f t="shared" si="394"/>
        <v>619013.80000000005</v>
      </c>
      <c r="P837" s="159">
        <f t="shared" si="394"/>
        <v>619013.80000000005</v>
      </c>
      <c r="Q837" s="159">
        <f t="shared" si="394"/>
        <v>619013.80000000005</v>
      </c>
      <c r="R837" s="159">
        <v>0</v>
      </c>
    </row>
    <row r="838" spans="1:18">
      <c r="A838" s="17" t="s">
        <v>866</v>
      </c>
      <c r="B838" s="15">
        <v>792</v>
      </c>
      <c r="C838" s="16" t="s">
        <v>26</v>
      </c>
      <c r="D838" s="16" t="s">
        <v>32</v>
      </c>
      <c r="E838" s="16" t="s">
        <v>865</v>
      </c>
      <c r="F838" s="16"/>
      <c r="G838" s="159">
        <f>G840</f>
        <v>4217</v>
      </c>
      <c r="H838" s="159">
        <f t="shared" ref="H838:R838" si="395">H840</f>
        <v>4218</v>
      </c>
      <c r="I838" s="159">
        <f t="shared" si="395"/>
        <v>4219</v>
      </c>
      <c r="J838" s="159">
        <f t="shared" si="395"/>
        <v>4220</v>
      </c>
      <c r="K838" s="159">
        <f t="shared" si="395"/>
        <v>4221</v>
      </c>
      <c r="L838" s="159">
        <f t="shared" si="395"/>
        <v>4222</v>
      </c>
      <c r="M838" s="159">
        <f t="shared" si="395"/>
        <v>4223</v>
      </c>
      <c r="N838" s="159">
        <f t="shared" si="395"/>
        <v>4224</v>
      </c>
      <c r="O838" s="159">
        <f t="shared" si="395"/>
        <v>4225</v>
      </c>
      <c r="P838" s="159">
        <f t="shared" si="395"/>
        <v>4226</v>
      </c>
      <c r="Q838" s="159">
        <f t="shared" si="395"/>
        <v>4227</v>
      </c>
      <c r="R838" s="159">
        <f t="shared" si="395"/>
        <v>4217</v>
      </c>
    </row>
    <row r="839" spans="1:18">
      <c r="A839" s="17" t="s">
        <v>100</v>
      </c>
      <c r="B839" s="15">
        <v>792</v>
      </c>
      <c r="C839" s="16" t="s">
        <v>26</v>
      </c>
      <c r="D839" s="16" t="s">
        <v>32</v>
      </c>
      <c r="E839" s="16" t="s">
        <v>865</v>
      </c>
      <c r="F839" s="16" t="s">
        <v>101</v>
      </c>
      <c r="G839" s="159">
        <f>G840</f>
        <v>4217</v>
      </c>
      <c r="H839" s="159">
        <f t="shared" ref="H839:R839" si="396">H840</f>
        <v>4218</v>
      </c>
      <c r="I839" s="159">
        <f t="shared" si="396"/>
        <v>4219</v>
      </c>
      <c r="J839" s="159">
        <f t="shared" si="396"/>
        <v>4220</v>
      </c>
      <c r="K839" s="159">
        <f t="shared" si="396"/>
        <v>4221</v>
      </c>
      <c r="L839" s="159">
        <f t="shared" si="396"/>
        <v>4222</v>
      </c>
      <c r="M839" s="159">
        <f t="shared" si="396"/>
        <v>4223</v>
      </c>
      <c r="N839" s="159">
        <f t="shared" si="396"/>
        <v>4224</v>
      </c>
      <c r="O839" s="159">
        <f t="shared" si="396"/>
        <v>4225</v>
      </c>
      <c r="P839" s="159">
        <f t="shared" si="396"/>
        <v>4226</v>
      </c>
      <c r="Q839" s="159">
        <f t="shared" si="396"/>
        <v>4227</v>
      </c>
      <c r="R839" s="159">
        <f t="shared" si="396"/>
        <v>4217</v>
      </c>
    </row>
    <row r="840" spans="1:18">
      <c r="A840" s="17" t="s">
        <v>907</v>
      </c>
      <c r="B840" s="15">
        <v>792</v>
      </c>
      <c r="C840" s="16" t="s">
        <v>26</v>
      </c>
      <c r="D840" s="16" t="s">
        <v>32</v>
      </c>
      <c r="E840" s="16" t="s">
        <v>865</v>
      </c>
      <c r="F840" s="16" t="s">
        <v>656</v>
      </c>
      <c r="G840" s="159">
        <v>4217</v>
      </c>
      <c r="H840" s="159">
        <v>4218</v>
      </c>
      <c r="I840" s="159">
        <v>4219</v>
      </c>
      <c r="J840" s="159">
        <v>4220</v>
      </c>
      <c r="K840" s="159">
        <v>4221</v>
      </c>
      <c r="L840" s="159">
        <v>4222</v>
      </c>
      <c r="M840" s="159">
        <v>4223</v>
      </c>
      <c r="N840" s="159">
        <v>4224</v>
      </c>
      <c r="O840" s="159">
        <v>4225</v>
      </c>
      <c r="P840" s="159">
        <v>4226</v>
      </c>
      <c r="Q840" s="159">
        <v>4227</v>
      </c>
      <c r="R840" s="159">
        <v>4217</v>
      </c>
    </row>
    <row r="841" spans="1:18" ht="25.5" customHeight="1">
      <c r="A841" s="17" t="s">
        <v>932</v>
      </c>
      <c r="B841" s="15">
        <v>792</v>
      </c>
      <c r="C841" s="16" t="s">
        <v>26</v>
      </c>
      <c r="D841" s="16" t="s">
        <v>32</v>
      </c>
      <c r="E841" s="16" t="s">
        <v>931</v>
      </c>
      <c r="F841" s="16"/>
      <c r="G841" s="159">
        <f>G843</f>
        <v>40000</v>
      </c>
      <c r="H841" s="159">
        <f t="shared" ref="H841:R841" si="397">H843</f>
        <v>40001</v>
      </c>
      <c r="I841" s="159">
        <f t="shared" si="397"/>
        <v>40002</v>
      </c>
      <c r="J841" s="159">
        <f t="shared" si="397"/>
        <v>40003</v>
      </c>
      <c r="K841" s="159">
        <f t="shared" si="397"/>
        <v>40004</v>
      </c>
      <c r="L841" s="159">
        <f t="shared" si="397"/>
        <v>40005</v>
      </c>
      <c r="M841" s="159">
        <f t="shared" si="397"/>
        <v>40006</v>
      </c>
      <c r="N841" s="159">
        <f t="shared" si="397"/>
        <v>40007</v>
      </c>
      <c r="O841" s="159">
        <f t="shared" si="397"/>
        <v>40008</v>
      </c>
      <c r="P841" s="159">
        <f t="shared" si="397"/>
        <v>40009</v>
      </c>
      <c r="Q841" s="159">
        <f t="shared" si="397"/>
        <v>40010</v>
      </c>
      <c r="R841" s="159">
        <f t="shared" si="397"/>
        <v>40000</v>
      </c>
    </row>
    <row r="842" spans="1:18">
      <c r="A842" s="17" t="s">
        <v>100</v>
      </c>
      <c r="B842" s="15">
        <v>792</v>
      </c>
      <c r="C842" s="16" t="s">
        <v>26</v>
      </c>
      <c r="D842" s="16" t="s">
        <v>32</v>
      </c>
      <c r="E842" s="16" t="s">
        <v>931</v>
      </c>
      <c r="F842" s="16" t="s">
        <v>101</v>
      </c>
      <c r="G842" s="159">
        <f>G843</f>
        <v>40000</v>
      </c>
      <c r="H842" s="159">
        <f t="shared" ref="H842:R842" si="398">H843</f>
        <v>40001</v>
      </c>
      <c r="I842" s="159">
        <f t="shared" si="398"/>
        <v>40002</v>
      </c>
      <c r="J842" s="159">
        <f t="shared" si="398"/>
        <v>40003</v>
      </c>
      <c r="K842" s="159">
        <f t="shared" si="398"/>
        <v>40004</v>
      </c>
      <c r="L842" s="159">
        <f t="shared" si="398"/>
        <v>40005</v>
      </c>
      <c r="M842" s="159">
        <f t="shared" si="398"/>
        <v>40006</v>
      </c>
      <c r="N842" s="159">
        <f t="shared" si="398"/>
        <v>40007</v>
      </c>
      <c r="O842" s="159">
        <f t="shared" si="398"/>
        <v>40008</v>
      </c>
      <c r="P842" s="159">
        <f t="shared" si="398"/>
        <v>40009</v>
      </c>
      <c r="Q842" s="159">
        <f t="shared" si="398"/>
        <v>40010</v>
      </c>
      <c r="R842" s="159">
        <f t="shared" si="398"/>
        <v>40000</v>
      </c>
    </row>
    <row r="843" spans="1:18">
      <c r="A843" s="17" t="s">
        <v>907</v>
      </c>
      <c r="B843" s="15">
        <v>792</v>
      </c>
      <c r="C843" s="16" t="s">
        <v>26</v>
      </c>
      <c r="D843" s="16" t="s">
        <v>32</v>
      </c>
      <c r="E843" s="16" t="s">
        <v>931</v>
      </c>
      <c r="F843" s="16" t="s">
        <v>656</v>
      </c>
      <c r="G843" s="159">
        <v>40000</v>
      </c>
      <c r="H843" s="159">
        <v>40001</v>
      </c>
      <c r="I843" s="159">
        <v>40002</v>
      </c>
      <c r="J843" s="159">
        <v>40003</v>
      </c>
      <c r="K843" s="159">
        <v>40004</v>
      </c>
      <c r="L843" s="159">
        <v>40005</v>
      </c>
      <c r="M843" s="159">
        <v>40006</v>
      </c>
      <c r="N843" s="159">
        <v>40007</v>
      </c>
      <c r="O843" s="159">
        <v>40008</v>
      </c>
      <c r="P843" s="159">
        <v>40009</v>
      </c>
      <c r="Q843" s="159">
        <v>40010</v>
      </c>
      <c r="R843" s="159">
        <v>40000</v>
      </c>
    </row>
    <row r="844" spans="1:18" hidden="1">
      <c r="A844" s="17"/>
      <c r="B844" s="15"/>
      <c r="C844" s="16"/>
      <c r="D844" s="16"/>
      <c r="E844" s="16"/>
      <c r="F844" s="16"/>
      <c r="G844" s="159"/>
      <c r="H844" s="159"/>
      <c r="I844" s="159"/>
      <c r="J844" s="159"/>
      <c r="K844" s="159"/>
      <c r="L844" s="159"/>
      <c r="M844" s="159"/>
      <c r="N844" s="159"/>
      <c r="O844" s="159"/>
      <c r="P844" s="159"/>
      <c r="Q844" s="159"/>
      <c r="R844" s="159"/>
    </row>
    <row r="845" spans="1:18" hidden="1">
      <c r="A845" s="17"/>
      <c r="B845" s="15"/>
      <c r="C845" s="16"/>
      <c r="D845" s="16"/>
      <c r="E845" s="16"/>
      <c r="F845" s="16"/>
      <c r="G845" s="159"/>
      <c r="H845" s="159"/>
      <c r="I845" s="159"/>
      <c r="J845" s="159"/>
      <c r="K845" s="159"/>
      <c r="L845" s="159"/>
      <c r="M845" s="159"/>
      <c r="N845" s="159"/>
      <c r="O845" s="159"/>
      <c r="P845" s="159"/>
      <c r="Q845" s="159"/>
      <c r="R845" s="159"/>
    </row>
    <row r="846" spans="1:18">
      <c r="A846" s="53" t="s">
        <v>355</v>
      </c>
      <c r="B846" s="21">
        <v>792</v>
      </c>
      <c r="C846" s="22" t="s">
        <v>37</v>
      </c>
      <c r="D846" s="22"/>
      <c r="E846" s="22"/>
      <c r="F846" s="22"/>
      <c r="G846" s="161">
        <f>G847</f>
        <v>2888900</v>
      </c>
      <c r="H846" s="161">
        <f t="shared" ref="H846:R847" si="399">H847</f>
        <v>2888901</v>
      </c>
      <c r="I846" s="161">
        <f t="shared" si="399"/>
        <v>2888902</v>
      </c>
      <c r="J846" s="161">
        <f t="shared" si="399"/>
        <v>2888903</v>
      </c>
      <c r="K846" s="161">
        <f t="shared" si="399"/>
        <v>2888904</v>
      </c>
      <c r="L846" s="161">
        <f t="shared" si="399"/>
        <v>2888905</v>
      </c>
      <c r="M846" s="161">
        <f t="shared" si="399"/>
        <v>2888906</v>
      </c>
      <c r="N846" s="161">
        <f t="shared" si="399"/>
        <v>2888907</v>
      </c>
      <c r="O846" s="161">
        <f t="shared" si="399"/>
        <v>2888908</v>
      </c>
      <c r="P846" s="161">
        <f t="shared" si="399"/>
        <v>2888909</v>
      </c>
      <c r="Q846" s="161">
        <f t="shared" si="399"/>
        <v>2888910</v>
      </c>
      <c r="R846" s="161">
        <f t="shared" si="399"/>
        <v>2888900</v>
      </c>
    </row>
    <row r="847" spans="1:18">
      <c r="A847" s="43" t="s">
        <v>356</v>
      </c>
      <c r="B847" s="15">
        <v>792</v>
      </c>
      <c r="C847" s="16" t="s">
        <v>37</v>
      </c>
      <c r="D847" s="16" t="s">
        <v>109</v>
      </c>
      <c r="E847" s="16"/>
      <c r="F847" s="16"/>
      <c r="G847" s="159">
        <f>G848</f>
        <v>2888900</v>
      </c>
      <c r="H847" s="159">
        <f t="shared" si="399"/>
        <v>2888901</v>
      </c>
      <c r="I847" s="159">
        <f t="shared" si="399"/>
        <v>2888902</v>
      </c>
      <c r="J847" s="159">
        <f t="shared" si="399"/>
        <v>2888903</v>
      </c>
      <c r="K847" s="159">
        <f t="shared" si="399"/>
        <v>2888904</v>
      </c>
      <c r="L847" s="159">
        <f t="shared" si="399"/>
        <v>2888905</v>
      </c>
      <c r="M847" s="159">
        <f t="shared" si="399"/>
        <v>2888906</v>
      </c>
      <c r="N847" s="159">
        <f t="shared" si="399"/>
        <v>2888907</v>
      </c>
      <c r="O847" s="159">
        <f t="shared" si="399"/>
        <v>2888908</v>
      </c>
      <c r="P847" s="159">
        <f t="shared" si="399"/>
        <v>2888909</v>
      </c>
      <c r="Q847" s="159">
        <f t="shared" si="399"/>
        <v>2888910</v>
      </c>
      <c r="R847" s="159">
        <f t="shared" si="399"/>
        <v>2888900</v>
      </c>
    </row>
    <row r="848" spans="1:18" s="31" customFormat="1" ht="38.25">
      <c r="A848" s="17" t="s">
        <v>786</v>
      </c>
      <c r="B848" s="15">
        <v>792</v>
      </c>
      <c r="C848" s="16" t="s">
        <v>37</v>
      </c>
      <c r="D848" s="16" t="s">
        <v>109</v>
      </c>
      <c r="E848" s="16" t="s">
        <v>468</v>
      </c>
      <c r="F848" s="42"/>
      <c r="G848" s="159">
        <f>G850</f>
        <v>2888900</v>
      </c>
      <c r="H848" s="159">
        <f t="shared" ref="H848:R848" si="400">H850</f>
        <v>2888901</v>
      </c>
      <c r="I848" s="159">
        <f t="shared" si="400"/>
        <v>2888902</v>
      </c>
      <c r="J848" s="159">
        <f t="shared" si="400"/>
        <v>2888903</v>
      </c>
      <c r="K848" s="159">
        <f t="shared" si="400"/>
        <v>2888904</v>
      </c>
      <c r="L848" s="159">
        <f t="shared" si="400"/>
        <v>2888905</v>
      </c>
      <c r="M848" s="159">
        <f t="shared" si="400"/>
        <v>2888906</v>
      </c>
      <c r="N848" s="159">
        <f t="shared" si="400"/>
        <v>2888907</v>
      </c>
      <c r="O848" s="159">
        <f t="shared" si="400"/>
        <v>2888908</v>
      </c>
      <c r="P848" s="159">
        <f t="shared" si="400"/>
        <v>2888909</v>
      </c>
      <c r="Q848" s="159">
        <f t="shared" si="400"/>
        <v>2888910</v>
      </c>
      <c r="R848" s="159">
        <f t="shared" si="400"/>
        <v>2888900</v>
      </c>
    </row>
    <row r="849" spans="1:18" s="31" customFormat="1" ht="25.5">
      <c r="A849" s="17" t="s">
        <v>341</v>
      </c>
      <c r="B849" s="15">
        <v>792</v>
      </c>
      <c r="C849" s="16" t="s">
        <v>37</v>
      </c>
      <c r="D849" s="16" t="s">
        <v>109</v>
      </c>
      <c r="E849" s="16" t="s">
        <v>469</v>
      </c>
      <c r="F849" s="42"/>
      <c r="G849" s="159">
        <f>G850</f>
        <v>2888900</v>
      </c>
      <c r="H849" s="159">
        <f t="shared" ref="H849:R851" si="401">H850</f>
        <v>2888901</v>
      </c>
      <c r="I849" s="159">
        <f t="shared" si="401"/>
        <v>2888902</v>
      </c>
      <c r="J849" s="159">
        <f t="shared" si="401"/>
        <v>2888903</v>
      </c>
      <c r="K849" s="159">
        <f t="shared" si="401"/>
        <v>2888904</v>
      </c>
      <c r="L849" s="159">
        <f t="shared" si="401"/>
        <v>2888905</v>
      </c>
      <c r="M849" s="159">
        <f t="shared" si="401"/>
        <v>2888906</v>
      </c>
      <c r="N849" s="159">
        <f t="shared" si="401"/>
        <v>2888907</v>
      </c>
      <c r="O849" s="159">
        <f t="shared" si="401"/>
        <v>2888908</v>
      </c>
      <c r="P849" s="159">
        <f t="shared" si="401"/>
        <v>2888909</v>
      </c>
      <c r="Q849" s="159">
        <f t="shared" si="401"/>
        <v>2888910</v>
      </c>
      <c r="R849" s="159">
        <f t="shared" si="401"/>
        <v>2888900</v>
      </c>
    </row>
    <row r="850" spans="1:18" s="31" customFormat="1" ht="25.5">
      <c r="A850" s="17" t="s">
        <v>357</v>
      </c>
      <c r="B850" s="15">
        <v>792</v>
      </c>
      <c r="C850" s="16" t="s">
        <v>37</v>
      </c>
      <c r="D850" s="16" t="s">
        <v>109</v>
      </c>
      <c r="E850" s="16" t="s">
        <v>776</v>
      </c>
      <c r="F850" s="42"/>
      <c r="G850" s="159">
        <f>G851</f>
        <v>2888900</v>
      </c>
      <c r="H850" s="159">
        <f t="shared" si="401"/>
        <v>2888901</v>
      </c>
      <c r="I850" s="159">
        <f t="shared" si="401"/>
        <v>2888902</v>
      </c>
      <c r="J850" s="159">
        <f t="shared" si="401"/>
        <v>2888903</v>
      </c>
      <c r="K850" s="159">
        <f t="shared" si="401"/>
        <v>2888904</v>
      </c>
      <c r="L850" s="159">
        <f t="shared" si="401"/>
        <v>2888905</v>
      </c>
      <c r="M850" s="159">
        <f t="shared" si="401"/>
        <v>2888906</v>
      </c>
      <c r="N850" s="159">
        <f t="shared" si="401"/>
        <v>2888907</v>
      </c>
      <c r="O850" s="159">
        <f t="shared" si="401"/>
        <v>2888908</v>
      </c>
      <c r="P850" s="159">
        <f t="shared" si="401"/>
        <v>2888909</v>
      </c>
      <c r="Q850" s="159">
        <f t="shared" si="401"/>
        <v>2888910</v>
      </c>
      <c r="R850" s="159">
        <f t="shared" si="401"/>
        <v>2888900</v>
      </c>
    </row>
    <row r="851" spans="1:18">
      <c r="A851" s="17" t="s">
        <v>343</v>
      </c>
      <c r="B851" s="15">
        <v>792</v>
      </c>
      <c r="C851" s="16" t="s">
        <v>37</v>
      </c>
      <c r="D851" s="16" t="s">
        <v>109</v>
      </c>
      <c r="E851" s="16" t="s">
        <v>776</v>
      </c>
      <c r="F851" s="16" t="s">
        <v>344</v>
      </c>
      <c r="G851" s="159">
        <f>G852</f>
        <v>2888900</v>
      </c>
      <c r="H851" s="159">
        <f t="shared" si="401"/>
        <v>2888901</v>
      </c>
      <c r="I851" s="159">
        <f t="shared" si="401"/>
        <v>2888902</v>
      </c>
      <c r="J851" s="159">
        <f t="shared" si="401"/>
        <v>2888903</v>
      </c>
      <c r="K851" s="159">
        <f t="shared" si="401"/>
        <v>2888904</v>
      </c>
      <c r="L851" s="159">
        <f t="shared" si="401"/>
        <v>2888905</v>
      </c>
      <c r="M851" s="159">
        <f t="shared" si="401"/>
        <v>2888906</v>
      </c>
      <c r="N851" s="159">
        <f t="shared" si="401"/>
        <v>2888907</v>
      </c>
      <c r="O851" s="159">
        <f t="shared" si="401"/>
        <v>2888908</v>
      </c>
      <c r="P851" s="159">
        <f t="shared" si="401"/>
        <v>2888909</v>
      </c>
      <c r="Q851" s="159">
        <f t="shared" si="401"/>
        <v>2888910</v>
      </c>
      <c r="R851" s="159">
        <f t="shared" si="401"/>
        <v>2888900</v>
      </c>
    </row>
    <row r="852" spans="1:18">
      <c r="A852" s="17" t="s">
        <v>345</v>
      </c>
      <c r="B852" s="15">
        <v>792</v>
      </c>
      <c r="C852" s="16" t="s">
        <v>37</v>
      </c>
      <c r="D852" s="16" t="s">
        <v>109</v>
      </c>
      <c r="E852" s="16" t="s">
        <v>776</v>
      </c>
      <c r="F852" s="16" t="s">
        <v>346</v>
      </c>
      <c r="G852" s="159">
        <v>2888900</v>
      </c>
      <c r="H852" s="159">
        <v>2888901</v>
      </c>
      <c r="I852" s="159">
        <v>2888902</v>
      </c>
      <c r="J852" s="159">
        <v>2888903</v>
      </c>
      <c r="K852" s="159">
        <v>2888904</v>
      </c>
      <c r="L852" s="159">
        <v>2888905</v>
      </c>
      <c r="M852" s="159">
        <v>2888906</v>
      </c>
      <c r="N852" s="159">
        <v>2888907</v>
      </c>
      <c r="O852" s="159">
        <v>2888908</v>
      </c>
      <c r="P852" s="159">
        <v>2888909</v>
      </c>
      <c r="Q852" s="159">
        <v>2888910</v>
      </c>
      <c r="R852" s="159">
        <v>2888900</v>
      </c>
    </row>
    <row r="853" spans="1:18" s="24" customFormat="1" hidden="1">
      <c r="A853" s="12" t="s">
        <v>34</v>
      </c>
      <c r="B853" s="38">
        <v>792</v>
      </c>
      <c r="C853" s="39" t="s">
        <v>35</v>
      </c>
      <c r="D853" s="39"/>
      <c r="E853" s="39"/>
      <c r="F853" s="39"/>
      <c r="G853" s="165">
        <f>G854</f>
        <v>0</v>
      </c>
      <c r="H853" s="165">
        <f t="shared" ref="H853:R857" si="402">H854</f>
        <v>0</v>
      </c>
      <c r="I853" s="165">
        <f t="shared" si="402"/>
        <v>0</v>
      </c>
      <c r="J853" s="165">
        <f t="shared" si="402"/>
        <v>0</v>
      </c>
      <c r="K853" s="165">
        <f t="shared" si="402"/>
        <v>0</v>
      </c>
      <c r="L853" s="165">
        <f t="shared" si="402"/>
        <v>0</v>
      </c>
      <c r="M853" s="165">
        <f t="shared" si="402"/>
        <v>0</v>
      </c>
      <c r="N853" s="165">
        <f t="shared" si="402"/>
        <v>0</v>
      </c>
      <c r="O853" s="165">
        <f t="shared" si="402"/>
        <v>0</v>
      </c>
      <c r="P853" s="165">
        <f t="shared" si="402"/>
        <v>0</v>
      </c>
      <c r="Q853" s="165">
        <f t="shared" si="402"/>
        <v>0</v>
      </c>
      <c r="R853" s="165">
        <f t="shared" si="402"/>
        <v>0</v>
      </c>
    </row>
    <row r="854" spans="1:18" hidden="1">
      <c r="A854" s="14" t="s">
        <v>36</v>
      </c>
      <c r="B854" s="15">
        <v>792</v>
      </c>
      <c r="C854" s="16" t="s">
        <v>35</v>
      </c>
      <c r="D854" s="16" t="s">
        <v>37</v>
      </c>
      <c r="E854" s="16"/>
      <c r="F854" s="16"/>
      <c r="G854" s="159">
        <f>G855</f>
        <v>0</v>
      </c>
      <c r="H854" s="159">
        <f t="shared" si="402"/>
        <v>0</v>
      </c>
      <c r="I854" s="159">
        <f t="shared" si="402"/>
        <v>0</v>
      </c>
      <c r="J854" s="159">
        <f t="shared" si="402"/>
        <v>0</v>
      </c>
      <c r="K854" s="159">
        <f t="shared" si="402"/>
        <v>0</v>
      </c>
      <c r="L854" s="159">
        <f t="shared" si="402"/>
        <v>0</v>
      </c>
      <c r="M854" s="159">
        <f t="shared" si="402"/>
        <v>0</v>
      </c>
      <c r="N854" s="159">
        <f t="shared" si="402"/>
        <v>0</v>
      </c>
      <c r="O854" s="159">
        <f t="shared" si="402"/>
        <v>0</v>
      </c>
      <c r="P854" s="159">
        <f t="shared" si="402"/>
        <v>0</v>
      </c>
      <c r="Q854" s="159">
        <f t="shared" si="402"/>
        <v>0</v>
      </c>
      <c r="R854" s="159">
        <f t="shared" si="402"/>
        <v>0</v>
      </c>
    </row>
    <row r="855" spans="1:18" hidden="1">
      <c r="A855" s="17" t="s">
        <v>47</v>
      </c>
      <c r="B855" s="15">
        <v>792</v>
      </c>
      <c r="C855" s="16" t="s">
        <v>35</v>
      </c>
      <c r="D855" s="16" t="s">
        <v>37</v>
      </c>
      <c r="E855" s="16" t="s">
        <v>424</v>
      </c>
      <c r="F855" s="16"/>
      <c r="G855" s="159">
        <f>G856</f>
        <v>0</v>
      </c>
      <c r="H855" s="159">
        <f t="shared" si="402"/>
        <v>0</v>
      </c>
      <c r="I855" s="159">
        <f t="shared" si="402"/>
        <v>0</v>
      </c>
      <c r="J855" s="159">
        <f t="shared" si="402"/>
        <v>0</v>
      </c>
      <c r="K855" s="159">
        <f t="shared" si="402"/>
        <v>0</v>
      </c>
      <c r="L855" s="159">
        <f t="shared" si="402"/>
        <v>0</v>
      </c>
      <c r="M855" s="159">
        <f t="shared" si="402"/>
        <v>0</v>
      </c>
      <c r="N855" s="159">
        <f t="shared" si="402"/>
        <v>0</v>
      </c>
      <c r="O855" s="159">
        <f t="shared" si="402"/>
        <v>0</v>
      </c>
      <c r="P855" s="159">
        <f t="shared" si="402"/>
        <v>0</v>
      </c>
      <c r="Q855" s="159">
        <f t="shared" si="402"/>
        <v>0</v>
      </c>
      <c r="R855" s="159">
        <f t="shared" si="402"/>
        <v>0</v>
      </c>
    </row>
    <row r="856" spans="1:18" ht="25.5" hidden="1">
      <c r="A856" s="17" t="s">
        <v>384</v>
      </c>
      <c r="B856" s="15">
        <v>792</v>
      </c>
      <c r="C856" s="16" t="s">
        <v>35</v>
      </c>
      <c r="D856" s="16" t="s">
        <v>37</v>
      </c>
      <c r="E856" s="16" t="s">
        <v>383</v>
      </c>
      <c r="F856" s="16"/>
      <c r="G856" s="159">
        <f>G857</f>
        <v>0</v>
      </c>
      <c r="H856" s="159">
        <f t="shared" si="402"/>
        <v>0</v>
      </c>
      <c r="I856" s="159">
        <f t="shared" si="402"/>
        <v>0</v>
      </c>
      <c r="J856" s="159">
        <f t="shared" si="402"/>
        <v>0</v>
      </c>
      <c r="K856" s="159">
        <f t="shared" si="402"/>
        <v>0</v>
      </c>
      <c r="L856" s="159">
        <f t="shared" si="402"/>
        <v>0</v>
      </c>
      <c r="M856" s="159">
        <f t="shared" si="402"/>
        <v>0</v>
      </c>
      <c r="N856" s="159">
        <f t="shared" si="402"/>
        <v>0</v>
      </c>
      <c r="O856" s="159">
        <f t="shared" si="402"/>
        <v>0</v>
      </c>
      <c r="P856" s="159">
        <f t="shared" si="402"/>
        <v>0</v>
      </c>
      <c r="Q856" s="159">
        <f t="shared" si="402"/>
        <v>0</v>
      </c>
      <c r="R856" s="159">
        <f t="shared" si="402"/>
        <v>0</v>
      </c>
    </row>
    <row r="857" spans="1:18" hidden="1">
      <c r="A857" s="17" t="s">
        <v>100</v>
      </c>
      <c r="B857" s="15">
        <v>792</v>
      </c>
      <c r="C857" s="16" t="s">
        <v>35</v>
      </c>
      <c r="D857" s="16" t="s">
        <v>37</v>
      </c>
      <c r="E857" s="16" t="s">
        <v>383</v>
      </c>
      <c r="F857" s="16" t="s">
        <v>101</v>
      </c>
      <c r="G857" s="159">
        <f>G858</f>
        <v>0</v>
      </c>
      <c r="H857" s="159">
        <f t="shared" si="402"/>
        <v>0</v>
      </c>
      <c r="I857" s="159">
        <f t="shared" si="402"/>
        <v>0</v>
      </c>
      <c r="J857" s="159">
        <f t="shared" si="402"/>
        <v>0</v>
      </c>
      <c r="K857" s="159">
        <f t="shared" si="402"/>
        <v>0</v>
      </c>
      <c r="L857" s="159">
        <f t="shared" si="402"/>
        <v>0</v>
      </c>
      <c r="M857" s="159">
        <f t="shared" si="402"/>
        <v>0</v>
      </c>
      <c r="N857" s="159">
        <f t="shared" si="402"/>
        <v>0</v>
      </c>
      <c r="O857" s="159">
        <f t="shared" si="402"/>
        <v>0</v>
      </c>
      <c r="P857" s="159">
        <f t="shared" si="402"/>
        <v>0</v>
      </c>
      <c r="Q857" s="159">
        <f t="shared" si="402"/>
        <v>0</v>
      </c>
      <c r="R857" s="159">
        <f t="shared" si="402"/>
        <v>0</v>
      </c>
    </row>
    <row r="858" spans="1:18" hidden="1">
      <c r="A858" s="17" t="s">
        <v>373</v>
      </c>
      <c r="B858" s="15">
        <v>792</v>
      </c>
      <c r="C858" s="16" t="s">
        <v>35</v>
      </c>
      <c r="D858" s="16" t="s">
        <v>37</v>
      </c>
      <c r="E858" s="16" t="s">
        <v>383</v>
      </c>
      <c r="F858" s="16" t="s">
        <v>374</v>
      </c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</row>
    <row r="859" spans="1:18" ht="13.5" customHeight="1">
      <c r="A859" s="62" t="s">
        <v>691</v>
      </c>
      <c r="B859" s="21">
        <v>792</v>
      </c>
      <c r="C859" s="8" t="s">
        <v>365</v>
      </c>
      <c r="D859" s="8"/>
      <c r="E859" s="8"/>
      <c r="F859" s="8"/>
      <c r="G859" s="157">
        <f>G860</f>
        <v>107237.08</v>
      </c>
      <c r="H859" s="157">
        <f t="shared" ref="H859:R863" si="403">H860</f>
        <v>107238.08</v>
      </c>
      <c r="I859" s="157">
        <f t="shared" si="403"/>
        <v>107239.08</v>
      </c>
      <c r="J859" s="157">
        <f t="shared" si="403"/>
        <v>107240.08</v>
      </c>
      <c r="K859" s="157">
        <f t="shared" si="403"/>
        <v>107241.08</v>
      </c>
      <c r="L859" s="157">
        <f t="shared" si="403"/>
        <v>107242.08</v>
      </c>
      <c r="M859" s="157">
        <f t="shared" si="403"/>
        <v>107243.08</v>
      </c>
      <c r="N859" s="157">
        <f t="shared" si="403"/>
        <v>107244.08</v>
      </c>
      <c r="O859" s="157">
        <f t="shared" si="403"/>
        <v>107245.08</v>
      </c>
      <c r="P859" s="157">
        <f t="shared" si="403"/>
        <v>107246.08</v>
      </c>
      <c r="Q859" s="157">
        <f t="shared" si="403"/>
        <v>107247.08</v>
      </c>
      <c r="R859" s="157">
        <f t="shared" si="403"/>
        <v>107237.08</v>
      </c>
    </row>
    <row r="860" spans="1:18">
      <c r="A860" s="14" t="s">
        <v>366</v>
      </c>
      <c r="B860" s="55">
        <v>792</v>
      </c>
      <c r="C860" s="16" t="s">
        <v>365</v>
      </c>
      <c r="D860" s="16" t="s">
        <v>26</v>
      </c>
      <c r="E860" s="16"/>
      <c r="F860" s="16"/>
      <c r="G860" s="159">
        <f>G861</f>
        <v>107237.08</v>
      </c>
      <c r="H860" s="159">
        <f t="shared" si="403"/>
        <v>107238.08</v>
      </c>
      <c r="I860" s="159">
        <f t="shared" si="403"/>
        <v>107239.08</v>
      </c>
      <c r="J860" s="159">
        <f t="shared" si="403"/>
        <v>107240.08</v>
      </c>
      <c r="K860" s="159">
        <f t="shared" si="403"/>
        <v>107241.08</v>
      </c>
      <c r="L860" s="159">
        <f t="shared" si="403"/>
        <v>107242.08</v>
      </c>
      <c r="M860" s="159">
        <f t="shared" si="403"/>
        <v>107243.08</v>
      </c>
      <c r="N860" s="159">
        <f t="shared" si="403"/>
        <v>107244.08</v>
      </c>
      <c r="O860" s="159">
        <f t="shared" si="403"/>
        <v>107245.08</v>
      </c>
      <c r="P860" s="159">
        <f t="shared" si="403"/>
        <v>107246.08</v>
      </c>
      <c r="Q860" s="159">
        <f t="shared" si="403"/>
        <v>107247.08</v>
      </c>
      <c r="R860" s="159">
        <f t="shared" si="403"/>
        <v>107237.08</v>
      </c>
    </row>
    <row r="861" spans="1:18" ht="25.5" customHeight="1">
      <c r="A861" s="17" t="s">
        <v>367</v>
      </c>
      <c r="B861" s="55">
        <v>792</v>
      </c>
      <c r="C861" s="16" t="s">
        <v>365</v>
      </c>
      <c r="D861" s="16" t="s">
        <v>26</v>
      </c>
      <c r="E861" s="16" t="s">
        <v>480</v>
      </c>
      <c r="F861" s="16"/>
      <c r="G861" s="159">
        <f>G862</f>
        <v>107237.08</v>
      </c>
      <c r="H861" s="159">
        <f t="shared" si="403"/>
        <v>107238.08</v>
      </c>
      <c r="I861" s="159">
        <f t="shared" si="403"/>
        <v>107239.08</v>
      </c>
      <c r="J861" s="159">
        <f t="shared" si="403"/>
        <v>107240.08</v>
      </c>
      <c r="K861" s="159">
        <f t="shared" si="403"/>
        <v>107241.08</v>
      </c>
      <c r="L861" s="159">
        <f t="shared" si="403"/>
        <v>107242.08</v>
      </c>
      <c r="M861" s="159">
        <f t="shared" si="403"/>
        <v>107243.08</v>
      </c>
      <c r="N861" s="159">
        <f t="shared" si="403"/>
        <v>107244.08</v>
      </c>
      <c r="O861" s="159">
        <f t="shared" si="403"/>
        <v>107245.08</v>
      </c>
      <c r="P861" s="159">
        <f t="shared" si="403"/>
        <v>107246.08</v>
      </c>
      <c r="Q861" s="159">
        <f t="shared" si="403"/>
        <v>107247.08</v>
      </c>
      <c r="R861" s="159">
        <f t="shared" si="403"/>
        <v>107237.08</v>
      </c>
    </row>
    <row r="862" spans="1:18">
      <c r="A862" s="17" t="s">
        <v>673</v>
      </c>
      <c r="B862" s="55">
        <v>792</v>
      </c>
      <c r="C862" s="16" t="s">
        <v>365</v>
      </c>
      <c r="D862" s="16" t="s">
        <v>26</v>
      </c>
      <c r="E862" s="16" t="s">
        <v>658</v>
      </c>
      <c r="F862" s="16"/>
      <c r="G862" s="159">
        <f>G863</f>
        <v>107237.08</v>
      </c>
      <c r="H862" s="159">
        <f t="shared" si="403"/>
        <v>107238.08</v>
      </c>
      <c r="I862" s="159">
        <f t="shared" si="403"/>
        <v>107239.08</v>
      </c>
      <c r="J862" s="159">
        <f t="shared" si="403"/>
        <v>107240.08</v>
      </c>
      <c r="K862" s="159">
        <f t="shared" si="403"/>
        <v>107241.08</v>
      </c>
      <c r="L862" s="159">
        <f t="shared" si="403"/>
        <v>107242.08</v>
      </c>
      <c r="M862" s="159">
        <f t="shared" si="403"/>
        <v>107243.08</v>
      </c>
      <c r="N862" s="159">
        <f t="shared" si="403"/>
        <v>107244.08</v>
      </c>
      <c r="O862" s="159">
        <f t="shared" si="403"/>
        <v>107245.08</v>
      </c>
      <c r="P862" s="159">
        <f t="shared" si="403"/>
        <v>107246.08</v>
      </c>
      <c r="Q862" s="159">
        <f t="shared" si="403"/>
        <v>107247.08</v>
      </c>
      <c r="R862" s="159">
        <f t="shared" si="403"/>
        <v>107237.08</v>
      </c>
    </row>
    <row r="863" spans="1:18" ht="25.5">
      <c r="A863" s="17" t="s">
        <v>49</v>
      </c>
      <c r="B863" s="55">
        <v>792</v>
      </c>
      <c r="C863" s="16" t="s">
        <v>365</v>
      </c>
      <c r="D863" s="16" t="s">
        <v>26</v>
      </c>
      <c r="E863" s="16" t="s">
        <v>658</v>
      </c>
      <c r="F863" s="16" t="s">
        <v>50</v>
      </c>
      <c r="G863" s="159">
        <f>G864</f>
        <v>107237.08</v>
      </c>
      <c r="H863" s="159">
        <f t="shared" si="403"/>
        <v>107238.08</v>
      </c>
      <c r="I863" s="159">
        <f t="shared" si="403"/>
        <v>107239.08</v>
      </c>
      <c r="J863" s="159">
        <f t="shared" si="403"/>
        <v>107240.08</v>
      </c>
      <c r="K863" s="159">
        <f t="shared" si="403"/>
        <v>107241.08</v>
      </c>
      <c r="L863" s="159">
        <f t="shared" si="403"/>
        <v>107242.08</v>
      </c>
      <c r="M863" s="159">
        <f t="shared" si="403"/>
        <v>107243.08</v>
      </c>
      <c r="N863" s="159">
        <f t="shared" si="403"/>
        <v>107244.08</v>
      </c>
      <c r="O863" s="159">
        <f t="shared" si="403"/>
        <v>107245.08</v>
      </c>
      <c r="P863" s="159">
        <f t="shared" si="403"/>
        <v>107246.08</v>
      </c>
      <c r="Q863" s="159">
        <f t="shared" si="403"/>
        <v>107247.08</v>
      </c>
      <c r="R863" s="159">
        <f t="shared" si="403"/>
        <v>107237.08</v>
      </c>
    </row>
    <row r="864" spans="1:18" ht="25.5">
      <c r="A864" s="17" t="s">
        <v>51</v>
      </c>
      <c r="B864" s="55">
        <v>792</v>
      </c>
      <c r="C864" s="16" t="s">
        <v>365</v>
      </c>
      <c r="D864" s="16" t="s">
        <v>26</v>
      </c>
      <c r="E864" s="16" t="s">
        <v>658</v>
      </c>
      <c r="F864" s="16" t="s">
        <v>52</v>
      </c>
      <c r="G864" s="159">
        <v>107237.08</v>
      </c>
      <c r="H864" s="159">
        <v>107238.08</v>
      </c>
      <c r="I864" s="159">
        <v>107239.08</v>
      </c>
      <c r="J864" s="159">
        <v>107240.08</v>
      </c>
      <c r="K864" s="159">
        <v>107241.08</v>
      </c>
      <c r="L864" s="159">
        <v>107242.08</v>
      </c>
      <c r="M864" s="159">
        <v>107243.08</v>
      </c>
      <c r="N864" s="159">
        <v>107244.08</v>
      </c>
      <c r="O864" s="159">
        <v>107245.08</v>
      </c>
      <c r="P864" s="159">
        <v>107246.08</v>
      </c>
      <c r="Q864" s="159">
        <v>107247.08</v>
      </c>
      <c r="R864" s="159">
        <v>107237.08</v>
      </c>
    </row>
    <row r="865" spans="1:18">
      <c r="A865" s="12" t="s">
        <v>324</v>
      </c>
      <c r="B865" s="21">
        <v>792</v>
      </c>
      <c r="C865" s="8" t="s">
        <v>108</v>
      </c>
      <c r="D865" s="8"/>
      <c r="E865" s="8"/>
      <c r="F865" s="8"/>
      <c r="G865" s="157">
        <f>G866</f>
        <v>0</v>
      </c>
      <c r="H865" s="157">
        <f t="shared" ref="H865:R869" si="404">H866</f>
        <v>0</v>
      </c>
      <c r="I865" s="157">
        <f t="shared" si="404"/>
        <v>0</v>
      </c>
      <c r="J865" s="157">
        <f t="shared" si="404"/>
        <v>0</v>
      </c>
      <c r="K865" s="157">
        <f t="shared" si="404"/>
        <v>0</v>
      </c>
      <c r="L865" s="157">
        <f t="shared" si="404"/>
        <v>0</v>
      </c>
      <c r="M865" s="157">
        <f t="shared" si="404"/>
        <v>0</v>
      </c>
      <c r="N865" s="157">
        <f t="shared" si="404"/>
        <v>0</v>
      </c>
      <c r="O865" s="157">
        <f t="shared" si="404"/>
        <v>0</v>
      </c>
      <c r="P865" s="157">
        <f t="shared" si="404"/>
        <v>0</v>
      </c>
      <c r="Q865" s="157">
        <f t="shared" si="404"/>
        <v>0</v>
      </c>
      <c r="R865" s="157">
        <f t="shared" si="404"/>
        <v>0</v>
      </c>
    </row>
    <row r="866" spans="1:18">
      <c r="A866" s="17" t="s">
        <v>325</v>
      </c>
      <c r="B866" s="15">
        <v>792</v>
      </c>
      <c r="C866" s="16" t="s">
        <v>108</v>
      </c>
      <c r="D866" s="16" t="s">
        <v>26</v>
      </c>
      <c r="E866" s="16"/>
      <c r="F866" s="16"/>
      <c r="G866" s="159">
        <f>G867</f>
        <v>0</v>
      </c>
      <c r="H866" s="159">
        <f t="shared" si="404"/>
        <v>0</v>
      </c>
      <c r="I866" s="159">
        <f t="shared" si="404"/>
        <v>0</v>
      </c>
      <c r="J866" s="159">
        <f t="shared" si="404"/>
        <v>0</v>
      </c>
      <c r="K866" s="159">
        <f t="shared" si="404"/>
        <v>0</v>
      </c>
      <c r="L866" s="159">
        <f t="shared" si="404"/>
        <v>0</v>
      </c>
      <c r="M866" s="159">
        <f t="shared" si="404"/>
        <v>0</v>
      </c>
      <c r="N866" s="159">
        <f t="shared" si="404"/>
        <v>0</v>
      </c>
      <c r="O866" s="159">
        <f t="shared" si="404"/>
        <v>0</v>
      </c>
      <c r="P866" s="159">
        <f t="shared" si="404"/>
        <v>0</v>
      </c>
      <c r="Q866" s="159">
        <f t="shared" si="404"/>
        <v>0</v>
      </c>
      <c r="R866" s="159">
        <f t="shared" si="404"/>
        <v>0</v>
      </c>
    </row>
    <row r="867" spans="1:18" s="31" customFormat="1" ht="25.5">
      <c r="A867" s="17" t="s">
        <v>783</v>
      </c>
      <c r="B867" s="15">
        <v>792</v>
      </c>
      <c r="C867" s="16" t="s">
        <v>108</v>
      </c>
      <c r="D867" s="16" t="s">
        <v>26</v>
      </c>
      <c r="E867" s="16" t="s">
        <v>587</v>
      </c>
      <c r="F867" s="42"/>
      <c r="G867" s="159">
        <f>G868</f>
        <v>0</v>
      </c>
      <c r="H867" s="159">
        <f t="shared" si="404"/>
        <v>0</v>
      </c>
      <c r="I867" s="159">
        <f t="shared" si="404"/>
        <v>0</v>
      </c>
      <c r="J867" s="159">
        <f t="shared" si="404"/>
        <v>0</v>
      </c>
      <c r="K867" s="159">
        <f t="shared" si="404"/>
        <v>0</v>
      </c>
      <c r="L867" s="159">
        <f t="shared" si="404"/>
        <v>0</v>
      </c>
      <c r="M867" s="159">
        <f t="shared" si="404"/>
        <v>0</v>
      </c>
      <c r="N867" s="159">
        <f t="shared" si="404"/>
        <v>0</v>
      </c>
      <c r="O867" s="159">
        <f t="shared" si="404"/>
        <v>0</v>
      </c>
      <c r="P867" s="159">
        <f t="shared" si="404"/>
        <v>0</v>
      </c>
      <c r="Q867" s="159">
        <f t="shared" si="404"/>
        <v>0</v>
      </c>
      <c r="R867" s="159">
        <f t="shared" si="404"/>
        <v>0</v>
      </c>
    </row>
    <row r="868" spans="1:18" s="31" customFormat="1">
      <c r="A868" s="17" t="s">
        <v>331</v>
      </c>
      <c r="B868" s="15">
        <v>792</v>
      </c>
      <c r="C868" s="16" t="s">
        <v>108</v>
      </c>
      <c r="D868" s="16" t="s">
        <v>26</v>
      </c>
      <c r="E868" s="16" t="s">
        <v>593</v>
      </c>
      <c r="F868" s="42"/>
      <c r="G868" s="159">
        <f>G869</f>
        <v>0</v>
      </c>
      <c r="H868" s="159">
        <f t="shared" si="404"/>
        <v>0</v>
      </c>
      <c r="I868" s="159">
        <f t="shared" si="404"/>
        <v>0</v>
      </c>
      <c r="J868" s="159">
        <f t="shared" si="404"/>
        <v>0</v>
      </c>
      <c r="K868" s="159">
        <f t="shared" si="404"/>
        <v>0</v>
      </c>
      <c r="L868" s="159">
        <f t="shared" si="404"/>
        <v>0</v>
      </c>
      <c r="M868" s="159">
        <f t="shared" si="404"/>
        <v>0</v>
      </c>
      <c r="N868" s="159">
        <f t="shared" si="404"/>
        <v>0</v>
      </c>
      <c r="O868" s="159">
        <f t="shared" si="404"/>
        <v>0</v>
      </c>
      <c r="P868" s="159">
        <f t="shared" si="404"/>
        <v>0</v>
      </c>
      <c r="Q868" s="159">
        <f t="shared" si="404"/>
        <v>0</v>
      </c>
      <c r="R868" s="159">
        <f t="shared" si="404"/>
        <v>0</v>
      </c>
    </row>
    <row r="869" spans="1:18" s="31" customFormat="1">
      <c r="A869" s="17" t="s">
        <v>332</v>
      </c>
      <c r="B869" s="15">
        <v>792</v>
      </c>
      <c r="C869" s="16" t="s">
        <v>108</v>
      </c>
      <c r="D869" s="16" t="s">
        <v>26</v>
      </c>
      <c r="E869" s="16" t="s">
        <v>593</v>
      </c>
      <c r="F869" s="16" t="s">
        <v>333</v>
      </c>
      <c r="G869" s="159">
        <f>G870</f>
        <v>0</v>
      </c>
      <c r="H869" s="159">
        <f t="shared" si="404"/>
        <v>0</v>
      </c>
      <c r="I869" s="159">
        <f t="shared" si="404"/>
        <v>0</v>
      </c>
      <c r="J869" s="159">
        <f t="shared" si="404"/>
        <v>0</v>
      </c>
      <c r="K869" s="159">
        <f t="shared" si="404"/>
        <v>0</v>
      </c>
      <c r="L869" s="159">
        <f t="shared" si="404"/>
        <v>0</v>
      </c>
      <c r="M869" s="159">
        <f t="shared" si="404"/>
        <v>0</v>
      </c>
      <c r="N869" s="159">
        <f t="shared" si="404"/>
        <v>0</v>
      </c>
      <c r="O869" s="159">
        <f t="shared" si="404"/>
        <v>0</v>
      </c>
      <c r="P869" s="159">
        <f t="shared" si="404"/>
        <v>0</v>
      </c>
      <c r="Q869" s="159">
        <f t="shared" si="404"/>
        <v>0</v>
      </c>
      <c r="R869" s="159">
        <f t="shared" si="404"/>
        <v>0</v>
      </c>
    </row>
    <row r="870" spans="1:18" s="4" customFormat="1" ht="25.5">
      <c r="A870" s="17" t="s">
        <v>334</v>
      </c>
      <c r="B870" s="15">
        <v>792</v>
      </c>
      <c r="C870" s="16" t="s">
        <v>108</v>
      </c>
      <c r="D870" s="16" t="s">
        <v>26</v>
      </c>
      <c r="E870" s="16" t="s">
        <v>593</v>
      </c>
      <c r="F870" s="16" t="s">
        <v>335</v>
      </c>
      <c r="G870" s="159">
        <f>21544-21544</f>
        <v>0</v>
      </c>
      <c r="H870" s="159">
        <f t="shared" ref="H870:R870" si="405">21544-21544</f>
        <v>0</v>
      </c>
      <c r="I870" s="159">
        <f t="shared" si="405"/>
        <v>0</v>
      </c>
      <c r="J870" s="159">
        <f t="shared" si="405"/>
        <v>0</v>
      </c>
      <c r="K870" s="159">
        <f t="shared" si="405"/>
        <v>0</v>
      </c>
      <c r="L870" s="159">
        <f t="shared" si="405"/>
        <v>0</v>
      </c>
      <c r="M870" s="159">
        <f t="shared" si="405"/>
        <v>0</v>
      </c>
      <c r="N870" s="159">
        <f t="shared" si="405"/>
        <v>0</v>
      </c>
      <c r="O870" s="159">
        <f t="shared" si="405"/>
        <v>0</v>
      </c>
      <c r="P870" s="159">
        <f t="shared" si="405"/>
        <v>0</v>
      </c>
      <c r="Q870" s="159">
        <f t="shared" si="405"/>
        <v>0</v>
      </c>
      <c r="R870" s="159">
        <f t="shared" si="405"/>
        <v>0</v>
      </c>
    </row>
    <row r="871" spans="1:18" ht="25.5">
      <c r="A871" s="62" t="s">
        <v>618</v>
      </c>
      <c r="B871" s="21">
        <v>792</v>
      </c>
      <c r="C871" s="8" t="s">
        <v>32</v>
      </c>
      <c r="D871" s="8"/>
      <c r="E871" s="8"/>
      <c r="F871" s="8"/>
      <c r="G871" s="157">
        <f t="shared" ref="G871:R876" si="406">G872</f>
        <v>1095.8899999999994</v>
      </c>
      <c r="H871" s="157">
        <f t="shared" si="406"/>
        <v>1095.8899999999994</v>
      </c>
      <c r="I871" s="157">
        <f t="shared" si="406"/>
        <v>1095.8899999999994</v>
      </c>
      <c r="J871" s="157">
        <f t="shared" si="406"/>
        <v>1095.8899999999994</v>
      </c>
      <c r="K871" s="157">
        <f t="shared" si="406"/>
        <v>1095.8899999999994</v>
      </c>
      <c r="L871" s="157">
        <f t="shared" si="406"/>
        <v>1095.8899999999994</v>
      </c>
      <c r="M871" s="157">
        <f t="shared" si="406"/>
        <v>1095.8899999999994</v>
      </c>
      <c r="N871" s="157">
        <f t="shared" si="406"/>
        <v>1095.8899999999994</v>
      </c>
      <c r="O871" s="157">
        <f t="shared" si="406"/>
        <v>1095.8899999999994</v>
      </c>
      <c r="P871" s="157">
        <f t="shared" si="406"/>
        <v>1095.8899999999994</v>
      </c>
      <c r="Q871" s="157">
        <f t="shared" si="406"/>
        <v>1095.8899999999994</v>
      </c>
      <c r="R871" s="157">
        <f t="shared" si="406"/>
        <v>1095.8899999999994</v>
      </c>
    </row>
    <row r="872" spans="1:18" ht="28.5" customHeight="1">
      <c r="A872" s="14" t="s">
        <v>619</v>
      </c>
      <c r="B872" s="15">
        <v>792</v>
      </c>
      <c r="C872" s="16" t="s">
        <v>32</v>
      </c>
      <c r="D872" s="16" t="s">
        <v>26</v>
      </c>
      <c r="E872" s="39"/>
      <c r="F872" s="39"/>
      <c r="G872" s="159">
        <f t="shared" si="406"/>
        <v>1095.8899999999994</v>
      </c>
      <c r="H872" s="159">
        <f t="shared" si="406"/>
        <v>1095.8899999999994</v>
      </c>
      <c r="I872" s="159">
        <f t="shared" si="406"/>
        <v>1095.8899999999994</v>
      </c>
      <c r="J872" s="159">
        <f t="shared" si="406"/>
        <v>1095.8899999999994</v>
      </c>
      <c r="K872" s="159">
        <f t="shared" si="406"/>
        <v>1095.8899999999994</v>
      </c>
      <c r="L872" s="159">
        <f t="shared" si="406"/>
        <v>1095.8899999999994</v>
      </c>
      <c r="M872" s="159">
        <f t="shared" si="406"/>
        <v>1095.8899999999994</v>
      </c>
      <c r="N872" s="159">
        <f t="shared" si="406"/>
        <v>1095.8899999999994</v>
      </c>
      <c r="O872" s="159">
        <f t="shared" si="406"/>
        <v>1095.8899999999994</v>
      </c>
      <c r="P872" s="159">
        <f t="shared" si="406"/>
        <v>1095.8899999999994</v>
      </c>
      <c r="Q872" s="159">
        <f t="shared" si="406"/>
        <v>1095.8899999999994</v>
      </c>
      <c r="R872" s="159">
        <f t="shared" si="406"/>
        <v>1095.8899999999994</v>
      </c>
    </row>
    <row r="873" spans="1:18" s="31" customFormat="1" ht="38.25">
      <c r="A873" s="17" t="s">
        <v>786</v>
      </c>
      <c r="B873" s="15">
        <v>792</v>
      </c>
      <c r="C873" s="16" t="s">
        <v>32</v>
      </c>
      <c r="D873" s="16" t="s">
        <v>26</v>
      </c>
      <c r="E873" s="16" t="s">
        <v>468</v>
      </c>
      <c r="F873" s="42"/>
      <c r="G873" s="159">
        <f t="shared" si="406"/>
        <v>1095.8899999999994</v>
      </c>
      <c r="H873" s="159">
        <f t="shared" si="406"/>
        <v>1095.8899999999994</v>
      </c>
      <c r="I873" s="159">
        <f t="shared" si="406"/>
        <v>1095.8899999999994</v>
      </c>
      <c r="J873" s="159">
        <f t="shared" si="406"/>
        <v>1095.8899999999994</v>
      </c>
      <c r="K873" s="159">
        <f t="shared" si="406"/>
        <v>1095.8899999999994</v>
      </c>
      <c r="L873" s="159">
        <f t="shared" si="406"/>
        <v>1095.8899999999994</v>
      </c>
      <c r="M873" s="159">
        <f t="shared" si="406"/>
        <v>1095.8899999999994</v>
      </c>
      <c r="N873" s="159">
        <f t="shared" si="406"/>
        <v>1095.8899999999994</v>
      </c>
      <c r="O873" s="159">
        <f t="shared" si="406"/>
        <v>1095.8899999999994</v>
      </c>
      <c r="P873" s="159">
        <f t="shared" si="406"/>
        <v>1095.8899999999994</v>
      </c>
      <c r="Q873" s="159">
        <f t="shared" si="406"/>
        <v>1095.8899999999994</v>
      </c>
      <c r="R873" s="159">
        <f t="shared" si="406"/>
        <v>1095.8899999999994</v>
      </c>
    </row>
    <row r="874" spans="1:18" s="31" customFormat="1" ht="25.5">
      <c r="A874" s="17" t="s">
        <v>620</v>
      </c>
      <c r="B874" s="15">
        <v>792</v>
      </c>
      <c r="C874" s="16" t="s">
        <v>32</v>
      </c>
      <c r="D874" s="16" t="s">
        <v>26</v>
      </c>
      <c r="E874" s="16" t="s">
        <v>481</v>
      </c>
      <c r="F874" s="42"/>
      <c r="G874" s="159">
        <f t="shared" si="406"/>
        <v>1095.8899999999994</v>
      </c>
      <c r="H874" s="159">
        <f t="shared" si="406"/>
        <v>1095.8899999999994</v>
      </c>
      <c r="I874" s="159">
        <f t="shared" si="406"/>
        <v>1095.8899999999994</v>
      </c>
      <c r="J874" s="159">
        <f t="shared" si="406"/>
        <v>1095.8899999999994</v>
      </c>
      <c r="K874" s="159">
        <f t="shared" si="406"/>
        <v>1095.8899999999994</v>
      </c>
      <c r="L874" s="159">
        <f t="shared" si="406"/>
        <v>1095.8899999999994</v>
      </c>
      <c r="M874" s="159">
        <f t="shared" si="406"/>
        <v>1095.8899999999994</v>
      </c>
      <c r="N874" s="159">
        <f t="shared" si="406"/>
        <v>1095.8899999999994</v>
      </c>
      <c r="O874" s="159">
        <f t="shared" si="406"/>
        <v>1095.8899999999994</v>
      </c>
      <c r="P874" s="159">
        <f t="shared" si="406"/>
        <v>1095.8899999999994</v>
      </c>
      <c r="Q874" s="159">
        <f t="shared" si="406"/>
        <v>1095.8899999999994</v>
      </c>
      <c r="R874" s="159">
        <f t="shared" si="406"/>
        <v>1095.8899999999994</v>
      </c>
    </row>
    <row r="875" spans="1:18">
      <c r="A875" s="17" t="s">
        <v>621</v>
      </c>
      <c r="B875" s="15">
        <v>792</v>
      </c>
      <c r="C875" s="16" t="s">
        <v>32</v>
      </c>
      <c r="D875" s="16" t="s">
        <v>26</v>
      </c>
      <c r="E875" s="16" t="s">
        <v>482</v>
      </c>
      <c r="F875" s="16"/>
      <c r="G875" s="159">
        <f t="shared" si="406"/>
        <v>1095.8899999999994</v>
      </c>
      <c r="H875" s="159">
        <f t="shared" si="406"/>
        <v>1095.8899999999994</v>
      </c>
      <c r="I875" s="159">
        <f t="shared" si="406"/>
        <v>1095.8899999999994</v>
      </c>
      <c r="J875" s="159">
        <f t="shared" si="406"/>
        <v>1095.8899999999994</v>
      </c>
      <c r="K875" s="159">
        <f t="shared" si="406"/>
        <v>1095.8899999999994</v>
      </c>
      <c r="L875" s="159">
        <f t="shared" si="406"/>
        <v>1095.8899999999994</v>
      </c>
      <c r="M875" s="159">
        <f t="shared" si="406"/>
        <v>1095.8899999999994</v>
      </c>
      <c r="N875" s="159">
        <f t="shared" si="406"/>
        <v>1095.8899999999994</v>
      </c>
      <c r="O875" s="159">
        <f t="shared" si="406"/>
        <v>1095.8899999999994</v>
      </c>
      <c r="P875" s="159">
        <f t="shared" si="406"/>
        <v>1095.8899999999994</v>
      </c>
      <c r="Q875" s="159">
        <f t="shared" si="406"/>
        <v>1095.8899999999994</v>
      </c>
      <c r="R875" s="159">
        <f t="shared" si="406"/>
        <v>1095.8899999999994</v>
      </c>
    </row>
    <row r="876" spans="1:18">
      <c r="A876" s="17" t="s">
        <v>622</v>
      </c>
      <c r="B876" s="15">
        <v>792</v>
      </c>
      <c r="C876" s="16" t="s">
        <v>32</v>
      </c>
      <c r="D876" s="16" t="s">
        <v>26</v>
      </c>
      <c r="E876" s="16" t="s">
        <v>482</v>
      </c>
      <c r="F876" s="16" t="s">
        <v>623</v>
      </c>
      <c r="G876" s="159">
        <f t="shared" si="406"/>
        <v>1095.8899999999994</v>
      </c>
      <c r="H876" s="159">
        <f t="shared" si="406"/>
        <v>1095.8899999999994</v>
      </c>
      <c r="I876" s="159">
        <f t="shared" si="406"/>
        <v>1095.8899999999994</v>
      </c>
      <c r="J876" s="159">
        <f t="shared" si="406"/>
        <v>1095.8899999999994</v>
      </c>
      <c r="K876" s="159">
        <f t="shared" si="406"/>
        <v>1095.8899999999994</v>
      </c>
      <c r="L876" s="159">
        <f t="shared" si="406"/>
        <v>1095.8899999999994</v>
      </c>
      <c r="M876" s="159">
        <f t="shared" si="406"/>
        <v>1095.8899999999994</v>
      </c>
      <c r="N876" s="159">
        <f t="shared" si="406"/>
        <v>1095.8899999999994</v>
      </c>
      <c r="O876" s="159">
        <f t="shared" si="406"/>
        <v>1095.8899999999994</v>
      </c>
      <c r="P876" s="159">
        <f t="shared" si="406"/>
        <v>1095.8899999999994</v>
      </c>
      <c r="Q876" s="159">
        <f t="shared" si="406"/>
        <v>1095.8899999999994</v>
      </c>
      <c r="R876" s="159">
        <f t="shared" si="406"/>
        <v>1095.8899999999994</v>
      </c>
    </row>
    <row r="877" spans="1:18">
      <c r="A877" s="17" t="s">
        <v>624</v>
      </c>
      <c r="B877" s="15">
        <v>792</v>
      </c>
      <c r="C877" s="16" t="s">
        <v>32</v>
      </c>
      <c r="D877" s="16" t="s">
        <v>26</v>
      </c>
      <c r="E877" s="16" t="s">
        <v>482</v>
      </c>
      <c r="F877" s="16" t="s">
        <v>625</v>
      </c>
      <c r="G877" s="159">
        <f>18124-17028.11</f>
        <v>1095.8899999999994</v>
      </c>
      <c r="H877" s="159">
        <f t="shared" ref="H877:R877" si="407">18124-17028.11</f>
        <v>1095.8899999999994</v>
      </c>
      <c r="I877" s="159">
        <f t="shared" si="407"/>
        <v>1095.8899999999994</v>
      </c>
      <c r="J877" s="159">
        <f t="shared" si="407"/>
        <v>1095.8899999999994</v>
      </c>
      <c r="K877" s="159">
        <f t="shared" si="407"/>
        <v>1095.8899999999994</v>
      </c>
      <c r="L877" s="159">
        <f t="shared" si="407"/>
        <v>1095.8899999999994</v>
      </c>
      <c r="M877" s="159">
        <f t="shared" si="407"/>
        <v>1095.8899999999994</v>
      </c>
      <c r="N877" s="159">
        <f t="shared" si="407"/>
        <v>1095.8899999999994</v>
      </c>
      <c r="O877" s="159">
        <f t="shared" si="407"/>
        <v>1095.8899999999994</v>
      </c>
      <c r="P877" s="159">
        <f t="shared" si="407"/>
        <v>1095.8899999999994</v>
      </c>
      <c r="Q877" s="159">
        <f t="shared" si="407"/>
        <v>1095.8899999999994</v>
      </c>
      <c r="R877" s="159">
        <f t="shared" si="407"/>
        <v>1095.8899999999994</v>
      </c>
    </row>
    <row r="878" spans="1:18" ht="38.25">
      <c r="A878" s="62" t="s">
        <v>626</v>
      </c>
      <c r="B878" s="21">
        <v>792</v>
      </c>
      <c r="C878" s="8" t="s">
        <v>627</v>
      </c>
      <c r="D878" s="8"/>
      <c r="E878" s="8"/>
      <c r="F878" s="8"/>
      <c r="G878" s="157">
        <f>G882+G895+G891</f>
        <v>34416145</v>
      </c>
      <c r="H878" s="157">
        <f t="shared" ref="H878:R878" si="408">H882+H895+H891</f>
        <v>34416147</v>
      </c>
      <c r="I878" s="157">
        <f t="shared" si="408"/>
        <v>34416149</v>
      </c>
      <c r="J878" s="157">
        <f t="shared" si="408"/>
        <v>34416151</v>
      </c>
      <c r="K878" s="157">
        <f t="shared" si="408"/>
        <v>34416153</v>
      </c>
      <c r="L878" s="157">
        <f t="shared" si="408"/>
        <v>34416155</v>
      </c>
      <c r="M878" s="157">
        <f t="shared" si="408"/>
        <v>34416157</v>
      </c>
      <c r="N878" s="157">
        <f t="shared" si="408"/>
        <v>34416159</v>
      </c>
      <c r="O878" s="157">
        <f t="shared" si="408"/>
        <v>34416161</v>
      </c>
      <c r="P878" s="157">
        <f t="shared" si="408"/>
        <v>34416163</v>
      </c>
      <c r="Q878" s="157">
        <f t="shared" si="408"/>
        <v>34416165</v>
      </c>
      <c r="R878" s="157">
        <f t="shared" si="408"/>
        <v>34416145</v>
      </c>
    </row>
    <row r="879" spans="1:18" ht="25.5" hidden="1">
      <c r="A879" s="63" t="s">
        <v>628</v>
      </c>
      <c r="B879" s="50">
        <v>792</v>
      </c>
      <c r="C879" s="11" t="s">
        <v>627</v>
      </c>
      <c r="D879" s="11" t="s">
        <v>26</v>
      </c>
      <c r="E879" s="11"/>
      <c r="F879" s="11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</row>
    <row r="880" spans="1:18" s="31" customFormat="1" ht="50.25" hidden="1" customHeight="1">
      <c r="A880" s="98" t="s">
        <v>629</v>
      </c>
      <c r="B880" s="99">
        <v>792</v>
      </c>
      <c r="C880" s="100" t="s">
        <v>627</v>
      </c>
      <c r="D880" s="100" t="s">
        <v>26</v>
      </c>
      <c r="E880" s="100" t="s">
        <v>630</v>
      </c>
      <c r="F880" s="100" t="s">
        <v>631</v>
      </c>
      <c r="G880" s="170"/>
      <c r="H880" s="170"/>
      <c r="I880" s="170"/>
      <c r="J880" s="170"/>
      <c r="K880" s="170"/>
      <c r="L880" s="170"/>
      <c r="M880" s="170"/>
      <c r="N880" s="170"/>
      <c r="O880" s="170"/>
      <c r="P880" s="170"/>
      <c r="Q880" s="170"/>
      <c r="R880" s="170"/>
    </row>
    <row r="881" spans="1:18" s="31" customFormat="1" ht="35.25" customHeight="1">
      <c r="A881" s="14" t="s">
        <v>628</v>
      </c>
      <c r="B881" s="15">
        <v>792</v>
      </c>
      <c r="C881" s="16" t="s">
        <v>627</v>
      </c>
      <c r="D881" s="16" t="s">
        <v>26</v>
      </c>
      <c r="E881" s="42"/>
      <c r="F881" s="42"/>
      <c r="G881" s="159">
        <f>G882</f>
        <v>19632181</v>
      </c>
      <c r="H881" s="159">
        <f t="shared" ref="H881:R881" si="409">H882</f>
        <v>19632183</v>
      </c>
      <c r="I881" s="159">
        <f t="shared" si="409"/>
        <v>19632185</v>
      </c>
      <c r="J881" s="159">
        <f t="shared" si="409"/>
        <v>19632187</v>
      </c>
      <c r="K881" s="159">
        <f t="shared" si="409"/>
        <v>19632189</v>
      </c>
      <c r="L881" s="159">
        <f t="shared" si="409"/>
        <v>19632191</v>
      </c>
      <c r="M881" s="159">
        <f t="shared" si="409"/>
        <v>19632193</v>
      </c>
      <c r="N881" s="159">
        <f t="shared" si="409"/>
        <v>19632195</v>
      </c>
      <c r="O881" s="159">
        <f t="shared" si="409"/>
        <v>19632197</v>
      </c>
      <c r="P881" s="159">
        <f t="shared" si="409"/>
        <v>19632199</v>
      </c>
      <c r="Q881" s="159">
        <f t="shared" si="409"/>
        <v>19632201</v>
      </c>
      <c r="R881" s="159">
        <f t="shared" si="409"/>
        <v>19632181</v>
      </c>
    </row>
    <row r="882" spans="1:18" s="19" customFormat="1" ht="38.25">
      <c r="A882" s="17" t="s">
        <v>786</v>
      </c>
      <c r="B882" s="15">
        <v>792</v>
      </c>
      <c r="C882" s="16" t="s">
        <v>627</v>
      </c>
      <c r="D882" s="16" t="s">
        <v>26</v>
      </c>
      <c r="E882" s="16" t="s">
        <v>468</v>
      </c>
      <c r="F882" s="16"/>
      <c r="G882" s="159">
        <f>G888+G884</f>
        <v>19632181</v>
      </c>
      <c r="H882" s="159">
        <f t="shared" ref="H882:R882" si="410">H888+H884</f>
        <v>19632183</v>
      </c>
      <c r="I882" s="159">
        <f t="shared" si="410"/>
        <v>19632185</v>
      </c>
      <c r="J882" s="159">
        <f t="shared" si="410"/>
        <v>19632187</v>
      </c>
      <c r="K882" s="159">
        <f t="shared" si="410"/>
        <v>19632189</v>
      </c>
      <c r="L882" s="159">
        <f t="shared" si="410"/>
        <v>19632191</v>
      </c>
      <c r="M882" s="159">
        <f t="shared" si="410"/>
        <v>19632193</v>
      </c>
      <c r="N882" s="159">
        <f t="shared" si="410"/>
        <v>19632195</v>
      </c>
      <c r="O882" s="159">
        <f t="shared" si="410"/>
        <v>19632197</v>
      </c>
      <c r="P882" s="159">
        <f t="shared" si="410"/>
        <v>19632199</v>
      </c>
      <c r="Q882" s="159">
        <f t="shared" si="410"/>
        <v>19632201</v>
      </c>
      <c r="R882" s="159">
        <f t="shared" si="410"/>
        <v>19632181</v>
      </c>
    </row>
    <row r="883" spans="1:18" s="19" customFormat="1" ht="25.5">
      <c r="A883" s="17" t="s">
        <v>341</v>
      </c>
      <c r="B883" s="15">
        <v>792</v>
      </c>
      <c r="C883" s="16" t="s">
        <v>627</v>
      </c>
      <c r="D883" s="16" t="s">
        <v>26</v>
      </c>
      <c r="E883" s="16" t="s">
        <v>469</v>
      </c>
      <c r="F883" s="16"/>
      <c r="G883" s="159">
        <f>G888+G884</f>
        <v>19632181</v>
      </c>
      <c r="H883" s="159">
        <f t="shared" ref="H883:R883" si="411">H888+H884</f>
        <v>19632183</v>
      </c>
      <c r="I883" s="159">
        <f t="shared" si="411"/>
        <v>19632185</v>
      </c>
      <c r="J883" s="159">
        <f t="shared" si="411"/>
        <v>19632187</v>
      </c>
      <c r="K883" s="159">
        <f t="shared" si="411"/>
        <v>19632189</v>
      </c>
      <c r="L883" s="159">
        <f t="shared" si="411"/>
        <v>19632191</v>
      </c>
      <c r="M883" s="159">
        <f t="shared" si="411"/>
        <v>19632193</v>
      </c>
      <c r="N883" s="159">
        <f t="shared" si="411"/>
        <v>19632195</v>
      </c>
      <c r="O883" s="159">
        <f t="shared" si="411"/>
        <v>19632197</v>
      </c>
      <c r="P883" s="159">
        <f t="shared" si="411"/>
        <v>19632199</v>
      </c>
      <c r="Q883" s="159">
        <f t="shared" si="411"/>
        <v>19632201</v>
      </c>
      <c r="R883" s="159">
        <f t="shared" si="411"/>
        <v>19632181</v>
      </c>
    </row>
    <row r="884" spans="1:18" s="31" customFormat="1" ht="29.25" customHeight="1">
      <c r="A884" s="17" t="s">
        <v>635</v>
      </c>
      <c r="B884" s="15">
        <v>792</v>
      </c>
      <c r="C884" s="16" t="s">
        <v>627</v>
      </c>
      <c r="D884" s="16" t="s">
        <v>26</v>
      </c>
      <c r="E884" s="16" t="s">
        <v>483</v>
      </c>
      <c r="F884" s="16"/>
      <c r="G884" s="159">
        <f>G885</f>
        <v>5907800</v>
      </c>
      <c r="H884" s="159">
        <f t="shared" ref="H884:R885" si="412">H885</f>
        <v>5907801</v>
      </c>
      <c r="I884" s="159">
        <f t="shared" si="412"/>
        <v>5907802</v>
      </c>
      <c r="J884" s="159">
        <f t="shared" si="412"/>
        <v>5907803</v>
      </c>
      <c r="K884" s="159">
        <f t="shared" si="412"/>
        <v>5907804</v>
      </c>
      <c r="L884" s="159">
        <f t="shared" si="412"/>
        <v>5907805</v>
      </c>
      <c r="M884" s="159">
        <f t="shared" si="412"/>
        <v>5907806</v>
      </c>
      <c r="N884" s="159">
        <f t="shared" si="412"/>
        <v>5907807</v>
      </c>
      <c r="O884" s="159">
        <f t="shared" si="412"/>
        <v>5907808</v>
      </c>
      <c r="P884" s="159">
        <f t="shared" si="412"/>
        <v>5907809</v>
      </c>
      <c r="Q884" s="159">
        <f t="shared" si="412"/>
        <v>5907810</v>
      </c>
      <c r="R884" s="159">
        <f t="shared" si="412"/>
        <v>5907800</v>
      </c>
    </row>
    <row r="885" spans="1:18" s="31" customFormat="1">
      <c r="A885" s="17" t="s">
        <v>343</v>
      </c>
      <c r="B885" s="15">
        <v>792</v>
      </c>
      <c r="C885" s="16" t="s">
        <v>627</v>
      </c>
      <c r="D885" s="16" t="s">
        <v>26</v>
      </c>
      <c r="E885" s="16" t="s">
        <v>483</v>
      </c>
      <c r="F885" s="16" t="s">
        <v>344</v>
      </c>
      <c r="G885" s="159">
        <f>G886</f>
        <v>5907800</v>
      </c>
      <c r="H885" s="159">
        <f t="shared" si="412"/>
        <v>5907801</v>
      </c>
      <c r="I885" s="159">
        <f t="shared" si="412"/>
        <v>5907802</v>
      </c>
      <c r="J885" s="159">
        <f t="shared" si="412"/>
        <v>5907803</v>
      </c>
      <c r="K885" s="159">
        <f t="shared" si="412"/>
        <v>5907804</v>
      </c>
      <c r="L885" s="159">
        <f t="shared" si="412"/>
        <v>5907805</v>
      </c>
      <c r="M885" s="159">
        <f t="shared" si="412"/>
        <v>5907806</v>
      </c>
      <c r="N885" s="159">
        <f t="shared" si="412"/>
        <v>5907807</v>
      </c>
      <c r="O885" s="159">
        <f t="shared" si="412"/>
        <v>5907808</v>
      </c>
      <c r="P885" s="159">
        <f t="shared" si="412"/>
        <v>5907809</v>
      </c>
      <c r="Q885" s="159">
        <f t="shared" si="412"/>
        <v>5907810</v>
      </c>
      <c r="R885" s="159">
        <f t="shared" si="412"/>
        <v>5907800</v>
      </c>
    </row>
    <row r="886" spans="1:18" s="4" customFormat="1">
      <c r="A886" s="17" t="s">
        <v>633</v>
      </c>
      <c r="B886" s="15">
        <v>792</v>
      </c>
      <c r="C886" s="16" t="s">
        <v>627</v>
      </c>
      <c r="D886" s="16" t="s">
        <v>26</v>
      </c>
      <c r="E886" s="16" t="s">
        <v>483</v>
      </c>
      <c r="F886" s="16" t="s">
        <v>634</v>
      </c>
      <c r="G886" s="159">
        <v>5907800</v>
      </c>
      <c r="H886" s="159">
        <v>5907801</v>
      </c>
      <c r="I886" s="159">
        <v>5907802</v>
      </c>
      <c r="J886" s="159">
        <v>5907803</v>
      </c>
      <c r="K886" s="159">
        <v>5907804</v>
      </c>
      <c r="L886" s="159">
        <v>5907805</v>
      </c>
      <c r="M886" s="159">
        <v>5907806</v>
      </c>
      <c r="N886" s="159">
        <v>5907807</v>
      </c>
      <c r="O886" s="159">
        <v>5907808</v>
      </c>
      <c r="P886" s="159">
        <v>5907809</v>
      </c>
      <c r="Q886" s="159">
        <v>5907810</v>
      </c>
      <c r="R886" s="159">
        <v>5907800</v>
      </c>
    </row>
    <row r="887" spans="1:18" s="4" customFormat="1" hidden="1">
      <c r="A887" s="17" t="s">
        <v>11</v>
      </c>
      <c r="B887" s="15">
        <v>792</v>
      </c>
      <c r="C887" s="16" t="s">
        <v>627</v>
      </c>
      <c r="D887" s="16" t="s">
        <v>26</v>
      </c>
      <c r="E887" s="16" t="s">
        <v>483</v>
      </c>
      <c r="F887" s="16" t="s">
        <v>10</v>
      </c>
      <c r="G887" s="159"/>
      <c r="H887" s="159"/>
      <c r="I887" s="159"/>
      <c r="J887" s="159"/>
      <c r="K887" s="159"/>
      <c r="L887" s="159"/>
      <c r="M887" s="159"/>
      <c r="N887" s="159"/>
      <c r="O887" s="159"/>
      <c r="P887" s="159"/>
      <c r="Q887" s="159"/>
      <c r="R887" s="159"/>
    </row>
    <row r="888" spans="1:18" s="19" customFormat="1" ht="25.5">
      <c r="A888" s="17" t="s">
        <v>632</v>
      </c>
      <c r="B888" s="15">
        <v>792</v>
      </c>
      <c r="C888" s="16" t="s">
        <v>627</v>
      </c>
      <c r="D888" s="16" t="s">
        <v>26</v>
      </c>
      <c r="E888" s="16" t="s">
        <v>583</v>
      </c>
      <c r="F888" s="16"/>
      <c r="G888" s="159">
        <f>G889</f>
        <v>13724381</v>
      </c>
      <c r="H888" s="159">
        <f t="shared" ref="H888:R889" si="413">H889</f>
        <v>13724382</v>
      </c>
      <c r="I888" s="159">
        <f t="shared" si="413"/>
        <v>13724383</v>
      </c>
      <c r="J888" s="159">
        <f t="shared" si="413"/>
        <v>13724384</v>
      </c>
      <c r="K888" s="159">
        <f t="shared" si="413"/>
        <v>13724385</v>
      </c>
      <c r="L888" s="159">
        <f t="shared" si="413"/>
        <v>13724386</v>
      </c>
      <c r="M888" s="159">
        <f t="shared" si="413"/>
        <v>13724387</v>
      </c>
      <c r="N888" s="159">
        <f t="shared" si="413"/>
        <v>13724388</v>
      </c>
      <c r="O888" s="159">
        <f t="shared" si="413"/>
        <v>13724389</v>
      </c>
      <c r="P888" s="159">
        <f t="shared" si="413"/>
        <v>13724390</v>
      </c>
      <c r="Q888" s="159">
        <f t="shared" si="413"/>
        <v>13724391</v>
      </c>
      <c r="R888" s="159">
        <f t="shared" si="413"/>
        <v>13724381</v>
      </c>
    </row>
    <row r="889" spans="1:18" s="19" customFormat="1">
      <c r="A889" s="17" t="s">
        <v>343</v>
      </c>
      <c r="B889" s="15">
        <v>792</v>
      </c>
      <c r="C889" s="16" t="s">
        <v>627</v>
      </c>
      <c r="D889" s="16" t="s">
        <v>26</v>
      </c>
      <c r="E889" s="16" t="s">
        <v>583</v>
      </c>
      <c r="F889" s="16" t="s">
        <v>344</v>
      </c>
      <c r="G889" s="159">
        <f>G890</f>
        <v>13724381</v>
      </c>
      <c r="H889" s="159">
        <f t="shared" si="413"/>
        <v>13724382</v>
      </c>
      <c r="I889" s="159">
        <f t="shared" si="413"/>
        <v>13724383</v>
      </c>
      <c r="J889" s="159">
        <f t="shared" si="413"/>
        <v>13724384</v>
      </c>
      <c r="K889" s="159">
        <f t="shared" si="413"/>
        <v>13724385</v>
      </c>
      <c r="L889" s="159">
        <f t="shared" si="413"/>
        <v>13724386</v>
      </c>
      <c r="M889" s="159">
        <f t="shared" si="413"/>
        <v>13724387</v>
      </c>
      <c r="N889" s="159">
        <f t="shared" si="413"/>
        <v>13724388</v>
      </c>
      <c r="O889" s="159">
        <f t="shared" si="413"/>
        <v>13724389</v>
      </c>
      <c r="P889" s="159">
        <f t="shared" si="413"/>
        <v>13724390</v>
      </c>
      <c r="Q889" s="159">
        <f t="shared" si="413"/>
        <v>13724391</v>
      </c>
      <c r="R889" s="159">
        <f t="shared" si="413"/>
        <v>13724381</v>
      </c>
    </row>
    <row r="890" spans="1:18" s="19" customFormat="1">
      <c r="A890" s="17" t="s">
        <v>633</v>
      </c>
      <c r="B890" s="15">
        <v>792</v>
      </c>
      <c r="C890" s="16" t="s">
        <v>627</v>
      </c>
      <c r="D890" s="16" t="s">
        <v>26</v>
      </c>
      <c r="E890" s="16" t="s">
        <v>583</v>
      </c>
      <c r="F890" s="16" t="s">
        <v>634</v>
      </c>
      <c r="G890" s="159">
        <v>13724381</v>
      </c>
      <c r="H890" s="159">
        <v>13724382</v>
      </c>
      <c r="I890" s="159">
        <v>13724383</v>
      </c>
      <c r="J890" s="159">
        <v>13724384</v>
      </c>
      <c r="K890" s="159">
        <v>13724385</v>
      </c>
      <c r="L890" s="159">
        <v>13724386</v>
      </c>
      <c r="M890" s="159">
        <v>13724387</v>
      </c>
      <c r="N890" s="159">
        <v>13724388</v>
      </c>
      <c r="O890" s="159">
        <v>13724389</v>
      </c>
      <c r="P890" s="159">
        <v>13724390</v>
      </c>
      <c r="Q890" s="159">
        <v>13724391</v>
      </c>
      <c r="R890" s="159">
        <v>13724381</v>
      </c>
    </row>
    <row r="891" spans="1:18" s="19" customFormat="1" hidden="1">
      <c r="A891" s="17" t="s">
        <v>700</v>
      </c>
      <c r="B891" s="15">
        <v>792</v>
      </c>
      <c r="C891" s="16" t="s">
        <v>627</v>
      </c>
      <c r="D891" s="16" t="s">
        <v>37</v>
      </c>
      <c r="E891" s="16"/>
      <c r="F891" s="16"/>
      <c r="G891" s="159">
        <f>G892</f>
        <v>0</v>
      </c>
      <c r="H891" s="159">
        <f t="shared" ref="H891:R893" si="414">H892</f>
        <v>0</v>
      </c>
      <c r="I891" s="159">
        <f t="shared" si="414"/>
        <v>0</v>
      </c>
      <c r="J891" s="159">
        <f t="shared" si="414"/>
        <v>0</v>
      </c>
      <c r="K891" s="159">
        <f t="shared" si="414"/>
        <v>0</v>
      </c>
      <c r="L891" s="159">
        <f t="shared" si="414"/>
        <v>0</v>
      </c>
      <c r="M891" s="159">
        <f t="shared" si="414"/>
        <v>0</v>
      </c>
      <c r="N891" s="159">
        <f t="shared" si="414"/>
        <v>0</v>
      </c>
      <c r="O891" s="159">
        <f t="shared" si="414"/>
        <v>0</v>
      </c>
      <c r="P891" s="159">
        <f t="shared" si="414"/>
        <v>0</v>
      </c>
      <c r="Q891" s="159">
        <f t="shared" si="414"/>
        <v>0</v>
      </c>
      <c r="R891" s="159">
        <f t="shared" si="414"/>
        <v>0</v>
      </c>
    </row>
    <row r="892" spans="1:18" s="19" customFormat="1" ht="41.25" hidden="1" customHeight="1">
      <c r="A892" s="17" t="s">
        <v>702</v>
      </c>
      <c r="B892" s="15">
        <v>792</v>
      </c>
      <c r="C892" s="16" t="s">
        <v>627</v>
      </c>
      <c r="D892" s="16" t="s">
        <v>37</v>
      </c>
      <c r="E892" s="16" t="s">
        <v>701</v>
      </c>
      <c r="F892" s="16"/>
      <c r="G892" s="159">
        <f>G893</f>
        <v>0</v>
      </c>
      <c r="H892" s="159">
        <f t="shared" si="414"/>
        <v>0</v>
      </c>
      <c r="I892" s="159">
        <f t="shared" si="414"/>
        <v>0</v>
      </c>
      <c r="J892" s="159">
        <f t="shared" si="414"/>
        <v>0</v>
      </c>
      <c r="K892" s="159">
        <f t="shared" si="414"/>
        <v>0</v>
      </c>
      <c r="L892" s="159">
        <f t="shared" si="414"/>
        <v>0</v>
      </c>
      <c r="M892" s="159">
        <f t="shared" si="414"/>
        <v>0</v>
      </c>
      <c r="N892" s="159">
        <f t="shared" si="414"/>
        <v>0</v>
      </c>
      <c r="O892" s="159">
        <f t="shared" si="414"/>
        <v>0</v>
      </c>
      <c r="P892" s="159">
        <f t="shared" si="414"/>
        <v>0</v>
      </c>
      <c r="Q892" s="159">
        <f t="shared" si="414"/>
        <v>0</v>
      </c>
      <c r="R892" s="159">
        <f t="shared" si="414"/>
        <v>0</v>
      </c>
    </row>
    <row r="893" spans="1:18" s="19" customFormat="1" hidden="1">
      <c r="A893" s="17" t="s">
        <v>343</v>
      </c>
      <c r="B893" s="15">
        <v>792</v>
      </c>
      <c r="C893" s="16" t="s">
        <v>627</v>
      </c>
      <c r="D893" s="16" t="s">
        <v>37</v>
      </c>
      <c r="E893" s="16" t="s">
        <v>701</v>
      </c>
      <c r="F893" s="16" t="s">
        <v>344</v>
      </c>
      <c r="G893" s="159">
        <f>G894</f>
        <v>0</v>
      </c>
      <c r="H893" s="159">
        <f t="shared" si="414"/>
        <v>0</v>
      </c>
      <c r="I893" s="159">
        <f t="shared" si="414"/>
        <v>0</v>
      </c>
      <c r="J893" s="159">
        <f t="shared" si="414"/>
        <v>0</v>
      </c>
      <c r="K893" s="159">
        <f t="shared" si="414"/>
        <v>0</v>
      </c>
      <c r="L893" s="159">
        <f t="shared" si="414"/>
        <v>0</v>
      </c>
      <c r="M893" s="159">
        <f t="shared" si="414"/>
        <v>0</v>
      </c>
      <c r="N893" s="159">
        <f t="shared" si="414"/>
        <v>0</v>
      </c>
      <c r="O893" s="159">
        <f t="shared" si="414"/>
        <v>0</v>
      </c>
      <c r="P893" s="159">
        <f t="shared" si="414"/>
        <v>0</v>
      </c>
      <c r="Q893" s="159">
        <f t="shared" si="414"/>
        <v>0</v>
      </c>
      <c r="R893" s="159">
        <f t="shared" si="414"/>
        <v>0</v>
      </c>
    </row>
    <row r="894" spans="1:18" s="19" customFormat="1" hidden="1">
      <c r="A894" s="17" t="s">
        <v>633</v>
      </c>
      <c r="B894" s="15">
        <v>792</v>
      </c>
      <c r="C894" s="16" t="s">
        <v>627</v>
      </c>
      <c r="D894" s="16" t="s">
        <v>37</v>
      </c>
      <c r="E894" s="16" t="s">
        <v>701</v>
      </c>
      <c r="F894" s="16" t="s">
        <v>634</v>
      </c>
      <c r="G894" s="159"/>
      <c r="H894" s="159"/>
      <c r="I894" s="159"/>
      <c r="J894" s="159"/>
      <c r="K894" s="159"/>
      <c r="L894" s="159"/>
      <c r="M894" s="159"/>
      <c r="N894" s="159"/>
      <c r="O894" s="159"/>
      <c r="P894" s="159"/>
      <c r="Q894" s="159"/>
      <c r="R894" s="159"/>
    </row>
    <row r="895" spans="1:18" ht="18.75" customHeight="1">
      <c r="A895" s="14" t="s">
        <v>636</v>
      </c>
      <c r="B895" s="15">
        <v>792</v>
      </c>
      <c r="C895" s="16" t="s">
        <v>627</v>
      </c>
      <c r="D895" s="16" t="s">
        <v>109</v>
      </c>
      <c r="E895" s="16"/>
      <c r="F895" s="16"/>
      <c r="G895" s="159">
        <f>G896</f>
        <v>14783964</v>
      </c>
      <c r="H895" s="159">
        <f t="shared" ref="H895:R895" si="415">H896</f>
        <v>14783964</v>
      </c>
      <c r="I895" s="159">
        <f t="shared" si="415"/>
        <v>14783964</v>
      </c>
      <c r="J895" s="159">
        <f t="shared" si="415"/>
        <v>14783964</v>
      </c>
      <c r="K895" s="159">
        <f t="shared" si="415"/>
        <v>14783964</v>
      </c>
      <c r="L895" s="159">
        <f t="shared" si="415"/>
        <v>14783964</v>
      </c>
      <c r="M895" s="159">
        <f t="shared" si="415"/>
        <v>14783964</v>
      </c>
      <c r="N895" s="159">
        <f t="shared" si="415"/>
        <v>14783964</v>
      </c>
      <c r="O895" s="159">
        <f t="shared" si="415"/>
        <v>14783964</v>
      </c>
      <c r="P895" s="159">
        <f t="shared" si="415"/>
        <v>14783964</v>
      </c>
      <c r="Q895" s="159">
        <f t="shared" si="415"/>
        <v>14783964</v>
      </c>
      <c r="R895" s="159">
        <f t="shared" si="415"/>
        <v>14783964</v>
      </c>
    </row>
    <row r="896" spans="1:18" s="31" customFormat="1" ht="45" customHeight="1">
      <c r="A896" s="17" t="s">
        <v>786</v>
      </c>
      <c r="B896" s="15">
        <v>792</v>
      </c>
      <c r="C896" s="16" t="s">
        <v>627</v>
      </c>
      <c r="D896" s="16" t="s">
        <v>109</v>
      </c>
      <c r="E896" s="16" t="s">
        <v>468</v>
      </c>
      <c r="F896" s="16"/>
      <c r="G896" s="159">
        <f>G898</f>
        <v>14783964</v>
      </c>
      <c r="H896" s="159">
        <f t="shared" ref="H896:R896" si="416">H898</f>
        <v>14783964</v>
      </c>
      <c r="I896" s="159">
        <f t="shared" si="416"/>
        <v>14783964</v>
      </c>
      <c r="J896" s="159">
        <f t="shared" si="416"/>
        <v>14783964</v>
      </c>
      <c r="K896" s="159">
        <f t="shared" si="416"/>
        <v>14783964</v>
      </c>
      <c r="L896" s="159">
        <f t="shared" si="416"/>
        <v>14783964</v>
      </c>
      <c r="M896" s="159">
        <f t="shared" si="416"/>
        <v>14783964</v>
      </c>
      <c r="N896" s="159">
        <f t="shared" si="416"/>
        <v>14783964</v>
      </c>
      <c r="O896" s="159">
        <f t="shared" si="416"/>
        <v>14783964</v>
      </c>
      <c r="P896" s="159">
        <f t="shared" si="416"/>
        <v>14783964</v>
      </c>
      <c r="Q896" s="159">
        <f t="shared" si="416"/>
        <v>14783964</v>
      </c>
      <c r="R896" s="159">
        <f t="shared" si="416"/>
        <v>14783964</v>
      </c>
    </row>
    <row r="897" spans="1:18" s="4" customFormat="1" ht="25.5">
      <c r="A897" s="17" t="s">
        <v>341</v>
      </c>
      <c r="B897" s="15">
        <v>792</v>
      </c>
      <c r="C897" s="16" t="s">
        <v>627</v>
      </c>
      <c r="D897" s="16" t="s">
        <v>109</v>
      </c>
      <c r="E897" s="16" t="s">
        <v>469</v>
      </c>
      <c r="F897" s="16"/>
      <c r="G897" s="159">
        <f>G898</f>
        <v>14783964</v>
      </c>
      <c r="H897" s="159">
        <f t="shared" ref="H897:R899" si="417">H898</f>
        <v>14783964</v>
      </c>
      <c r="I897" s="159">
        <f t="shared" si="417"/>
        <v>14783964</v>
      </c>
      <c r="J897" s="159">
        <f t="shared" si="417"/>
        <v>14783964</v>
      </c>
      <c r="K897" s="159">
        <f t="shared" si="417"/>
        <v>14783964</v>
      </c>
      <c r="L897" s="159">
        <f t="shared" si="417"/>
        <v>14783964</v>
      </c>
      <c r="M897" s="159">
        <f t="shared" si="417"/>
        <v>14783964</v>
      </c>
      <c r="N897" s="159">
        <f t="shared" si="417"/>
        <v>14783964</v>
      </c>
      <c r="O897" s="159">
        <f t="shared" si="417"/>
        <v>14783964</v>
      </c>
      <c r="P897" s="159">
        <f t="shared" si="417"/>
        <v>14783964</v>
      </c>
      <c r="Q897" s="159">
        <f t="shared" si="417"/>
        <v>14783964</v>
      </c>
      <c r="R897" s="159">
        <f t="shared" si="417"/>
        <v>14783964</v>
      </c>
    </row>
    <row r="898" spans="1:18" s="4" customFormat="1">
      <c r="A898" s="17" t="s">
        <v>637</v>
      </c>
      <c r="B898" s="15">
        <v>792</v>
      </c>
      <c r="C898" s="16" t="s">
        <v>627</v>
      </c>
      <c r="D898" s="16" t="s">
        <v>109</v>
      </c>
      <c r="E898" s="16" t="s">
        <v>484</v>
      </c>
      <c r="F898" s="16"/>
      <c r="G898" s="159">
        <f>G899</f>
        <v>14783964</v>
      </c>
      <c r="H898" s="159">
        <f t="shared" si="417"/>
        <v>14783964</v>
      </c>
      <c r="I898" s="159">
        <f t="shared" si="417"/>
        <v>14783964</v>
      </c>
      <c r="J898" s="159">
        <f t="shared" si="417"/>
        <v>14783964</v>
      </c>
      <c r="K898" s="159">
        <f t="shared" si="417"/>
        <v>14783964</v>
      </c>
      <c r="L898" s="159">
        <f t="shared" si="417"/>
        <v>14783964</v>
      </c>
      <c r="M898" s="159">
        <f t="shared" si="417"/>
        <v>14783964</v>
      </c>
      <c r="N898" s="159">
        <f t="shared" si="417"/>
        <v>14783964</v>
      </c>
      <c r="O898" s="159">
        <f t="shared" si="417"/>
        <v>14783964</v>
      </c>
      <c r="P898" s="159">
        <f t="shared" si="417"/>
        <v>14783964</v>
      </c>
      <c r="Q898" s="159">
        <f t="shared" si="417"/>
        <v>14783964</v>
      </c>
      <c r="R898" s="159">
        <f t="shared" si="417"/>
        <v>14783964</v>
      </c>
    </row>
    <row r="899" spans="1:18" s="4" customFormat="1">
      <c r="A899" s="17" t="s">
        <v>343</v>
      </c>
      <c r="B899" s="15">
        <v>792</v>
      </c>
      <c r="C899" s="16" t="s">
        <v>627</v>
      </c>
      <c r="D899" s="16" t="s">
        <v>109</v>
      </c>
      <c r="E899" s="16" t="s">
        <v>484</v>
      </c>
      <c r="F899" s="16" t="s">
        <v>344</v>
      </c>
      <c r="G899" s="159">
        <f>G900</f>
        <v>14783964</v>
      </c>
      <c r="H899" s="159">
        <f t="shared" si="417"/>
        <v>14783964</v>
      </c>
      <c r="I899" s="159">
        <f t="shared" si="417"/>
        <v>14783964</v>
      </c>
      <c r="J899" s="159">
        <f t="shared" si="417"/>
        <v>14783964</v>
      </c>
      <c r="K899" s="159">
        <f t="shared" si="417"/>
        <v>14783964</v>
      </c>
      <c r="L899" s="159">
        <f t="shared" si="417"/>
        <v>14783964</v>
      </c>
      <c r="M899" s="159">
        <f t="shared" si="417"/>
        <v>14783964</v>
      </c>
      <c r="N899" s="159">
        <f t="shared" si="417"/>
        <v>14783964</v>
      </c>
      <c r="O899" s="159">
        <f t="shared" si="417"/>
        <v>14783964</v>
      </c>
      <c r="P899" s="159">
        <f t="shared" si="417"/>
        <v>14783964</v>
      </c>
      <c r="Q899" s="159">
        <f t="shared" si="417"/>
        <v>14783964</v>
      </c>
      <c r="R899" s="159">
        <f t="shared" si="417"/>
        <v>14783964</v>
      </c>
    </row>
    <row r="900" spans="1:18" s="4" customFormat="1">
      <c r="A900" s="17" t="s">
        <v>371</v>
      </c>
      <c r="B900" s="15">
        <v>792</v>
      </c>
      <c r="C900" s="16" t="s">
        <v>627</v>
      </c>
      <c r="D900" s="16" t="s">
        <v>109</v>
      </c>
      <c r="E900" s="16" t="s">
        <v>484</v>
      </c>
      <c r="F900" s="16" t="s">
        <v>372</v>
      </c>
      <c r="G900" s="159">
        <f>11944518+2839446</f>
        <v>14783964</v>
      </c>
      <c r="H900" s="159">
        <f t="shared" ref="H900:R900" si="418">11944518+2839446</f>
        <v>14783964</v>
      </c>
      <c r="I900" s="159">
        <f t="shared" si="418"/>
        <v>14783964</v>
      </c>
      <c r="J900" s="159">
        <f t="shared" si="418"/>
        <v>14783964</v>
      </c>
      <c r="K900" s="159">
        <f t="shared" si="418"/>
        <v>14783964</v>
      </c>
      <c r="L900" s="159">
        <f t="shared" si="418"/>
        <v>14783964</v>
      </c>
      <c r="M900" s="159">
        <f t="shared" si="418"/>
        <v>14783964</v>
      </c>
      <c r="N900" s="159">
        <f t="shared" si="418"/>
        <v>14783964</v>
      </c>
      <c r="O900" s="159">
        <f t="shared" si="418"/>
        <v>14783964</v>
      </c>
      <c r="P900" s="159">
        <f t="shared" si="418"/>
        <v>14783964</v>
      </c>
      <c r="Q900" s="159">
        <f t="shared" si="418"/>
        <v>14783964</v>
      </c>
      <c r="R900" s="159">
        <f t="shared" si="418"/>
        <v>14783964</v>
      </c>
    </row>
    <row r="901" spans="1:18" s="4" customFormat="1" ht="47.25" hidden="1" customHeight="1">
      <c r="A901" s="17" t="s">
        <v>369</v>
      </c>
      <c r="B901" s="15">
        <v>792</v>
      </c>
      <c r="C901" s="16" t="s">
        <v>627</v>
      </c>
      <c r="D901" s="16" t="s">
        <v>109</v>
      </c>
      <c r="E901" s="16" t="s">
        <v>484</v>
      </c>
      <c r="F901" s="16" t="s">
        <v>370</v>
      </c>
      <c r="G901" s="159"/>
      <c r="H901" s="159"/>
      <c r="I901" s="159"/>
      <c r="J901" s="159"/>
      <c r="K901" s="159"/>
      <c r="L901" s="159"/>
      <c r="M901" s="159"/>
      <c r="N901" s="159"/>
      <c r="O901" s="159"/>
      <c r="P901" s="159"/>
      <c r="Q901" s="159"/>
      <c r="R901" s="159"/>
    </row>
    <row r="902" spans="1:18" s="24" customFormat="1">
      <c r="A902" s="142" t="s">
        <v>117</v>
      </c>
      <c r="B902" s="21"/>
      <c r="C902" s="22"/>
      <c r="D902" s="22"/>
      <c r="E902" s="22"/>
      <c r="F902" s="22"/>
      <c r="G902" s="161">
        <f>G795+G846+G871+G878+G865+G853+G859</f>
        <v>64788144.200000003</v>
      </c>
      <c r="H902" s="161">
        <f t="shared" ref="H902:R902" si="419">H795+H846+H871+H878+H865+H853+H859</f>
        <v>64788152.200000003</v>
      </c>
      <c r="I902" s="161">
        <f t="shared" si="419"/>
        <v>64788160.200000003</v>
      </c>
      <c r="J902" s="161">
        <f t="shared" si="419"/>
        <v>64788168.200000003</v>
      </c>
      <c r="K902" s="161">
        <f t="shared" si="419"/>
        <v>64788176.200000003</v>
      </c>
      <c r="L902" s="161">
        <f t="shared" si="419"/>
        <v>64788184.200000003</v>
      </c>
      <c r="M902" s="161">
        <f t="shared" si="419"/>
        <v>64788192.200000003</v>
      </c>
      <c r="N902" s="161">
        <f t="shared" si="419"/>
        <v>64788200.200000003</v>
      </c>
      <c r="O902" s="161">
        <f t="shared" si="419"/>
        <v>64788208.200000003</v>
      </c>
      <c r="P902" s="161">
        <f t="shared" si="419"/>
        <v>64788216.200000003</v>
      </c>
      <c r="Q902" s="161">
        <f t="shared" si="419"/>
        <v>64788224.200000003</v>
      </c>
      <c r="R902" s="161">
        <f t="shared" si="419"/>
        <v>51393693.060000002</v>
      </c>
    </row>
    <row r="903" spans="1:18" ht="39" customHeight="1">
      <c r="A903" s="139" t="s">
        <v>638</v>
      </c>
      <c r="B903" s="140">
        <v>793</v>
      </c>
      <c r="C903" s="140"/>
      <c r="D903" s="140"/>
      <c r="E903" s="140"/>
      <c r="F903" s="140"/>
      <c r="G903" s="166"/>
      <c r="H903" s="166"/>
      <c r="I903" s="166"/>
      <c r="J903" s="166"/>
      <c r="K903" s="166"/>
      <c r="L903" s="166"/>
      <c r="M903" s="166"/>
      <c r="N903" s="166"/>
      <c r="O903" s="166"/>
      <c r="P903" s="166"/>
      <c r="Q903" s="166"/>
      <c r="R903" s="166"/>
    </row>
    <row r="904" spans="1:18">
      <c r="A904" s="6" t="s">
        <v>25</v>
      </c>
      <c r="B904" s="21">
        <v>793</v>
      </c>
      <c r="C904" s="8" t="s">
        <v>26</v>
      </c>
      <c r="D904" s="8"/>
      <c r="E904" s="8"/>
      <c r="F904" s="8"/>
      <c r="G904" s="157">
        <f>G905+G912+G1000+G1004+G989+G994</f>
        <v>50599553.959999993</v>
      </c>
      <c r="H904" s="157">
        <f t="shared" ref="H904:R904" si="420">H905+H912+H1000+H1004+H989+H994</f>
        <v>50599575.959999993</v>
      </c>
      <c r="I904" s="157">
        <f t="shared" si="420"/>
        <v>50599597.959999993</v>
      </c>
      <c r="J904" s="157">
        <f t="shared" si="420"/>
        <v>50599619.959999993</v>
      </c>
      <c r="K904" s="157">
        <f t="shared" si="420"/>
        <v>50599641.959999993</v>
      </c>
      <c r="L904" s="157">
        <f t="shared" si="420"/>
        <v>50599663.959999993</v>
      </c>
      <c r="M904" s="157">
        <f t="shared" si="420"/>
        <v>50599685.959999993</v>
      </c>
      <c r="N904" s="157">
        <f t="shared" si="420"/>
        <v>50599707.959999993</v>
      </c>
      <c r="O904" s="157">
        <f t="shared" si="420"/>
        <v>50599729.959999993</v>
      </c>
      <c r="P904" s="157">
        <f t="shared" si="420"/>
        <v>50599751.959999993</v>
      </c>
      <c r="Q904" s="157">
        <f t="shared" si="420"/>
        <v>50599773.959999993</v>
      </c>
      <c r="R904" s="157">
        <f t="shared" si="420"/>
        <v>50084327.469999999</v>
      </c>
    </row>
    <row r="905" spans="1:18" ht="25.5">
      <c r="A905" s="17" t="s">
        <v>639</v>
      </c>
      <c r="B905" s="15">
        <v>793</v>
      </c>
      <c r="C905" s="16" t="s">
        <v>26</v>
      </c>
      <c r="D905" s="16" t="s">
        <v>37</v>
      </c>
      <c r="E905" s="16"/>
      <c r="F905" s="16"/>
      <c r="G905" s="159">
        <f>G906</f>
        <v>1504411</v>
      </c>
      <c r="H905" s="159">
        <f t="shared" ref="H905:R909" si="421">H906</f>
        <v>1504411</v>
      </c>
      <c r="I905" s="159">
        <f t="shared" si="421"/>
        <v>1504411</v>
      </c>
      <c r="J905" s="159">
        <f t="shared" si="421"/>
        <v>1504411</v>
      </c>
      <c r="K905" s="159">
        <f t="shared" si="421"/>
        <v>1504411</v>
      </c>
      <c r="L905" s="159">
        <f t="shared" si="421"/>
        <v>1504411</v>
      </c>
      <c r="M905" s="159">
        <f t="shared" si="421"/>
        <v>1504411</v>
      </c>
      <c r="N905" s="159">
        <f t="shared" si="421"/>
        <v>1504411</v>
      </c>
      <c r="O905" s="159">
        <f t="shared" si="421"/>
        <v>1504411</v>
      </c>
      <c r="P905" s="159">
        <f t="shared" si="421"/>
        <v>1504411</v>
      </c>
      <c r="Q905" s="159">
        <f t="shared" si="421"/>
        <v>1504411</v>
      </c>
      <c r="R905" s="159">
        <f t="shared" si="421"/>
        <v>1504411</v>
      </c>
    </row>
    <row r="906" spans="1:18" s="19" customFormat="1" ht="25.5">
      <c r="A906" s="17" t="s">
        <v>640</v>
      </c>
      <c r="B906" s="15">
        <v>793</v>
      </c>
      <c r="C906" s="16" t="s">
        <v>26</v>
      </c>
      <c r="D906" s="16" t="s">
        <v>37</v>
      </c>
      <c r="E906" s="16" t="s">
        <v>485</v>
      </c>
      <c r="F906" s="16"/>
      <c r="G906" s="159">
        <f>G907</f>
        <v>1504411</v>
      </c>
      <c r="H906" s="159">
        <f t="shared" si="421"/>
        <v>1504411</v>
      </c>
      <c r="I906" s="159">
        <f t="shared" si="421"/>
        <v>1504411</v>
      </c>
      <c r="J906" s="159">
        <f t="shared" si="421"/>
        <v>1504411</v>
      </c>
      <c r="K906" s="159">
        <f t="shared" si="421"/>
        <v>1504411</v>
      </c>
      <c r="L906" s="159">
        <f t="shared" si="421"/>
        <v>1504411</v>
      </c>
      <c r="M906" s="159">
        <f t="shared" si="421"/>
        <v>1504411</v>
      </c>
      <c r="N906" s="159">
        <f t="shared" si="421"/>
        <v>1504411</v>
      </c>
      <c r="O906" s="159">
        <f t="shared" si="421"/>
        <v>1504411</v>
      </c>
      <c r="P906" s="159">
        <f t="shared" si="421"/>
        <v>1504411</v>
      </c>
      <c r="Q906" s="159">
        <f t="shared" si="421"/>
        <v>1504411</v>
      </c>
      <c r="R906" s="159">
        <f t="shared" si="421"/>
        <v>1504411</v>
      </c>
    </row>
    <row r="907" spans="1:18">
      <c r="A907" s="17" t="s">
        <v>642</v>
      </c>
      <c r="B907" s="15">
        <v>793</v>
      </c>
      <c r="C907" s="16" t="s">
        <v>26</v>
      </c>
      <c r="D907" s="16" t="s">
        <v>37</v>
      </c>
      <c r="E907" s="16" t="s">
        <v>486</v>
      </c>
      <c r="F907" s="16"/>
      <c r="G907" s="159">
        <f>G908</f>
        <v>1504411</v>
      </c>
      <c r="H907" s="159">
        <f t="shared" si="421"/>
        <v>1504411</v>
      </c>
      <c r="I907" s="159">
        <f t="shared" si="421"/>
        <v>1504411</v>
      </c>
      <c r="J907" s="159">
        <f t="shared" si="421"/>
        <v>1504411</v>
      </c>
      <c r="K907" s="159">
        <f t="shared" si="421"/>
        <v>1504411</v>
      </c>
      <c r="L907" s="159">
        <f t="shared" si="421"/>
        <v>1504411</v>
      </c>
      <c r="M907" s="159">
        <f t="shared" si="421"/>
        <v>1504411</v>
      </c>
      <c r="N907" s="159">
        <f t="shared" si="421"/>
        <v>1504411</v>
      </c>
      <c r="O907" s="159">
        <f t="shared" si="421"/>
        <v>1504411</v>
      </c>
      <c r="P907" s="159">
        <f t="shared" si="421"/>
        <v>1504411</v>
      </c>
      <c r="Q907" s="159">
        <f t="shared" si="421"/>
        <v>1504411</v>
      </c>
      <c r="R907" s="159">
        <f t="shared" si="421"/>
        <v>1504411</v>
      </c>
    </row>
    <row r="908" spans="1:18" ht="25.5">
      <c r="A908" s="17" t="s">
        <v>121</v>
      </c>
      <c r="B908" s="15">
        <v>793</v>
      </c>
      <c r="C908" s="16" t="s">
        <v>26</v>
      </c>
      <c r="D908" s="16" t="s">
        <v>37</v>
      </c>
      <c r="E908" s="16" t="s">
        <v>487</v>
      </c>
      <c r="F908" s="16"/>
      <c r="G908" s="159">
        <f>G909</f>
        <v>1504411</v>
      </c>
      <c r="H908" s="159">
        <f t="shared" si="421"/>
        <v>1504411</v>
      </c>
      <c r="I908" s="159">
        <f t="shared" si="421"/>
        <v>1504411</v>
      </c>
      <c r="J908" s="159">
        <f t="shared" si="421"/>
        <v>1504411</v>
      </c>
      <c r="K908" s="159">
        <f t="shared" si="421"/>
        <v>1504411</v>
      </c>
      <c r="L908" s="159">
        <f t="shared" si="421"/>
        <v>1504411</v>
      </c>
      <c r="M908" s="159">
        <f t="shared" si="421"/>
        <v>1504411</v>
      </c>
      <c r="N908" s="159">
        <f t="shared" si="421"/>
        <v>1504411</v>
      </c>
      <c r="O908" s="159">
        <f t="shared" si="421"/>
        <v>1504411</v>
      </c>
      <c r="P908" s="159">
        <f t="shared" si="421"/>
        <v>1504411</v>
      </c>
      <c r="Q908" s="159">
        <f t="shared" si="421"/>
        <v>1504411</v>
      </c>
      <c r="R908" s="159">
        <f t="shared" si="421"/>
        <v>1504411</v>
      </c>
    </row>
    <row r="909" spans="1:18" ht="51">
      <c r="A909" s="17" t="s">
        <v>643</v>
      </c>
      <c r="B909" s="15">
        <v>793</v>
      </c>
      <c r="C909" s="16" t="s">
        <v>26</v>
      </c>
      <c r="D909" s="16" t="s">
        <v>37</v>
      </c>
      <c r="E909" s="16" t="s">
        <v>487</v>
      </c>
      <c r="F909" s="16" t="s">
        <v>95</v>
      </c>
      <c r="G909" s="159">
        <f>G910</f>
        <v>1504411</v>
      </c>
      <c r="H909" s="159">
        <f t="shared" si="421"/>
        <v>1504411</v>
      </c>
      <c r="I909" s="159">
        <f t="shared" si="421"/>
        <v>1504411</v>
      </c>
      <c r="J909" s="159">
        <f t="shared" si="421"/>
        <v>1504411</v>
      </c>
      <c r="K909" s="159">
        <f t="shared" si="421"/>
        <v>1504411</v>
      </c>
      <c r="L909" s="159">
        <f t="shared" si="421"/>
        <v>1504411</v>
      </c>
      <c r="M909" s="159">
        <f t="shared" si="421"/>
        <v>1504411</v>
      </c>
      <c r="N909" s="159">
        <f t="shared" si="421"/>
        <v>1504411</v>
      </c>
      <c r="O909" s="159">
        <f t="shared" si="421"/>
        <v>1504411</v>
      </c>
      <c r="P909" s="159">
        <f t="shared" si="421"/>
        <v>1504411</v>
      </c>
      <c r="Q909" s="159">
        <f t="shared" si="421"/>
        <v>1504411</v>
      </c>
      <c r="R909" s="159">
        <f t="shared" si="421"/>
        <v>1504411</v>
      </c>
    </row>
    <row r="910" spans="1:18" ht="25.5">
      <c r="A910" s="17" t="s">
        <v>93</v>
      </c>
      <c r="B910" s="15">
        <v>793</v>
      </c>
      <c r="C910" s="16" t="s">
        <v>26</v>
      </c>
      <c r="D910" s="16" t="s">
        <v>37</v>
      </c>
      <c r="E910" s="16" t="s">
        <v>487</v>
      </c>
      <c r="F910" s="16" t="s">
        <v>96</v>
      </c>
      <c r="G910" s="159">
        <f>1328789+401294-225672-16396+16396</f>
        <v>1504411</v>
      </c>
      <c r="H910" s="159">
        <f t="shared" ref="H910:R910" si="422">1328789+401294-225672-16396+16396</f>
        <v>1504411</v>
      </c>
      <c r="I910" s="159">
        <f t="shared" si="422"/>
        <v>1504411</v>
      </c>
      <c r="J910" s="159">
        <f t="shared" si="422"/>
        <v>1504411</v>
      </c>
      <c r="K910" s="159">
        <f t="shared" si="422"/>
        <v>1504411</v>
      </c>
      <c r="L910" s="159">
        <f t="shared" si="422"/>
        <v>1504411</v>
      </c>
      <c r="M910" s="159">
        <f t="shared" si="422"/>
        <v>1504411</v>
      </c>
      <c r="N910" s="159">
        <f t="shared" si="422"/>
        <v>1504411</v>
      </c>
      <c r="O910" s="159">
        <f t="shared" si="422"/>
        <v>1504411</v>
      </c>
      <c r="P910" s="159">
        <f t="shared" si="422"/>
        <v>1504411</v>
      </c>
      <c r="Q910" s="159">
        <f t="shared" si="422"/>
        <v>1504411</v>
      </c>
      <c r="R910" s="159">
        <f t="shared" si="422"/>
        <v>1504411</v>
      </c>
    </row>
    <row r="911" spans="1:18" ht="25.5" hidden="1">
      <c r="A911" s="17" t="s">
        <v>94</v>
      </c>
      <c r="B911" s="15">
        <v>793</v>
      </c>
      <c r="C911" s="16" t="s">
        <v>26</v>
      </c>
      <c r="D911" s="16" t="s">
        <v>37</v>
      </c>
      <c r="E911" s="16" t="s">
        <v>487</v>
      </c>
      <c r="F911" s="16" t="s">
        <v>97</v>
      </c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</row>
    <row r="912" spans="1:18" ht="38.25">
      <c r="A912" s="17" t="s">
        <v>120</v>
      </c>
      <c r="B912" s="15">
        <v>793</v>
      </c>
      <c r="C912" s="16" t="s">
        <v>26</v>
      </c>
      <c r="D912" s="16" t="s">
        <v>90</v>
      </c>
      <c r="E912" s="16"/>
      <c r="F912" s="16"/>
      <c r="G912" s="159">
        <f>G918+G913</f>
        <v>28432071.339999996</v>
      </c>
      <c r="H912" s="159">
        <f t="shared" ref="H912:R912" si="423">H918+H913</f>
        <v>28432079.339999996</v>
      </c>
      <c r="I912" s="159">
        <f t="shared" si="423"/>
        <v>28432087.339999996</v>
      </c>
      <c r="J912" s="159">
        <f t="shared" si="423"/>
        <v>28432095.339999996</v>
      </c>
      <c r="K912" s="159">
        <f t="shared" si="423"/>
        <v>28432103.339999996</v>
      </c>
      <c r="L912" s="159">
        <f t="shared" si="423"/>
        <v>28432111.339999996</v>
      </c>
      <c r="M912" s="159">
        <f t="shared" si="423"/>
        <v>28432119.339999996</v>
      </c>
      <c r="N912" s="159">
        <f t="shared" si="423"/>
        <v>28432127.339999996</v>
      </c>
      <c r="O912" s="159">
        <f t="shared" si="423"/>
        <v>28432135.339999996</v>
      </c>
      <c r="P912" s="159">
        <f t="shared" si="423"/>
        <v>28432143.339999996</v>
      </c>
      <c r="Q912" s="159">
        <f t="shared" si="423"/>
        <v>28432151.339999996</v>
      </c>
      <c r="R912" s="159">
        <f t="shared" si="423"/>
        <v>28218742.100000001</v>
      </c>
    </row>
    <row r="913" spans="1:18" ht="36.75" customHeight="1">
      <c r="A913" s="40" t="s">
        <v>792</v>
      </c>
      <c r="B913" s="15">
        <v>793</v>
      </c>
      <c r="C913" s="16" t="s">
        <v>26</v>
      </c>
      <c r="D913" s="16" t="s">
        <v>90</v>
      </c>
      <c r="E913" s="15" t="s">
        <v>488</v>
      </c>
      <c r="F913" s="15"/>
      <c r="G913" s="159">
        <f>G916</f>
        <v>25000</v>
      </c>
      <c r="H913" s="159">
        <f t="shared" ref="H913:R913" si="424">H916</f>
        <v>25001</v>
      </c>
      <c r="I913" s="159">
        <f t="shared" si="424"/>
        <v>25002</v>
      </c>
      <c r="J913" s="159">
        <f t="shared" si="424"/>
        <v>25003</v>
      </c>
      <c r="K913" s="159">
        <f t="shared" si="424"/>
        <v>25004</v>
      </c>
      <c r="L913" s="159">
        <f t="shared" si="424"/>
        <v>25005</v>
      </c>
      <c r="M913" s="159">
        <f t="shared" si="424"/>
        <v>25006</v>
      </c>
      <c r="N913" s="159">
        <f t="shared" si="424"/>
        <v>25007</v>
      </c>
      <c r="O913" s="159">
        <f t="shared" si="424"/>
        <v>25008</v>
      </c>
      <c r="P913" s="159">
        <f t="shared" si="424"/>
        <v>25009</v>
      </c>
      <c r="Q913" s="159">
        <f t="shared" si="424"/>
        <v>25010</v>
      </c>
      <c r="R913" s="159">
        <f t="shared" si="424"/>
        <v>25000</v>
      </c>
    </row>
    <row r="914" spans="1:18" ht="25.5">
      <c r="A914" s="17" t="s">
        <v>648</v>
      </c>
      <c r="B914" s="15">
        <v>793</v>
      </c>
      <c r="C914" s="16" t="s">
        <v>26</v>
      </c>
      <c r="D914" s="16" t="s">
        <v>90</v>
      </c>
      <c r="E914" s="16" t="s">
        <v>489</v>
      </c>
      <c r="F914" s="16"/>
      <c r="G914" s="159">
        <f>G915</f>
        <v>25000</v>
      </c>
      <c r="H914" s="159">
        <f t="shared" ref="H914:R915" si="425">H915</f>
        <v>25001</v>
      </c>
      <c r="I914" s="159">
        <f t="shared" si="425"/>
        <v>25002</v>
      </c>
      <c r="J914" s="159">
        <f t="shared" si="425"/>
        <v>25003</v>
      </c>
      <c r="K914" s="159">
        <f t="shared" si="425"/>
        <v>25004</v>
      </c>
      <c r="L914" s="159">
        <f t="shared" si="425"/>
        <v>25005</v>
      </c>
      <c r="M914" s="159">
        <f t="shared" si="425"/>
        <v>25006</v>
      </c>
      <c r="N914" s="159">
        <f t="shared" si="425"/>
        <v>25007</v>
      </c>
      <c r="O914" s="159">
        <f t="shared" si="425"/>
        <v>25008</v>
      </c>
      <c r="P914" s="159">
        <f t="shared" si="425"/>
        <v>25009</v>
      </c>
      <c r="Q914" s="159">
        <f t="shared" si="425"/>
        <v>25010</v>
      </c>
      <c r="R914" s="159">
        <f t="shared" si="425"/>
        <v>25000</v>
      </c>
    </row>
    <row r="915" spans="1:18">
      <c r="A915" s="17" t="s">
        <v>649</v>
      </c>
      <c r="B915" s="15">
        <v>793</v>
      </c>
      <c r="C915" s="16" t="s">
        <v>26</v>
      </c>
      <c r="D915" s="16" t="s">
        <v>90</v>
      </c>
      <c r="E915" s="16" t="s">
        <v>489</v>
      </c>
      <c r="F915" s="16" t="s">
        <v>50</v>
      </c>
      <c r="G915" s="159">
        <f>G916</f>
        <v>25000</v>
      </c>
      <c r="H915" s="159">
        <f t="shared" si="425"/>
        <v>25001</v>
      </c>
      <c r="I915" s="159">
        <f t="shared" si="425"/>
        <v>25002</v>
      </c>
      <c r="J915" s="159">
        <f t="shared" si="425"/>
        <v>25003</v>
      </c>
      <c r="K915" s="159">
        <f t="shared" si="425"/>
        <v>25004</v>
      </c>
      <c r="L915" s="159">
        <f t="shared" si="425"/>
        <v>25005</v>
      </c>
      <c r="M915" s="159">
        <f t="shared" si="425"/>
        <v>25006</v>
      </c>
      <c r="N915" s="159">
        <f t="shared" si="425"/>
        <v>25007</v>
      </c>
      <c r="O915" s="159">
        <f t="shared" si="425"/>
        <v>25008</v>
      </c>
      <c r="P915" s="159">
        <f t="shared" si="425"/>
        <v>25009</v>
      </c>
      <c r="Q915" s="159">
        <f t="shared" si="425"/>
        <v>25010</v>
      </c>
      <c r="R915" s="159">
        <f t="shared" si="425"/>
        <v>25000</v>
      </c>
    </row>
    <row r="916" spans="1:18" ht="25.5">
      <c r="A916" s="17" t="s">
        <v>51</v>
      </c>
      <c r="B916" s="15">
        <v>793</v>
      </c>
      <c r="C916" s="16" t="s">
        <v>26</v>
      </c>
      <c r="D916" s="16" t="s">
        <v>90</v>
      </c>
      <c r="E916" s="16" t="s">
        <v>489</v>
      </c>
      <c r="F916" s="16" t="s">
        <v>52</v>
      </c>
      <c r="G916" s="159">
        <v>25000</v>
      </c>
      <c r="H916" s="159">
        <v>25001</v>
      </c>
      <c r="I916" s="159">
        <v>25002</v>
      </c>
      <c r="J916" s="159">
        <v>25003</v>
      </c>
      <c r="K916" s="159">
        <v>25004</v>
      </c>
      <c r="L916" s="159">
        <v>25005</v>
      </c>
      <c r="M916" s="159">
        <v>25006</v>
      </c>
      <c r="N916" s="159">
        <v>25007</v>
      </c>
      <c r="O916" s="159">
        <v>25008</v>
      </c>
      <c r="P916" s="159">
        <v>25009</v>
      </c>
      <c r="Q916" s="159">
        <v>25010</v>
      </c>
      <c r="R916" s="159">
        <v>25000</v>
      </c>
    </row>
    <row r="917" spans="1:18" ht="33" hidden="1" customHeight="1">
      <c r="A917" s="17" t="s">
        <v>650</v>
      </c>
      <c r="B917" s="15">
        <v>793</v>
      </c>
      <c r="C917" s="16" t="s">
        <v>26</v>
      </c>
      <c r="D917" s="16" t="s">
        <v>90</v>
      </c>
      <c r="E917" s="16" t="s">
        <v>489</v>
      </c>
      <c r="F917" s="16" t="s">
        <v>53</v>
      </c>
      <c r="G917" s="159"/>
      <c r="H917" s="159"/>
      <c r="I917" s="159"/>
      <c r="J917" s="159"/>
      <c r="K917" s="159"/>
      <c r="L917" s="159"/>
      <c r="M917" s="159"/>
      <c r="N917" s="159"/>
      <c r="O917" s="159"/>
      <c r="P917" s="159"/>
      <c r="Q917" s="159"/>
      <c r="R917" s="159"/>
    </row>
    <row r="918" spans="1:18" s="52" customFormat="1" ht="25.5">
      <c r="A918" s="17" t="s">
        <v>640</v>
      </c>
      <c r="B918" s="15">
        <v>793</v>
      </c>
      <c r="C918" s="16" t="s">
        <v>26</v>
      </c>
      <c r="D918" s="16" t="s">
        <v>90</v>
      </c>
      <c r="E918" s="16" t="s">
        <v>485</v>
      </c>
      <c r="F918" s="16"/>
      <c r="G918" s="159">
        <f>G919</f>
        <v>28407071.339999996</v>
      </c>
      <c r="H918" s="159">
        <f t="shared" ref="H918:R918" si="426">H919</f>
        <v>28407078.339999996</v>
      </c>
      <c r="I918" s="159">
        <f t="shared" si="426"/>
        <v>28407085.339999996</v>
      </c>
      <c r="J918" s="159">
        <f t="shared" si="426"/>
        <v>28407092.339999996</v>
      </c>
      <c r="K918" s="159">
        <f t="shared" si="426"/>
        <v>28407099.339999996</v>
      </c>
      <c r="L918" s="159">
        <f t="shared" si="426"/>
        <v>28407106.339999996</v>
      </c>
      <c r="M918" s="159">
        <f t="shared" si="426"/>
        <v>28407113.339999996</v>
      </c>
      <c r="N918" s="159">
        <f t="shared" si="426"/>
        <v>28407120.339999996</v>
      </c>
      <c r="O918" s="159">
        <f t="shared" si="426"/>
        <v>28407127.339999996</v>
      </c>
      <c r="P918" s="159">
        <f t="shared" si="426"/>
        <v>28407134.339999996</v>
      </c>
      <c r="Q918" s="159">
        <f t="shared" si="426"/>
        <v>28407141.339999996</v>
      </c>
      <c r="R918" s="159">
        <f t="shared" si="426"/>
        <v>28193742.100000001</v>
      </c>
    </row>
    <row r="919" spans="1:18" s="52" customFormat="1">
      <c r="A919" s="64" t="s">
        <v>651</v>
      </c>
      <c r="B919" s="15">
        <v>793</v>
      </c>
      <c r="C919" s="16" t="s">
        <v>26</v>
      </c>
      <c r="D919" s="16" t="s">
        <v>90</v>
      </c>
      <c r="E919" s="16" t="s">
        <v>490</v>
      </c>
      <c r="F919" s="16"/>
      <c r="G919" s="159">
        <f>G920+G948+G956+G964+G984+G939+G979+G972</f>
        <v>28407071.339999996</v>
      </c>
      <c r="H919" s="159">
        <f t="shared" ref="H919:R919" si="427">H920+H948+H956+H964+H984+H939+H979+H972</f>
        <v>28407078.339999996</v>
      </c>
      <c r="I919" s="159">
        <f t="shared" si="427"/>
        <v>28407085.339999996</v>
      </c>
      <c r="J919" s="159">
        <f t="shared" si="427"/>
        <v>28407092.339999996</v>
      </c>
      <c r="K919" s="159">
        <f t="shared" si="427"/>
        <v>28407099.339999996</v>
      </c>
      <c r="L919" s="159">
        <f t="shared" si="427"/>
        <v>28407106.339999996</v>
      </c>
      <c r="M919" s="159">
        <f t="shared" si="427"/>
        <v>28407113.339999996</v>
      </c>
      <c r="N919" s="159">
        <f t="shared" si="427"/>
        <v>28407120.339999996</v>
      </c>
      <c r="O919" s="159">
        <f t="shared" si="427"/>
        <v>28407127.339999996</v>
      </c>
      <c r="P919" s="159">
        <f t="shared" si="427"/>
        <v>28407134.339999996</v>
      </c>
      <c r="Q919" s="159">
        <f t="shared" si="427"/>
        <v>28407141.339999996</v>
      </c>
      <c r="R919" s="159">
        <f t="shared" si="427"/>
        <v>28193742.100000001</v>
      </c>
    </row>
    <row r="920" spans="1:18" s="52" customFormat="1" ht="25.5">
      <c r="A920" s="17" t="s">
        <v>121</v>
      </c>
      <c r="B920" s="15">
        <v>793</v>
      </c>
      <c r="C920" s="16" t="s">
        <v>26</v>
      </c>
      <c r="D920" s="16" t="s">
        <v>90</v>
      </c>
      <c r="E920" s="16" t="s">
        <v>491</v>
      </c>
      <c r="F920" s="16"/>
      <c r="G920" s="159">
        <f>G921+G925+G930+G928</f>
        <v>23330171.339999996</v>
      </c>
      <c r="H920" s="159">
        <f t="shared" ref="H920:R920" si="428">H921+H925+H930+H928</f>
        <v>23330172.339999996</v>
      </c>
      <c r="I920" s="159">
        <f t="shared" si="428"/>
        <v>23330173.339999996</v>
      </c>
      <c r="J920" s="159">
        <f t="shared" si="428"/>
        <v>23330174.339999996</v>
      </c>
      <c r="K920" s="159">
        <f t="shared" si="428"/>
        <v>23330175.339999996</v>
      </c>
      <c r="L920" s="159">
        <f t="shared" si="428"/>
        <v>23330176.339999996</v>
      </c>
      <c r="M920" s="159">
        <f t="shared" si="428"/>
        <v>23330177.339999996</v>
      </c>
      <c r="N920" s="159">
        <f t="shared" si="428"/>
        <v>23330178.339999996</v>
      </c>
      <c r="O920" s="159">
        <f t="shared" si="428"/>
        <v>23330179.339999996</v>
      </c>
      <c r="P920" s="159">
        <f t="shared" si="428"/>
        <v>23330180.339999996</v>
      </c>
      <c r="Q920" s="159">
        <f t="shared" si="428"/>
        <v>23330181.339999996</v>
      </c>
      <c r="R920" s="159">
        <f t="shared" si="428"/>
        <v>23116842.100000001</v>
      </c>
    </row>
    <row r="921" spans="1:18" s="52" customFormat="1" ht="51">
      <c r="A921" s="17" t="s">
        <v>643</v>
      </c>
      <c r="B921" s="15">
        <v>793</v>
      </c>
      <c r="C921" s="16" t="s">
        <v>26</v>
      </c>
      <c r="D921" s="16" t="s">
        <v>90</v>
      </c>
      <c r="E921" s="16" t="s">
        <v>491</v>
      </c>
      <c r="F921" s="16" t="s">
        <v>95</v>
      </c>
      <c r="G921" s="159">
        <f>G922</f>
        <v>21463880.199999999</v>
      </c>
      <c r="H921" s="159">
        <f t="shared" ref="H921:R921" si="429">H922</f>
        <v>21463880.199999999</v>
      </c>
      <c r="I921" s="159">
        <f t="shared" si="429"/>
        <v>21463880.199999999</v>
      </c>
      <c r="J921" s="159">
        <f t="shared" si="429"/>
        <v>21463880.199999999</v>
      </c>
      <c r="K921" s="159">
        <f t="shared" si="429"/>
        <v>21463880.199999999</v>
      </c>
      <c r="L921" s="159">
        <f t="shared" si="429"/>
        <v>21463880.199999999</v>
      </c>
      <c r="M921" s="159">
        <f t="shared" si="429"/>
        <v>21463880.199999999</v>
      </c>
      <c r="N921" s="159">
        <f t="shared" si="429"/>
        <v>21463880.199999999</v>
      </c>
      <c r="O921" s="159">
        <f t="shared" si="429"/>
        <v>21463880.199999999</v>
      </c>
      <c r="P921" s="159">
        <f t="shared" si="429"/>
        <v>21463880.199999999</v>
      </c>
      <c r="Q921" s="159">
        <f t="shared" si="429"/>
        <v>21463880.199999999</v>
      </c>
      <c r="R921" s="159">
        <f t="shared" si="429"/>
        <v>21411954.050000001</v>
      </c>
    </row>
    <row r="922" spans="1:18" s="52" customFormat="1" ht="25.5">
      <c r="A922" s="17" t="s">
        <v>93</v>
      </c>
      <c r="B922" s="15">
        <v>793</v>
      </c>
      <c r="C922" s="16" t="s">
        <v>26</v>
      </c>
      <c r="D922" s="16" t="s">
        <v>90</v>
      </c>
      <c r="E922" s="16" t="s">
        <v>491</v>
      </c>
      <c r="F922" s="16" t="s">
        <v>96</v>
      </c>
      <c r="G922" s="159">
        <f>21480276.2-16396</f>
        <v>21463880.199999999</v>
      </c>
      <c r="H922" s="159">
        <f t="shared" ref="H922:Q922" si="430">21480276.2-16396</f>
        <v>21463880.199999999</v>
      </c>
      <c r="I922" s="159">
        <f t="shared" si="430"/>
        <v>21463880.199999999</v>
      </c>
      <c r="J922" s="159">
        <f t="shared" si="430"/>
        <v>21463880.199999999</v>
      </c>
      <c r="K922" s="159">
        <f t="shared" si="430"/>
        <v>21463880.199999999</v>
      </c>
      <c r="L922" s="159">
        <f t="shared" si="430"/>
        <v>21463880.199999999</v>
      </c>
      <c r="M922" s="159">
        <f t="shared" si="430"/>
        <v>21463880.199999999</v>
      </c>
      <c r="N922" s="159">
        <f t="shared" si="430"/>
        <v>21463880.199999999</v>
      </c>
      <c r="O922" s="159">
        <f t="shared" si="430"/>
        <v>21463880.199999999</v>
      </c>
      <c r="P922" s="159">
        <f t="shared" si="430"/>
        <v>21463880.199999999</v>
      </c>
      <c r="Q922" s="159">
        <f t="shared" si="430"/>
        <v>21463880.199999999</v>
      </c>
      <c r="R922" s="159">
        <v>21411954.050000001</v>
      </c>
    </row>
    <row r="923" spans="1:18" s="52" customFormat="1" ht="25.5" hidden="1">
      <c r="A923" s="17" t="s">
        <v>94</v>
      </c>
      <c r="B923" s="15">
        <v>793</v>
      </c>
      <c r="C923" s="16" t="s">
        <v>26</v>
      </c>
      <c r="D923" s="16" t="s">
        <v>90</v>
      </c>
      <c r="E923" s="16" t="s">
        <v>491</v>
      </c>
      <c r="F923" s="16" t="s">
        <v>97</v>
      </c>
      <c r="G923" s="159"/>
      <c r="H923" s="159"/>
      <c r="I923" s="159"/>
      <c r="J923" s="159"/>
      <c r="K923" s="159"/>
      <c r="L923" s="159"/>
      <c r="M923" s="159"/>
      <c r="N923" s="159"/>
      <c r="O923" s="159"/>
      <c r="P923" s="159"/>
      <c r="Q923" s="159"/>
      <c r="R923" s="159"/>
    </row>
    <row r="924" spans="1:18" s="52" customFormat="1" ht="25.5" hidden="1">
      <c r="A924" s="17" t="s">
        <v>98</v>
      </c>
      <c r="B924" s="15">
        <v>793</v>
      </c>
      <c r="C924" s="16" t="s">
        <v>26</v>
      </c>
      <c r="D924" s="16" t="s">
        <v>90</v>
      </c>
      <c r="E924" s="16" t="s">
        <v>491</v>
      </c>
      <c r="F924" s="16" t="s">
        <v>99</v>
      </c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</row>
    <row r="925" spans="1:18" s="52" customFormat="1">
      <c r="A925" s="17" t="s">
        <v>649</v>
      </c>
      <c r="B925" s="15">
        <v>793</v>
      </c>
      <c r="C925" s="16" t="s">
        <v>26</v>
      </c>
      <c r="D925" s="16" t="s">
        <v>90</v>
      </c>
      <c r="E925" s="16" t="s">
        <v>491</v>
      </c>
      <c r="F925" s="16" t="s">
        <v>50</v>
      </c>
      <c r="G925" s="159">
        <f>G926</f>
        <v>1711931.17</v>
      </c>
      <c r="H925" s="159">
        <f t="shared" ref="H925:R925" si="431">H926</f>
        <v>1711931.17</v>
      </c>
      <c r="I925" s="159">
        <f t="shared" si="431"/>
        <v>1711931.17</v>
      </c>
      <c r="J925" s="159">
        <f t="shared" si="431"/>
        <v>1711931.17</v>
      </c>
      <c r="K925" s="159">
        <f t="shared" si="431"/>
        <v>1711931.17</v>
      </c>
      <c r="L925" s="159">
        <f t="shared" si="431"/>
        <v>1711931.17</v>
      </c>
      <c r="M925" s="159">
        <f t="shared" si="431"/>
        <v>1711931.17</v>
      </c>
      <c r="N925" s="159">
        <f t="shared" si="431"/>
        <v>1711931.17</v>
      </c>
      <c r="O925" s="159">
        <f t="shared" si="431"/>
        <v>1711931.17</v>
      </c>
      <c r="P925" s="159">
        <f t="shared" si="431"/>
        <v>1711931.17</v>
      </c>
      <c r="Q925" s="159">
        <f t="shared" si="431"/>
        <v>1711931.17</v>
      </c>
      <c r="R925" s="159">
        <f t="shared" si="431"/>
        <v>1550528.08</v>
      </c>
    </row>
    <row r="926" spans="1:18" s="52" customFormat="1" ht="25.5">
      <c r="A926" s="17" t="s">
        <v>51</v>
      </c>
      <c r="B926" s="15">
        <v>793</v>
      </c>
      <c r="C926" s="16" t="s">
        <v>26</v>
      </c>
      <c r="D926" s="16" t="s">
        <v>90</v>
      </c>
      <c r="E926" s="16" t="s">
        <v>491</v>
      </c>
      <c r="F926" s="16" t="s">
        <v>52</v>
      </c>
      <c r="G926" s="159">
        <f>1810931.17-99000</f>
        <v>1711931.17</v>
      </c>
      <c r="H926" s="159">
        <f t="shared" ref="H926:Q926" si="432">1810931.17-99000</f>
        <v>1711931.17</v>
      </c>
      <c r="I926" s="159">
        <f t="shared" si="432"/>
        <v>1711931.17</v>
      </c>
      <c r="J926" s="159">
        <f t="shared" si="432"/>
        <v>1711931.17</v>
      </c>
      <c r="K926" s="159">
        <f t="shared" si="432"/>
        <v>1711931.17</v>
      </c>
      <c r="L926" s="159">
        <f t="shared" si="432"/>
        <v>1711931.17</v>
      </c>
      <c r="M926" s="159">
        <f t="shared" si="432"/>
        <v>1711931.17</v>
      </c>
      <c r="N926" s="159">
        <f t="shared" si="432"/>
        <v>1711931.17</v>
      </c>
      <c r="O926" s="159">
        <f t="shared" si="432"/>
        <v>1711931.17</v>
      </c>
      <c r="P926" s="159">
        <f t="shared" si="432"/>
        <v>1711931.17</v>
      </c>
      <c r="Q926" s="159">
        <f t="shared" si="432"/>
        <v>1711931.17</v>
      </c>
      <c r="R926" s="159">
        <v>1550528.08</v>
      </c>
    </row>
    <row r="927" spans="1:18" s="52" customFormat="1" ht="25.5" hidden="1">
      <c r="A927" s="17" t="s">
        <v>650</v>
      </c>
      <c r="B927" s="15">
        <v>793</v>
      </c>
      <c r="C927" s="16" t="s">
        <v>26</v>
      </c>
      <c r="D927" s="16" t="s">
        <v>90</v>
      </c>
      <c r="E927" s="16" t="s">
        <v>491</v>
      </c>
      <c r="F927" s="16" t="s">
        <v>53</v>
      </c>
      <c r="G927" s="159"/>
      <c r="H927" s="159"/>
      <c r="I927" s="159"/>
      <c r="J927" s="159"/>
      <c r="K927" s="159"/>
      <c r="L927" s="159"/>
      <c r="M927" s="159"/>
      <c r="N927" s="159"/>
      <c r="O927" s="159"/>
      <c r="P927" s="159"/>
      <c r="Q927" s="159"/>
      <c r="R927" s="159"/>
    </row>
    <row r="928" spans="1:18" s="52" customFormat="1" hidden="1">
      <c r="A928" s="17" t="s">
        <v>332</v>
      </c>
      <c r="B928" s="15">
        <v>793</v>
      </c>
      <c r="C928" s="16" t="s">
        <v>26</v>
      </c>
      <c r="D928" s="16" t="s">
        <v>90</v>
      </c>
      <c r="E928" s="16" t="s">
        <v>491</v>
      </c>
      <c r="F928" s="16" t="s">
        <v>333</v>
      </c>
      <c r="G928" s="159">
        <f>G929</f>
        <v>0</v>
      </c>
      <c r="H928" s="159">
        <f t="shared" ref="H928:R928" si="433">H929</f>
        <v>0</v>
      </c>
      <c r="I928" s="159">
        <f t="shared" si="433"/>
        <v>0</v>
      </c>
      <c r="J928" s="159">
        <f t="shared" si="433"/>
        <v>0</v>
      </c>
      <c r="K928" s="159">
        <f t="shared" si="433"/>
        <v>0</v>
      </c>
      <c r="L928" s="159">
        <f t="shared" si="433"/>
        <v>0</v>
      </c>
      <c r="M928" s="159">
        <f t="shared" si="433"/>
        <v>0</v>
      </c>
      <c r="N928" s="159">
        <f t="shared" si="433"/>
        <v>0</v>
      </c>
      <c r="O928" s="159">
        <f t="shared" si="433"/>
        <v>0</v>
      </c>
      <c r="P928" s="159">
        <f t="shared" si="433"/>
        <v>0</v>
      </c>
      <c r="Q928" s="159">
        <f t="shared" si="433"/>
        <v>0</v>
      </c>
      <c r="R928" s="159">
        <f t="shared" si="433"/>
        <v>0</v>
      </c>
    </row>
    <row r="929" spans="1:18" s="52" customFormat="1" ht="25.5" hidden="1">
      <c r="A929" s="17" t="s">
        <v>334</v>
      </c>
      <c r="B929" s="15">
        <v>793</v>
      </c>
      <c r="C929" s="16" t="s">
        <v>26</v>
      </c>
      <c r="D929" s="16" t="s">
        <v>90</v>
      </c>
      <c r="E929" s="16" t="s">
        <v>491</v>
      </c>
      <c r="F929" s="16" t="s">
        <v>335</v>
      </c>
      <c r="G929" s="159"/>
      <c r="H929" s="159"/>
      <c r="I929" s="159"/>
      <c r="J929" s="159"/>
      <c r="K929" s="159"/>
      <c r="L929" s="159"/>
      <c r="M929" s="159"/>
      <c r="N929" s="159"/>
      <c r="O929" s="159"/>
      <c r="P929" s="159"/>
      <c r="Q929" s="159"/>
      <c r="R929" s="159"/>
    </row>
    <row r="930" spans="1:18" s="52" customFormat="1">
      <c r="A930" s="17" t="s">
        <v>100</v>
      </c>
      <c r="B930" s="15">
        <v>793</v>
      </c>
      <c r="C930" s="16" t="s">
        <v>26</v>
      </c>
      <c r="D930" s="16" t="s">
        <v>90</v>
      </c>
      <c r="E930" s="16" t="s">
        <v>491</v>
      </c>
      <c r="F930" s="16" t="s">
        <v>101</v>
      </c>
      <c r="G930" s="159">
        <f>G931+G932</f>
        <v>154359.97</v>
      </c>
      <c r="H930" s="159">
        <f t="shared" ref="H930:R930" si="434">H931+H932</f>
        <v>154360.97</v>
      </c>
      <c r="I930" s="159">
        <f t="shared" si="434"/>
        <v>154361.97</v>
      </c>
      <c r="J930" s="159">
        <f t="shared" si="434"/>
        <v>154362.97</v>
      </c>
      <c r="K930" s="159">
        <f t="shared" si="434"/>
        <v>154363.97</v>
      </c>
      <c r="L930" s="159">
        <f t="shared" si="434"/>
        <v>154364.97</v>
      </c>
      <c r="M930" s="159">
        <f t="shared" si="434"/>
        <v>154365.97</v>
      </c>
      <c r="N930" s="159">
        <f t="shared" si="434"/>
        <v>154366.97</v>
      </c>
      <c r="O930" s="159">
        <f t="shared" si="434"/>
        <v>154367.97</v>
      </c>
      <c r="P930" s="159">
        <f t="shared" si="434"/>
        <v>154368.97</v>
      </c>
      <c r="Q930" s="159">
        <f t="shared" si="434"/>
        <v>154369.97</v>
      </c>
      <c r="R930" s="159">
        <f t="shared" si="434"/>
        <v>154359.97</v>
      </c>
    </row>
    <row r="931" spans="1:18" s="52" customFormat="1" hidden="1">
      <c r="A931" s="17" t="s">
        <v>657</v>
      </c>
      <c r="B931" s="15">
        <v>793</v>
      </c>
      <c r="C931" s="16" t="s">
        <v>26</v>
      </c>
      <c r="D931" s="16" t="s">
        <v>90</v>
      </c>
      <c r="E931" s="16" t="s">
        <v>491</v>
      </c>
      <c r="F931" s="16" t="s">
        <v>656</v>
      </c>
      <c r="G931" s="159"/>
      <c r="H931" s="159"/>
      <c r="I931" s="159"/>
      <c r="J931" s="159"/>
      <c r="K931" s="159"/>
      <c r="L931" s="159"/>
      <c r="M931" s="159"/>
      <c r="N931" s="159"/>
      <c r="O931" s="159"/>
      <c r="P931" s="159"/>
      <c r="Q931" s="159"/>
      <c r="R931" s="159"/>
    </row>
    <row r="932" spans="1:18" s="52" customFormat="1">
      <c r="A932" s="17" t="s">
        <v>323</v>
      </c>
      <c r="B932" s="15">
        <v>793</v>
      </c>
      <c r="C932" s="16" t="s">
        <v>26</v>
      </c>
      <c r="D932" s="16" t="s">
        <v>90</v>
      </c>
      <c r="E932" s="16" t="s">
        <v>491</v>
      </c>
      <c r="F932" s="16" t="s">
        <v>104</v>
      </c>
      <c r="G932" s="159">
        <v>154359.97</v>
      </c>
      <c r="H932" s="159">
        <v>154360.97</v>
      </c>
      <c r="I932" s="159">
        <v>154361.97</v>
      </c>
      <c r="J932" s="159">
        <v>154362.97</v>
      </c>
      <c r="K932" s="159">
        <v>154363.97</v>
      </c>
      <c r="L932" s="159">
        <v>154364.97</v>
      </c>
      <c r="M932" s="159">
        <v>154365.97</v>
      </c>
      <c r="N932" s="159">
        <v>154366.97</v>
      </c>
      <c r="O932" s="159">
        <v>154367.97</v>
      </c>
      <c r="P932" s="159">
        <v>154368.97</v>
      </c>
      <c r="Q932" s="159">
        <v>154369.97</v>
      </c>
      <c r="R932" s="159">
        <v>154359.97</v>
      </c>
    </row>
    <row r="933" spans="1:18" ht="25.5" hidden="1" customHeight="1">
      <c r="A933" s="17" t="s">
        <v>105</v>
      </c>
      <c r="B933" s="15">
        <v>793</v>
      </c>
      <c r="C933" s="16" t="s">
        <v>26</v>
      </c>
      <c r="D933" s="16" t="s">
        <v>90</v>
      </c>
      <c r="E933" s="16" t="s">
        <v>491</v>
      </c>
      <c r="F933" s="16" t="s">
        <v>106</v>
      </c>
      <c r="G933" s="159"/>
      <c r="H933" s="159"/>
      <c r="I933" s="159"/>
      <c r="J933" s="159"/>
      <c r="K933" s="159"/>
      <c r="L933" s="159"/>
      <c r="M933" s="159"/>
      <c r="N933" s="159"/>
      <c r="O933" s="159"/>
      <c r="P933" s="159"/>
      <c r="Q933" s="159"/>
      <c r="R933" s="159"/>
    </row>
    <row r="934" spans="1:18" ht="23.25" hidden="1" customHeight="1">
      <c r="A934" s="17" t="s">
        <v>123</v>
      </c>
      <c r="B934" s="15">
        <v>793</v>
      </c>
      <c r="C934" s="16" t="s">
        <v>26</v>
      </c>
      <c r="D934" s="16" t="s">
        <v>90</v>
      </c>
      <c r="E934" s="16" t="s">
        <v>491</v>
      </c>
      <c r="F934" s="16" t="s">
        <v>124</v>
      </c>
      <c r="G934" s="159"/>
      <c r="H934" s="159"/>
      <c r="I934" s="159"/>
      <c r="J934" s="159"/>
      <c r="K934" s="159"/>
      <c r="L934" s="159"/>
      <c r="M934" s="159"/>
      <c r="N934" s="159"/>
      <c r="O934" s="159"/>
      <c r="P934" s="159"/>
      <c r="Q934" s="159"/>
      <c r="R934" s="159"/>
    </row>
    <row r="935" spans="1:18" s="31" customFormat="1" ht="38.25" hidden="1">
      <c r="A935" s="47" t="s">
        <v>659</v>
      </c>
      <c r="B935" s="29">
        <v>793</v>
      </c>
      <c r="C935" s="42" t="s">
        <v>26</v>
      </c>
      <c r="D935" s="42" t="s">
        <v>90</v>
      </c>
      <c r="E935" s="42" t="s">
        <v>660</v>
      </c>
      <c r="F935" s="42" t="s">
        <v>41</v>
      </c>
      <c r="G935" s="169"/>
      <c r="H935" s="169"/>
      <c r="I935" s="169"/>
      <c r="J935" s="169"/>
      <c r="K935" s="169"/>
      <c r="L935" s="169"/>
      <c r="M935" s="169"/>
      <c r="N935" s="169"/>
      <c r="O935" s="169"/>
      <c r="P935" s="169"/>
      <c r="Q935" s="169"/>
      <c r="R935" s="169"/>
    </row>
    <row r="936" spans="1:18" s="31" customFormat="1" ht="25.5" hidden="1">
      <c r="A936" s="17" t="s">
        <v>640</v>
      </c>
      <c r="B936" s="15">
        <v>793</v>
      </c>
      <c r="C936" s="16" t="s">
        <v>26</v>
      </c>
      <c r="D936" s="16" t="s">
        <v>90</v>
      </c>
      <c r="E936" s="16" t="s">
        <v>641</v>
      </c>
      <c r="F936" s="42"/>
      <c r="G936" s="169"/>
      <c r="H936" s="169"/>
      <c r="I936" s="169"/>
      <c r="J936" s="169"/>
      <c r="K936" s="169"/>
      <c r="L936" s="169"/>
      <c r="M936" s="169"/>
      <c r="N936" s="169"/>
      <c r="O936" s="169"/>
      <c r="P936" s="169"/>
      <c r="Q936" s="169"/>
      <c r="R936" s="169"/>
    </row>
    <row r="937" spans="1:18" s="4" customFormat="1" ht="25.5" hidden="1">
      <c r="A937" s="17" t="s">
        <v>661</v>
      </c>
      <c r="B937" s="15">
        <v>793</v>
      </c>
      <c r="C937" s="16" t="s">
        <v>26</v>
      </c>
      <c r="D937" s="16" t="s">
        <v>90</v>
      </c>
      <c r="E937" s="16" t="s">
        <v>662</v>
      </c>
      <c r="F937" s="16"/>
      <c r="G937" s="159"/>
      <c r="H937" s="159"/>
      <c r="I937" s="159"/>
      <c r="J937" s="159"/>
      <c r="K937" s="159"/>
      <c r="L937" s="159"/>
      <c r="M937" s="159"/>
      <c r="N937" s="159"/>
      <c r="O937" s="159"/>
      <c r="P937" s="159"/>
      <c r="Q937" s="159"/>
      <c r="R937" s="159"/>
    </row>
    <row r="938" spans="1:18" s="4" customFormat="1" hidden="1">
      <c r="A938" s="17"/>
      <c r="B938" s="15"/>
      <c r="C938" s="16"/>
      <c r="D938" s="16"/>
      <c r="E938" s="16"/>
      <c r="F938" s="16"/>
      <c r="G938" s="159"/>
      <c r="H938" s="159"/>
      <c r="I938" s="159"/>
      <c r="J938" s="159"/>
      <c r="K938" s="159"/>
      <c r="L938" s="159"/>
      <c r="M938" s="159"/>
      <c r="N938" s="159"/>
      <c r="O938" s="159"/>
      <c r="P938" s="159"/>
      <c r="Q938" s="159"/>
      <c r="R938" s="159"/>
    </row>
    <row r="939" spans="1:18" s="4" customFormat="1" ht="25.5">
      <c r="A939" s="17" t="s">
        <v>891</v>
      </c>
      <c r="B939" s="15">
        <v>793</v>
      </c>
      <c r="C939" s="16" t="s">
        <v>26</v>
      </c>
      <c r="D939" s="16" t="s">
        <v>90</v>
      </c>
      <c r="E939" s="16" t="s">
        <v>770</v>
      </c>
      <c r="F939" s="16"/>
      <c r="G939" s="159">
        <f>G940+G944</f>
        <v>3351600</v>
      </c>
      <c r="H939" s="159">
        <f t="shared" ref="H939:R939" si="435">H940+H944</f>
        <v>3351601</v>
      </c>
      <c r="I939" s="159">
        <f t="shared" si="435"/>
        <v>3351602</v>
      </c>
      <c r="J939" s="159">
        <f t="shared" si="435"/>
        <v>3351603</v>
      </c>
      <c r="K939" s="159">
        <f t="shared" si="435"/>
        <v>3351604</v>
      </c>
      <c r="L939" s="159">
        <f t="shared" si="435"/>
        <v>3351605</v>
      </c>
      <c r="M939" s="159">
        <f t="shared" si="435"/>
        <v>3351606</v>
      </c>
      <c r="N939" s="159">
        <f t="shared" si="435"/>
        <v>3351607</v>
      </c>
      <c r="O939" s="159">
        <f t="shared" si="435"/>
        <v>3351608</v>
      </c>
      <c r="P939" s="159">
        <f t="shared" si="435"/>
        <v>3351609</v>
      </c>
      <c r="Q939" s="159">
        <f t="shared" si="435"/>
        <v>3351610</v>
      </c>
      <c r="R939" s="159">
        <f t="shared" si="435"/>
        <v>3351600</v>
      </c>
    </row>
    <row r="940" spans="1:18" s="4" customFormat="1" ht="51">
      <c r="A940" s="17" t="s">
        <v>643</v>
      </c>
      <c r="B940" s="15">
        <v>793</v>
      </c>
      <c r="C940" s="16" t="s">
        <v>26</v>
      </c>
      <c r="D940" s="16" t="s">
        <v>90</v>
      </c>
      <c r="E940" s="16" t="s">
        <v>770</v>
      </c>
      <c r="F940" s="16" t="s">
        <v>95</v>
      </c>
      <c r="G940" s="159">
        <f>G941</f>
        <v>3280300</v>
      </c>
      <c r="H940" s="159">
        <f t="shared" ref="H940:R940" si="436">H941</f>
        <v>3280301</v>
      </c>
      <c r="I940" s="159">
        <f t="shared" si="436"/>
        <v>3280302</v>
      </c>
      <c r="J940" s="159">
        <f t="shared" si="436"/>
        <v>3280303</v>
      </c>
      <c r="K940" s="159">
        <f t="shared" si="436"/>
        <v>3280304</v>
      </c>
      <c r="L940" s="159">
        <f t="shared" si="436"/>
        <v>3280305</v>
      </c>
      <c r="M940" s="159">
        <f t="shared" si="436"/>
        <v>3280306</v>
      </c>
      <c r="N940" s="159">
        <f t="shared" si="436"/>
        <v>3280307</v>
      </c>
      <c r="O940" s="159">
        <f t="shared" si="436"/>
        <v>3280308</v>
      </c>
      <c r="P940" s="159">
        <f t="shared" si="436"/>
        <v>3280309</v>
      </c>
      <c r="Q940" s="159">
        <f t="shared" si="436"/>
        <v>3280310</v>
      </c>
      <c r="R940" s="159">
        <f t="shared" si="436"/>
        <v>3280300</v>
      </c>
    </row>
    <row r="941" spans="1:18" s="4" customFormat="1" ht="25.5">
      <c r="A941" s="17" t="s">
        <v>93</v>
      </c>
      <c r="B941" s="15">
        <v>793</v>
      </c>
      <c r="C941" s="16" t="s">
        <v>26</v>
      </c>
      <c r="D941" s="16" t="s">
        <v>90</v>
      </c>
      <c r="E941" s="16" t="s">
        <v>770</v>
      </c>
      <c r="F941" s="16" t="s">
        <v>96</v>
      </c>
      <c r="G941" s="159">
        <v>3280300</v>
      </c>
      <c r="H941" s="159">
        <v>3280301</v>
      </c>
      <c r="I941" s="159">
        <v>3280302</v>
      </c>
      <c r="J941" s="159">
        <v>3280303</v>
      </c>
      <c r="K941" s="159">
        <v>3280304</v>
      </c>
      <c r="L941" s="159">
        <v>3280305</v>
      </c>
      <c r="M941" s="159">
        <v>3280306</v>
      </c>
      <c r="N941" s="159">
        <v>3280307</v>
      </c>
      <c r="O941" s="159">
        <v>3280308</v>
      </c>
      <c r="P941" s="159">
        <v>3280309</v>
      </c>
      <c r="Q941" s="159">
        <v>3280310</v>
      </c>
      <c r="R941" s="159">
        <v>3280300</v>
      </c>
    </row>
    <row r="942" spans="1:18" s="4" customFormat="1" ht="25.5" hidden="1">
      <c r="A942" s="17" t="s">
        <v>94</v>
      </c>
      <c r="B942" s="15">
        <v>793</v>
      </c>
      <c r="C942" s="16" t="s">
        <v>26</v>
      </c>
      <c r="D942" s="16" t="s">
        <v>90</v>
      </c>
      <c r="E942" s="16" t="s">
        <v>770</v>
      </c>
      <c r="F942" s="16" t="s">
        <v>97</v>
      </c>
      <c r="G942" s="159"/>
      <c r="H942" s="159"/>
      <c r="I942" s="159"/>
      <c r="J942" s="159"/>
      <c r="K942" s="159"/>
      <c r="L942" s="159"/>
      <c r="M942" s="159"/>
      <c r="N942" s="159"/>
      <c r="O942" s="159"/>
      <c r="P942" s="159"/>
      <c r="Q942" s="159"/>
      <c r="R942" s="159"/>
    </row>
    <row r="943" spans="1:18" s="4" customFormat="1" ht="25.5" hidden="1">
      <c r="A943" s="17" t="s">
        <v>98</v>
      </c>
      <c r="B943" s="15">
        <v>793</v>
      </c>
      <c r="C943" s="16" t="s">
        <v>26</v>
      </c>
      <c r="D943" s="16" t="s">
        <v>90</v>
      </c>
      <c r="E943" s="16" t="s">
        <v>770</v>
      </c>
      <c r="F943" s="16" t="s">
        <v>99</v>
      </c>
      <c r="G943" s="159"/>
      <c r="H943" s="159"/>
      <c r="I943" s="159"/>
      <c r="J943" s="159"/>
      <c r="K943" s="159"/>
      <c r="L943" s="159"/>
      <c r="M943" s="159"/>
      <c r="N943" s="159"/>
      <c r="O943" s="159"/>
      <c r="P943" s="159"/>
      <c r="Q943" s="159"/>
      <c r="R943" s="159"/>
    </row>
    <row r="944" spans="1:18" s="4" customFormat="1">
      <c r="A944" s="17" t="s">
        <v>649</v>
      </c>
      <c r="B944" s="15">
        <v>793</v>
      </c>
      <c r="C944" s="16" t="s">
        <v>26</v>
      </c>
      <c r="D944" s="16" t="s">
        <v>90</v>
      </c>
      <c r="E944" s="16" t="s">
        <v>770</v>
      </c>
      <c r="F944" s="16" t="s">
        <v>50</v>
      </c>
      <c r="G944" s="159">
        <f>G945</f>
        <v>71300</v>
      </c>
      <c r="H944" s="159">
        <f t="shared" ref="H944:R944" si="437">H945</f>
        <v>71300</v>
      </c>
      <c r="I944" s="159">
        <f t="shared" si="437"/>
        <v>71300</v>
      </c>
      <c r="J944" s="159">
        <f t="shared" si="437"/>
        <v>71300</v>
      </c>
      <c r="K944" s="159">
        <f t="shared" si="437"/>
        <v>71300</v>
      </c>
      <c r="L944" s="159">
        <f t="shared" si="437"/>
        <v>71300</v>
      </c>
      <c r="M944" s="159">
        <f t="shared" si="437"/>
        <v>71300</v>
      </c>
      <c r="N944" s="159">
        <f t="shared" si="437"/>
        <v>71300</v>
      </c>
      <c r="O944" s="159">
        <f t="shared" si="437"/>
        <v>71300</v>
      </c>
      <c r="P944" s="159">
        <f t="shared" si="437"/>
        <v>71300</v>
      </c>
      <c r="Q944" s="159">
        <f t="shared" si="437"/>
        <v>71300</v>
      </c>
      <c r="R944" s="159">
        <f t="shared" si="437"/>
        <v>71300</v>
      </c>
    </row>
    <row r="945" spans="1:18" s="4" customFormat="1" ht="25.5">
      <c r="A945" s="17" t="s">
        <v>51</v>
      </c>
      <c r="B945" s="15">
        <v>793</v>
      </c>
      <c r="C945" s="16" t="s">
        <v>26</v>
      </c>
      <c r="D945" s="16" t="s">
        <v>90</v>
      </c>
      <c r="E945" s="16" t="s">
        <v>770</v>
      </c>
      <c r="F945" s="16" t="s">
        <v>52</v>
      </c>
      <c r="G945" s="159">
        <f>295000-223700</f>
        <v>71300</v>
      </c>
      <c r="H945" s="159">
        <f t="shared" ref="H945:R945" si="438">295000-223700</f>
        <v>71300</v>
      </c>
      <c r="I945" s="159">
        <f t="shared" si="438"/>
        <v>71300</v>
      </c>
      <c r="J945" s="159">
        <f t="shared" si="438"/>
        <v>71300</v>
      </c>
      <c r="K945" s="159">
        <f t="shared" si="438"/>
        <v>71300</v>
      </c>
      <c r="L945" s="159">
        <f t="shared" si="438"/>
        <v>71300</v>
      </c>
      <c r="M945" s="159">
        <f t="shared" si="438"/>
        <v>71300</v>
      </c>
      <c r="N945" s="159">
        <f t="shared" si="438"/>
        <v>71300</v>
      </c>
      <c r="O945" s="159">
        <f t="shared" si="438"/>
        <v>71300</v>
      </c>
      <c r="P945" s="159">
        <f t="shared" si="438"/>
        <v>71300</v>
      </c>
      <c r="Q945" s="159">
        <f t="shared" si="438"/>
        <v>71300</v>
      </c>
      <c r="R945" s="159">
        <f t="shared" si="438"/>
        <v>71300</v>
      </c>
    </row>
    <row r="946" spans="1:18" s="4" customFormat="1" hidden="1">
      <c r="A946" s="17"/>
      <c r="B946" s="15"/>
      <c r="C946" s="16"/>
      <c r="D946" s="16"/>
      <c r="E946" s="16"/>
      <c r="F946" s="16"/>
      <c r="G946" s="159"/>
      <c r="H946" s="159"/>
      <c r="I946" s="159"/>
      <c r="J946" s="159"/>
      <c r="K946" s="159"/>
      <c r="L946" s="159"/>
      <c r="M946" s="159"/>
      <c r="N946" s="159"/>
      <c r="O946" s="159"/>
      <c r="P946" s="159"/>
      <c r="Q946" s="159"/>
      <c r="R946" s="159"/>
    </row>
    <row r="947" spans="1:18" s="4" customFormat="1" hidden="1">
      <c r="A947" s="17"/>
      <c r="B947" s="15"/>
      <c r="C947" s="16"/>
      <c r="D947" s="16"/>
      <c r="E947" s="16"/>
      <c r="F947" s="16"/>
      <c r="G947" s="159"/>
      <c r="H947" s="159"/>
      <c r="I947" s="159"/>
      <c r="J947" s="159"/>
      <c r="K947" s="159"/>
      <c r="L947" s="159"/>
      <c r="M947" s="159"/>
      <c r="N947" s="159"/>
      <c r="O947" s="159"/>
      <c r="P947" s="159"/>
      <c r="Q947" s="159"/>
      <c r="R947" s="159"/>
    </row>
    <row r="948" spans="1:18" s="4" customFormat="1" ht="25.5" hidden="1">
      <c r="A948" s="17" t="s">
        <v>663</v>
      </c>
      <c r="B948" s="15">
        <v>793</v>
      </c>
      <c r="C948" s="16" t="s">
        <v>26</v>
      </c>
      <c r="D948" s="16" t="s">
        <v>90</v>
      </c>
      <c r="E948" s="16" t="s">
        <v>278</v>
      </c>
      <c r="F948" s="16"/>
      <c r="G948" s="159">
        <f>G949+G953</f>
        <v>0</v>
      </c>
      <c r="H948" s="159">
        <f t="shared" ref="H948:R948" si="439">H949+H953</f>
        <v>0</v>
      </c>
      <c r="I948" s="159">
        <f t="shared" si="439"/>
        <v>0</v>
      </c>
      <c r="J948" s="159">
        <f t="shared" si="439"/>
        <v>0</v>
      </c>
      <c r="K948" s="159">
        <f t="shared" si="439"/>
        <v>0</v>
      </c>
      <c r="L948" s="159">
        <f t="shared" si="439"/>
        <v>0</v>
      </c>
      <c r="M948" s="159">
        <f t="shared" si="439"/>
        <v>0</v>
      </c>
      <c r="N948" s="159">
        <f t="shared" si="439"/>
        <v>0</v>
      </c>
      <c r="O948" s="159">
        <f t="shared" si="439"/>
        <v>0</v>
      </c>
      <c r="P948" s="159">
        <f t="shared" si="439"/>
        <v>0</v>
      </c>
      <c r="Q948" s="159">
        <f t="shared" si="439"/>
        <v>0</v>
      </c>
      <c r="R948" s="159">
        <f t="shared" si="439"/>
        <v>0</v>
      </c>
    </row>
    <row r="949" spans="1:18" s="4" customFormat="1" ht="51" hidden="1">
      <c r="A949" s="17" t="s">
        <v>643</v>
      </c>
      <c r="B949" s="15">
        <v>793</v>
      </c>
      <c r="C949" s="16" t="s">
        <v>26</v>
      </c>
      <c r="D949" s="16" t="s">
        <v>90</v>
      </c>
      <c r="E949" s="16" t="s">
        <v>278</v>
      </c>
      <c r="F949" s="16" t="s">
        <v>95</v>
      </c>
      <c r="G949" s="159">
        <f>G950</f>
        <v>0</v>
      </c>
      <c r="H949" s="159">
        <f t="shared" ref="H949:R949" si="440">H950</f>
        <v>0</v>
      </c>
      <c r="I949" s="159">
        <f t="shared" si="440"/>
        <v>0</v>
      </c>
      <c r="J949" s="159">
        <f t="shared" si="440"/>
        <v>0</v>
      </c>
      <c r="K949" s="159">
        <f t="shared" si="440"/>
        <v>0</v>
      </c>
      <c r="L949" s="159">
        <f t="shared" si="440"/>
        <v>0</v>
      </c>
      <c r="M949" s="159">
        <f t="shared" si="440"/>
        <v>0</v>
      </c>
      <c r="N949" s="159">
        <f t="shared" si="440"/>
        <v>0</v>
      </c>
      <c r="O949" s="159">
        <f t="shared" si="440"/>
        <v>0</v>
      </c>
      <c r="P949" s="159">
        <f t="shared" si="440"/>
        <v>0</v>
      </c>
      <c r="Q949" s="159">
        <f t="shared" si="440"/>
        <v>0</v>
      </c>
      <c r="R949" s="159">
        <f t="shared" si="440"/>
        <v>0</v>
      </c>
    </row>
    <row r="950" spans="1:18" s="4" customFormat="1" ht="25.5" hidden="1">
      <c r="A950" s="17" t="s">
        <v>93</v>
      </c>
      <c r="B950" s="15">
        <v>793</v>
      </c>
      <c r="C950" s="16" t="s">
        <v>26</v>
      </c>
      <c r="D950" s="16" t="s">
        <v>90</v>
      </c>
      <c r="E950" s="16" t="s">
        <v>278</v>
      </c>
      <c r="F950" s="16" t="s">
        <v>96</v>
      </c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</row>
    <row r="951" spans="1:18" s="4" customFormat="1" ht="25.5" hidden="1">
      <c r="A951" s="17" t="s">
        <v>94</v>
      </c>
      <c r="B951" s="15">
        <v>793</v>
      </c>
      <c r="C951" s="16" t="s">
        <v>26</v>
      </c>
      <c r="D951" s="16" t="s">
        <v>90</v>
      </c>
      <c r="E951" s="16" t="s">
        <v>492</v>
      </c>
      <c r="F951" s="16" t="s">
        <v>97</v>
      </c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</row>
    <row r="952" spans="1:18" s="4" customFormat="1" ht="25.5" hidden="1">
      <c r="A952" s="17" t="s">
        <v>98</v>
      </c>
      <c r="B952" s="15">
        <v>793</v>
      </c>
      <c r="C952" s="16" t="s">
        <v>26</v>
      </c>
      <c r="D952" s="16" t="s">
        <v>90</v>
      </c>
      <c r="E952" s="16" t="s">
        <v>492</v>
      </c>
      <c r="F952" s="16" t="s">
        <v>99</v>
      </c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</row>
    <row r="953" spans="1:18" s="4" customFormat="1" hidden="1">
      <c r="A953" s="17" t="s">
        <v>649</v>
      </c>
      <c r="B953" s="15">
        <v>793</v>
      </c>
      <c r="C953" s="16" t="s">
        <v>26</v>
      </c>
      <c r="D953" s="16" t="s">
        <v>90</v>
      </c>
      <c r="E953" s="16" t="s">
        <v>278</v>
      </c>
      <c r="F953" s="16" t="s">
        <v>50</v>
      </c>
      <c r="G953" s="159">
        <f>G954</f>
        <v>0</v>
      </c>
      <c r="H953" s="159">
        <f t="shared" ref="H953:R953" si="441">H954</f>
        <v>0</v>
      </c>
      <c r="I953" s="159">
        <f t="shared" si="441"/>
        <v>0</v>
      </c>
      <c r="J953" s="159">
        <f t="shared" si="441"/>
        <v>0</v>
      </c>
      <c r="K953" s="159">
        <f t="shared" si="441"/>
        <v>0</v>
      </c>
      <c r="L953" s="159">
        <f t="shared" si="441"/>
        <v>0</v>
      </c>
      <c r="M953" s="159">
        <f t="shared" si="441"/>
        <v>0</v>
      </c>
      <c r="N953" s="159">
        <f t="shared" si="441"/>
        <v>0</v>
      </c>
      <c r="O953" s="159">
        <f t="shared" si="441"/>
        <v>0</v>
      </c>
      <c r="P953" s="159">
        <f t="shared" si="441"/>
        <v>0</v>
      </c>
      <c r="Q953" s="159">
        <f t="shared" si="441"/>
        <v>0</v>
      </c>
      <c r="R953" s="159">
        <f t="shared" si="441"/>
        <v>0</v>
      </c>
    </row>
    <row r="954" spans="1:18" s="4" customFormat="1" ht="25.5" hidden="1">
      <c r="A954" s="17" t="s">
        <v>51</v>
      </c>
      <c r="B954" s="15">
        <v>793</v>
      </c>
      <c r="C954" s="16" t="s">
        <v>26</v>
      </c>
      <c r="D954" s="16" t="s">
        <v>90</v>
      </c>
      <c r="E954" s="16" t="s">
        <v>278</v>
      </c>
      <c r="F954" s="16" t="s">
        <v>52</v>
      </c>
      <c r="G954" s="159"/>
      <c r="H954" s="159"/>
      <c r="I954" s="159"/>
      <c r="J954" s="159"/>
      <c r="K954" s="159"/>
      <c r="L954" s="159"/>
      <c r="M954" s="159"/>
      <c r="N954" s="159"/>
      <c r="O954" s="159"/>
      <c r="P954" s="159"/>
      <c r="Q954" s="159"/>
      <c r="R954" s="159"/>
    </row>
    <row r="955" spans="1:18" s="4" customFormat="1" ht="25.5" hidden="1">
      <c r="A955" s="17" t="s">
        <v>650</v>
      </c>
      <c r="B955" s="15">
        <v>793</v>
      </c>
      <c r="C955" s="16" t="s">
        <v>26</v>
      </c>
      <c r="D955" s="16" t="s">
        <v>90</v>
      </c>
      <c r="E955" s="16" t="s">
        <v>492</v>
      </c>
      <c r="F955" s="16" t="s">
        <v>53</v>
      </c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</row>
    <row r="956" spans="1:18" ht="41.25" hidden="1" customHeight="1">
      <c r="A956" s="17" t="s">
        <v>668</v>
      </c>
      <c r="B956" s="15">
        <v>793</v>
      </c>
      <c r="C956" s="16" t="s">
        <v>26</v>
      </c>
      <c r="D956" s="16" t="s">
        <v>90</v>
      </c>
      <c r="E956" s="16" t="s">
        <v>277</v>
      </c>
      <c r="F956" s="16"/>
      <c r="G956" s="159">
        <f>G957+G961</f>
        <v>0</v>
      </c>
      <c r="H956" s="159">
        <f t="shared" ref="H956:R956" si="442">H957+H961</f>
        <v>0</v>
      </c>
      <c r="I956" s="159">
        <f t="shared" si="442"/>
        <v>0</v>
      </c>
      <c r="J956" s="159">
        <f t="shared" si="442"/>
        <v>0</v>
      </c>
      <c r="K956" s="159">
        <f t="shared" si="442"/>
        <v>0</v>
      </c>
      <c r="L956" s="159">
        <f t="shared" si="442"/>
        <v>0</v>
      </c>
      <c r="M956" s="159">
        <f t="shared" si="442"/>
        <v>0</v>
      </c>
      <c r="N956" s="159">
        <f t="shared" si="442"/>
        <v>0</v>
      </c>
      <c r="O956" s="159">
        <f t="shared" si="442"/>
        <v>0</v>
      </c>
      <c r="P956" s="159">
        <f t="shared" si="442"/>
        <v>0</v>
      </c>
      <c r="Q956" s="159">
        <f t="shared" si="442"/>
        <v>0</v>
      </c>
      <c r="R956" s="159">
        <f t="shared" si="442"/>
        <v>0</v>
      </c>
    </row>
    <row r="957" spans="1:18" ht="51" hidden="1">
      <c r="A957" s="17" t="s">
        <v>643</v>
      </c>
      <c r="B957" s="15">
        <v>793</v>
      </c>
      <c r="C957" s="16" t="s">
        <v>26</v>
      </c>
      <c r="D957" s="16" t="s">
        <v>90</v>
      </c>
      <c r="E957" s="16" t="s">
        <v>277</v>
      </c>
      <c r="F957" s="16" t="s">
        <v>95</v>
      </c>
      <c r="G957" s="159">
        <f>G958</f>
        <v>0</v>
      </c>
      <c r="H957" s="159">
        <f t="shared" ref="H957:R957" si="443">H958</f>
        <v>0</v>
      </c>
      <c r="I957" s="159">
        <f t="shared" si="443"/>
        <v>0</v>
      </c>
      <c r="J957" s="159">
        <f t="shared" si="443"/>
        <v>0</v>
      </c>
      <c r="K957" s="159">
        <f t="shared" si="443"/>
        <v>0</v>
      </c>
      <c r="L957" s="159">
        <f t="shared" si="443"/>
        <v>0</v>
      </c>
      <c r="M957" s="159">
        <f t="shared" si="443"/>
        <v>0</v>
      </c>
      <c r="N957" s="159">
        <f t="shared" si="443"/>
        <v>0</v>
      </c>
      <c r="O957" s="159">
        <f t="shared" si="443"/>
        <v>0</v>
      </c>
      <c r="P957" s="159">
        <f t="shared" si="443"/>
        <v>0</v>
      </c>
      <c r="Q957" s="159">
        <f t="shared" si="443"/>
        <v>0</v>
      </c>
      <c r="R957" s="159">
        <f t="shared" si="443"/>
        <v>0</v>
      </c>
    </row>
    <row r="958" spans="1:18" ht="25.5" hidden="1" customHeight="1">
      <c r="A958" s="17" t="s">
        <v>93</v>
      </c>
      <c r="B958" s="15">
        <v>793</v>
      </c>
      <c r="C958" s="16" t="s">
        <v>26</v>
      </c>
      <c r="D958" s="16" t="s">
        <v>90</v>
      </c>
      <c r="E958" s="16" t="s">
        <v>277</v>
      </c>
      <c r="F958" s="16" t="s">
        <v>96</v>
      </c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</row>
    <row r="959" spans="1:18" ht="25.5" hidden="1" customHeight="1">
      <c r="A959" s="17" t="s">
        <v>94</v>
      </c>
      <c r="B959" s="15">
        <v>793</v>
      </c>
      <c r="C959" s="16" t="s">
        <v>26</v>
      </c>
      <c r="D959" s="16" t="s">
        <v>90</v>
      </c>
      <c r="E959" s="16" t="s">
        <v>277</v>
      </c>
      <c r="F959" s="16" t="s">
        <v>97</v>
      </c>
      <c r="G959" s="159"/>
      <c r="H959" s="159"/>
      <c r="I959" s="159"/>
      <c r="J959" s="159"/>
      <c r="K959" s="159"/>
      <c r="L959" s="159"/>
      <c r="M959" s="159"/>
      <c r="N959" s="159"/>
      <c r="O959" s="159"/>
      <c r="P959" s="159"/>
      <c r="Q959" s="159"/>
      <c r="R959" s="159"/>
    </row>
    <row r="960" spans="1:18" ht="25.5" hidden="1" customHeight="1">
      <c r="A960" s="17" t="s">
        <v>98</v>
      </c>
      <c r="B960" s="15">
        <v>793</v>
      </c>
      <c r="C960" s="16" t="s">
        <v>26</v>
      </c>
      <c r="D960" s="16" t="s">
        <v>90</v>
      </c>
      <c r="E960" s="16" t="s">
        <v>277</v>
      </c>
      <c r="F960" s="16" t="s">
        <v>99</v>
      </c>
      <c r="G960" s="159"/>
      <c r="H960" s="159"/>
      <c r="I960" s="159"/>
      <c r="J960" s="159"/>
      <c r="K960" s="159"/>
      <c r="L960" s="159"/>
      <c r="M960" s="159"/>
      <c r="N960" s="159"/>
      <c r="O960" s="159"/>
      <c r="P960" s="159"/>
      <c r="Q960" s="159"/>
      <c r="R960" s="159"/>
    </row>
    <row r="961" spans="1:18" ht="19.5" hidden="1" customHeight="1">
      <c r="A961" s="17" t="s">
        <v>649</v>
      </c>
      <c r="B961" s="15">
        <v>793</v>
      </c>
      <c r="C961" s="16" t="s">
        <v>26</v>
      </c>
      <c r="D961" s="16" t="s">
        <v>90</v>
      </c>
      <c r="E961" s="16" t="s">
        <v>277</v>
      </c>
      <c r="F961" s="16" t="s">
        <v>50</v>
      </c>
      <c r="G961" s="159">
        <f>G962</f>
        <v>0</v>
      </c>
      <c r="H961" s="159">
        <f t="shared" ref="H961:R961" si="444">H962</f>
        <v>0</v>
      </c>
      <c r="I961" s="159">
        <f t="shared" si="444"/>
        <v>0</v>
      </c>
      <c r="J961" s="159">
        <f t="shared" si="444"/>
        <v>0</v>
      </c>
      <c r="K961" s="159">
        <f t="shared" si="444"/>
        <v>0</v>
      </c>
      <c r="L961" s="159">
        <f t="shared" si="444"/>
        <v>0</v>
      </c>
      <c r="M961" s="159">
        <f t="shared" si="444"/>
        <v>0</v>
      </c>
      <c r="N961" s="159">
        <f t="shared" si="444"/>
        <v>0</v>
      </c>
      <c r="O961" s="159">
        <f t="shared" si="444"/>
        <v>0</v>
      </c>
      <c r="P961" s="159">
        <f t="shared" si="444"/>
        <v>0</v>
      </c>
      <c r="Q961" s="159">
        <f t="shared" si="444"/>
        <v>0</v>
      </c>
      <c r="R961" s="159">
        <f t="shared" si="444"/>
        <v>0</v>
      </c>
    </row>
    <row r="962" spans="1:18" ht="25.5" hidden="1" customHeight="1">
      <c r="A962" s="17" t="s">
        <v>51</v>
      </c>
      <c r="B962" s="15">
        <v>793</v>
      </c>
      <c r="C962" s="16" t="s">
        <v>26</v>
      </c>
      <c r="D962" s="16" t="s">
        <v>90</v>
      </c>
      <c r="E962" s="16" t="s">
        <v>277</v>
      </c>
      <c r="F962" s="16" t="s">
        <v>52</v>
      </c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</row>
    <row r="963" spans="1:18" ht="25.5" hidden="1" customHeight="1">
      <c r="A963" s="17" t="s">
        <v>650</v>
      </c>
      <c r="B963" s="15">
        <v>793</v>
      </c>
      <c r="C963" s="16" t="s">
        <v>26</v>
      </c>
      <c r="D963" s="16" t="s">
        <v>90</v>
      </c>
      <c r="E963" s="16" t="s">
        <v>493</v>
      </c>
      <c r="F963" s="16" t="s">
        <v>53</v>
      </c>
      <c r="G963" s="159"/>
      <c r="H963" s="159"/>
      <c r="I963" s="159"/>
      <c r="J963" s="159"/>
      <c r="K963" s="159"/>
      <c r="L963" s="159"/>
      <c r="M963" s="159"/>
      <c r="N963" s="159"/>
      <c r="O963" s="159"/>
      <c r="P963" s="159"/>
      <c r="Q963" s="159"/>
      <c r="R963" s="159"/>
    </row>
    <row r="964" spans="1:18" ht="31.5" hidden="1" customHeight="1">
      <c r="A964" s="17" t="s">
        <v>669</v>
      </c>
      <c r="B964" s="15">
        <v>793</v>
      </c>
      <c r="C964" s="16" t="s">
        <v>26</v>
      </c>
      <c r="D964" s="16" t="s">
        <v>90</v>
      </c>
      <c r="E964" s="16" t="s">
        <v>279</v>
      </c>
      <c r="F964" s="16"/>
      <c r="G964" s="159">
        <f>G965+G969</f>
        <v>0</v>
      </c>
      <c r="H964" s="159">
        <f t="shared" ref="H964:R964" si="445">H965+H969</f>
        <v>0</v>
      </c>
      <c r="I964" s="159">
        <f t="shared" si="445"/>
        <v>0</v>
      </c>
      <c r="J964" s="159">
        <f t="shared" si="445"/>
        <v>0</v>
      </c>
      <c r="K964" s="159">
        <f t="shared" si="445"/>
        <v>0</v>
      </c>
      <c r="L964" s="159">
        <f t="shared" si="445"/>
        <v>0</v>
      </c>
      <c r="M964" s="159">
        <f t="shared" si="445"/>
        <v>0</v>
      </c>
      <c r="N964" s="159">
        <f t="shared" si="445"/>
        <v>0</v>
      </c>
      <c r="O964" s="159">
        <f t="shared" si="445"/>
        <v>0</v>
      </c>
      <c r="P964" s="159">
        <f t="shared" si="445"/>
        <v>0</v>
      </c>
      <c r="Q964" s="159">
        <f t="shared" si="445"/>
        <v>0</v>
      </c>
      <c r="R964" s="159">
        <f t="shared" si="445"/>
        <v>0</v>
      </c>
    </row>
    <row r="965" spans="1:18" ht="51" hidden="1">
      <c r="A965" s="17" t="s">
        <v>643</v>
      </c>
      <c r="B965" s="15">
        <v>793</v>
      </c>
      <c r="C965" s="16" t="s">
        <v>26</v>
      </c>
      <c r="D965" s="16" t="s">
        <v>90</v>
      </c>
      <c r="E965" s="16" t="s">
        <v>279</v>
      </c>
      <c r="F965" s="16" t="s">
        <v>95</v>
      </c>
      <c r="G965" s="159">
        <f>G966</f>
        <v>0</v>
      </c>
      <c r="H965" s="159">
        <f t="shared" ref="H965:R965" si="446">H966</f>
        <v>0</v>
      </c>
      <c r="I965" s="159">
        <f t="shared" si="446"/>
        <v>0</v>
      </c>
      <c r="J965" s="159">
        <f t="shared" si="446"/>
        <v>0</v>
      </c>
      <c r="K965" s="159">
        <f t="shared" si="446"/>
        <v>0</v>
      </c>
      <c r="L965" s="159">
        <f t="shared" si="446"/>
        <v>0</v>
      </c>
      <c r="M965" s="159">
        <f t="shared" si="446"/>
        <v>0</v>
      </c>
      <c r="N965" s="159">
        <f t="shared" si="446"/>
        <v>0</v>
      </c>
      <c r="O965" s="159">
        <f t="shared" si="446"/>
        <v>0</v>
      </c>
      <c r="P965" s="159">
        <f t="shared" si="446"/>
        <v>0</v>
      </c>
      <c r="Q965" s="159">
        <f t="shared" si="446"/>
        <v>0</v>
      </c>
      <c r="R965" s="159">
        <f t="shared" si="446"/>
        <v>0</v>
      </c>
    </row>
    <row r="966" spans="1:18" ht="25.5" hidden="1" customHeight="1">
      <c r="A966" s="17" t="s">
        <v>93</v>
      </c>
      <c r="B966" s="15">
        <v>793</v>
      </c>
      <c r="C966" s="16" t="s">
        <v>26</v>
      </c>
      <c r="D966" s="16" t="s">
        <v>90</v>
      </c>
      <c r="E966" s="16" t="s">
        <v>279</v>
      </c>
      <c r="F966" s="16" t="s">
        <v>96</v>
      </c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</row>
    <row r="967" spans="1:18" ht="25.5" hidden="1" customHeight="1">
      <c r="A967" s="17" t="s">
        <v>94</v>
      </c>
      <c r="B967" s="15">
        <v>793</v>
      </c>
      <c r="C967" s="16" t="s">
        <v>26</v>
      </c>
      <c r="D967" s="16" t="s">
        <v>90</v>
      </c>
      <c r="E967" s="16" t="s">
        <v>494</v>
      </c>
      <c r="F967" s="16" t="s">
        <v>97</v>
      </c>
      <c r="G967" s="159"/>
      <c r="H967" s="159"/>
      <c r="I967" s="159"/>
      <c r="J967" s="159"/>
      <c r="K967" s="159"/>
      <c r="L967" s="159"/>
      <c r="M967" s="159"/>
      <c r="N967" s="159"/>
      <c r="O967" s="159"/>
      <c r="P967" s="159"/>
      <c r="Q967" s="159"/>
      <c r="R967" s="159"/>
    </row>
    <row r="968" spans="1:18" ht="25.5" hidden="1" customHeight="1">
      <c r="A968" s="17" t="s">
        <v>98</v>
      </c>
      <c r="B968" s="15">
        <v>793</v>
      </c>
      <c r="C968" s="16" t="s">
        <v>26</v>
      </c>
      <c r="D968" s="16" t="s">
        <v>90</v>
      </c>
      <c r="E968" s="16" t="s">
        <v>494</v>
      </c>
      <c r="F968" s="16" t="s">
        <v>99</v>
      </c>
      <c r="G968" s="159"/>
      <c r="H968" s="159"/>
      <c r="I968" s="159"/>
      <c r="J968" s="159"/>
      <c r="K968" s="159"/>
      <c r="L968" s="159"/>
      <c r="M968" s="159"/>
      <c r="N968" s="159"/>
      <c r="O968" s="159"/>
      <c r="P968" s="159"/>
      <c r="Q968" s="159"/>
      <c r="R968" s="159"/>
    </row>
    <row r="969" spans="1:18" ht="25.5" hidden="1" customHeight="1">
      <c r="A969" s="17" t="s">
        <v>649</v>
      </c>
      <c r="B969" s="15">
        <v>793</v>
      </c>
      <c r="C969" s="16" t="s">
        <v>26</v>
      </c>
      <c r="D969" s="16" t="s">
        <v>90</v>
      </c>
      <c r="E969" s="16" t="s">
        <v>279</v>
      </c>
      <c r="F969" s="16" t="s">
        <v>50</v>
      </c>
      <c r="G969" s="159">
        <f>G970</f>
        <v>0</v>
      </c>
      <c r="H969" s="159">
        <f t="shared" ref="H969:R969" si="447">H970</f>
        <v>0</v>
      </c>
      <c r="I969" s="159">
        <f t="shared" si="447"/>
        <v>0</v>
      </c>
      <c r="J969" s="159">
        <f t="shared" si="447"/>
        <v>0</v>
      </c>
      <c r="K969" s="159">
        <f t="shared" si="447"/>
        <v>0</v>
      </c>
      <c r="L969" s="159">
        <f t="shared" si="447"/>
        <v>0</v>
      </c>
      <c r="M969" s="159">
        <f t="shared" si="447"/>
        <v>0</v>
      </c>
      <c r="N969" s="159">
        <f t="shared" si="447"/>
        <v>0</v>
      </c>
      <c r="O969" s="159">
        <f t="shared" si="447"/>
        <v>0</v>
      </c>
      <c r="P969" s="159">
        <f t="shared" si="447"/>
        <v>0</v>
      </c>
      <c r="Q969" s="159">
        <f t="shared" si="447"/>
        <v>0</v>
      </c>
      <c r="R969" s="159">
        <f t="shared" si="447"/>
        <v>0</v>
      </c>
    </row>
    <row r="970" spans="1:18" ht="25.5" hidden="1" customHeight="1">
      <c r="A970" s="17" t="s">
        <v>51</v>
      </c>
      <c r="B970" s="15">
        <v>793</v>
      </c>
      <c r="C970" s="16" t="s">
        <v>26</v>
      </c>
      <c r="D970" s="16" t="s">
        <v>90</v>
      </c>
      <c r="E970" s="16" t="s">
        <v>279</v>
      </c>
      <c r="F970" s="16" t="s">
        <v>52</v>
      </c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</row>
    <row r="971" spans="1:18" ht="25.5" hidden="1" customHeight="1">
      <c r="A971" s="17" t="s">
        <v>650</v>
      </c>
      <c r="B971" s="15">
        <v>793</v>
      </c>
      <c r="C971" s="16" t="s">
        <v>26</v>
      </c>
      <c r="D971" s="16" t="s">
        <v>90</v>
      </c>
      <c r="E971" s="16" t="s">
        <v>494</v>
      </c>
      <c r="F971" s="16" t="s">
        <v>53</v>
      </c>
      <c r="G971" s="159"/>
      <c r="H971" s="159"/>
      <c r="I971" s="159"/>
      <c r="J971" s="159"/>
      <c r="K971" s="159"/>
      <c r="L971" s="159"/>
      <c r="M971" s="159"/>
      <c r="N971" s="159"/>
      <c r="O971" s="159"/>
      <c r="P971" s="159"/>
      <c r="Q971" s="159"/>
      <c r="R971" s="159"/>
    </row>
    <row r="972" spans="1:18" s="4" customFormat="1" ht="25.5">
      <c r="A972" s="17" t="s">
        <v>893</v>
      </c>
      <c r="B972" s="15">
        <v>793</v>
      </c>
      <c r="C972" s="16" t="s">
        <v>26</v>
      </c>
      <c r="D972" s="16" t="s">
        <v>90</v>
      </c>
      <c r="E972" s="16" t="s">
        <v>892</v>
      </c>
      <c r="F972" s="16"/>
      <c r="G972" s="159">
        <f>G973+G977</f>
        <v>1433800</v>
      </c>
      <c r="H972" s="159">
        <f t="shared" ref="H972:R972" si="448">H973+H977</f>
        <v>1433802</v>
      </c>
      <c r="I972" s="159">
        <f t="shared" si="448"/>
        <v>1433804</v>
      </c>
      <c r="J972" s="159">
        <f t="shared" si="448"/>
        <v>1433806</v>
      </c>
      <c r="K972" s="159">
        <f t="shared" si="448"/>
        <v>1433808</v>
      </c>
      <c r="L972" s="159">
        <f t="shared" si="448"/>
        <v>1433810</v>
      </c>
      <c r="M972" s="159">
        <f t="shared" si="448"/>
        <v>1433812</v>
      </c>
      <c r="N972" s="159">
        <f t="shared" si="448"/>
        <v>1433814</v>
      </c>
      <c r="O972" s="159">
        <f t="shared" si="448"/>
        <v>1433816</v>
      </c>
      <c r="P972" s="159">
        <f t="shared" si="448"/>
        <v>1433818</v>
      </c>
      <c r="Q972" s="159">
        <f t="shared" si="448"/>
        <v>1433820</v>
      </c>
      <c r="R972" s="159">
        <f t="shared" si="448"/>
        <v>1433800</v>
      </c>
    </row>
    <row r="973" spans="1:18" s="4" customFormat="1" ht="51">
      <c r="A973" s="17" t="s">
        <v>643</v>
      </c>
      <c r="B973" s="15">
        <v>793</v>
      </c>
      <c r="C973" s="16" t="s">
        <v>26</v>
      </c>
      <c r="D973" s="16" t="s">
        <v>90</v>
      </c>
      <c r="E973" s="16" t="s">
        <v>892</v>
      </c>
      <c r="F973" s="16" t="s">
        <v>95</v>
      </c>
      <c r="G973" s="159">
        <f>G974</f>
        <v>1299100</v>
      </c>
      <c r="H973" s="159">
        <f t="shared" ref="H973:R973" si="449">H974</f>
        <v>1299101</v>
      </c>
      <c r="I973" s="159">
        <f t="shared" si="449"/>
        <v>1299102</v>
      </c>
      <c r="J973" s="159">
        <f t="shared" si="449"/>
        <v>1299103</v>
      </c>
      <c r="K973" s="159">
        <f t="shared" si="449"/>
        <v>1299104</v>
      </c>
      <c r="L973" s="159">
        <f t="shared" si="449"/>
        <v>1299105</v>
      </c>
      <c r="M973" s="159">
        <f t="shared" si="449"/>
        <v>1299106</v>
      </c>
      <c r="N973" s="159">
        <f t="shared" si="449"/>
        <v>1299107</v>
      </c>
      <c r="O973" s="159">
        <f t="shared" si="449"/>
        <v>1299108</v>
      </c>
      <c r="P973" s="159">
        <f t="shared" si="449"/>
        <v>1299109</v>
      </c>
      <c r="Q973" s="159">
        <f t="shared" si="449"/>
        <v>1299110</v>
      </c>
      <c r="R973" s="159">
        <f t="shared" si="449"/>
        <v>1299100</v>
      </c>
    </row>
    <row r="974" spans="1:18" s="4" customFormat="1" ht="25.5">
      <c r="A974" s="17" t="s">
        <v>93</v>
      </c>
      <c r="B974" s="15">
        <v>793</v>
      </c>
      <c r="C974" s="16" t="s">
        <v>26</v>
      </c>
      <c r="D974" s="16" t="s">
        <v>90</v>
      </c>
      <c r="E974" s="16" t="s">
        <v>892</v>
      </c>
      <c r="F974" s="16" t="s">
        <v>96</v>
      </c>
      <c r="G974" s="159">
        <v>1299100</v>
      </c>
      <c r="H974" s="159">
        <v>1299101</v>
      </c>
      <c r="I974" s="159">
        <v>1299102</v>
      </c>
      <c r="J974" s="159">
        <v>1299103</v>
      </c>
      <c r="K974" s="159">
        <v>1299104</v>
      </c>
      <c r="L974" s="159">
        <v>1299105</v>
      </c>
      <c r="M974" s="159">
        <v>1299106</v>
      </c>
      <c r="N974" s="159">
        <v>1299107</v>
      </c>
      <c r="O974" s="159">
        <v>1299108</v>
      </c>
      <c r="P974" s="159">
        <v>1299109</v>
      </c>
      <c r="Q974" s="159">
        <v>1299110</v>
      </c>
      <c r="R974" s="159">
        <v>1299100</v>
      </c>
    </row>
    <row r="975" spans="1:18" s="4" customFormat="1" ht="25.5" hidden="1">
      <c r="A975" s="17" t="s">
        <v>94</v>
      </c>
      <c r="B975" s="15">
        <v>793</v>
      </c>
      <c r="C975" s="16" t="s">
        <v>26</v>
      </c>
      <c r="D975" s="16" t="s">
        <v>90</v>
      </c>
      <c r="E975" s="16" t="s">
        <v>892</v>
      </c>
      <c r="F975" s="16" t="s">
        <v>97</v>
      </c>
      <c r="G975" s="159"/>
      <c r="H975" s="159"/>
      <c r="I975" s="159"/>
      <c r="J975" s="159"/>
      <c r="K975" s="159"/>
      <c r="L975" s="159"/>
      <c r="M975" s="159"/>
      <c r="N975" s="159"/>
      <c r="O975" s="159"/>
      <c r="P975" s="159"/>
      <c r="Q975" s="159"/>
      <c r="R975" s="159"/>
    </row>
    <row r="976" spans="1:18" s="4" customFormat="1" ht="25.5" hidden="1">
      <c r="A976" s="17" t="s">
        <v>98</v>
      </c>
      <c r="B976" s="15">
        <v>793</v>
      </c>
      <c r="C976" s="16" t="s">
        <v>26</v>
      </c>
      <c r="D976" s="16" t="s">
        <v>90</v>
      </c>
      <c r="E976" s="16" t="s">
        <v>892</v>
      </c>
      <c r="F976" s="16" t="s">
        <v>99</v>
      </c>
      <c r="G976" s="159"/>
      <c r="H976" s="159"/>
      <c r="I976" s="159"/>
      <c r="J976" s="159"/>
      <c r="K976" s="159"/>
      <c r="L976" s="159"/>
      <c r="M976" s="159"/>
      <c r="N976" s="159"/>
      <c r="O976" s="159"/>
      <c r="P976" s="159"/>
      <c r="Q976" s="159"/>
      <c r="R976" s="159"/>
    </row>
    <row r="977" spans="1:18" s="4" customFormat="1">
      <c r="A977" s="17" t="s">
        <v>649</v>
      </c>
      <c r="B977" s="15">
        <v>793</v>
      </c>
      <c r="C977" s="16" t="s">
        <v>26</v>
      </c>
      <c r="D977" s="16" t="s">
        <v>90</v>
      </c>
      <c r="E977" s="16" t="s">
        <v>892</v>
      </c>
      <c r="F977" s="16" t="s">
        <v>50</v>
      </c>
      <c r="G977" s="159">
        <f>G978</f>
        <v>134700</v>
      </c>
      <c r="H977" s="159">
        <f t="shared" ref="H977:R977" si="450">H978</f>
        <v>134701</v>
      </c>
      <c r="I977" s="159">
        <f t="shared" si="450"/>
        <v>134702</v>
      </c>
      <c r="J977" s="159">
        <f t="shared" si="450"/>
        <v>134703</v>
      </c>
      <c r="K977" s="159">
        <f t="shared" si="450"/>
        <v>134704</v>
      </c>
      <c r="L977" s="159">
        <f t="shared" si="450"/>
        <v>134705</v>
      </c>
      <c r="M977" s="159">
        <f t="shared" si="450"/>
        <v>134706</v>
      </c>
      <c r="N977" s="159">
        <f t="shared" si="450"/>
        <v>134707</v>
      </c>
      <c r="O977" s="159">
        <f t="shared" si="450"/>
        <v>134708</v>
      </c>
      <c r="P977" s="159">
        <f t="shared" si="450"/>
        <v>134709</v>
      </c>
      <c r="Q977" s="159">
        <f t="shared" si="450"/>
        <v>134710</v>
      </c>
      <c r="R977" s="159">
        <f t="shared" si="450"/>
        <v>134700</v>
      </c>
    </row>
    <row r="978" spans="1:18" s="4" customFormat="1" ht="25.5">
      <c r="A978" s="17" t="s">
        <v>51</v>
      </c>
      <c r="B978" s="15">
        <v>793</v>
      </c>
      <c r="C978" s="16" t="s">
        <v>26</v>
      </c>
      <c r="D978" s="16" t="s">
        <v>90</v>
      </c>
      <c r="E978" s="16" t="s">
        <v>892</v>
      </c>
      <c r="F978" s="16" t="s">
        <v>52</v>
      </c>
      <c r="G978" s="159">
        <v>134700</v>
      </c>
      <c r="H978" s="159">
        <v>134701</v>
      </c>
      <c r="I978" s="159">
        <v>134702</v>
      </c>
      <c r="J978" s="159">
        <v>134703</v>
      </c>
      <c r="K978" s="159">
        <v>134704</v>
      </c>
      <c r="L978" s="159">
        <v>134705</v>
      </c>
      <c r="M978" s="159">
        <v>134706</v>
      </c>
      <c r="N978" s="159">
        <v>134707</v>
      </c>
      <c r="O978" s="159">
        <v>134708</v>
      </c>
      <c r="P978" s="159">
        <v>134709</v>
      </c>
      <c r="Q978" s="159">
        <v>134710</v>
      </c>
      <c r="R978" s="159">
        <v>134700</v>
      </c>
    </row>
    <row r="979" spans="1:18" ht="25.5" customHeight="1">
      <c r="A979" s="128" t="s">
        <v>663</v>
      </c>
      <c r="B979" s="15">
        <v>793</v>
      </c>
      <c r="C979" s="16" t="s">
        <v>26</v>
      </c>
      <c r="D979" s="16" t="s">
        <v>90</v>
      </c>
      <c r="E979" s="16" t="s">
        <v>492</v>
      </c>
      <c r="F979" s="16"/>
      <c r="G979" s="159">
        <f>G980+G982</f>
        <v>281500</v>
      </c>
      <c r="H979" s="159">
        <f t="shared" ref="H979:R979" si="451">H980+H982</f>
        <v>281502</v>
      </c>
      <c r="I979" s="159">
        <f t="shared" si="451"/>
        <v>281504</v>
      </c>
      <c r="J979" s="159">
        <f t="shared" si="451"/>
        <v>281506</v>
      </c>
      <c r="K979" s="159">
        <f t="shared" si="451"/>
        <v>281508</v>
      </c>
      <c r="L979" s="159">
        <f t="shared" si="451"/>
        <v>281510</v>
      </c>
      <c r="M979" s="159">
        <f t="shared" si="451"/>
        <v>281512</v>
      </c>
      <c r="N979" s="159">
        <f t="shared" si="451"/>
        <v>281514</v>
      </c>
      <c r="O979" s="159">
        <f t="shared" si="451"/>
        <v>281516</v>
      </c>
      <c r="P979" s="159">
        <f t="shared" si="451"/>
        <v>281518</v>
      </c>
      <c r="Q979" s="159">
        <f t="shared" si="451"/>
        <v>281520</v>
      </c>
      <c r="R979" s="159">
        <f t="shared" si="451"/>
        <v>281500</v>
      </c>
    </row>
    <row r="980" spans="1:18" s="4" customFormat="1" ht="51">
      <c r="A980" s="17" t="s">
        <v>643</v>
      </c>
      <c r="B980" s="15">
        <v>793</v>
      </c>
      <c r="C980" s="16" t="s">
        <v>26</v>
      </c>
      <c r="D980" s="16" t="s">
        <v>90</v>
      </c>
      <c r="E980" s="16" t="s">
        <v>492</v>
      </c>
      <c r="F980" s="16" t="s">
        <v>95</v>
      </c>
      <c r="G980" s="159">
        <f>G981</f>
        <v>270991.89</v>
      </c>
      <c r="H980" s="159">
        <f t="shared" ref="H980:R980" si="452">H981</f>
        <v>270992.89</v>
      </c>
      <c r="I980" s="159">
        <f t="shared" si="452"/>
        <v>270993.89</v>
      </c>
      <c r="J980" s="159">
        <f t="shared" si="452"/>
        <v>270994.89</v>
      </c>
      <c r="K980" s="159">
        <f t="shared" si="452"/>
        <v>270995.89</v>
      </c>
      <c r="L980" s="159">
        <f t="shared" si="452"/>
        <v>270996.89</v>
      </c>
      <c r="M980" s="159">
        <f t="shared" si="452"/>
        <v>270997.89</v>
      </c>
      <c r="N980" s="159">
        <f t="shared" si="452"/>
        <v>270998.89</v>
      </c>
      <c r="O980" s="159">
        <f t="shared" si="452"/>
        <v>270999.89</v>
      </c>
      <c r="P980" s="159">
        <f t="shared" si="452"/>
        <v>271000.89</v>
      </c>
      <c r="Q980" s="159">
        <f t="shared" si="452"/>
        <v>271001.89</v>
      </c>
      <c r="R980" s="159">
        <f t="shared" si="452"/>
        <v>270991.89</v>
      </c>
    </row>
    <row r="981" spans="1:18" s="4" customFormat="1" ht="25.5">
      <c r="A981" s="17" t="s">
        <v>93</v>
      </c>
      <c r="B981" s="15">
        <v>793</v>
      </c>
      <c r="C981" s="16" t="s">
        <v>26</v>
      </c>
      <c r="D981" s="16" t="s">
        <v>90</v>
      </c>
      <c r="E981" s="16" t="s">
        <v>492</v>
      </c>
      <c r="F981" s="16" t="s">
        <v>96</v>
      </c>
      <c r="G981" s="159">
        <v>270991.89</v>
      </c>
      <c r="H981" s="159">
        <v>270992.89</v>
      </c>
      <c r="I981" s="159">
        <v>270993.89</v>
      </c>
      <c r="J981" s="159">
        <v>270994.89</v>
      </c>
      <c r="K981" s="159">
        <v>270995.89</v>
      </c>
      <c r="L981" s="159">
        <v>270996.89</v>
      </c>
      <c r="M981" s="159">
        <v>270997.89</v>
      </c>
      <c r="N981" s="159">
        <v>270998.89</v>
      </c>
      <c r="O981" s="159">
        <v>270999.89</v>
      </c>
      <c r="P981" s="159">
        <v>271000.89</v>
      </c>
      <c r="Q981" s="159">
        <v>271001.89</v>
      </c>
      <c r="R981" s="159">
        <v>270991.89</v>
      </c>
    </row>
    <row r="982" spans="1:18" ht="25.5" customHeight="1">
      <c r="A982" s="17" t="s">
        <v>649</v>
      </c>
      <c r="B982" s="15">
        <v>793</v>
      </c>
      <c r="C982" s="16" t="s">
        <v>26</v>
      </c>
      <c r="D982" s="16" t="s">
        <v>90</v>
      </c>
      <c r="E982" s="16" t="s">
        <v>492</v>
      </c>
      <c r="F982" s="16" t="s">
        <v>50</v>
      </c>
      <c r="G982" s="159">
        <f>G983</f>
        <v>10508.11</v>
      </c>
      <c r="H982" s="159">
        <f t="shared" ref="H982:R982" si="453">H983</f>
        <v>10509.11</v>
      </c>
      <c r="I982" s="159">
        <f t="shared" si="453"/>
        <v>10510.11</v>
      </c>
      <c r="J982" s="159">
        <f t="shared" si="453"/>
        <v>10511.11</v>
      </c>
      <c r="K982" s="159">
        <f t="shared" si="453"/>
        <v>10512.11</v>
      </c>
      <c r="L982" s="159">
        <f t="shared" si="453"/>
        <v>10513.11</v>
      </c>
      <c r="M982" s="159">
        <f t="shared" si="453"/>
        <v>10514.11</v>
      </c>
      <c r="N982" s="159">
        <f t="shared" si="453"/>
        <v>10515.11</v>
      </c>
      <c r="O982" s="159">
        <f t="shared" si="453"/>
        <v>10516.11</v>
      </c>
      <c r="P982" s="159">
        <f t="shared" si="453"/>
        <v>10517.11</v>
      </c>
      <c r="Q982" s="159">
        <f t="shared" si="453"/>
        <v>10518.11</v>
      </c>
      <c r="R982" s="159">
        <f t="shared" si="453"/>
        <v>10508.11</v>
      </c>
    </row>
    <row r="983" spans="1:18" ht="25.5" customHeight="1">
      <c r="A983" s="17" t="s">
        <v>51</v>
      </c>
      <c r="B983" s="15">
        <v>793</v>
      </c>
      <c r="C983" s="16" t="s">
        <v>26</v>
      </c>
      <c r="D983" s="16" t="s">
        <v>90</v>
      </c>
      <c r="E983" s="16" t="s">
        <v>492</v>
      </c>
      <c r="F983" s="16" t="s">
        <v>52</v>
      </c>
      <c r="G983" s="159">
        <v>10508.11</v>
      </c>
      <c r="H983" s="159">
        <v>10509.11</v>
      </c>
      <c r="I983" s="159">
        <v>10510.11</v>
      </c>
      <c r="J983" s="159">
        <v>10511.11</v>
      </c>
      <c r="K983" s="159">
        <v>10512.11</v>
      </c>
      <c r="L983" s="159">
        <v>10513.11</v>
      </c>
      <c r="M983" s="159">
        <v>10514.11</v>
      </c>
      <c r="N983" s="159">
        <v>10515.11</v>
      </c>
      <c r="O983" s="159">
        <v>10516.11</v>
      </c>
      <c r="P983" s="159">
        <v>10517.11</v>
      </c>
      <c r="Q983" s="159">
        <v>10518.11</v>
      </c>
      <c r="R983" s="159">
        <v>10508.11</v>
      </c>
    </row>
    <row r="984" spans="1:18" s="52" customFormat="1" ht="51">
      <c r="A984" s="17" t="s">
        <v>670</v>
      </c>
      <c r="B984" s="15">
        <v>793</v>
      </c>
      <c r="C984" s="16" t="s">
        <v>26</v>
      </c>
      <c r="D984" s="16" t="s">
        <v>90</v>
      </c>
      <c r="E984" s="16" t="s">
        <v>778</v>
      </c>
      <c r="F984" s="16"/>
      <c r="G984" s="159">
        <f>G987</f>
        <v>10000</v>
      </c>
      <c r="H984" s="159">
        <f t="shared" ref="H984:R984" si="454">H987</f>
        <v>10001</v>
      </c>
      <c r="I984" s="159">
        <f t="shared" si="454"/>
        <v>10002</v>
      </c>
      <c r="J984" s="159">
        <f t="shared" si="454"/>
        <v>10003</v>
      </c>
      <c r="K984" s="159">
        <f t="shared" si="454"/>
        <v>10004</v>
      </c>
      <c r="L984" s="159">
        <f t="shared" si="454"/>
        <v>10005</v>
      </c>
      <c r="M984" s="159">
        <f t="shared" si="454"/>
        <v>10006</v>
      </c>
      <c r="N984" s="159">
        <f t="shared" si="454"/>
        <v>10007</v>
      </c>
      <c r="O984" s="159">
        <f t="shared" si="454"/>
        <v>10008</v>
      </c>
      <c r="P984" s="159">
        <f t="shared" si="454"/>
        <v>10009</v>
      </c>
      <c r="Q984" s="159">
        <f t="shared" si="454"/>
        <v>10010</v>
      </c>
      <c r="R984" s="159">
        <f t="shared" si="454"/>
        <v>10000</v>
      </c>
    </row>
    <row r="985" spans="1:18" s="52" customFormat="1" ht="51" hidden="1" customHeight="1">
      <c r="A985" s="17" t="s">
        <v>643</v>
      </c>
      <c r="B985" s="15">
        <v>793</v>
      </c>
      <c r="C985" s="16" t="s">
        <v>26</v>
      </c>
      <c r="D985" s="16" t="s">
        <v>90</v>
      </c>
      <c r="E985" s="16" t="s">
        <v>745</v>
      </c>
      <c r="F985" s="16" t="s">
        <v>95</v>
      </c>
      <c r="G985" s="159"/>
      <c r="H985" s="159"/>
      <c r="I985" s="159"/>
      <c r="J985" s="159"/>
      <c r="K985" s="159"/>
      <c r="L985" s="159"/>
      <c r="M985" s="159"/>
      <c r="N985" s="159"/>
      <c r="O985" s="159"/>
      <c r="P985" s="159"/>
      <c r="Q985" s="159"/>
      <c r="R985" s="159"/>
    </row>
    <row r="986" spans="1:18" s="52" customFormat="1" ht="25.5" hidden="1">
      <c r="A986" s="17" t="s">
        <v>93</v>
      </c>
      <c r="B986" s="15">
        <v>793</v>
      </c>
      <c r="C986" s="16" t="s">
        <v>26</v>
      </c>
      <c r="D986" s="16" t="s">
        <v>90</v>
      </c>
      <c r="E986" s="16" t="s">
        <v>745</v>
      </c>
      <c r="F986" s="16" t="s">
        <v>96</v>
      </c>
      <c r="G986" s="159"/>
      <c r="H986" s="159"/>
      <c r="I986" s="159"/>
      <c r="J986" s="159"/>
      <c r="K986" s="159"/>
      <c r="L986" s="159"/>
      <c r="M986" s="159"/>
      <c r="N986" s="159"/>
      <c r="O986" s="159"/>
      <c r="P986" s="159"/>
      <c r="Q986" s="159"/>
      <c r="R986" s="159"/>
    </row>
    <row r="987" spans="1:18" s="52" customFormat="1">
      <c r="A987" s="17" t="s">
        <v>649</v>
      </c>
      <c r="B987" s="15">
        <v>793</v>
      </c>
      <c r="C987" s="16" t="s">
        <v>26</v>
      </c>
      <c r="D987" s="16" t="s">
        <v>90</v>
      </c>
      <c r="E987" s="16" t="s">
        <v>778</v>
      </c>
      <c r="F987" s="16" t="s">
        <v>50</v>
      </c>
      <c r="G987" s="159">
        <f>G988</f>
        <v>10000</v>
      </c>
      <c r="H987" s="159">
        <f t="shared" ref="H987:R987" si="455">H988</f>
        <v>10001</v>
      </c>
      <c r="I987" s="159">
        <f t="shared" si="455"/>
        <v>10002</v>
      </c>
      <c r="J987" s="159">
        <f t="shared" si="455"/>
        <v>10003</v>
      </c>
      <c r="K987" s="159">
        <f t="shared" si="455"/>
        <v>10004</v>
      </c>
      <c r="L987" s="159">
        <f t="shared" si="455"/>
        <v>10005</v>
      </c>
      <c r="M987" s="159">
        <f t="shared" si="455"/>
        <v>10006</v>
      </c>
      <c r="N987" s="159">
        <f t="shared" si="455"/>
        <v>10007</v>
      </c>
      <c r="O987" s="159">
        <f t="shared" si="455"/>
        <v>10008</v>
      </c>
      <c r="P987" s="159">
        <f t="shared" si="455"/>
        <v>10009</v>
      </c>
      <c r="Q987" s="159">
        <f t="shared" si="455"/>
        <v>10010</v>
      </c>
      <c r="R987" s="159">
        <f t="shared" si="455"/>
        <v>10000</v>
      </c>
    </row>
    <row r="988" spans="1:18" s="52" customFormat="1" ht="25.5">
      <c r="A988" s="17" t="s">
        <v>51</v>
      </c>
      <c r="B988" s="15">
        <v>793</v>
      </c>
      <c r="C988" s="16" t="s">
        <v>26</v>
      </c>
      <c r="D988" s="16" t="s">
        <v>90</v>
      </c>
      <c r="E988" s="16" t="s">
        <v>778</v>
      </c>
      <c r="F988" s="16" t="s">
        <v>52</v>
      </c>
      <c r="G988" s="159">
        <v>10000</v>
      </c>
      <c r="H988" s="159">
        <v>10001</v>
      </c>
      <c r="I988" s="159">
        <v>10002</v>
      </c>
      <c r="J988" s="159">
        <v>10003</v>
      </c>
      <c r="K988" s="159">
        <v>10004</v>
      </c>
      <c r="L988" s="159">
        <v>10005</v>
      </c>
      <c r="M988" s="159">
        <v>10006</v>
      </c>
      <c r="N988" s="159">
        <v>10007</v>
      </c>
      <c r="O988" s="159">
        <v>10008</v>
      </c>
      <c r="P988" s="159">
        <v>10009</v>
      </c>
      <c r="Q988" s="159">
        <v>10010</v>
      </c>
      <c r="R988" s="159">
        <v>10000</v>
      </c>
    </row>
    <row r="989" spans="1:18" s="52" customFormat="1">
      <c r="A989" s="17" t="s">
        <v>567</v>
      </c>
      <c r="B989" s="15">
        <v>793</v>
      </c>
      <c r="C989" s="16" t="s">
        <v>26</v>
      </c>
      <c r="D989" s="16" t="s">
        <v>365</v>
      </c>
      <c r="E989" s="16"/>
      <c r="F989" s="16"/>
      <c r="G989" s="159">
        <f>G990</f>
        <v>9600</v>
      </c>
      <c r="H989" s="159">
        <f t="shared" ref="H989:R992" si="456">H990</f>
        <v>9601</v>
      </c>
      <c r="I989" s="159">
        <f t="shared" si="456"/>
        <v>9602</v>
      </c>
      <c r="J989" s="159">
        <f t="shared" si="456"/>
        <v>9603</v>
      </c>
      <c r="K989" s="159">
        <f t="shared" si="456"/>
        <v>9604</v>
      </c>
      <c r="L989" s="159">
        <f t="shared" si="456"/>
        <v>9605</v>
      </c>
      <c r="M989" s="159">
        <f t="shared" si="456"/>
        <v>9606</v>
      </c>
      <c r="N989" s="159">
        <f t="shared" si="456"/>
        <v>9607</v>
      </c>
      <c r="O989" s="159">
        <f t="shared" si="456"/>
        <v>9608</v>
      </c>
      <c r="P989" s="159">
        <f t="shared" si="456"/>
        <v>9609</v>
      </c>
      <c r="Q989" s="159">
        <f t="shared" si="456"/>
        <v>9610</v>
      </c>
      <c r="R989" s="159">
        <f t="shared" si="456"/>
        <v>9600</v>
      </c>
    </row>
    <row r="990" spans="1:18" s="52" customFormat="1">
      <c r="A990" s="17" t="s">
        <v>568</v>
      </c>
      <c r="B990" s="15">
        <v>793</v>
      </c>
      <c r="C990" s="16" t="s">
        <v>26</v>
      </c>
      <c r="D990" s="16" t="s">
        <v>365</v>
      </c>
      <c r="E990" s="16" t="s">
        <v>569</v>
      </c>
      <c r="F990" s="16"/>
      <c r="G990" s="159">
        <f>G991</f>
        <v>9600</v>
      </c>
      <c r="H990" s="159">
        <f t="shared" si="456"/>
        <v>9601</v>
      </c>
      <c r="I990" s="159">
        <f t="shared" si="456"/>
        <v>9602</v>
      </c>
      <c r="J990" s="159">
        <f t="shared" si="456"/>
        <v>9603</v>
      </c>
      <c r="K990" s="159">
        <f t="shared" si="456"/>
        <v>9604</v>
      </c>
      <c r="L990" s="159">
        <f t="shared" si="456"/>
        <v>9605</v>
      </c>
      <c r="M990" s="159">
        <f t="shared" si="456"/>
        <v>9606</v>
      </c>
      <c r="N990" s="159">
        <f t="shared" si="456"/>
        <v>9607</v>
      </c>
      <c r="O990" s="159">
        <f t="shared" si="456"/>
        <v>9608</v>
      </c>
      <c r="P990" s="159">
        <f t="shared" si="456"/>
        <v>9609</v>
      </c>
      <c r="Q990" s="159">
        <f t="shared" si="456"/>
        <v>9610</v>
      </c>
      <c r="R990" s="159">
        <f t="shared" si="456"/>
        <v>9600</v>
      </c>
    </row>
    <row r="991" spans="1:18" s="52" customFormat="1" ht="38.25">
      <c r="A991" s="17" t="s">
        <v>573</v>
      </c>
      <c r="B991" s="15">
        <v>793</v>
      </c>
      <c r="C991" s="16" t="s">
        <v>26</v>
      </c>
      <c r="D991" s="16" t="s">
        <v>365</v>
      </c>
      <c r="E991" s="16" t="s">
        <v>747</v>
      </c>
      <c r="F991" s="16"/>
      <c r="G991" s="159">
        <f>G992</f>
        <v>9600</v>
      </c>
      <c r="H991" s="159">
        <f t="shared" si="456"/>
        <v>9601</v>
      </c>
      <c r="I991" s="159">
        <f t="shared" si="456"/>
        <v>9602</v>
      </c>
      <c r="J991" s="159">
        <f t="shared" si="456"/>
        <v>9603</v>
      </c>
      <c r="K991" s="159">
        <f t="shared" si="456"/>
        <v>9604</v>
      </c>
      <c r="L991" s="159">
        <f t="shared" si="456"/>
        <v>9605</v>
      </c>
      <c r="M991" s="159">
        <f t="shared" si="456"/>
        <v>9606</v>
      </c>
      <c r="N991" s="159">
        <f t="shared" si="456"/>
        <v>9607</v>
      </c>
      <c r="O991" s="159">
        <f t="shared" si="456"/>
        <v>9608</v>
      </c>
      <c r="P991" s="159">
        <f t="shared" si="456"/>
        <v>9609</v>
      </c>
      <c r="Q991" s="159">
        <f t="shared" si="456"/>
        <v>9610</v>
      </c>
      <c r="R991" s="159">
        <f t="shared" si="456"/>
        <v>9600</v>
      </c>
    </row>
    <row r="992" spans="1:18" s="52" customFormat="1">
      <c r="A992" s="17" t="s">
        <v>649</v>
      </c>
      <c r="B992" s="15">
        <v>793</v>
      </c>
      <c r="C992" s="16" t="s">
        <v>26</v>
      </c>
      <c r="D992" s="16" t="s">
        <v>365</v>
      </c>
      <c r="E992" s="16" t="s">
        <v>747</v>
      </c>
      <c r="F992" s="16" t="s">
        <v>50</v>
      </c>
      <c r="G992" s="159">
        <f>G993</f>
        <v>9600</v>
      </c>
      <c r="H992" s="159">
        <f t="shared" si="456"/>
        <v>9601</v>
      </c>
      <c r="I992" s="159">
        <f t="shared" si="456"/>
        <v>9602</v>
      </c>
      <c r="J992" s="159">
        <f t="shared" si="456"/>
        <v>9603</v>
      </c>
      <c r="K992" s="159">
        <f t="shared" si="456"/>
        <v>9604</v>
      </c>
      <c r="L992" s="159">
        <f t="shared" si="456"/>
        <v>9605</v>
      </c>
      <c r="M992" s="159">
        <f t="shared" si="456"/>
        <v>9606</v>
      </c>
      <c r="N992" s="159">
        <f t="shared" si="456"/>
        <v>9607</v>
      </c>
      <c r="O992" s="159">
        <f t="shared" si="456"/>
        <v>9608</v>
      </c>
      <c r="P992" s="159">
        <f t="shared" si="456"/>
        <v>9609</v>
      </c>
      <c r="Q992" s="159">
        <f t="shared" si="456"/>
        <v>9610</v>
      </c>
      <c r="R992" s="159">
        <f t="shared" si="456"/>
        <v>9600</v>
      </c>
    </row>
    <row r="993" spans="1:18" s="52" customFormat="1" ht="25.5">
      <c r="A993" s="17" t="s">
        <v>51</v>
      </c>
      <c r="B993" s="15">
        <v>793</v>
      </c>
      <c r="C993" s="16" t="s">
        <v>26</v>
      </c>
      <c r="D993" s="16" t="s">
        <v>365</v>
      </c>
      <c r="E993" s="16" t="s">
        <v>747</v>
      </c>
      <c r="F993" s="16" t="s">
        <v>52</v>
      </c>
      <c r="G993" s="159">
        <v>9600</v>
      </c>
      <c r="H993" s="159">
        <v>9601</v>
      </c>
      <c r="I993" s="159">
        <v>9602</v>
      </c>
      <c r="J993" s="159">
        <v>9603</v>
      </c>
      <c r="K993" s="159">
        <v>9604</v>
      </c>
      <c r="L993" s="159">
        <v>9605</v>
      </c>
      <c r="M993" s="159">
        <v>9606</v>
      </c>
      <c r="N993" s="159">
        <v>9607</v>
      </c>
      <c r="O993" s="159">
        <v>9608</v>
      </c>
      <c r="P993" s="159">
        <v>9609</v>
      </c>
      <c r="Q993" s="159">
        <v>9610</v>
      </c>
      <c r="R993" s="159">
        <v>9600</v>
      </c>
    </row>
    <row r="994" spans="1:18" s="52" customFormat="1" hidden="1">
      <c r="A994" s="17" t="s">
        <v>248</v>
      </c>
      <c r="B994" s="15">
        <v>793</v>
      </c>
      <c r="C994" s="16" t="s">
        <v>26</v>
      </c>
      <c r="D994" s="16" t="s">
        <v>35</v>
      </c>
      <c r="E994" s="16"/>
      <c r="F994" s="16"/>
      <c r="G994" s="159">
        <f>G995</f>
        <v>0</v>
      </c>
      <c r="H994" s="159">
        <f t="shared" ref="H994:R997" si="457">H995</f>
        <v>0</v>
      </c>
      <c r="I994" s="159">
        <f t="shared" si="457"/>
        <v>0</v>
      </c>
      <c r="J994" s="159">
        <f t="shared" si="457"/>
        <v>0</v>
      </c>
      <c r="K994" s="159">
        <f t="shared" si="457"/>
        <v>0</v>
      </c>
      <c r="L994" s="159">
        <f t="shared" si="457"/>
        <v>0</v>
      </c>
      <c r="M994" s="159">
        <f t="shared" si="457"/>
        <v>0</v>
      </c>
      <c r="N994" s="159">
        <f t="shared" si="457"/>
        <v>0</v>
      </c>
      <c r="O994" s="159">
        <f t="shared" si="457"/>
        <v>0</v>
      </c>
      <c r="P994" s="159">
        <f t="shared" si="457"/>
        <v>0</v>
      </c>
      <c r="Q994" s="159">
        <f t="shared" si="457"/>
        <v>0</v>
      </c>
      <c r="R994" s="159">
        <f t="shared" si="457"/>
        <v>0</v>
      </c>
    </row>
    <row r="995" spans="1:18" s="52" customFormat="1" ht="25.5" hidden="1">
      <c r="A995" s="17" t="s">
        <v>354</v>
      </c>
      <c r="B995" s="15">
        <v>793</v>
      </c>
      <c r="C995" s="16" t="s">
        <v>26</v>
      </c>
      <c r="D995" s="16" t="s">
        <v>35</v>
      </c>
      <c r="E995" s="16" t="s">
        <v>247</v>
      </c>
      <c r="F995" s="16"/>
      <c r="G995" s="159">
        <f>G996</f>
        <v>0</v>
      </c>
      <c r="H995" s="159">
        <f t="shared" si="457"/>
        <v>0</v>
      </c>
      <c r="I995" s="159">
        <f t="shared" si="457"/>
        <v>0</v>
      </c>
      <c r="J995" s="159">
        <f t="shared" si="457"/>
        <v>0</v>
      </c>
      <c r="K995" s="159">
        <f t="shared" si="457"/>
        <v>0</v>
      </c>
      <c r="L995" s="159">
        <f t="shared" si="457"/>
        <v>0</v>
      </c>
      <c r="M995" s="159">
        <f t="shared" si="457"/>
        <v>0</v>
      </c>
      <c r="N995" s="159">
        <f t="shared" si="457"/>
        <v>0</v>
      </c>
      <c r="O995" s="159">
        <f t="shared" si="457"/>
        <v>0</v>
      </c>
      <c r="P995" s="159">
        <f t="shared" si="457"/>
        <v>0</v>
      </c>
      <c r="Q995" s="159">
        <f t="shared" si="457"/>
        <v>0</v>
      </c>
      <c r="R995" s="159">
        <f t="shared" si="457"/>
        <v>0</v>
      </c>
    </row>
    <row r="996" spans="1:18" s="52" customFormat="1" hidden="1">
      <c r="A996" s="17" t="s">
        <v>249</v>
      </c>
      <c r="B996" s="15">
        <v>793</v>
      </c>
      <c r="C996" s="16" t="s">
        <v>26</v>
      </c>
      <c r="D996" s="16" t="s">
        <v>35</v>
      </c>
      <c r="E996" s="16" t="s">
        <v>246</v>
      </c>
      <c r="F996" s="16"/>
      <c r="G996" s="159">
        <f>G997</f>
        <v>0</v>
      </c>
      <c r="H996" s="159">
        <f t="shared" si="457"/>
        <v>0</v>
      </c>
      <c r="I996" s="159">
        <f t="shared" si="457"/>
        <v>0</v>
      </c>
      <c r="J996" s="159">
        <f t="shared" si="457"/>
        <v>0</v>
      </c>
      <c r="K996" s="159">
        <f t="shared" si="457"/>
        <v>0</v>
      </c>
      <c r="L996" s="159">
        <f t="shared" si="457"/>
        <v>0</v>
      </c>
      <c r="M996" s="159">
        <f t="shared" si="457"/>
        <v>0</v>
      </c>
      <c r="N996" s="159">
        <f t="shared" si="457"/>
        <v>0</v>
      </c>
      <c r="O996" s="159">
        <f t="shared" si="457"/>
        <v>0</v>
      </c>
      <c r="P996" s="159">
        <f t="shared" si="457"/>
        <v>0</v>
      </c>
      <c r="Q996" s="159">
        <f t="shared" si="457"/>
        <v>0</v>
      </c>
      <c r="R996" s="159">
        <f t="shared" si="457"/>
        <v>0</v>
      </c>
    </row>
    <row r="997" spans="1:18" s="52" customFormat="1" hidden="1">
      <c r="A997" s="17" t="s">
        <v>649</v>
      </c>
      <c r="B997" s="15">
        <v>793</v>
      </c>
      <c r="C997" s="16" t="s">
        <v>26</v>
      </c>
      <c r="D997" s="16" t="s">
        <v>35</v>
      </c>
      <c r="E997" s="16" t="s">
        <v>246</v>
      </c>
      <c r="F997" s="16" t="s">
        <v>50</v>
      </c>
      <c r="G997" s="159">
        <f>G998</f>
        <v>0</v>
      </c>
      <c r="H997" s="159">
        <f t="shared" si="457"/>
        <v>0</v>
      </c>
      <c r="I997" s="159">
        <f t="shared" si="457"/>
        <v>0</v>
      </c>
      <c r="J997" s="159">
        <f t="shared" si="457"/>
        <v>0</v>
      </c>
      <c r="K997" s="159">
        <f t="shared" si="457"/>
        <v>0</v>
      </c>
      <c r="L997" s="159">
        <f t="shared" si="457"/>
        <v>0</v>
      </c>
      <c r="M997" s="159">
        <f t="shared" si="457"/>
        <v>0</v>
      </c>
      <c r="N997" s="159">
        <f t="shared" si="457"/>
        <v>0</v>
      </c>
      <c r="O997" s="159">
        <f t="shared" si="457"/>
        <v>0</v>
      </c>
      <c r="P997" s="159">
        <f t="shared" si="457"/>
        <v>0</v>
      </c>
      <c r="Q997" s="159">
        <f t="shared" si="457"/>
        <v>0</v>
      </c>
      <c r="R997" s="159">
        <f t="shared" si="457"/>
        <v>0</v>
      </c>
    </row>
    <row r="998" spans="1:18" s="52" customFormat="1" ht="25.5" hidden="1">
      <c r="A998" s="17" t="s">
        <v>51</v>
      </c>
      <c r="B998" s="15">
        <v>793</v>
      </c>
      <c r="C998" s="16" t="s">
        <v>26</v>
      </c>
      <c r="D998" s="16" t="s">
        <v>35</v>
      </c>
      <c r="E998" s="16" t="s">
        <v>246</v>
      </c>
      <c r="F998" s="16" t="s">
        <v>52</v>
      </c>
      <c r="G998" s="159"/>
      <c r="H998" s="159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</row>
    <row r="999" spans="1:18" s="19" customFormat="1">
      <c r="A999" s="43" t="s">
        <v>671</v>
      </c>
      <c r="B999" s="15">
        <v>793</v>
      </c>
      <c r="C999" s="16" t="s">
        <v>26</v>
      </c>
      <c r="D999" s="16" t="s">
        <v>113</v>
      </c>
      <c r="E999" s="16"/>
      <c r="F999" s="16"/>
      <c r="G999" s="159">
        <f>G1000</f>
        <v>297.88</v>
      </c>
      <c r="H999" s="159">
        <f t="shared" ref="H999:R1002" si="458">H1000</f>
        <v>298.88</v>
      </c>
      <c r="I999" s="159">
        <f t="shared" si="458"/>
        <v>299.88</v>
      </c>
      <c r="J999" s="159">
        <f t="shared" si="458"/>
        <v>300.88</v>
      </c>
      <c r="K999" s="159">
        <f t="shared" si="458"/>
        <v>301.88</v>
      </c>
      <c r="L999" s="159">
        <f t="shared" si="458"/>
        <v>302.88</v>
      </c>
      <c r="M999" s="159">
        <f t="shared" si="458"/>
        <v>303.88</v>
      </c>
      <c r="N999" s="159">
        <f t="shared" si="458"/>
        <v>304.88</v>
      </c>
      <c r="O999" s="159">
        <f t="shared" si="458"/>
        <v>305.88</v>
      </c>
      <c r="P999" s="159">
        <f t="shared" si="458"/>
        <v>306.88</v>
      </c>
      <c r="Q999" s="159">
        <f t="shared" si="458"/>
        <v>307.88</v>
      </c>
      <c r="R999" s="159">
        <f t="shared" si="458"/>
        <v>0</v>
      </c>
    </row>
    <row r="1000" spans="1:18" s="31" customFormat="1" ht="18" customHeight="1">
      <c r="A1000" s="40" t="s">
        <v>360</v>
      </c>
      <c r="B1000" s="15">
        <v>793</v>
      </c>
      <c r="C1000" s="16" t="s">
        <v>26</v>
      </c>
      <c r="D1000" s="16" t="s">
        <v>113</v>
      </c>
      <c r="E1000" s="16" t="s">
        <v>475</v>
      </c>
      <c r="F1000" s="42"/>
      <c r="G1000" s="159">
        <f>G1001</f>
        <v>297.88</v>
      </c>
      <c r="H1000" s="159">
        <f t="shared" si="458"/>
        <v>298.88</v>
      </c>
      <c r="I1000" s="159">
        <f t="shared" si="458"/>
        <v>299.88</v>
      </c>
      <c r="J1000" s="159">
        <f t="shared" si="458"/>
        <v>300.88</v>
      </c>
      <c r="K1000" s="159">
        <f t="shared" si="458"/>
        <v>301.88</v>
      </c>
      <c r="L1000" s="159">
        <f t="shared" si="458"/>
        <v>302.88</v>
      </c>
      <c r="M1000" s="159">
        <f t="shared" si="458"/>
        <v>303.88</v>
      </c>
      <c r="N1000" s="159">
        <f t="shared" si="458"/>
        <v>304.88</v>
      </c>
      <c r="O1000" s="159">
        <f t="shared" si="458"/>
        <v>305.88</v>
      </c>
      <c r="P1000" s="159">
        <f t="shared" si="458"/>
        <v>306.88</v>
      </c>
      <c r="Q1000" s="159">
        <f t="shared" si="458"/>
        <v>307.88</v>
      </c>
      <c r="R1000" s="159">
        <f t="shared" si="458"/>
        <v>0</v>
      </c>
    </row>
    <row r="1001" spans="1:18">
      <c r="A1001" s="40" t="s">
        <v>360</v>
      </c>
      <c r="B1001" s="15">
        <v>793</v>
      </c>
      <c r="C1001" s="16" t="s">
        <v>26</v>
      </c>
      <c r="D1001" s="16" t="s">
        <v>113</v>
      </c>
      <c r="E1001" s="16" t="s">
        <v>566</v>
      </c>
      <c r="F1001" s="15"/>
      <c r="G1001" s="159">
        <f>G1002</f>
        <v>297.88</v>
      </c>
      <c r="H1001" s="159">
        <f t="shared" si="458"/>
        <v>298.88</v>
      </c>
      <c r="I1001" s="159">
        <f t="shared" si="458"/>
        <v>299.88</v>
      </c>
      <c r="J1001" s="159">
        <f t="shared" si="458"/>
        <v>300.88</v>
      </c>
      <c r="K1001" s="159">
        <f t="shared" si="458"/>
        <v>301.88</v>
      </c>
      <c r="L1001" s="159">
        <f t="shared" si="458"/>
        <v>302.88</v>
      </c>
      <c r="M1001" s="159">
        <f t="shared" si="458"/>
        <v>303.88</v>
      </c>
      <c r="N1001" s="159">
        <f t="shared" si="458"/>
        <v>304.88</v>
      </c>
      <c r="O1001" s="159">
        <f t="shared" si="458"/>
        <v>305.88</v>
      </c>
      <c r="P1001" s="159">
        <f t="shared" si="458"/>
        <v>306.88</v>
      </c>
      <c r="Q1001" s="159">
        <f t="shared" si="458"/>
        <v>307.88</v>
      </c>
      <c r="R1001" s="159">
        <f t="shared" si="458"/>
        <v>0</v>
      </c>
    </row>
    <row r="1002" spans="1:18">
      <c r="A1002" s="17" t="s">
        <v>100</v>
      </c>
      <c r="B1002" s="15">
        <v>793</v>
      </c>
      <c r="C1002" s="16" t="s">
        <v>26</v>
      </c>
      <c r="D1002" s="16" t="s">
        <v>113</v>
      </c>
      <c r="E1002" s="16" t="s">
        <v>566</v>
      </c>
      <c r="F1002" s="16" t="s">
        <v>101</v>
      </c>
      <c r="G1002" s="159">
        <f>G1003</f>
        <v>297.88</v>
      </c>
      <c r="H1002" s="159">
        <f t="shared" si="458"/>
        <v>298.88</v>
      </c>
      <c r="I1002" s="159">
        <f t="shared" si="458"/>
        <v>299.88</v>
      </c>
      <c r="J1002" s="159">
        <f t="shared" si="458"/>
        <v>300.88</v>
      </c>
      <c r="K1002" s="159">
        <f t="shared" si="458"/>
        <v>301.88</v>
      </c>
      <c r="L1002" s="159">
        <f t="shared" si="458"/>
        <v>302.88</v>
      </c>
      <c r="M1002" s="159">
        <f t="shared" si="458"/>
        <v>303.88</v>
      </c>
      <c r="N1002" s="159">
        <f t="shared" si="458"/>
        <v>304.88</v>
      </c>
      <c r="O1002" s="159">
        <f t="shared" si="458"/>
        <v>305.88</v>
      </c>
      <c r="P1002" s="159">
        <f t="shared" si="458"/>
        <v>306.88</v>
      </c>
      <c r="Q1002" s="159">
        <f t="shared" si="458"/>
        <v>307.88</v>
      </c>
      <c r="R1002" s="159">
        <f t="shared" si="458"/>
        <v>0</v>
      </c>
    </row>
    <row r="1003" spans="1:18">
      <c r="A1003" s="17" t="s">
        <v>373</v>
      </c>
      <c r="B1003" s="15">
        <v>793</v>
      </c>
      <c r="C1003" s="16" t="s">
        <v>26</v>
      </c>
      <c r="D1003" s="16" t="s">
        <v>113</v>
      </c>
      <c r="E1003" s="16" t="s">
        <v>566</v>
      </c>
      <c r="F1003" s="16" t="s">
        <v>374</v>
      </c>
      <c r="G1003" s="159">
        <v>297.88</v>
      </c>
      <c r="H1003" s="159">
        <v>298.88</v>
      </c>
      <c r="I1003" s="159">
        <v>299.88</v>
      </c>
      <c r="J1003" s="159">
        <v>300.88</v>
      </c>
      <c r="K1003" s="159">
        <v>301.88</v>
      </c>
      <c r="L1003" s="159">
        <v>302.88</v>
      </c>
      <c r="M1003" s="159">
        <v>303.88</v>
      </c>
      <c r="N1003" s="159">
        <v>304.88</v>
      </c>
      <c r="O1003" s="159">
        <v>305.88</v>
      </c>
      <c r="P1003" s="159">
        <v>306.88</v>
      </c>
      <c r="Q1003" s="159">
        <v>307.88</v>
      </c>
      <c r="R1003" s="159">
        <v>0</v>
      </c>
    </row>
    <row r="1004" spans="1:18">
      <c r="A1004" s="43" t="s">
        <v>31</v>
      </c>
      <c r="B1004" s="15">
        <v>793</v>
      </c>
      <c r="C1004" s="16" t="s">
        <v>26</v>
      </c>
      <c r="D1004" s="16" t="s">
        <v>32</v>
      </c>
      <c r="E1004" s="16"/>
      <c r="F1004" s="16"/>
      <c r="G1004" s="159">
        <f>G1005+G1078+G1096+G1054+G1101+G1061</f>
        <v>20653173.740000002</v>
      </c>
      <c r="H1004" s="159">
        <f t="shared" ref="H1004:R1004" si="459">H1005+H1078+H1096+H1054+H1101+H1061</f>
        <v>20653185.740000002</v>
      </c>
      <c r="I1004" s="159">
        <f t="shared" si="459"/>
        <v>20653197.740000002</v>
      </c>
      <c r="J1004" s="159">
        <f t="shared" si="459"/>
        <v>20653209.740000002</v>
      </c>
      <c r="K1004" s="159">
        <f t="shared" si="459"/>
        <v>20653221.740000002</v>
      </c>
      <c r="L1004" s="159">
        <f t="shared" si="459"/>
        <v>20653233.740000002</v>
      </c>
      <c r="M1004" s="159">
        <f t="shared" si="459"/>
        <v>20653245.740000002</v>
      </c>
      <c r="N1004" s="159">
        <f t="shared" si="459"/>
        <v>20653257.740000002</v>
      </c>
      <c r="O1004" s="159">
        <f t="shared" si="459"/>
        <v>20653269.740000002</v>
      </c>
      <c r="P1004" s="159">
        <f t="shared" si="459"/>
        <v>20653281.740000002</v>
      </c>
      <c r="Q1004" s="159">
        <f t="shared" si="459"/>
        <v>20653293.740000002</v>
      </c>
      <c r="R1004" s="159">
        <f t="shared" si="459"/>
        <v>20351574.370000001</v>
      </c>
    </row>
    <row r="1005" spans="1:18" s="36" customFormat="1" ht="51">
      <c r="A1005" s="17" t="s">
        <v>789</v>
      </c>
      <c r="B1005" s="15">
        <v>793</v>
      </c>
      <c r="C1005" s="16" t="s">
        <v>26</v>
      </c>
      <c r="D1005" s="16" t="s">
        <v>32</v>
      </c>
      <c r="E1005" s="15" t="s">
        <v>495</v>
      </c>
      <c r="F1005" s="16"/>
      <c r="G1005" s="159">
        <f>G1020+G1036+G1028+G1017+G1006+G1009+G1049+G1043+G1046</f>
        <v>2781607</v>
      </c>
      <c r="H1005" s="159">
        <f t="shared" ref="H1005:R1005" si="460">H1020+H1036+H1028+H1017+H1006+H1009+H1049+H1043+H1046</f>
        <v>2781612</v>
      </c>
      <c r="I1005" s="159">
        <f t="shared" si="460"/>
        <v>2781617</v>
      </c>
      <c r="J1005" s="159">
        <f t="shared" si="460"/>
        <v>2781622</v>
      </c>
      <c r="K1005" s="159">
        <f t="shared" si="460"/>
        <v>2781627</v>
      </c>
      <c r="L1005" s="159">
        <f t="shared" si="460"/>
        <v>2781632</v>
      </c>
      <c r="M1005" s="159">
        <f t="shared" si="460"/>
        <v>2781637</v>
      </c>
      <c r="N1005" s="159">
        <f t="shared" si="460"/>
        <v>2781642</v>
      </c>
      <c r="O1005" s="159">
        <f t="shared" si="460"/>
        <v>2781647</v>
      </c>
      <c r="P1005" s="159">
        <f t="shared" si="460"/>
        <v>2781652</v>
      </c>
      <c r="Q1005" s="159">
        <f t="shared" si="460"/>
        <v>2781657</v>
      </c>
      <c r="R1005" s="159">
        <f t="shared" si="460"/>
        <v>2768626</v>
      </c>
    </row>
    <row r="1006" spans="1:18" s="36" customFormat="1" ht="27.75" customHeight="1">
      <c r="A1006" s="17" t="s">
        <v>397</v>
      </c>
      <c r="B1006" s="15">
        <v>793</v>
      </c>
      <c r="C1006" s="16" t="s">
        <v>26</v>
      </c>
      <c r="D1006" s="16" t="s">
        <v>32</v>
      </c>
      <c r="E1006" s="16" t="s">
        <v>759</v>
      </c>
      <c r="F1006" s="16"/>
      <c r="G1006" s="159">
        <f>G1007</f>
        <v>598540</v>
      </c>
      <c r="H1006" s="159">
        <f t="shared" ref="H1006:R1007" si="461">H1007</f>
        <v>598540</v>
      </c>
      <c r="I1006" s="159">
        <f t="shared" si="461"/>
        <v>598540</v>
      </c>
      <c r="J1006" s="159">
        <f t="shared" si="461"/>
        <v>598540</v>
      </c>
      <c r="K1006" s="159">
        <f t="shared" si="461"/>
        <v>598540</v>
      </c>
      <c r="L1006" s="159">
        <f t="shared" si="461"/>
        <v>598540</v>
      </c>
      <c r="M1006" s="159">
        <f t="shared" si="461"/>
        <v>598540</v>
      </c>
      <c r="N1006" s="159">
        <f t="shared" si="461"/>
        <v>598540</v>
      </c>
      <c r="O1006" s="159">
        <f t="shared" si="461"/>
        <v>598540</v>
      </c>
      <c r="P1006" s="159">
        <f t="shared" si="461"/>
        <v>598540</v>
      </c>
      <c r="Q1006" s="159">
        <f t="shared" si="461"/>
        <v>598540</v>
      </c>
      <c r="R1006" s="159">
        <f t="shared" si="461"/>
        <v>598540</v>
      </c>
    </row>
    <row r="1007" spans="1:18" s="36" customFormat="1" ht="28.5" customHeight="1">
      <c r="A1007" s="17" t="s">
        <v>40</v>
      </c>
      <c r="B1007" s="15">
        <v>793</v>
      </c>
      <c r="C1007" s="16" t="s">
        <v>26</v>
      </c>
      <c r="D1007" s="16" t="s">
        <v>32</v>
      </c>
      <c r="E1007" s="16" t="s">
        <v>759</v>
      </c>
      <c r="F1007" s="16" t="s">
        <v>41</v>
      </c>
      <c r="G1007" s="159">
        <f>G1008</f>
        <v>598540</v>
      </c>
      <c r="H1007" s="159">
        <f t="shared" si="461"/>
        <v>598540</v>
      </c>
      <c r="I1007" s="159">
        <f t="shared" si="461"/>
        <v>598540</v>
      </c>
      <c r="J1007" s="159">
        <f t="shared" si="461"/>
        <v>598540</v>
      </c>
      <c r="K1007" s="159">
        <f t="shared" si="461"/>
        <v>598540</v>
      </c>
      <c r="L1007" s="159">
        <f t="shared" si="461"/>
        <v>598540</v>
      </c>
      <c r="M1007" s="159">
        <f t="shared" si="461"/>
        <v>598540</v>
      </c>
      <c r="N1007" s="159">
        <f t="shared" si="461"/>
        <v>598540</v>
      </c>
      <c r="O1007" s="159">
        <f t="shared" si="461"/>
        <v>598540</v>
      </c>
      <c r="P1007" s="159">
        <f t="shared" si="461"/>
        <v>598540</v>
      </c>
      <c r="Q1007" s="159">
        <f t="shared" si="461"/>
        <v>598540</v>
      </c>
      <c r="R1007" s="159">
        <f t="shared" si="461"/>
        <v>598540</v>
      </c>
    </row>
    <row r="1008" spans="1:18" s="36" customFormat="1" ht="31.5" customHeight="1">
      <c r="A1008" s="17" t="s">
        <v>13</v>
      </c>
      <c r="B1008" s="15">
        <v>793</v>
      </c>
      <c r="C1008" s="16" t="s">
        <v>26</v>
      </c>
      <c r="D1008" s="16" t="s">
        <v>32</v>
      </c>
      <c r="E1008" s="16" t="s">
        <v>759</v>
      </c>
      <c r="F1008" s="16" t="s">
        <v>12</v>
      </c>
      <c r="G1008" s="159">
        <f>300000+298540</f>
        <v>598540</v>
      </c>
      <c r="H1008" s="159">
        <f t="shared" ref="H1008:R1008" si="462">300000+298540</f>
        <v>598540</v>
      </c>
      <c r="I1008" s="159">
        <f t="shared" si="462"/>
        <v>598540</v>
      </c>
      <c r="J1008" s="159">
        <f t="shared" si="462"/>
        <v>598540</v>
      </c>
      <c r="K1008" s="159">
        <f t="shared" si="462"/>
        <v>598540</v>
      </c>
      <c r="L1008" s="159">
        <f t="shared" si="462"/>
        <v>598540</v>
      </c>
      <c r="M1008" s="159">
        <f t="shared" si="462"/>
        <v>598540</v>
      </c>
      <c r="N1008" s="159">
        <f t="shared" si="462"/>
        <v>598540</v>
      </c>
      <c r="O1008" s="159">
        <f t="shared" si="462"/>
        <v>598540</v>
      </c>
      <c r="P1008" s="159">
        <f t="shared" si="462"/>
        <v>598540</v>
      </c>
      <c r="Q1008" s="159">
        <f t="shared" si="462"/>
        <v>598540</v>
      </c>
      <c r="R1008" s="159">
        <f t="shared" si="462"/>
        <v>598540</v>
      </c>
    </row>
    <row r="1009" spans="1:18" ht="25.5">
      <c r="A1009" s="17" t="s">
        <v>352</v>
      </c>
      <c r="B1009" s="15">
        <v>793</v>
      </c>
      <c r="C1009" s="16" t="s">
        <v>26</v>
      </c>
      <c r="D1009" s="16" t="s">
        <v>32</v>
      </c>
      <c r="E1009" s="16" t="s">
        <v>760</v>
      </c>
      <c r="F1009" s="16"/>
      <c r="G1009" s="159">
        <f>G1013+G1010+G1015</f>
        <v>1861067</v>
      </c>
      <c r="H1009" s="159">
        <f t="shared" ref="H1009:R1009" si="463">H1013+H1010+H1015</f>
        <v>1861068</v>
      </c>
      <c r="I1009" s="159">
        <f t="shared" si="463"/>
        <v>1861069</v>
      </c>
      <c r="J1009" s="159">
        <f t="shared" si="463"/>
        <v>1861070</v>
      </c>
      <c r="K1009" s="159">
        <f t="shared" si="463"/>
        <v>1861071</v>
      </c>
      <c r="L1009" s="159">
        <f t="shared" si="463"/>
        <v>1861072</v>
      </c>
      <c r="M1009" s="159">
        <f t="shared" si="463"/>
        <v>1861073</v>
      </c>
      <c r="N1009" s="159">
        <f t="shared" si="463"/>
        <v>1861074</v>
      </c>
      <c r="O1009" s="159">
        <f t="shared" si="463"/>
        <v>1861075</v>
      </c>
      <c r="P1009" s="159">
        <f t="shared" si="463"/>
        <v>1861076</v>
      </c>
      <c r="Q1009" s="159">
        <f t="shared" si="463"/>
        <v>1861077</v>
      </c>
      <c r="R1009" s="159">
        <f t="shared" si="463"/>
        <v>1861067</v>
      </c>
    </row>
    <row r="1010" spans="1:18" s="52" customFormat="1" hidden="1">
      <c r="A1010" s="17" t="s">
        <v>649</v>
      </c>
      <c r="B1010" s="15">
        <v>793</v>
      </c>
      <c r="C1010" s="16" t="s">
        <v>26</v>
      </c>
      <c r="D1010" s="16" t="s">
        <v>32</v>
      </c>
      <c r="E1010" s="16" t="s">
        <v>761</v>
      </c>
      <c r="F1010" s="16" t="s">
        <v>50</v>
      </c>
      <c r="G1010" s="159">
        <f>G1011</f>
        <v>0</v>
      </c>
      <c r="H1010" s="159">
        <f t="shared" ref="H1010:R1010" si="464">H1011</f>
        <v>1</v>
      </c>
      <c r="I1010" s="159">
        <f t="shared" si="464"/>
        <v>2</v>
      </c>
      <c r="J1010" s="159">
        <f t="shared" si="464"/>
        <v>3</v>
      </c>
      <c r="K1010" s="159">
        <f t="shared" si="464"/>
        <v>4</v>
      </c>
      <c r="L1010" s="159">
        <f t="shared" si="464"/>
        <v>5</v>
      </c>
      <c r="M1010" s="159">
        <f t="shared" si="464"/>
        <v>6</v>
      </c>
      <c r="N1010" s="159">
        <f t="shared" si="464"/>
        <v>7</v>
      </c>
      <c r="O1010" s="159">
        <f t="shared" si="464"/>
        <v>8</v>
      </c>
      <c r="P1010" s="159">
        <f t="shared" si="464"/>
        <v>9</v>
      </c>
      <c r="Q1010" s="159">
        <f t="shared" si="464"/>
        <v>10</v>
      </c>
      <c r="R1010" s="159">
        <f t="shared" si="464"/>
        <v>0</v>
      </c>
    </row>
    <row r="1011" spans="1:18" s="52" customFormat="1" ht="25.5" hidden="1">
      <c r="A1011" s="17" t="s">
        <v>51</v>
      </c>
      <c r="B1011" s="15">
        <v>793</v>
      </c>
      <c r="C1011" s="16" t="s">
        <v>26</v>
      </c>
      <c r="D1011" s="16" t="s">
        <v>32</v>
      </c>
      <c r="E1011" s="16" t="s">
        <v>761</v>
      </c>
      <c r="F1011" s="16" t="s">
        <v>52</v>
      </c>
      <c r="G1011" s="159">
        <v>0</v>
      </c>
      <c r="H1011" s="159">
        <v>1</v>
      </c>
      <c r="I1011" s="159">
        <v>2</v>
      </c>
      <c r="J1011" s="159">
        <v>3</v>
      </c>
      <c r="K1011" s="159">
        <v>4</v>
      </c>
      <c r="L1011" s="159">
        <v>5</v>
      </c>
      <c r="M1011" s="159">
        <v>6</v>
      </c>
      <c r="N1011" s="159">
        <v>7</v>
      </c>
      <c r="O1011" s="159">
        <v>8</v>
      </c>
      <c r="P1011" s="159">
        <v>9</v>
      </c>
      <c r="Q1011" s="159">
        <v>10</v>
      </c>
      <c r="R1011" s="159">
        <v>0</v>
      </c>
    </row>
    <row r="1012" spans="1:18" hidden="1">
      <c r="A1012" s="17"/>
      <c r="B1012" s="15"/>
      <c r="C1012" s="16"/>
      <c r="D1012" s="16"/>
      <c r="E1012" s="16"/>
      <c r="F1012" s="16"/>
      <c r="G1012" s="159"/>
      <c r="H1012" s="159"/>
      <c r="I1012" s="159"/>
      <c r="J1012" s="159"/>
      <c r="K1012" s="159"/>
      <c r="L1012" s="159"/>
      <c r="M1012" s="159"/>
      <c r="N1012" s="159"/>
      <c r="O1012" s="159"/>
      <c r="P1012" s="159"/>
      <c r="Q1012" s="159"/>
      <c r="R1012" s="159"/>
    </row>
    <row r="1013" spans="1:18" ht="19.5" hidden="1" customHeight="1">
      <c r="A1013" s="17" t="s">
        <v>343</v>
      </c>
      <c r="B1013" s="15">
        <v>793</v>
      </c>
      <c r="C1013" s="16" t="s">
        <v>26</v>
      </c>
      <c r="D1013" s="16" t="s">
        <v>32</v>
      </c>
      <c r="E1013" s="16" t="s">
        <v>496</v>
      </c>
      <c r="F1013" s="16" t="s">
        <v>344</v>
      </c>
      <c r="G1013" s="159">
        <f>G1014</f>
        <v>0</v>
      </c>
      <c r="H1013" s="159">
        <f t="shared" ref="H1013:R1013" si="465">H1014</f>
        <v>0</v>
      </c>
      <c r="I1013" s="159">
        <f t="shared" si="465"/>
        <v>0</v>
      </c>
      <c r="J1013" s="159">
        <f t="shared" si="465"/>
        <v>0</v>
      </c>
      <c r="K1013" s="159">
        <f t="shared" si="465"/>
        <v>0</v>
      </c>
      <c r="L1013" s="159">
        <f t="shared" si="465"/>
        <v>0</v>
      </c>
      <c r="M1013" s="159">
        <f t="shared" si="465"/>
        <v>0</v>
      </c>
      <c r="N1013" s="159">
        <f t="shared" si="465"/>
        <v>0</v>
      </c>
      <c r="O1013" s="159">
        <f t="shared" si="465"/>
        <v>0</v>
      </c>
      <c r="P1013" s="159">
        <f t="shared" si="465"/>
        <v>0</v>
      </c>
      <c r="Q1013" s="159">
        <f t="shared" si="465"/>
        <v>0</v>
      </c>
      <c r="R1013" s="159">
        <f t="shared" si="465"/>
        <v>0</v>
      </c>
    </row>
    <row r="1014" spans="1:18" ht="40.5" hidden="1" customHeight="1">
      <c r="A1014" s="17" t="s">
        <v>571</v>
      </c>
      <c r="B1014" s="15">
        <v>793</v>
      </c>
      <c r="C1014" s="16" t="s">
        <v>26</v>
      </c>
      <c r="D1014" s="16" t="s">
        <v>32</v>
      </c>
      <c r="E1014" s="16" t="s">
        <v>496</v>
      </c>
      <c r="F1014" s="16" t="s">
        <v>362</v>
      </c>
      <c r="G1014" s="159"/>
      <c r="H1014" s="159"/>
      <c r="I1014" s="159"/>
      <c r="J1014" s="159"/>
      <c r="K1014" s="159"/>
      <c r="L1014" s="159"/>
      <c r="M1014" s="159"/>
      <c r="N1014" s="159"/>
      <c r="O1014" s="159"/>
      <c r="P1014" s="159"/>
      <c r="Q1014" s="159"/>
      <c r="R1014" s="159"/>
    </row>
    <row r="1015" spans="1:18" ht="24" customHeight="1">
      <c r="A1015" s="17" t="s">
        <v>343</v>
      </c>
      <c r="B1015" s="15">
        <v>793</v>
      </c>
      <c r="C1015" s="16" t="s">
        <v>26</v>
      </c>
      <c r="D1015" s="16" t="s">
        <v>32</v>
      </c>
      <c r="E1015" s="16" t="s">
        <v>760</v>
      </c>
      <c r="F1015" s="16" t="s">
        <v>344</v>
      </c>
      <c r="G1015" s="159">
        <f>G1016</f>
        <v>1861067</v>
      </c>
      <c r="H1015" s="159">
        <f t="shared" ref="H1015:R1015" si="466">H1016</f>
        <v>1861067</v>
      </c>
      <c r="I1015" s="159">
        <f t="shared" si="466"/>
        <v>1861067</v>
      </c>
      <c r="J1015" s="159">
        <f t="shared" si="466"/>
        <v>1861067</v>
      </c>
      <c r="K1015" s="159">
        <f t="shared" si="466"/>
        <v>1861067</v>
      </c>
      <c r="L1015" s="159">
        <f t="shared" si="466"/>
        <v>1861067</v>
      </c>
      <c r="M1015" s="159">
        <f t="shared" si="466"/>
        <v>1861067</v>
      </c>
      <c r="N1015" s="159">
        <f t="shared" si="466"/>
        <v>1861067</v>
      </c>
      <c r="O1015" s="159">
        <f t="shared" si="466"/>
        <v>1861067</v>
      </c>
      <c r="P1015" s="159">
        <f t="shared" si="466"/>
        <v>1861067</v>
      </c>
      <c r="Q1015" s="159">
        <f t="shared" si="466"/>
        <v>1861067</v>
      </c>
      <c r="R1015" s="159">
        <f t="shared" si="466"/>
        <v>1861067</v>
      </c>
    </row>
    <row r="1016" spans="1:18" ht="25.5" customHeight="1">
      <c r="A1016" s="17" t="s">
        <v>361</v>
      </c>
      <c r="B1016" s="15">
        <v>793</v>
      </c>
      <c r="C1016" s="16" t="s">
        <v>26</v>
      </c>
      <c r="D1016" s="16" t="s">
        <v>32</v>
      </c>
      <c r="E1016" s="16" t="s">
        <v>760</v>
      </c>
      <c r="F1016" s="16" t="s">
        <v>362</v>
      </c>
      <c r="G1016" s="159">
        <f>1116900+372300+278900+92967</f>
        <v>1861067</v>
      </c>
      <c r="H1016" s="159">
        <f t="shared" ref="H1016:R1016" si="467">1116900+372300+278900+92967</f>
        <v>1861067</v>
      </c>
      <c r="I1016" s="159">
        <f t="shared" si="467"/>
        <v>1861067</v>
      </c>
      <c r="J1016" s="159">
        <f t="shared" si="467"/>
        <v>1861067</v>
      </c>
      <c r="K1016" s="159">
        <f t="shared" si="467"/>
        <v>1861067</v>
      </c>
      <c r="L1016" s="159">
        <f t="shared" si="467"/>
        <v>1861067</v>
      </c>
      <c r="M1016" s="159">
        <f t="shared" si="467"/>
        <v>1861067</v>
      </c>
      <c r="N1016" s="159">
        <f t="shared" si="467"/>
        <v>1861067</v>
      </c>
      <c r="O1016" s="159">
        <f t="shared" si="467"/>
        <v>1861067</v>
      </c>
      <c r="P1016" s="159">
        <f t="shared" si="467"/>
        <v>1861067</v>
      </c>
      <c r="Q1016" s="159">
        <f t="shared" si="467"/>
        <v>1861067</v>
      </c>
      <c r="R1016" s="159">
        <f t="shared" si="467"/>
        <v>1861067</v>
      </c>
    </row>
    <row r="1017" spans="1:18" s="36" customFormat="1" ht="27.75" hidden="1" customHeight="1">
      <c r="A1017" s="17" t="s">
        <v>397</v>
      </c>
      <c r="B1017" s="15">
        <v>793</v>
      </c>
      <c r="C1017" s="16" t="s">
        <v>26</v>
      </c>
      <c r="D1017" s="16" t="s">
        <v>32</v>
      </c>
      <c r="E1017" s="16" t="s">
        <v>396</v>
      </c>
      <c r="F1017" s="16"/>
      <c r="G1017" s="159">
        <f>G1018</f>
        <v>0</v>
      </c>
      <c r="H1017" s="159">
        <f t="shared" ref="H1017:R1018" si="468">H1018</f>
        <v>0</v>
      </c>
      <c r="I1017" s="159">
        <f t="shared" si="468"/>
        <v>0</v>
      </c>
      <c r="J1017" s="159">
        <f t="shared" si="468"/>
        <v>0</v>
      </c>
      <c r="K1017" s="159">
        <f t="shared" si="468"/>
        <v>0</v>
      </c>
      <c r="L1017" s="159">
        <f t="shared" si="468"/>
        <v>0</v>
      </c>
      <c r="M1017" s="159">
        <f t="shared" si="468"/>
        <v>0</v>
      </c>
      <c r="N1017" s="159">
        <f t="shared" si="468"/>
        <v>0</v>
      </c>
      <c r="O1017" s="159">
        <f t="shared" si="468"/>
        <v>0</v>
      </c>
      <c r="P1017" s="159">
        <f t="shared" si="468"/>
        <v>0</v>
      </c>
      <c r="Q1017" s="159">
        <f t="shared" si="468"/>
        <v>0</v>
      </c>
      <c r="R1017" s="159">
        <f t="shared" si="468"/>
        <v>0</v>
      </c>
    </row>
    <row r="1018" spans="1:18" s="36" customFormat="1" ht="28.5" hidden="1" customHeight="1">
      <c r="A1018" s="17" t="s">
        <v>40</v>
      </c>
      <c r="B1018" s="15">
        <v>793</v>
      </c>
      <c r="C1018" s="16" t="s">
        <v>26</v>
      </c>
      <c r="D1018" s="16" t="s">
        <v>32</v>
      </c>
      <c r="E1018" s="16" t="s">
        <v>396</v>
      </c>
      <c r="F1018" s="16" t="s">
        <v>41</v>
      </c>
      <c r="G1018" s="159">
        <f>G1019</f>
        <v>0</v>
      </c>
      <c r="H1018" s="159">
        <f t="shared" si="468"/>
        <v>0</v>
      </c>
      <c r="I1018" s="159">
        <f t="shared" si="468"/>
        <v>0</v>
      </c>
      <c r="J1018" s="159">
        <f t="shared" si="468"/>
        <v>0</v>
      </c>
      <c r="K1018" s="159">
        <f t="shared" si="468"/>
        <v>0</v>
      </c>
      <c r="L1018" s="159">
        <f t="shared" si="468"/>
        <v>0</v>
      </c>
      <c r="M1018" s="159">
        <f t="shared" si="468"/>
        <v>0</v>
      </c>
      <c r="N1018" s="159">
        <f t="shared" si="468"/>
        <v>0</v>
      </c>
      <c r="O1018" s="159">
        <f t="shared" si="468"/>
        <v>0</v>
      </c>
      <c r="P1018" s="159">
        <f t="shared" si="468"/>
        <v>0</v>
      </c>
      <c r="Q1018" s="159">
        <f t="shared" si="468"/>
        <v>0</v>
      </c>
      <c r="R1018" s="159">
        <f t="shared" si="468"/>
        <v>0</v>
      </c>
    </row>
    <row r="1019" spans="1:18" s="36" customFormat="1" ht="31.5" hidden="1" customHeight="1">
      <c r="A1019" s="17" t="s">
        <v>13</v>
      </c>
      <c r="B1019" s="15">
        <v>793</v>
      </c>
      <c r="C1019" s="16" t="s">
        <v>26</v>
      </c>
      <c r="D1019" s="16" t="s">
        <v>32</v>
      </c>
      <c r="E1019" s="16" t="s">
        <v>396</v>
      </c>
      <c r="F1019" s="16" t="s">
        <v>12</v>
      </c>
      <c r="G1019" s="159"/>
      <c r="H1019" s="159"/>
      <c r="I1019" s="159"/>
      <c r="J1019" s="159"/>
      <c r="K1019" s="159"/>
      <c r="L1019" s="159"/>
      <c r="M1019" s="159"/>
      <c r="N1019" s="159"/>
      <c r="O1019" s="159"/>
      <c r="P1019" s="159"/>
      <c r="Q1019" s="159"/>
      <c r="R1019" s="159"/>
    </row>
    <row r="1020" spans="1:18" ht="25.5" hidden="1">
      <c r="A1020" s="17" t="s">
        <v>352</v>
      </c>
      <c r="B1020" s="15">
        <v>793</v>
      </c>
      <c r="C1020" s="16" t="s">
        <v>26</v>
      </c>
      <c r="D1020" s="16" t="s">
        <v>32</v>
      </c>
      <c r="E1020" s="16" t="s">
        <v>496</v>
      </c>
      <c r="F1020" s="16"/>
      <c r="G1020" s="159">
        <f>G1024+G1021+G1026</f>
        <v>0</v>
      </c>
      <c r="H1020" s="159">
        <f t="shared" ref="H1020:R1020" si="469">H1024+H1021+H1026</f>
        <v>1</v>
      </c>
      <c r="I1020" s="159">
        <f t="shared" si="469"/>
        <v>2</v>
      </c>
      <c r="J1020" s="159">
        <f t="shared" si="469"/>
        <v>3</v>
      </c>
      <c r="K1020" s="159">
        <f t="shared" si="469"/>
        <v>4</v>
      </c>
      <c r="L1020" s="159">
        <f t="shared" si="469"/>
        <v>5</v>
      </c>
      <c r="M1020" s="159">
        <f t="shared" si="469"/>
        <v>6</v>
      </c>
      <c r="N1020" s="159">
        <f t="shared" si="469"/>
        <v>7</v>
      </c>
      <c r="O1020" s="159">
        <f t="shared" si="469"/>
        <v>8</v>
      </c>
      <c r="P1020" s="159">
        <f t="shared" si="469"/>
        <v>9</v>
      </c>
      <c r="Q1020" s="159">
        <f t="shared" si="469"/>
        <v>10</v>
      </c>
      <c r="R1020" s="159">
        <f t="shared" si="469"/>
        <v>0</v>
      </c>
    </row>
    <row r="1021" spans="1:18" s="52" customFormat="1" hidden="1">
      <c r="A1021" s="17" t="s">
        <v>649</v>
      </c>
      <c r="B1021" s="15">
        <v>793</v>
      </c>
      <c r="C1021" s="16" t="s">
        <v>26</v>
      </c>
      <c r="D1021" s="16" t="s">
        <v>32</v>
      </c>
      <c r="E1021" s="16" t="s">
        <v>496</v>
      </c>
      <c r="F1021" s="16" t="s">
        <v>50</v>
      </c>
      <c r="G1021" s="159">
        <f>G1022</f>
        <v>0</v>
      </c>
      <c r="H1021" s="159">
        <f t="shared" ref="H1021:R1021" si="470">H1022</f>
        <v>1</v>
      </c>
      <c r="I1021" s="159">
        <f t="shared" si="470"/>
        <v>2</v>
      </c>
      <c r="J1021" s="159">
        <f t="shared" si="470"/>
        <v>3</v>
      </c>
      <c r="K1021" s="159">
        <f t="shared" si="470"/>
        <v>4</v>
      </c>
      <c r="L1021" s="159">
        <f t="shared" si="470"/>
        <v>5</v>
      </c>
      <c r="M1021" s="159">
        <f t="shared" si="470"/>
        <v>6</v>
      </c>
      <c r="N1021" s="159">
        <f t="shared" si="470"/>
        <v>7</v>
      </c>
      <c r="O1021" s="159">
        <f t="shared" si="470"/>
        <v>8</v>
      </c>
      <c r="P1021" s="159">
        <f t="shared" si="470"/>
        <v>9</v>
      </c>
      <c r="Q1021" s="159">
        <f t="shared" si="470"/>
        <v>10</v>
      </c>
      <c r="R1021" s="159">
        <f t="shared" si="470"/>
        <v>0</v>
      </c>
    </row>
    <row r="1022" spans="1:18" s="52" customFormat="1" ht="25.5" hidden="1">
      <c r="A1022" s="17" t="s">
        <v>51</v>
      </c>
      <c r="B1022" s="15">
        <v>793</v>
      </c>
      <c r="C1022" s="16" t="s">
        <v>26</v>
      </c>
      <c r="D1022" s="16" t="s">
        <v>32</v>
      </c>
      <c r="E1022" s="16" t="s">
        <v>496</v>
      </c>
      <c r="F1022" s="16" t="s">
        <v>52</v>
      </c>
      <c r="G1022" s="159">
        <v>0</v>
      </c>
      <c r="H1022" s="159">
        <v>1</v>
      </c>
      <c r="I1022" s="159">
        <v>2</v>
      </c>
      <c r="J1022" s="159">
        <v>3</v>
      </c>
      <c r="K1022" s="159">
        <v>4</v>
      </c>
      <c r="L1022" s="159">
        <v>5</v>
      </c>
      <c r="M1022" s="159">
        <v>6</v>
      </c>
      <c r="N1022" s="159">
        <v>7</v>
      </c>
      <c r="O1022" s="159">
        <v>8</v>
      </c>
      <c r="P1022" s="159">
        <v>9</v>
      </c>
      <c r="Q1022" s="159">
        <v>10</v>
      </c>
      <c r="R1022" s="159">
        <v>0</v>
      </c>
    </row>
    <row r="1023" spans="1:18" hidden="1">
      <c r="A1023" s="17"/>
      <c r="B1023" s="15"/>
      <c r="C1023" s="16"/>
      <c r="D1023" s="16"/>
      <c r="E1023" s="16" t="s">
        <v>496</v>
      </c>
      <c r="F1023" s="16"/>
      <c r="G1023" s="159"/>
      <c r="H1023" s="159"/>
      <c r="I1023" s="159"/>
      <c r="J1023" s="159"/>
      <c r="K1023" s="159"/>
      <c r="L1023" s="159"/>
      <c r="M1023" s="159"/>
      <c r="N1023" s="159"/>
      <c r="O1023" s="159"/>
      <c r="P1023" s="159"/>
      <c r="Q1023" s="159"/>
      <c r="R1023" s="159"/>
    </row>
    <row r="1024" spans="1:18" ht="19.5" hidden="1" customHeight="1">
      <c r="A1024" s="17" t="s">
        <v>343</v>
      </c>
      <c r="B1024" s="15">
        <v>793</v>
      </c>
      <c r="C1024" s="16" t="s">
        <v>26</v>
      </c>
      <c r="D1024" s="16" t="s">
        <v>32</v>
      </c>
      <c r="E1024" s="16" t="s">
        <v>496</v>
      </c>
      <c r="F1024" s="16" t="s">
        <v>344</v>
      </c>
      <c r="G1024" s="159">
        <f>G1025</f>
        <v>0</v>
      </c>
      <c r="H1024" s="159">
        <f t="shared" ref="H1024:R1024" si="471">H1025</f>
        <v>0</v>
      </c>
      <c r="I1024" s="159">
        <f t="shared" si="471"/>
        <v>0</v>
      </c>
      <c r="J1024" s="159">
        <f t="shared" si="471"/>
        <v>0</v>
      </c>
      <c r="K1024" s="159">
        <f t="shared" si="471"/>
        <v>0</v>
      </c>
      <c r="L1024" s="159">
        <f t="shared" si="471"/>
        <v>0</v>
      </c>
      <c r="M1024" s="159">
        <f t="shared" si="471"/>
        <v>0</v>
      </c>
      <c r="N1024" s="159">
        <f t="shared" si="471"/>
        <v>0</v>
      </c>
      <c r="O1024" s="159">
        <f t="shared" si="471"/>
        <v>0</v>
      </c>
      <c r="P1024" s="159">
        <f t="shared" si="471"/>
        <v>0</v>
      </c>
      <c r="Q1024" s="159">
        <f t="shared" si="471"/>
        <v>0</v>
      </c>
      <c r="R1024" s="159">
        <f t="shared" si="471"/>
        <v>0</v>
      </c>
    </row>
    <row r="1025" spans="1:18" ht="40.5" hidden="1" customHeight="1">
      <c r="A1025" s="17" t="s">
        <v>571</v>
      </c>
      <c r="B1025" s="15">
        <v>793</v>
      </c>
      <c r="C1025" s="16" t="s">
        <v>26</v>
      </c>
      <c r="D1025" s="16" t="s">
        <v>32</v>
      </c>
      <c r="E1025" s="16" t="s">
        <v>496</v>
      </c>
      <c r="F1025" s="16" t="s">
        <v>362</v>
      </c>
      <c r="G1025" s="159"/>
      <c r="H1025" s="159"/>
      <c r="I1025" s="159"/>
      <c r="J1025" s="159"/>
      <c r="K1025" s="159"/>
      <c r="L1025" s="159"/>
      <c r="M1025" s="159"/>
      <c r="N1025" s="159"/>
      <c r="O1025" s="159"/>
      <c r="P1025" s="159"/>
      <c r="Q1025" s="159"/>
      <c r="R1025" s="159"/>
    </row>
    <row r="1026" spans="1:18" ht="24" hidden="1" customHeight="1">
      <c r="A1026" s="17" t="s">
        <v>100</v>
      </c>
      <c r="B1026" s="15">
        <v>793</v>
      </c>
      <c r="C1026" s="16" t="s">
        <v>26</v>
      </c>
      <c r="D1026" s="16" t="s">
        <v>32</v>
      </c>
      <c r="E1026" s="16" t="s">
        <v>496</v>
      </c>
      <c r="F1026" s="16" t="s">
        <v>101</v>
      </c>
      <c r="G1026" s="159">
        <f>G1027</f>
        <v>0</v>
      </c>
      <c r="H1026" s="159">
        <f t="shared" ref="H1026:R1026" si="472">H1027</f>
        <v>0</v>
      </c>
      <c r="I1026" s="159">
        <f t="shared" si="472"/>
        <v>0</v>
      </c>
      <c r="J1026" s="159">
        <f t="shared" si="472"/>
        <v>0</v>
      </c>
      <c r="K1026" s="159">
        <f t="shared" si="472"/>
        <v>0</v>
      </c>
      <c r="L1026" s="159">
        <f t="shared" si="472"/>
        <v>0</v>
      </c>
      <c r="M1026" s="159">
        <f t="shared" si="472"/>
        <v>0</v>
      </c>
      <c r="N1026" s="159">
        <f t="shared" si="472"/>
        <v>0</v>
      </c>
      <c r="O1026" s="159">
        <f t="shared" si="472"/>
        <v>0</v>
      </c>
      <c r="P1026" s="159">
        <f t="shared" si="472"/>
        <v>0</v>
      </c>
      <c r="Q1026" s="159">
        <f t="shared" si="472"/>
        <v>0</v>
      </c>
      <c r="R1026" s="159">
        <f t="shared" si="472"/>
        <v>0</v>
      </c>
    </row>
    <row r="1027" spans="1:18" ht="25.5" hidden="1" customHeight="1">
      <c r="A1027" s="17" t="s">
        <v>373</v>
      </c>
      <c r="B1027" s="15">
        <v>793</v>
      </c>
      <c r="C1027" s="16" t="s">
        <v>26</v>
      </c>
      <c r="D1027" s="16" t="s">
        <v>32</v>
      </c>
      <c r="E1027" s="16" t="s">
        <v>496</v>
      </c>
      <c r="F1027" s="16" t="s">
        <v>374</v>
      </c>
      <c r="G1027" s="159"/>
      <c r="H1027" s="159"/>
      <c r="I1027" s="159"/>
      <c r="J1027" s="159"/>
      <c r="K1027" s="159"/>
      <c r="L1027" s="159"/>
      <c r="M1027" s="159"/>
      <c r="N1027" s="159"/>
      <c r="O1027" s="159"/>
      <c r="P1027" s="159"/>
      <c r="Q1027" s="159"/>
      <c r="R1027" s="159"/>
    </row>
    <row r="1028" spans="1:18" s="36" customFormat="1" ht="27.75" hidden="1" customHeight="1">
      <c r="A1028" s="17" t="s">
        <v>231</v>
      </c>
      <c r="B1028" s="15">
        <v>793</v>
      </c>
      <c r="C1028" s="16" t="s">
        <v>26</v>
      </c>
      <c r="D1028" s="16" t="s">
        <v>32</v>
      </c>
      <c r="E1028" s="16" t="s">
        <v>497</v>
      </c>
      <c r="F1028" s="16"/>
      <c r="G1028" s="159">
        <f>G1033+G1029</f>
        <v>0</v>
      </c>
      <c r="H1028" s="159">
        <f t="shared" ref="H1028:R1028" si="473">H1033+H1029</f>
        <v>0</v>
      </c>
      <c r="I1028" s="159">
        <f t="shared" si="473"/>
        <v>0</v>
      </c>
      <c r="J1028" s="159">
        <f t="shared" si="473"/>
        <v>0</v>
      </c>
      <c r="K1028" s="159">
        <f t="shared" si="473"/>
        <v>0</v>
      </c>
      <c r="L1028" s="159">
        <f t="shared" si="473"/>
        <v>0</v>
      </c>
      <c r="M1028" s="159">
        <f t="shared" si="473"/>
        <v>0</v>
      </c>
      <c r="N1028" s="159">
        <f t="shared" si="473"/>
        <v>0</v>
      </c>
      <c r="O1028" s="159">
        <f t="shared" si="473"/>
        <v>0</v>
      </c>
      <c r="P1028" s="159">
        <f t="shared" si="473"/>
        <v>0</v>
      </c>
      <c r="Q1028" s="159">
        <f t="shared" si="473"/>
        <v>0</v>
      </c>
      <c r="R1028" s="159">
        <f t="shared" si="473"/>
        <v>0</v>
      </c>
    </row>
    <row r="1029" spans="1:18" s="52" customFormat="1" hidden="1">
      <c r="A1029" s="17" t="s">
        <v>649</v>
      </c>
      <c r="B1029" s="15">
        <v>793</v>
      </c>
      <c r="C1029" s="16" t="s">
        <v>26</v>
      </c>
      <c r="D1029" s="16" t="s">
        <v>32</v>
      </c>
      <c r="E1029" s="16" t="s">
        <v>497</v>
      </c>
      <c r="F1029" s="16" t="s">
        <v>50</v>
      </c>
      <c r="G1029" s="159">
        <f>G1030</f>
        <v>0</v>
      </c>
      <c r="H1029" s="159">
        <f t="shared" ref="H1029:R1029" si="474">H1030</f>
        <v>0</v>
      </c>
      <c r="I1029" s="159">
        <f t="shared" si="474"/>
        <v>0</v>
      </c>
      <c r="J1029" s="159">
        <f t="shared" si="474"/>
        <v>0</v>
      </c>
      <c r="K1029" s="159">
        <f t="shared" si="474"/>
        <v>0</v>
      </c>
      <c r="L1029" s="159">
        <f t="shared" si="474"/>
        <v>0</v>
      </c>
      <c r="M1029" s="159">
        <f t="shared" si="474"/>
        <v>0</v>
      </c>
      <c r="N1029" s="159">
        <f t="shared" si="474"/>
        <v>0</v>
      </c>
      <c r="O1029" s="159">
        <f t="shared" si="474"/>
        <v>0</v>
      </c>
      <c r="P1029" s="159">
        <f t="shared" si="474"/>
        <v>0</v>
      </c>
      <c r="Q1029" s="159">
        <f t="shared" si="474"/>
        <v>0</v>
      </c>
      <c r="R1029" s="159">
        <f t="shared" si="474"/>
        <v>0</v>
      </c>
    </row>
    <row r="1030" spans="1:18" s="52" customFormat="1" ht="25.5" hidden="1">
      <c r="A1030" s="17" t="s">
        <v>51</v>
      </c>
      <c r="B1030" s="15">
        <v>793</v>
      </c>
      <c r="C1030" s="16" t="s">
        <v>26</v>
      </c>
      <c r="D1030" s="16" t="s">
        <v>32</v>
      </c>
      <c r="E1030" s="16" t="s">
        <v>497</v>
      </c>
      <c r="F1030" s="16" t="s">
        <v>52</v>
      </c>
      <c r="G1030" s="159"/>
      <c r="H1030" s="159"/>
      <c r="I1030" s="159"/>
      <c r="J1030" s="159"/>
      <c r="K1030" s="159"/>
      <c r="L1030" s="159"/>
      <c r="M1030" s="159"/>
      <c r="N1030" s="159"/>
      <c r="O1030" s="159"/>
      <c r="P1030" s="159"/>
      <c r="Q1030" s="159"/>
      <c r="R1030" s="159"/>
    </row>
    <row r="1031" spans="1:18" s="36" customFormat="1" ht="27.75" hidden="1" customHeight="1">
      <c r="A1031" s="17"/>
      <c r="B1031" s="15"/>
      <c r="C1031" s="16"/>
      <c r="D1031" s="16"/>
      <c r="E1031" s="16"/>
      <c r="F1031" s="16"/>
      <c r="G1031" s="159"/>
      <c r="H1031" s="159"/>
      <c r="I1031" s="159"/>
      <c r="J1031" s="159"/>
      <c r="K1031" s="159"/>
      <c r="L1031" s="159"/>
      <c r="M1031" s="159"/>
      <c r="N1031" s="159"/>
      <c r="O1031" s="159"/>
      <c r="P1031" s="159"/>
      <c r="Q1031" s="159"/>
      <c r="R1031" s="159"/>
    </row>
    <row r="1032" spans="1:18" s="36" customFormat="1" ht="27.75" hidden="1" customHeight="1">
      <c r="A1032" s="17"/>
      <c r="B1032" s="15"/>
      <c r="C1032" s="16"/>
      <c r="D1032" s="16"/>
      <c r="E1032" s="16"/>
      <c r="F1032" s="16"/>
      <c r="G1032" s="159"/>
      <c r="H1032" s="159"/>
      <c r="I1032" s="159"/>
      <c r="J1032" s="159"/>
      <c r="K1032" s="159"/>
      <c r="L1032" s="159"/>
      <c r="M1032" s="159"/>
      <c r="N1032" s="159"/>
      <c r="O1032" s="159"/>
      <c r="P1032" s="159"/>
      <c r="Q1032" s="159"/>
      <c r="R1032" s="159"/>
    </row>
    <row r="1033" spans="1:18" s="36" customFormat="1" ht="28.5" hidden="1" customHeight="1">
      <c r="A1033" s="17" t="s">
        <v>40</v>
      </c>
      <c r="B1033" s="15">
        <v>793</v>
      </c>
      <c r="C1033" s="16" t="s">
        <v>26</v>
      </c>
      <c r="D1033" s="16" t="s">
        <v>32</v>
      </c>
      <c r="E1033" s="16" t="s">
        <v>497</v>
      </c>
      <c r="F1033" s="16" t="s">
        <v>41</v>
      </c>
      <c r="G1033" s="159">
        <f>G1034</f>
        <v>0</v>
      </c>
      <c r="H1033" s="159">
        <f t="shared" ref="H1033:R1033" si="475">H1034</f>
        <v>0</v>
      </c>
      <c r="I1033" s="159">
        <f t="shared" si="475"/>
        <v>0</v>
      </c>
      <c r="J1033" s="159">
        <f t="shared" si="475"/>
        <v>0</v>
      </c>
      <c r="K1033" s="159">
        <f t="shared" si="475"/>
        <v>0</v>
      </c>
      <c r="L1033" s="159">
        <f t="shared" si="475"/>
        <v>0</v>
      </c>
      <c r="M1033" s="159">
        <f t="shared" si="475"/>
        <v>0</v>
      </c>
      <c r="N1033" s="159">
        <f t="shared" si="475"/>
        <v>0</v>
      </c>
      <c r="O1033" s="159">
        <f t="shared" si="475"/>
        <v>0</v>
      </c>
      <c r="P1033" s="159">
        <f t="shared" si="475"/>
        <v>0</v>
      </c>
      <c r="Q1033" s="159">
        <f t="shared" si="475"/>
        <v>0</v>
      </c>
      <c r="R1033" s="159">
        <f t="shared" si="475"/>
        <v>0</v>
      </c>
    </row>
    <row r="1034" spans="1:18" s="36" customFormat="1" ht="31.5" hidden="1" customHeight="1">
      <c r="A1034" s="17" t="s">
        <v>13</v>
      </c>
      <c r="B1034" s="15">
        <v>793</v>
      </c>
      <c r="C1034" s="16" t="s">
        <v>26</v>
      </c>
      <c r="D1034" s="16" t="s">
        <v>32</v>
      </c>
      <c r="E1034" s="16" t="s">
        <v>497</v>
      </c>
      <c r="F1034" s="16" t="s">
        <v>12</v>
      </c>
      <c r="G1034" s="159"/>
      <c r="H1034" s="159"/>
      <c r="I1034" s="159"/>
      <c r="J1034" s="159"/>
      <c r="K1034" s="159"/>
      <c r="L1034" s="159"/>
      <c r="M1034" s="159"/>
      <c r="N1034" s="159"/>
      <c r="O1034" s="159"/>
      <c r="P1034" s="159"/>
      <c r="Q1034" s="159"/>
      <c r="R1034" s="159"/>
    </row>
    <row r="1035" spans="1:18" s="36" customFormat="1" ht="31.5" hidden="1" customHeight="1">
      <c r="A1035" s="17"/>
      <c r="B1035" s="15"/>
      <c r="C1035" s="16"/>
      <c r="D1035" s="16"/>
      <c r="E1035" s="16"/>
      <c r="F1035" s="16"/>
      <c r="G1035" s="159"/>
      <c r="H1035" s="159"/>
      <c r="I1035" s="159"/>
      <c r="J1035" s="159"/>
      <c r="K1035" s="159"/>
      <c r="L1035" s="159"/>
      <c r="M1035" s="159"/>
      <c r="N1035" s="159"/>
      <c r="O1035" s="159"/>
      <c r="P1035" s="159"/>
      <c r="Q1035" s="159"/>
      <c r="R1035" s="159"/>
    </row>
    <row r="1036" spans="1:18" ht="25.5" hidden="1">
      <c r="A1036" s="17" t="s">
        <v>353</v>
      </c>
      <c r="B1036" s="15">
        <v>793</v>
      </c>
      <c r="C1036" s="16" t="s">
        <v>26</v>
      </c>
      <c r="D1036" s="16" t="s">
        <v>32</v>
      </c>
      <c r="E1036" s="16" t="s">
        <v>498</v>
      </c>
      <c r="F1036" s="16"/>
      <c r="G1036" s="159">
        <f>G1039+G1038+G1041</f>
        <v>0</v>
      </c>
      <c r="H1036" s="159">
        <f t="shared" ref="H1036:R1036" si="476">H1039+H1038+H1041</f>
        <v>0</v>
      </c>
      <c r="I1036" s="159">
        <f t="shared" si="476"/>
        <v>0</v>
      </c>
      <c r="J1036" s="159">
        <f t="shared" si="476"/>
        <v>0</v>
      </c>
      <c r="K1036" s="159">
        <f t="shared" si="476"/>
        <v>0</v>
      </c>
      <c r="L1036" s="159">
        <f t="shared" si="476"/>
        <v>0</v>
      </c>
      <c r="M1036" s="159">
        <f t="shared" si="476"/>
        <v>0</v>
      </c>
      <c r="N1036" s="159">
        <f t="shared" si="476"/>
        <v>0</v>
      </c>
      <c r="O1036" s="159">
        <f t="shared" si="476"/>
        <v>0</v>
      </c>
      <c r="P1036" s="159">
        <f t="shared" si="476"/>
        <v>0</v>
      </c>
      <c r="Q1036" s="159">
        <f t="shared" si="476"/>
        <v>0</v>
      </c>
      <c r="R1036" s="159">
        <f t="shared" si="476"/>
        <v>0</v>
      </c>
    </row>
    <row r="1037" spans="1:18" s="52" customFormat="1" hidden="1">
      <c r="A1037" s="17" t="s">
        <v>649</v>
      </c>
      <c r="B1037" s="15">
        <v>793</v>
      </c>
      <c r="C1037" s="16" t="s">
        <v>26</v>
      </c>
      <c r="D1037" s="16" t="s">
        <v>32</v>
      </c>
      <c r="E1037" s="16" t="s">
        <v>498</v>
      </c>
      <c r="F1037" s="16" t="s">
        <v>50</v>
      </c>
      <c r="G1037" s="159">
        <f>G1038</f>
        <v>0</v>
      </c>
      <c r="H1037" s="159">
        <f t="shared" ref="H1037:R1037" si="477">H1038</f>
        <v>0</v>
      </c>
      <c r="I1037" s="159">
        <f t="shared" si="477"/>
        <v>0</v>
      </c>
      <c r="J1037" s="159">
        <f t="shared" si="477"/>
        <v>0</v>
      </c>
      <c r="K1037" s="159">
        <f t="shared" si="477"/>
        <v>0</v>
      </c>
      <c r="L1037" s="159">
        <f t="shared" si="477"/>
        <v>0</v>
      </c>
      <c r="M1037" s="159">
        <f t="shared" si="477"/>
        <v>0</v>
      </c>
      <c r="N1037" s="159">
        <f t="shared" si="477"/>
        <v>0</v>
      </c>
      <c r="O1037" s="159">
        <f t="shared" si="477"/>
        <v>0</v>
      </c>
      <c r="P1037" s="159">
        <f t="shared" si="477"/>
        <v>0</v>
      </c>
      <c r="Q1037" s="159">
        <f t="shared" si="477"/>
        <v>0</v>
      </c>
      <c r="R1037" s="159">
        <f t="shared" si="477"/>
        <v>0</v>
      </c>
    </row>
    <row r="1038" spans="1:18" s="52" customFormat="1" ht="25.5" hidden="1">
      <c r="A1038" s="17" t="s">
        <v>51</v>
      </c>
      <c r="B1038" s="15">
        <v>793</v>
      </c>
      <c r="C1038" s="16" t="s">
        <v>26</v>
      </c>
      <c r="D1038" s="16" t="s">
        <v>32</v>
      </c>
      <c r="E1038" s="16" t="s">
        <v>498</v>
      </c>
      <c r="F1038" s="16" t="s">
        <v>52</v>
      </c>
      <c r="G1038" s="159"/>
      <c r="H1038" s="159"/>
      <c r="I1038" s="159"/>
      <c r="J1038" s="159"/>
      <c r="K1038" s="159"/>
      <c r="L1038" s="159"/>
      <c r="M1038" s="159"/>
      <c r="N1038" s="159"/>
      <c r="O1038" s="159"/>
      <c r="P1038" s="159"/>
      <c r="Q1038" s="159"/>
      <c r="R1038" s="159"/>
    </row>
    <row r="1039" spans="1:18" ht="20.25" hidden="1" customHeight="1">
      <c r="A1039" s="17" t="s">
        <v>343</v>
      </c>
      <c r="B1039" s="15">
        <v>793</v>
      </c>
      <c r="C1039" s="16" t="s">
        <v>26</v>
      </c>
      <c r="D1039" s="16" t="s">
        <v>32</v>
      </c>
      <c r="E1039" s="16" t="s">
        <v>498</v>
      </c>
      <c r="F1039" s="16" t="s">
        <v>344</v>
      </c>
      <c r="G1039" s="159">
        <f>G1040</f>
        <v>0</v>
      </c>
      <c r="H1039" s="159">
        <f t="shared" ref="H1039:R1039" si="478">H1040</f>
        <v>0</v>
      </c>
      <c r="I1039" s="159">
        <f t="shared" si="478"/>
        <v>0</v>
      </c>
      <c r="J1039" s="159">
        <f t="shared" si="478"/>
        <v>0</v>
      </c>
      <c r="K1039" s="159">
        <f t="shared" si="478"/>
        <v>0</v>
      </c>
      <c r="L1039" s="159">
        <f t="shared" si="478"/>
        <v>0</v>
      </c>
      <c r="M1039" s="159">
        <f t="shared" si="478"/>
        <v>0</v>
      </c>
      <c r="N1039" s="159">
        <f t="shared" si="478"/>
        <v>0</v>
      </c>
      <c r="O1039" s="159">
        <f t="shared" si="478"/>
        <v>0</v>
      </c>
      <c r="P1039" s="159">
        <f t="shared" si="478"/>
        <v>0</v>
      </c>
      <c r="Q1039" s="159">
        <f t="shared" si="478"/>
        <v>0</v>
      </c>
      <c r="R1039" s="159">
        <f t="shared" si="478"/>
        <v>0</v>
      </c>
    </row>
    <row r="1040" spans="1:18" ht="35.25" hidden="1" customHeight="1">
      <c r="A1040" s="17" t="s">
        <v>572</v>
      </c>
      <c r="B1040" s="15">
        <v>793</v>
      </c>
      <c r="C1040" s="16" t="s">
        <v>26</v>
      </c>
      <c r="D1040" s="16" t="s">
        <v>32</v>
      </c>
      <c r="E1040" s="16" t="s">
        <v>498</v>
      </c>
      <c r="F1040" s="16" t="s">
        <v>362</v>
      </c>
      <c r="G1040" s="159"/>
      <c r="H1040" s="159"/>
      <c r="I1040" s="159"/>
      <c r="J1040" s="159"/>
      <c r="K1040" s="159"/>
      <c r="L1040" s="159"/>
      <c r="M1040" s="159"/>
      <c r="N1040" s="159"/>
      <c r="O1040" s="159"/>
      <c r="P1040" s="159"/>
      <c r="Q1040" s="159"/>
      <c r="R1040" s="159"/>
    </row>
    <row r="1041" spans="1:18" ht="24" hidden="1" customHeight="1">
      <c r="A1041" s="17" t="s">
        <v>343</v>
      </c>
      <c r="B1041" s="15">
        <v>793</v>
      </c>
      <c r="C1041" s="16" t="s">
        <v>26</v>
      </c>
      <c r="D1041" s="16" t="s">
        <v>32</v>
      </c>
      <c r="E1041" s="16" t="s">
        <v>498</v>
      </c>
      <c r="F1041" s="16" t="s">
        <v>344</v>
      </c>
      <c r="G1041" s="159">
        <f>G1042</f>
        <v>0</v>
      </c>
      <c r="H1041" s="159">
        <f t="shared" ref="H1041:R1041" si="479">H1042</f>
        <v>0</v>
      </c>
      <c r="I1041" s="159">
        <f t="shared" si="479"/>
        <v>0</v>
      </c>
      <c r="J1041" s="159">
        <f t="shared" si="479"/>
        <v>0</v>
      </c>
      <c r="K1041" s="159">
        <f t="shared" si="479"/>
        <v>0</v>
      </c>
      <c r="L1041" s="159">
        <f t="shared" si="479"/>
        <v>0</v>
      </c>
      <c r="M1041" s="159">
        <f t="shared" si="479"/>
        <v>0</v>
      </c>
      <c r="N1041" s="159">
        <f t="shared" si="479"/>
        <v>0</v>
      </c>
      <c r="O1041" s="159">
        <f t="shared" si="479"/>
        <v>0</v>
      </c>
      <c r="P1041" s="159">
        <f t="shared" si="479"/>
        <v>0</v>
      </c>
      <c r="Q1041" s="159">
        <f t="shared" si="479"/>
        <v>0</v>
      </c>
      <c r="R1041" s="159">
        <f t="shared" si="479"/>
        <v>0</v>
      </c>
    </row>
    <row r="1042" spans="1:18" ht="25.5" hidden="1" customHeight="1">
      <c r="A1042" s="17" t="s">
        <v>361</v>
      </c>
      <c r="B1042" s="15">
        <v>793</v>
      </c>
      <c r="C1042" s="16" t="s">
        <v>26</v>
      </c>
      <c r="D1042" s="16" t="s">
        <v>32</v>
      </c>
      <c r="E1042" s="16" t="s">
        <v>498</v>
      </c>
      <c r="F1042" s="16" t="s">
        <v>362</v>
      </c>
      <c r="G1042" s="159"/>
      <c r="H1042" s="159"/>
      <c r="I1042" s="159"/>
      <c r="J1042" s="159"/>
      <c r="K1042" s="159"/>
      <c r="L1042" s="159"/>
      <c r="M1042" s="159"/>
      <c r="N1042" s="159"/>
      <c r="O1042" s="159"/>
      <c r="P1042" s="159"/>
      <c r="Q1042" s="159"/>
      <c r="R1042" s="159"/>
    </row>
    <row r="1043" spans="1:18" ht="25.5" customHeight="1">
      <c r="A1043" s="17" t="s">
        <v>954</v>
      </c>
      <c r="B1043" s="15">
        <v>793</v>
      </c>
      <c r="C1043" s="16" t="s">
        <v>26</v>
      </c>
      <c r="D1043" s="16" t="s">
        <v>32</v>
      </c>
      <c r="E1043" s="16" t="s">
        <v>953</v>
      </c>
      <c r="F1043" s="16"/>
      <c r="G1043" s="159">
        <f>G1044</f>
        <v>50000</v>
      </c>
      <c r="H1043" s="159">
        <f t="shared" ref="H1043:R1044" si="480">H1044</f>
        <v>50001</v>
      </c>
      <c r="I1043" s="159">
        <f t="shared" si="480"/>
        <v>50002</v>
      </c>
      <c r="J1043" s="159">
        <f t="shared" si="480"/>
        <v>50003</v>
      </c>
      <c r="K1043" s="159">
        <f t="shared" si="480"/>
        <v>50004</v>
      </c>
      <c r="L1043" s="159">
        <f t="shared" si="480"/>
        <v>50005</v>
      </c>
      <c r="M1043" s="159">
        <f t="shared" si="480"/>
        <v>50006</v>
      </c>
      <c r="N1043" s="159">
        <f t="shared" si="480"/>
        <v>50007</v>
      </c>
      <c r="O1043" s="159">
        <f t="shared" si="480"/>
        <v>50008</v>
      </c>
      <c r="P1043" s="159">
        <f t="shared" si="480"/>
        <v>50009</v>
      </c>
      <c r="Q1043" s="159">
        <f t="shared" si="480"/>
        <v>50010</v>
      </c>
      <c r="R1043" s="159">
        <f t="shared" si="480"/>
        <v>38348.25</v>
      </c>
    </row>
    <row r="1044" spans="1:18" ht="25.5" customHeight="1">
      <c r="A1044" s="17" t="s">
        <v>649</v>
      </c>
      <c r="B1044" s="15">
        <v>793</v>
      </c>
      <c r="C1044" s="16" t="s">
        <v>26</v>
      </c>
      <c r="D1044" s="16" t="s">
        <v>32</v>
      </c>
      <c r="E1044" s="16" t="s">
        <v>953</v>
      </c>
      <c r="F1044" s="16" t="s">
        <v>50</v>
      </c>
      <c r="G1044" s="159">
        <f>G1045</f>
        <v>50000</v>
      </c>
      <c r="H1044" s="159">
        <f t="shared" si="480"/>
        <v>50001</v>
      </c>
      <c r="I1044" s="159">
        <f t="shared" si="480"/>
        <v>50002</v>
      </c>
      <c r="J1044" s="159">
        <f t="shared" si="480"/>
        <v>50003</v>
      </c>
      <c r="K1044" s="159">
        <f t="shared" si="480"/>
        <v>50004</v>
      </c>
      <c r="L1044" s="159">
        <f t="shared" si="480"/>
        <v>50005</v>
      </c>
      <c r="M1044" s="159">
        <f t="shared" si="480"/>
        <v>50006</v>
      </c>
      <c r="N1044" s="159">
        <f t="shared" si="480"/>
        <v>50007</v>
      </c>
      <c r="O1044" s="159">
        <f t="shared" si="480"/>
        <v>50008</v>
      </c>
      <c r="P1044" s="159">
        <f t="shared" si="480"/>
        <v>50009</v>
      </c>
      <c r="Q1044" s="159">
        <f t="shared" si="480"/>
        <v>50010</v>
      </c>
      <c r="R1044" s="159">
        <f t="shared" si="480"/>
        <v>38348.25</v>
      </c>
    </row>
    <row r="1045" spans="1:18" ht="25.5" customHeight="1">
      <c r="A1045" s="17" t="s">
        <v>51</v>
      </c>
      <c r="B1045" s="15">
        <v>793</v>
      </c>
      <c r="C1045" s="16" t="s">
        <v>26</v>
      </c>
      <c r="D1045" s="16" t="s">
        <v>32</v>
      </c>
      <c r="E1045" s="16" t="s">
        <v>953</v>
      </c>
      <c r="F1045" s="16" t="s">
        <v>52</v>
      </c>
      <c r="G1045" s="159">
        <v>50000</v>
      </c>
      <c r="H1045" s="159">
        <v>50001</v>
      </c>
      <c r="I1045" s="159">
        <v>50002</v>
      </c>
      <c r="J1045" s="159">
        <v>50003</v>
      </c>
      <c r="K1045" s="159">
        <v>50004</v>
      </c>
      <c r="L1045" s="159">
        <v>50005</v>
      </c>
      <c r="M1045" s="159">
        <v>50006</v>
      </c>
      <c r="N1045" s="159">
        <v>50007</v>
      </c>
      <c r="O1045" s="159">
        <v>50008</v>
      </c>
      <c r="P1045" s="159">
        <v>50009</v>
      </c>
      <c r="Q1045" s="159">
        <v>50010</v>
      </c>
      <c r="R1045" s="159">
        <v>38348.25</v>
      </c>
    </row>
    <row r="1046" spans="1:18" ht="25.5" customHeight="1">
      <c r="A1046" s="17" t="s">
        <v>973</v>
      </c>
      <c r="B1046" s="15">
        <v>793</v>
      </c>
      <c r="C1046" s="16" t="s">
        <v>26</v>
      </c>
      <c r="D1046" s="16" t="s">
        <v>32</v>
      </c>
      <c r="E1046" s="16" t="s">
        <v>955</v>
      </c>
      <c r="F1046" s="16"/>
      <c r="G1046" s="159">
        <f>G1047</f>
        <v>92000</v>
      </c>
      <c r="H1046" s="159">
        <f t="shared" ref="H1046:R1047" si="481">H1047</f>
        <v>92000</v>
      </c>
      <c r="I1046" s="159">
        <f t="shared" si="481"/>
        <v>92000</v>
      </c>
      <c r="J1046" s="159">
        <f t="shared" si="481"/>
        <v>92000</v>
      </c>
      <c r="K1046" s="159">
        <f t="shared" si="481"/>
        <v>92000</v>
      </c>
      <c r="L1046" s="159">
        <f t="shared" si="481"/>
        <v>92000</v>
      </c>
      <c r="M1046" s="159">
        <f t="shared" si="481"/>
        <v>92000</v>
      </c>
      <c r="N1046" s="159">
        <f t="shared" si="481"/>
        <v>92000</v>
      </c>
      <c r="O1046" s="159">
        <f t="shared" si="481"/>
        <v>92000</v>
      </c>
      <c r="P1046" s="159">
        <f t="shared" si="481"/>
        <v>92000</v>
      </c>
      <c r="Q1046" s="159">
        <f t="shared" si="481"/>
        <v>92000</v>
      </c>
      <c r="R1046" s="159">
        <f t="shared" si="481"/>
        <v>92000</v>
      </c>
    </row>
    <row r="1047" spans="1:18" ht="25.5" customHeight="1">
      <c r="A1047" s="17" t="s">
        <v>649</v>
      </c>
      <c r="B1047" s="15">
        <v>793</v>
      </c>
      <c r="C1047" s="16" t="s">
        <v>26</v>
      </c>
      <c r="D1047" s="16" t="s">
        <v>32</v>
      </c>
      <c r="E1047" s="16" t="s">
        <v>955</v>
      </c>
      <c r="F1047" s="16" t="s">
        <v>50</v>
      </c>
      <c r="G1047" s="159">
        <f>G1048</f>
        <v>92000</v>
      </c>
      <c r="H1047" s="159">
        <f t="shared" si="481"/>
        <v>92000</v>
      </c>
      <c r="I1047" s="159">
        <f t="shared" si="481"/>
        <v>92000</v>
      </c>
      <c r="J1047" s="159">
        <f t="shared" si="481"/>
        <v>92000</v>
      </c>
      <c r="K1047" s="159">
        <f t="shared" si="481"/>
        <v>92000</v>
      </c>
      <c r="L1047" s="159">
        <f t="shared" si="481"/>
        <v>92000</v>
      </c>
      <c r="M1047" s="159">
        <f t="shared" si="481"/>
        <v>92000</v>
      </c>
      <c r="N1047" s="159">
        <f t="shared" si="481"/>
        <v>92000</v>
      </c>
      <c r="O1047" s="159">
        <f t="shared" si="481"/>
        <v>92000</v>
      </c>
      <c r="P1047" s="159">
        <f t="shared" si="481"/>
        <v>92000</v>
      </c>
      <c r="Q1047" s="159">
        <f t="shared" si="481"/>
        <v>92000</v>
      </c>
      <c r="R1047" s="159">
        <f t="shared" si="481"/>
        <v>92000</v>
      </c>
    </row>
    <row r="1048" spans="1:18" ht="25.5" customHeight="1">
      <c r="A1048" s="17" t="s">
        <v>51</v>
      </c>
      <c r="B1048" s="15">
        <v>793</v>
      </c>
      <c r="C1048" s="16" t="s">
        <v>26</v>
      </c>
      <c r="D1048" s="16" t="s">
        <v>32</v>
      </c>
      <c r="E1048" s="16" t="s">
        <v>955</v>
      </c>
      <c r="F1048" s="16" t="s">
        <v>52</v>
      </c>
      <c r="G1048" s="159">
        <f>160000-68000</f>
        <v>92000</v>
      </c>
      <c r="H1048" s="159">
        <f t="shared" ref="H1048:R1048" si="482">160000-68000</f>
        <v>92000</v>
      </c>
      <c r="I1048" s="159">
        <f t="shared" si="482"/>
        <v>92000</v>
      </c>
      <c r="J1048" s="159">
        <f t="shared" si="482"/>
        <v>92000</v>
      </c>
      <c r="K1048" s="159">
        <f t="shared" si="482"/>
        <v>92000</v>
      </c>
      <c r="L1048" s="159">
        <f t="shared" si="482"/>
        <v>92000</v>
      </c>
      <c r="M1048" s="159">
        <f t="shared" si="482"/>
        <v>92000</v>
      </c>
      <c r="N1048" s="159">
        <f t="shared" si="482"/>
        <v>92000</v>
      </c>
      <c r="O1048" s="159">
        <f t="shared" si="482"/>
        <v>92000</v>
      </c>
      <c r="P1048" s="159">
        <f t="shared" si="482"/>
        <v>92000</v>
      </c>
      <c r="Q1048" s="159">
        <f t="shared" si="482"/>
        <v>92000</v>
      </c>
      <c r="R1048" s="159">
        <f t="shared" si="482"/>
        <v>92000</v>
      </c>
    </row>
    <row r="1049" spans="1:18" ht="25.5" customHeight="1">
      <c r="A1049" s="17" t="s">
        <v>231</v>
      </c>
      <c r="B1049" s="15">
        <v>793</v>
      </c>
      <c r="C1049" s="16" t="s">
        <v>26</v>
      </c>
      <c r="D1049" s="16" t="s">
        <v>32</v>
      </c>
      <c r="E1049" s="16" t="s">
        <v>497</v>
      </c>
      <c r="F1049" s="16"/>
      <c r="G1049" s="159">
        <f>G1050+G1052</f>
        <v>180000</v>
      </c>
      <c r="H1049" s="159">
        <f t="shared" ref="H1049:R1049" si="483">H1050+H1052</f>
        <v>180002</v>
      </c>
      <c r="I1049" s="159">
        <f t="shared" si="483"/>
        <v>180004</v>
      </c>
      <c r="J1049" s="159">
        <f t="shared" si="483"/>
        <v>180006</v>
      </c>
      <c r="K1049" s="159">
        <f t="shared" si="483"/>
        <v>180008</v>
      </c>
      <c r="L1049" s="159">
        <f t="shared" si="483"/>
        <v>180010</v>
      </c>
      <c r="M1049" s="159">
        <f t="shared" si="483"/>
        <v>180012</v>
      </c>
      <c r="N1049" s="159">
        <f t="shared" si="483"/>
        <v>180014</v>
      </c>
      <c r="O1049" s="159">
        <f t="shared" si="483"/>
        <v>180016</v>
      </c>
      <c r="P1049" s="159">
        <f t="shared" si="483"/>
        <v>180018</v>
      </c>
      <c r="Q1049" s="159">
        <f t="shared" si="483"/>
        <v>180020</v>
      </c>
      <c r="R1049" s="159">
        <f t="shared" si="483"/>
        <v>178670.75</v>
      </c>
    </row>
    <row r="1050" spans="1:18" ht="25.5" customHeight="1">
      <c r="A1050" s="17" t="s">
        <v>649</v>
      </c>
      <c r="B1050" s="15">
        <v>793</v>
      </c>
      <c r="C1050" s="16" t="s">
        <v>26</v>
      </c>
      <c r="D1050" s="16" t="s">
        <v>32</v>
      </c>
      <c r="E1050" s="16" t="s">
        <v>497</v>
      </c>
      <c r="F1050" s="16" t="s">
        <v>50</v>
      </c>
      <c r="G1050" s="159">
        <f>G1051</f>
        <v>40000</v>
      </c>
      <c r="H1050" s="159">
        <f t="shared" ref="H1050:R1050" si="484">H1051</f>
        <v>40001</v>
      </c>
      <c r="I1050" s="159">
        <f t="shared" si="484"/>
        <v>40002</v>
      </c>
      <c r="J1050" s="159">
        <f t="shared" si="484"/>
        <v>40003</v>
      </c>
      <c r="K1050" s="159">
        <f t="shared" si="484"/>
        <v>40004</v>
      </c>
      <c r="L1050" s="159">
        <f t="shared" si="484"/>
        <v>40005</v>
      </c>
      <c r="M1050" s="159">
        <f t="shared" si="484"/>
        <v>40006</v>
      </c>
      <c r="N1050" s="159">
        <f t="shared" si="484"/>
        <v>40007</v>
      </c>
      <c r="O1050" s="159">
        <f t="shared" si="484"/>
        <v>40008</v>
      </c>
      <c r="P1050" s="159">
        <f t="shared" si="484"/>
        <v>40009</v>
      </c>
      <c r="Q1050" s="159">
        <f t="shared" si="484"/>
        <v>40010</v>
      </c>
      <c r="R1050" s="159">
        <f t="shared" si="484"/>
        <v>38670.75</v>
      </c>
    </row>
    <row r="1051" spans="1:18" ht="25.5" customHeight="1">
      <c r="A1051" s="17" t="s">
        <v>51</v>
      </c>
      <c r="B1051" s="15">
        <v>793</v>
      </c>
      <c r="C1051" s="16" t="s">
        <v>26</v>
      </c>
      <c r="D1051" s="16" t="s">
        <v>32</v>
      </c>
      <c r="E1051" s="16" t="s">
        <v>497</v>
      </c>
      <c r="F1051" s="16" t="s">
        <v>52</v>
      </c>
      <c r="G1051" s="159">
        <v>40000</v>
      </c>
      <c r="H1051" s="159">
        <v>40001</v>
      </c>
      <c r="I1051" s="159">
        <v>40002</v>
      </c>
      <c r="J1051" s="159">
        <v>40003</v>
      </c>
      <c r="K1051" s="159">
        <v>40004</v>
      </c>
      <c r="L1051" s="159">
        <v>40005</v>
      </c>
      <c r="M1051" s="159">
        <v>40006</v>
      </c>
      <c r="N1051" s="159">
        <v>40007</v>
      </c>
      <c r="O1051" s="159">
        <v>40008</v>
      </c>
      <c r="P1051" s="159">
        <v>40009</v>
      </c>
      <c r="Q1051" s="159">
        <v>40010</v>
      </c>
      <c r="R1051" s="159">
        <v>38670.75</v>
      </c>
    </row>
    <row r="1052" spans="1:18" ht="25.5" customHeight="1">
      <c r="A1052" s="17" t="s">
        <v>100</v>
      </c>
      <c r="B1052" s="15">
        <v>793</v>
      </c>
      <c r="C1052" s="16" t="s">
        <v>26</v>
      </c>
      <c r="D1052" s="16" t="s">
        <v>32</v>
      </c>
      <c r="E1052" s="16" t="s">
        <v>497</v>
      </c>
      <c r="F1052" s="16" t="s">
        <v>101</v>
      </c>
      <c r="G1052" s="159">
        <f>G1053</f>
        <v>140000</v>
      </c>
      <c r="H1052" s="159">
        <f t="shared" ref="H1052:R1052" si="485">H1053</f>
        <v>140001</v>
      </c>
      <c r="I1052" s="159">
        <f t="shared" si="485"/>
        <v>140002</v>
      </c>
      <c r="J1052" s="159">
        <f t="shared" si="485"/>
        <v>140003</v>
      </c>
      <c r="K1052" s="159">
        <f t="shared" si="485"/>
        <v>140004</v>
      </c>
      <c r="L1052" s="159">
        <f t="shared" si="485"/>
        <v>140005</v>
      </c>
      <c r="M1052" s="159">
        <f t="shared" si="485"/>
        <v>140006</v>
      </c>
      <c r="N1052" s="159">
        <f t="shared" si="485"/>
        <v>140007</v>
      </c>
      <c r="O1052" s="159">
        <f t="shared" si="485"/>
        <v>140008</v>
      </c>
      <c r="P1052" s="159">
        <f t="shared" si="485"/>
        <v>140009</v>
      </c>
      <c r="Q1052" s="159">
        <f t="shared" si="485"/>
        <v>140010</v>
      </c>
      <c r="R1052" s="159">
        <f t="shared" si="485"/>
        <v>140000</v>
      </c>
    </row>
    <row r="1053" spans="1:18" ht="25.5" customHeight="1">
      <c r="A1053" s="17" t="s">
        <v>323</v>
      </c>
      <c r="B1053" s="15">
        <v>793</v>
      </c>
      <c r="C1053" s="16" t="s">
        <v>26</v>
      </c>
      <c r="D1053" s="16" t="s">
        <v>32</v>
      </c>
      <c r="E1053" s="16" t="s">
        <v>497</v>
      </c>
      <c r="F1053" s="16" t="s">
        <v>104</v>
      </c>
      <c r="G1053" s="159">
        <v>140000</v>
      </c>
      <c r="H1053" s="159">
        <v>140001</v>
      </c>
      <c r="I1053" s="159">
        <v>140002</v>
      </c>
      <c r="J1053" s="159">
        <v>140003</v>
      </c>
      <c r="K1053" s="159">
        <v>140004</v>
      </c>
      <c r="L1053" s="159">
        <v>140005</v>
      </c>
      <c r="M1053" s="159">
        <v>140006</v>
      </c>
      <c r="N1053" s="159">
        <v>140007</v>
      </c>
      <c r="O1053" s="159">
        <v>140008</v>
      </c>
      <c r="P1053" s="159">
        <v>140009</v>
      </c>
      <c r="Q1053" s="159">
        <v>140010</v>
      </c>
      <c r="R1053" s="159">
        <v>140000</v>
      </c>
    </row>
    <row r="1054" spans="1:18" ht="38.25">
      <c r="A1054" s="17" t="s">
        <v>802</v>
      </c>
      <c r="B1054" s="15">
        <v>793</v>
      </c>
      <c r="C1054" s="16" t="s">
        <v>26</v>
      </c>
      <c r="D1054" s="16" t="s">
        <v>32</v>
      </c>
      <c r="E1054" s="16" t="s">
        <v>499</v>
      </c>
      <c r="F1054" s="16"/>
      <c r="G1054" s="159">
        <f>G1055+G1058</f>
        <v>2724510</v>
      </c>
      <c r="H1054" s="159">
        <f t="shared" ref="H1054:R1054" si="486">H1055+H1058</f>
        <v>2724510</v>
      </c>
      <c r="I1054" s="159">
        <f t="shared" si="486"/>
        <v>2724510</v>
      </c>
      <c r="J1054" s="159">
        <f t="shared" si="486"/>
        <v>2724510</v>
      </c>
      <c r="K1054" s="159">
        <f t="shared" si="486"/>
        <v>2724510</v>
      </c>
      <c r="L1054" s="159">
        <f t="shared" si="486"/>
        <v>2724510</v>
      </c>
      <c r="M1054" s="159">
        <f t="shared" si="486"/>
        <v>2724510</v>
      </c>
      <c r="N1054" s="159">
        <f t="shared" si="486"/>
        <v>2724510</v>
      </c>
      <c r="O1054" s="159">
        <f t="shared" si="486"/>
        <v>2724510</v>
      </c>
      <c r="P1054" s="159">
        <f t="shared" si="486"/>
        <v>2724510</v>
      </c>
      <c r="Q1054" s="159">
        <f t="shared" si="486"/>
        <v>2724510</v>
      </c>
      <c r="R1054" s="159">
        <f t="shared" si="486"/>
        <v>2454282.6800000002</v>
      </c>
    </row>
    <row r="1055" spans="1:18">
      <c r="A1055" s="43" t="s">
        <v>958</v>
      </c>
      <c r="B1055" s="15">
        <v>793</v>
      </c>
      <c r="C1055" s="16" t="s">
        <v>26</v>
      </c>
      <c r="D1055" s="16" t="s">
        <v>32</v>
      </c>
      <c r="E1055" s="16" t="s">
        <v>832</v>
      </c>
      <c r="F1055" s="16"/>
      <c r="G1055" s="159">
        <f>G1056</f>
        <v>2681590</v>
      </c>
      <c r="H1055" s="159">
        <f t="shared" ref="H1055:R1056" si="487">H1056</f>
        <v>2681590</v>
      </c>
      <c r="I1055" s="159">
        <f t="shared" si="487"/>
        <v>2681590</v>
      </c>
      <c r="J1055" s="159">
        <f t="shared" si="487"/>
        <v>2681590</v>
      </c>
      <c r="K1055" s="159">
        <f t="shared" si="487"/>
        <v>2681590</v>
      </c>
      <c r="L1055" s="159">
        <f t="shared" si="487"/>
        <v>2681590</v>
      </c>
      <c r="M1055" s="159">
        <f t="shared" si="487"/>
        <v>2681590</v>
      </c>
      <c r="N1055" s="159">
        <f t="shared" si="487"/>
        <v>2681590</v>
      </c>
      <c r="O1055" s="159">
        <f t="shared" si="487"/>
        <v>2681590</v>
      </c>
      <c r="P1055" s="159">
        <f t="shared" si="487"/>
        <v>2681590</v>
      </c>
      <c r="Q1055" s="159">
        <f t="shared" si="487"/>
        <v>2681590</v>
      </c>
      <c r="R1055" s="159">
        <f t="shared" si="487"/>
        <v>2411362.6800000002</v>
      </c>
    </row>
    <row r="1056" spans="1:18">
      <c r="A1056" s="17" t="s">
        <v>649</v>
      </c>
      <c r="B1056" s="15">
        <v>793</v>
      </c>
      <c r="C1056" s="16" t="s">
        <v>26</v>
      </c>
      <c r="D1056" s="16" t="s">
        <v>32</v>
      </c>
      <c r="E1056" s="16" t="s">
        <v>832</v>
      </c>
      <c r="F1056" s="16" t="s">
        <v>50</v>
      </c>
      <c r="G1056" s="159">
        <f>G1057</f>
        <v>2681590</v>
      </c>
      <c r="H1056" s="159">
        <f t="shared" si="487"/>
        <v>2681590</v>
      </c>
      <c r="I1056" s="159">
        <f t="shared" si="487"/>
        <v>2681590</v>
      </c>
      <c r="J1056" s="159">
        <f t="shared" si="487"/>
        <v>2681590</v>
      </c>
      <c r="K1056" s="159">
        <f t="shared" si="487"/>
        <v>2681590</v>
      </c>
      <c r="L1056" s="159">
        <f t="shared" si="487"/>
        <v>2681590</v>
      </c>
      <c r="M1056" s="159">
        <f t="shared" si="487"/>
        <v>2681590</v>
      </c>
      <c r="N1056" s="159">
        <f t="shared" si="487"/>
        <v>2681590</v>
      </c>
      <c r="O1056" s="159">
        <f t="shared" si="487"/>
        <v>2681590</v>
      </c>
      <c r="P1056" s="159">
        <f t="shared" si="487"/>
        <v>2681590</v>
      </c>
      <c r="Q1056" s="159">
        <f t="shared" si="487"/>
        <v>2681590</v>
      </c>
      <c r="R1056" s="159">
        <f t="shared" si="487"/>
        <v>2411362.6800000002</v>
      </c>
    </row>
    <row r="1057" spans="1:18" ht="30.75" customHeight="1">
      <c r="A1057" s="17" t="s">
        <v>51</v>
      </c>
      <c r="B1057" s="15">
        <v>793</v>
      </c>
      <c r="C1057" s="16" t="s">
        <v>26</v>
      </c>
      <c r="D1057" s="16" t="s">
        <v>32</v>
      </c>
      <c r="E1057" s="16" t="s">
        <v>832</v>
      </c>
      <c r="F1057" s="16" t="s">
        <v>52</v>
      </c>
      <c r="G1057" s="159">
        <f>2664510+17080</f>
        <v>2681590</v>
      </c>
      <c r="H1057" s="159">
        <f t="shared" ref="H1057:Q1057" si="488">2664510+17080</f>
        <v>2681590</v>
      </c>
      <c r="I1057" s="159">
        <f t="shared" si="488"/>
        <v>2681590</v>
      </c>
      <c r="J1057" s="159">
        <f t="shared" si="488"/>
        <v>2681590</v>
      </c>
      <c r="K1057" s="159">
        <f t="shared" si="488"/>
        <v>2681590</v>
      </c>
      <c r="L1057" s="159">
        <f t="shared" si="488"/>
        <v>2681590</v>
      </c>
      <c r="M1057" s="159">
        <f t="shared" si="488"/>
        <v>2681590</v>
      </c>
      <c r="N1057" s="159">
        <f t="shared" si="488"/>
        <v>2681590</v>
      </c>
      <c r="O1057" s="159">
        <f t="shared" si="488"/>
        <v>2681590</v>
      </c>
      <c r="P1057" s="159">
        <f t="shared" si="488"/>
        <v>2681590</v>
      </c>
      <c r="Q1057" s="159">
        <f t="shared" si="488"/>
        <v>2681590</v>
      </c>
      <c r="R1057" s="159">
        <v>2411362.6800000002</v>
      </c>
    </row>
    <row r="1058" spans="1:18" ht="45" customHeight="1">
      <c r="A1058" s="43" t="s">
        <v>30</v>
      </c>
      <c r="B1058" s="15">
        <v>793</v>
      </c>
      <c r="C1058" s="16" t="s">
        <v>26</v>
      </c>
      <c r="D1058" s="16" t="s">
        <v>32</v>
      </c>
      <c r="E1058" s="16" t="s">
        <v>29</v>
      </c>
      <c r="F1058" s="16"/>
      <c r="G1058" s="159">
        <f>G1059</f>
        <v>42920</v>
      </c>
      <c r="H1058" s="159">
        <f t="shared" ref="H1058:R1059" si="489">H1059</f>
        <v>42920</v>
      </c>
      <c r="I1058" s="159">
        <f t="shared" si="489"/>
        <v>42920</v>
      </c>
      <c r="J1058" s="159">
        <f t="shared" si="489"/>
        <v>42920</v>
      </c>
      <c r="K1058" s="159">
        <f t="shared" si="489"/>
        <v>42920</v>
      </c>
      <c r="L1058" s="159">
        <f t="shared" si="489"/>
        <v>42920</v>
      </c>
      <c r="M1058" s="159">
        <f t="shared" si="489"/>
        <v>42920</v>
      </c>
      <c r="N1058" s="159">
        <f t="shared" si="489"/>
        <v>42920</v>
      </c>
      <c r="O1058" s="159">
        <f t="shared" si="489"/>
        <v>42920</v>
      </c>
      <c r="P1058" s="159">
        <f t="shared" si="489"/>
        <v>42920</v>
      </c>
      <c r="Q1058" s="159">
        <f t="shared" si="489"/>
        <v>42920</v>
      </c>
      <c r="R1058" s="159">
        <f t="shared" si="489"/>
        <v>42920</v>
      </c>
    </row>
    <row r="1059" spans="1:18">
      <c r="A1059" s="17" t="s">
        <v>649</v>
      </c>
      <c r="B1059" s="15">
        <v>793</v>
      </c>
      <c r="C1059" s="16" t="s">
        <v>26</v>
      </c>
      <c r="D1059" s="16" t="s">
        <v>32</v>
      </c>
      <c r="E1059" s="16" t="s">
        <v>29</v>
      </c>
      <c r="F1059" s="16" t="s">
        <v>50</v>
      </c>
      <c r="G1059" s="159">
        <f>G1060</f>
        <v>42920</v>
      </c>
      <c r="H1059" s="159">
        <f t="shared" si="489"/>
        <v>42920</v>
      </c>
      <c r="I1059" s="159">
        <f t="shared" si="489"/>
        <v>42920</v>
      </c>
      <c r="J1059" s="159">
        <f t="shared" si="489"/>
        <v>42920</v>
      </c>
      <c r="K1059" s="159">
        <f t="shared" si="489"/>
        <v>42920</v>
      </c>
      <c r="L1059" s="159">
        <f t="shared" si="489"/>
        <v>42920</v>
      </c>
      <c r="M1059" s="159">
        <f t="shared" si="489"/>
        <v>42920</v>
      </c>
      <c r="N1059" s="159">
        <f t="shared" si="489"/>
        <v>42920</v>
      </c>
      <c r="O1059" s="159">
        <f t="shared" si="489"/>
        <v>42920</v>
      </c>
      <c r="P1059" s="159">
        <f t="shared" si="489"/>
        <v>42920</v>
      </c>
      <c r="Q1059" s="159">
        <f t="shared" si="489"/>
        <v>42920</v>
      </c>
      <c r="R1059" s="159">
        <f t="shared" si="489"/>
        <v>42920</v>
      </c>
    </row>
    <row r="1060" spans="1:18" ht="30.75" customHeight="1">
      <c r="A1060" s="17" t="s">
        <v>51</v>
      </c>
      <c r="B1060" s="15">
        <v>793</v>
      </c>
      <c r="C1060" s="16" t="s">
        <v>26</v>
      </c>
      <c r="D1060" s="16" t="s">
        <v>32</v>
      </c>
      <c r="E1060" s="16" t="s">
        <v>29</v>
      </c>
      <c r="F1060" s="16" t="s">
        <v>52</v>
      </c>
      <c r="G1060" s="159">
        <f>60000-17080</f>
        <v>42920</v>
      </c>
      <c r="H1060" s="159">
        <f t="shared" ref="H1060:R1060" si="490">60000-17080</f>
        <v>42920</v>
      </c>
      <c r="I1060" s="159">
        <f t="shared" si="490"/>
        <v>42920</v>
      </c>
      <c r="J1060" s="159">
        <f t="shared" si="490"/>
        <v>42920</v>
      </c>
      <c r="K1060" s="159">
        <f t="shared" si="490"/>
        <v>42920</v>
      </c>
      <c r="L1060" s="159">
        <f t="shared" si="490"/>
        <v>42920</v>
      </c>
      <c r="M1060" s="159">
        <f t="shared" si="490"/>
        <v>42920</v>
      </c>
      <c r="N1060" s="159">
        <f t="shared" si="490"/>
        <v>42920</v>
      </c>
      <c r="O1060" s="159">
        <f t="shared" si="490"/>
        <v>42920</v>
      </c>
      <c r="P1060" s="159">
        <f t="shared" si="490"/>
        <v>42920</v>
      </c>
      <c r="Q1060" s="159">
        <f t="shared" si="490"/>
        <v>42920</v>
      </c>
      <c r="R1060" s="159">
        <f t="shared" si="490"/>
        <v>42920</v>
      </c>
    </row>
    <row r="1061" spans="1:18" ht="30.75" customHeight="1">
      <c r="A1061" s="17" t="s">
        <v>168</v>
      </c>
      <c r="B1061" s="15">
        <v>793</v>
      </c>
      <c r="C1061" s="16" t="s">
        <v>26</v>
      </c>
      <c r="D1061" s="16" t="s">
        <v>32</v>
      </c>
      <c r="E1061" s="16" t="s">
        <v>444</v>
      </c>
      <c r="F1061" s="16"/>
      <c r="G1061" s="159">
        <f>G1075+G1062+G1065+G1068+G1071</f>
        <v>450660.43</v>
      </c>
      <c r="H1061" s="159">
        <f t="shared" ref="H1061:R1061" si="491">H1075+H1062+H1065+H1068+H1071</f>
        <v>450663.43</v>
      </c>
      <c r="I1061" s="159">
        <f t="shared" si="491"/>
        <v>450666.43</v>
      </c>
      <c r="J1061" s="159">
        <f t="shared" si="491"/>
        <v>450669.43</v>
      </c>
      <c r="K1061" s="159">
        <f t="shared" si="491"/>
        <v>450672.43</v>
      </c>
      <c r="L1061" s="159">
        <f t="shared" si="491"/>
        <v>450675.43</v>
      </c>
      <c r="M1061" s="159">
        <f t="shared" si="491"/>
        <v>450678.43</v>
      </c>
      <c r="N1061" s="159">
        <f t="shared" si="491"/>
        <v>450681.43</v>
      </c>
      <c r="O1061" s="159">
        <f t="shared" si="491"/>
        <v>450684.43</v>
      </c>
      <c r="P1061" s="159">
        <f t="shared" si="491"/>
        <v>450687.43</v>
      </c>
      <c r="Q1061" s="159">
        <f t="shared" si="491"/>
        <v>450690.43</v>
      </c>
      <c r="R1061" s="159">
        <f t="shared" si="491"/>
        <v>450331.57</v>
      </c>
    </row>
    <row r="1062" spans="1:18" ht="15.75" customHeight="1">
      <c r="A1062" s="17" t="s">
        <v>673</v>
      </c>
      <c r="B1062" s="15">
        <v>793</v>
      </c>
      <c r="C1062" s="16" t="s">
        <v>26</v>
      </c>
      <c r="D1062" s="16" t="s">
        <v>32</v>
      </c>
      <c r="E1062" s="16" t="s">
        <v>445</v>
      </c>
      <c r="F1062" s="16"/>
      <c r="G1062" s="159">
        <f>G1063</f>
        <v>4170.92</v>
      </c>
      <c r="H1062" s="159">
        <f t="shared" ref="H1062:R1063" si="492">H1063</f>
        <v>4171.92</v>
      </c>
      <c r="I1062" s="159">
        <f t="shared" si="492"/>
        <v>4172.92</v>
      </c>
      <c r="J1062" s="159">
        <f t="shared" si="492"/>
        <v>4173.92</v>
      </c>
      <c r="K1062" s="159">
        <f t="shared" si="492"/>
        <v>4174.92</v>
      </c>
      <c r="L1062" s="159">
        <f t="shared" si="492"/>
        <v>4175.92</v>
      </c>
      <c r="M1062" s="159">
        <f t="shared" si="492"/>
        <v>4176.92</v>
      </c>
      <c r="N1062" s="159">
        <f t="shared" si="492"/>
        <v>4177.92</v>
      </c>
      <c r="O1062" s="159">
        <f t="shared" si="492"/>
        <v>4178.92</v>
      </c>
      <c r="P1062" s="159">
        <f t="shared" si="492"/>
        <v>4179.92</v>
      </c>
      <c r="Q1062" s="159">
        <f t="shared" si="492"/>
        <v>4180.92</v>
      </c>
      <c r="R1062" s="159">
        <f t="shared" si="492"/>
        <v>4170.92</v>
      </c>
    </row>
    <row r="1063" spans="1:18" ht="18.75" customHeight="1">
      <c r="A1063" s="17" t="s">
        <v>100</v>
      </c>
      <c r="B1063" s="15">
        <v>793</v>
      </c>
      <c r="C1063" s="16" t="s">
        <v>26</v>
      </c>
      <c r="D1063" s="16" t="s">
        <v>32</v>
      </c>
      <c r="E1063" s="16" t="s">
        <v>445</v>
      </c>
      <c r="F1063" s="16" t="s">
        <v>101</v>
      </c>
      <c r="G1063" s="159">
        <f>G1064</f>
        <v>4170.92</v>
      </c>
      <c r="H1063" s="159">
        <f t="shared" si="492"/>
        <v>4171.92</v>
      </c>
      <c r="I1063" s="159">
        <f t="shared" si="492"/>
        <v>4172.92</v>
      </c>
      <c r="J1063" s="159">
        <f t="shared" si="492"/>
        <v>4173.92</v>
      </c>
      <c r="K1063" s="159">
        <f t="shared" si="492"/>
        <v>4174.92</v>
      </c>
      <c r="L1063" s="159">
        <f t="shared" si="492"/>
        <v>4175.92</v>
      </c>
      <c r="M1063" s="159">
        <f t="shared" si="492"/>
        <v>4176.92</v>
      </c>
      <c r="N1063" s="159">
        <f t="shared" si="492"/>
        <v>4177.92</v>
      </c>
      <c r="O1063" s="159">
        <f t="shared" si="492"/>
        <v>4178.92</v>
      </c>
      <c r="P1063" s="159">
        <f t="shared" si="492"/>
        <v>4179.92</v>
      </c>
      <c r="Q1063" s="159">
        <f t="shared" si="492"/>
        <v>4180.92</v>
      </c>
      <c r="R1063" s="159">
        <f t="shared" si="492"/>
        <v>4170.92</v>
      </c>
    </row>
    <row r="1064" spans="1:18" ht="20.25" customHeight="1">
      <c r="A1064" s="17" t="s">
        <v>657</v>
      </c>
      <c r="B1064" s="15">
        <v>793</v>
      </c>
      <c r="C1064" s="16" t="s">
        <v>26</v>
      </c>
      <c r="D1064" s="16" t="s">
        <v>32</v>
      </c>
      <c r="E1064" s="16" t="s">
        <v>445</v>
      </c>
      <c r="F1064" s="16" t="s">
        <v>656</v>
      </c>
      <c r="G1064" s="159">
        <v>4170.92</v>
      </c>
      <c r="H1064" s="159">
        <v>4171.92</v>
      </c>
      <c r="I1064" s="159">
        <v>4172.92</v>
      </c>
      <c r="J1064" s="159">
        <v>4173.92</v>
      </c>
      <c r="K1064" s="159">
        <v>4174.92</v>
      </c>
      <c r="L1064" s="159">
        <v>4175.92</v>
      </c>
      <c r="M1064" s="159">
        <v>4176.92</v>
      </c>
      <c r="N1064" s="159">
        <v>4177.92</v>
      </c>
      <c r="O1064" s="159">
        <v>4178.92</v>
      </c>
      <c r="P1064" s="159">
        <v>4179.92</v>
      </c>
      <c r="Q1064" s="159">
        <v>4180.92</v>
      </c>
      <c r="R1064" s="159">
        <v>4170.92</v>
      </c>
    </row>
    <row r="1065" spans="1:18">
      <c r="A1065" s="17" t="s">
        <v>866</v>
      </c>
      <c r="B1065" s="15">
        <v>793</v>
      </c>
      <c r="C1065" s="16" t="s">
        <v>26</v>
      </c>
      <c r="D1065" s="16" t="s">
        <v>32</v>
      </c>
      <c r="E1065" s="16" t="s">
        <v>865</v>
      </c>
      <c r="F1065" s="16"/>
      <c r="G1065" s="159">
        <f>G1067</f>
        <v>22818</v>
      </c>
      <c r="H1065" s="159">
        <f t="shared" ref="H1065:R1065" si="493">H1067</f>
        <v>22818</v>
      </c>
      <c r="I1065" s="159">
        <f t="shared" si="493"/>
        <v>22818</v>
      </c>
      <c r="J1065" s="159">
        <f t="shared" si="493"/>
        <v>22818</v>
      </c>
      <c r="K1065" s="159">
        <f t="shared" si="493"/>
        <v>22818</v>
      </c>
      <c r="L1065" s="159">
        <f t="shared" si="493"/>
        <v>22818</v>
      </c>
      <c r="M1065" s="159">
        <f t="shared" si="493"/>
        <v>22818</v>
      </c>
      <c r="N1065" s="159">
        <f t="shared" si="493"/>
        <v>22818</v>
      </c>
      <c r="O1065" s="159">
        <f t="shared" si="493"/>
        <v>22818</v>
      </c>
      <c r="P1065" s="159">
        <f t="shared" si="493"/>
        <v>22818</v>
      </c>
      <c r="Q1065" s="159">
        <f t="shared" si="493"/>
        <v>22818</v>
      </c>
      <c r="R1065" s="159">
        <f t="shared" si="493"/>
        <v>22818</v>
      </c>
    </row>
    <row r="1066" spans="1:18">
      <c r="A1066" s="17" t="s">
        <v>100</v>
      </c>
      <c r="B1066" s="15">
        <v>793</v>
      </c>
      <c r="C1066" s="16" t="s">
        <v>26</v>
      </c>
      <c r="D1066" s="16" t="s">
        <v>32</v>
      </c>
      <c r="E1066" s="16" t="s">
        <v>865</v>
      </c>
      <c r="F1066" s="16" t="s">
        <v>101</v>
      </c>
      <c r="G1066" s="159">
        <f>G1067</f>
        <v>22818</v>
      </c>
      <c r="H1066" s="159">
        <f t="shared" ref="H1066:R1066" si="494">H1067</f>
        <v>22818</v>
      </c>
      <c r="I1066" s="159">
        <f t="shared" si="494"/>
        <v>22818</v>
      </c>
      <c r="J1066" s="159">
        <f t="shared" si="494"/>
        <v>22818</v>
      </c>
      <c r="K1066" s="159">
        <f t="shared" si="494"/>
        <v>22818</v>
      </c>
      <c r="L1066" s="159">
        <f t="shared" si="494"/>
        <v>22818</v>
      </c>
      <c r="M1066" s="159">
        <f t="shared" si="494"/>
        <v>22818</v>
      </c>
      <c r="N1066" s="159">
        <f t="shared" si="494"/>
        <v>22818</v>
      </c>
      <c r="O1066" s="159">
        <f t="shared" si="494"/>
        <v>22818</v>
      </c>
      <c r="P1066" s="159">
        <f t="shared" si="494"/>
        <v>22818</v>
      </c>
      <c r="Q1066" s="159">
        <f t="shared" si="494"/>
        <v>22818</v>
      </c>
      <c r="R1066" s="159">
        <f t="shared" si="494"/>
        <v>22818</v>
      </c>
    </row>
    <row r="1067" spans="1:18">
      <c r="A1067" s="17" t="s">
        <v>907</v>
      </c>
      <c r="B1067" s="15">
        <v>793</v>
      </c>
      <c r="C1067" s="16" t="s">
        <v>26</v>
      </c>
      <c r="D1067" s="16" t="s">
        <v>32</v>
      </c>
      <c r="E1067" s="16" t="s">
        <v>865</v>
      </c>
      <c r="F1067" s="16" t="s">
        <v>656</v>
      </c>
      <c r="G1067" s="159">
        <f>18366+4452</f>
        <v>22818</v>
      </c>
      <c r="H1067" s="159">
        <f t="shared" ref="H1067:R1067" si="495">18366+4452</f>
        <v>22818</v>
      </c>
      <c r="I1067" s="159">
        <f t="shared" si="495"/>
        <v>22818</v>
      </c>
      <c r="J1067" s="159">
        <f t="shared" si="495"/>
        <v>22818</v>
      </c>
      <c r="K1067" s="159">
        <f t="shared" si="495"/>
        <v>22818</v>
      </c>
      <c r="L1067" s="159">
        <f t="shared" si="495"/>
        <v>22818</v>
      </c>
      <c r="M1067" s="159">
        <f t="shared" si="495"/>
        <v>22818</v>
      </c>
      <c r="N1067" s="159">
        <f t="shared" si="495"/>
        <v>22818</v>
      </c>
      <c r="O1067" s="159">
        <f t="shared" si="495"/>
        <v>22818</v>
      </c>
      <c r="P1067" s="159">
        <f t="shared" si="495"/>
        <v>22818</v>
      </c>
      <c r="Q1067" s="159">
        <f t="shared" si="495"/>
        <v>22818</v>
      </c>
      <c r="R1067" s="159">
        <f t="shared" si="495"/>
        <v>22818</v>
      </c>
    </row>
    <row r="1068" spans="1:18" ht="25.5" customHeight="1">
      <c r="A1068" s="17" t="s">
        <v>932</v>
      </c>
      <c r="B1068" s="15">
        <v>793</v>
      </c>
      <c r="C1068" s="16" t="s">
        <v>26</v>
      </c>
      <c r="D1068" s="16" t="s">
        <v>32</v>
      </c>
      <c r="E1068" s="16" t="s">
        <v>931</v>
      </c>
      <c r="F1068" s="16"/>
      <c r="G1068" s="159">
        <f>G1070</f>
        <v>76223.509999999995</v>
      </c>
      <c r="H1068" s="159">
        <f t="shared" ref="H1068:R1068" si="496">H1070</f>
        <v>76223.509999999995</v>
      </c>
      <c r="I1068" s="159">
        <f t="shared" si="496"/>
        <v>76223.509999999995</v>
      </c>
      <c r="J1068" s="159">
        <f t="shared" si="496"/>
        <v>76223.509999999995</v>
      </c>
      <c r="K1068" s="159">
        <f t="shared" si="496"/>
        <v>76223.509999999995</v>
      </c>
      <c r="L1068" s="159">
        <f t="shared" si="496"/>
        <v>76223.509999999995</v>
      </c>
      <c r="M1068" s="159">
        <f t="shared" si="496"/>
        <v>76223.509999999995</v>
      </c>
      <c r="N1068" s="159">
        <f t="shared" si="496"/>
        <v>76223.509999999995</v>
      </c>
      <c r="O1068" s="159">
        <f t="shared" si="496"/>
        <v>76223.509999999995</v>
      </c>
      <c r="P1068" s="159">
        <f t="shared" si="496"/>
        <v>76223.509999999995</v>
      </c>
      <c r="Q1068" s="159">
        <f t="shared" si="496"/>
        <v>76223.509999999995</v>
      </c>
      <c r="R1068" s="159">
        <f t="shared" si="496"/>
        <v>76223.509999999995</v>
      </c>
    </row>
    <row r="1069" spans="1:18">
      <c r="A1069" s="17" t="s">
        <v>100</v>
      </c>
      <c r="B1069" s="15">
        <v>793</v>
      </c>
      <c r="C1069" s="16" t="s">
        <v>26</v>
      </c>
      <c r="D1069" s="16" t="s">
        <v>32</v>
      </c>
      <c r="E1069" s="16" t="s">
        <v>931</v>
      </c>
      <c r="F1069" s="16" t="s">
        <v>101</v>
      </c>
      <c r="G1069" s="159">
        <f>G1070</f>
        <v>76223.509999999995</v>
      </c>
      <c r="H1069" s="159">
        <f t="shared" ref="H1069:R1069" si="497">H1070</f>
        <v>76223.509999999995</v>
      </c>
      <c r="I1069" s="159">
        <f t="shared" si="497"/>
        <v>76223.509999999995</v>
      </c>
      <c r="J1069" s="159">
        <f t="shared" si="497"/>
        <v>76223.509999999995</v>
      </c>
      <c r="K1069" s="159">
        <f t="shared" si="497"/>
        <v>76223.509999999995</v>
      </c>
      <c r="L1069" s="159">
        <f t="shared" si="497"/>
        <v>76223.509999999995</v>
      </c>
      <c r="M1069" s="159">
        <f t="shared" si="497"/>
        <v>76223.509999999995</v>
      </c>
      <c r="N1069" s="159">
        <f t="shared" si="497"/>
        <v>76223.509999999995</v>
      </c>
      <c r="O1069" s="159">
        <f t="shared" si="497"/>
        <v>76223.509999999995</v>
      </c>
      <c r="P1069" s="159">
        <f t="shared" si="497"/>
        <v>76223.509999999995</v>
      </c>
      <c r="Q1069" s="159">
        <f t="shared" si="497"/>
        <v>76223.509999999995</v>
      </c>
      <c r="R1069" s="159">
        <f t="shared" si="497"/>
        <v>76223.509999999995</v>
      </c>
    </row>
    <row r="1070" spans="1:18">
      <c r="A1070" s="17" t="s">
        <v>907</v>
      </c>
      <c r="B1070" s="15">
        <v>793</v>
      </c>
      <c r="C1070" s="16" t="s">
        <v>26</v>
      </c>
      <c r="D1070" s="16" t="s">
        <v>32</v>
      </c>
      <c r="E1070" s="16" t="s">
        <v>931</v>
      </c>
      <c r="F1070" s="16" t="s">
        <v>656</v>
      </c>
      <c r="G1070" s="159">
        <f>69073.51+7150</f>
        <v>76223.509999999995</v>
      </c>
      <c r="H1070" s="159">
        <f t="shared" ref="H1070:R1070" si="498">69073.51+7150</f>
        <v>76223.509999999995</v>
      </c>
      <c r="I1070" s="159">
        <f t="shared" si="498"/>
        <v>76223.509999999995</v>
      </c>
      <c r="J1070" s="159">
        <f t="shared" si="498"/>
        <v>76223.509999999995</v>
      </c>
      <c r="K1070" s="159">
        <f t="shared" si="498"/>
        <v>76223.509999999995</v>
      </c>
      <c r="L1070" s="159">
        <f t="shared" si="498"/>
        <v>76223.509999999995</v>
      </c>
      <c r="M1070" s="159">
        <f t="shared" si="498"/>
        <v>76223.509999999995</v>
      </c>
      <c r="N1070" s="159">
        <f t="shared" si="498"/>
        <v>76223.509999999995</v>
      </c>
      <c r="O1070" s="159">
        <f t="shared" si="498"/>
        <v>76223.509999999995</v>
      </c>
      <c r="P1070" s="159">
        <f t="shared" si="498"/>
        <v>76223.509999999995</v>
      </c>
      <c r="Q1070" s="159">
        <f t="shared" si="498"/>
        <v>76223.509999999995</v>
      </c>
      <c r="R1070" s="159">
        <f t="shared" si="498"/>
        <v>76223.509999999995</v>
      </c>
    </row>
    <row r="1071" spans="1:18" ht="25.5" customHeight="1">
      <c r="A1071" s="17" t="s">
        <v>937</v>
      </c>
      <c r="B1071" s="15">
        <v>793</v>
      </c>
      <c r="C1071" s="16" t="s">
        <v>26</v>
      </c>
      <c r="D1071" s="16" t="s">
        <v>32</v>
      </c>
      <c r="E1071" s="16" t="s">
        <v>936</v>
      </c>
      <c r="F1071" s="16"/>
      <c r="G1071" s="159">
        <f>G1072</f>
        <v>164748</v>
      </c>
      <c r="H1071" s="159">
        <f t="shared" ref="H1071:R1071" si="499">H1072</f>
        <v>164749</v>
      </c>
      <c r="I1071" s="159">
        <f t="shared" si="499"/>
        <v>164750</v>
      </c>
      <c r="J1071" s="159">
        <f t="shared" si="499"/>
        <v>164751</v>
      </c>
      <c r="K1071" s="159">
        <f t="shared" si="499"/>
        <v>164752</v>
      </c>
      <c r="L1071" s="159">
        <f t="shared" si="499"/>
        <v>164753</v>
      </c>
      <c r="M1071" s="159">
        <f t="shared" si="499"/>
        <v>164754</v>
      </c>
      <c r="N1071" s="159">
        <f t="shared" si="499"/>
        <v>164755</v>
      </c>
      <c r="O1071" s="159">
        <f t="shared" si="499"/>
        <v>164756</v>
      </c>
      <c r="P1071" s="159">
        <f t="shared" si="499"/>
        <v>164757</v>
      </c>
      <c r="Q1071" s="159">
        <f t="shared" si="499"/>
        <v>164758</v>
      </c>
      <c r="R1071" s="159">
        <f t="shared" si="499"/>
        <v>164748</v>
      </c>
    </row>
    <row r="1072" spans="1:18">
      <c r="A1072" s="17" t="s">
        <v>100</v>
      </c>
      <c r="B1072" s="15">
        <v>793</v>
      </c>
      <c r="C1072" s="16" t="s">
        <v>26</v>
      </c>
      <c r="D1072" s="16" t="s">
        <v>32</v>
      </c>
      <c r="E1072" s="16" t="s">
        <v>936</v>
      </c>
      <c r="F1072" s="16" t="s">
        <v>101</v>
      </c>
      <c r="G1072" s="159">
        <f>G1073+G1074</f>
        <v>164748</v>
      </c>
      <c r="H1072" s="159">
        <f t="shared" ref="H1072:R1072" si="500">H1073+H1074</f>
        <v>164749</v>
      </c>
      <c r="I1072" s="159">
        <f t="shared" si="500"/>
        <v>164750</v>
      </c>
      <c r="J1072" s="159">
        <f t="shared" si="500"/>
        <v>164751</v>
      </c>
      <c r="K1072" s="159">
        <f t="shared" si="500"/>
        <v>164752</v>
      </c>
      <c r="L1072" s="159">
        <f t="shared" si="500"/>
        <v>164753</v>
      </c>
      <c r="M1072" s="159">
        <f t="shared" si="500"/>
        <v>164754</v>
      </c>
      <c r="N1072" s="159">
        <f t="shared" si="500"/>
        <v>164755</v>
      </c>
      <c r="O1072" s="159">
        <f t="shared" si="500"/>
        <v>164756</v>
      </c>
      <c r="P1072" s="159">
        <f t="shared" si="500"/>
        <v>164757</v>
      </c>
      <c r="Q1072" s="159">
        <f t="shared" si="500"/>
        <v>164758</v>
      </c>
      <c r="R1072" s="159">
        <f t="shared" si="500"/>
        <v>164748</v>
      </c>
    </row>
    <row r="1073" spans="1:18">
      <c r="A1073" s="17" t="s">
        <v>907</v>
      </c>
      <c r="B1073" s="15">
        <v>793</v>
      </c>
      <c r="C1073" s="16" t="s">
        <v>26</v>
      </c>
      <c r="D1073" s="16" t="s">
        <v>32</v>
      </c>
      <c r="E1073" s="16" t="s">
        <v>936</v>
      </c>
      <c r="F1073" s="16" t="s">
        <v>656</v>
      </c>
      <c r="G1073" s="159">
        <f>3677.53+151070.47</f>
        <v>154748</v>
      </c>
      <c r="H1073" s="159">
        <f t="shared" ref="H1073:R1073" si="501">3677.53+151070.47</f>
        <v>154748</v>
      </c>
      <c r="I1073" s="159">
        <f t="shared" si="501"/>
        <v>154748</v>
      </c>
      <c r="J1073" s="159">
        <f t="shared" si="501"/>
        <v>154748</v>
      </c>
      <c r="K1073" s="159">
        <f t="shared" si="501"/>
        <v>154748</v>
      </c>
      <c r="L1073" s="159">
        <f t="shared" si="501"/>
        <v>154748</v>
      </c>
      <c r="M1073" s="159">
        <f t="shared" si="501"/>
        <v>154748</v>
      </c>
      <c r="N1073" s="159">
        <f t="shared" si="501"/>
        <v>154748</v>
      </c>
      <c r="O1073" s="159">
        <f t="shared" si="501"/>
        <v>154748</v>
      </c>
      <c r="P1073" s="159">
        <f t="shared" si="501"/>
        <v>154748</v>
      </c>
      <c r="Q1073" s="159">
        <f t="shared" si="501"/>
        <v>154748</v>
      </c>
      <c r="R1073" s="159">
        <f t="shared" si="501"/>
        <v>154748</v>
      </c>
    </row>
    <row r="1074" spans="1:18">
      <c r="A1074" s="17" t="s">
        <v>323</v>
      </c>
      <c r="B1074" s="15">
        <v>793</v>
      </c>
      <c r="C1074" s="16" t="s">
        <v>26</v>
      </c>
      <c r="D1074" s="16" t="s">
        <v>32</v>
      </c>
      <c r="E1074" s="16" t="s">
        <v>936</v>
      </c>
      <c r="F1074" s="16" t="s">
        <v>104</v>
      </c>
      <c r="G1074" s="159">
        <v>10000</v>
      </c>
      <c r="H1074" s="159">
        <v>10001</v>
      </c>
      <c r="I1074" s="159">
        <v>10002</v>
      </c>
      <c r="J1074" s="159">
        <v>10003</v>
      </c>
      <c r="K1074" s="159">
        <v>10004</v>
      </c>
      <c r="L1074" s="159">
        <v>10005</v>
      </c>
      <c r="M1074" s="159">
        <v>10006</v>
      </c>
      <c r="N1074" s="159">
        <v>10007</v>
      </c>
      <c r="O1074" s="159">
        <v>10008</v>
      </c>
      <c r="P1074" s="159">
        <v>10009</v>
      </c>
      <c r="Q1074" s="159">
        <v>10010</v>
      </c>
      <c r="R1074" s="159">
        <v>10000</v>
      </c>
    </row>
    <row r="1075" spans="1:18" ht="30.75" customHeight="1">
      <c r="A1075" s="17" t="s">
        <v>830</v>
      </c>
      <c r="B1075" s="15">
        <v>793</v>
      </c>
      <c r="C1075" s="16" t="s">
        <v>26</v>
      </c>
      <c r="D1075" s="16" t="s">
        <v>32</v>
      </c>
      <c r="E1075" s="16" t="s">
        <v>829</v>
      </c>
      <c r="F1075" s="16"/>
      <c r="G1075" s="159">
        <f>G1076</f>
        <v>182700</v>
      </c>
      <c r="H1075" s="159">
        <f t="shared" ref="H1075:R1076" si="502">H1076</f>
        <v>182701</v>
      </c>
      <c r="I1075" s="159">
        <f t="shared" si="502"/>
        <v>182702</v>
      </c>
      <c r="J1075" s="159">
        <f t="shared" si="502"/>
        <v>182703</v>
      </c>
      <c r="K1075" s="159">
        <f t="shared" si="502"/>
        <v>182704</v>
      </c>
      <c r="L1075" s="159">
        <f t="shared" si="502"/>
        <v>182705</v>
      </c>
      <c r="M1075" s="159">
        <f t="shared" si="502"/>
        <v>182706</v>
      </c>
      <c r="N1075" s="159">
        <f t="shared" si="502"/>
        <v>182707</v>
      </c>
      <c r="O1075" s="159">
        <f t="shared" si="502"/>
        <v>182708</v>
      </c>
      <c r="P1075" s="159">
        <f t="shared" si="502"/>
        <v>182709</v>
      </c>
      <c r="Q1075" s="159">
        <f t="shared" si="502"/>
        <v>182710</v>
      </c>
      <c r="R1075" s="159">
        <f t="shared" si="502"/>
        <v>182371.14</v>
      </c>
    </row>
    <row r="1076" spans="1:18" ht="30.75" customHeight="1">
      <c r="A1076" s="17" t="s">
        <v>649</v>
      </c>
      <c r="B1076" s="15">
        <v>793</v>
      </c>
      <c r="C1076" s="16" t="s">
        <v>26</v>
      </c>
      <c r="D1076" s="16" t="s">
        <v>32</v>
      </c>
      <c r="E1076" s="16" t="s">
        <v>829</v>
      </c>
      <c r="F1076" s="16" t="s">
        <v>50</v>
      </c>
      <c r="G1076" s="159">
        <f>G1077</f>
        <v>182700</v>
      </c>
      <c r="H1076" s="159">
        <f t="shared" si="502"/>
        <v>182701</v>
      </c>
      <c r="I1076" s="159">
        <f t="shared" si="502"/>
        <v>182702</v>
      </c>
      <c r="J1076" s="159">
        <f t="shared" si="502"/>
        <v>182703</v>
      </c>
      <c r="K1076" s="159">
        <f t="shared" si="502"/>
        <v>182704</v>
      </c>
      <c r="L1076" s="159">
        <f t="shared" si="502"/>
        <v>182705</v>
      </c>
      <c r="M1076" s="159">
        <f t="shared" si="502"/>
        <v>182706</v>
      </c>
      <c r="N1076" s="159">
        <f t="shared" si="502"/>
        <v>182707</v>
      </c>
      <c r="O1076" s="159">
        <f t="shared" si="502"/>
        <v>182708</v>
      </c>
      <c r="P1076" s="159">
        <f t="shared" si="502"/>
        <v>182709</v>
      </c>
      <c r="Q1076" s="159">
        <f t="shared" si="502"/>
        <v>182710</v>
      </c>
      <c r="R1076" s="159">
        <f t="shared" si="502"/>
        <v>182371.14</v>
      </c>
    </row>
    <row r="1077" spans="1:18" ht="30.75" customHeight="1">
      <c r="A1077" s="17" t="s">
        <v>51</v>
      </c>
      <c r="B1077" s="15">
        <v>793</v>
      </c>
      <c r="C1077" s="16" t="s">
        <v>26</v>
      </c>
      <c r="D1077" s="16" t="s">
        <v>32</v>
      </c>
      <c r="E1077" s="16" t="s">
        <v>829</v>
      </c>
      <c r="F1077" s="16" t="s">
        <v>52</v>
      </c>
      <c r="G1077" s="159">
        <v>182700</v>
      </c>
      <c r="H1077" s="159">
        <v>182701</v>
      </c>
      <c r="I1077" s="159">
        <v>182702</v>
      </c>
      <c r="J1077" s="159">
        <v>182703</v>
      </c>
      <c r="K1077" s="159">
        <v>182704</v>
      </c>
      <c r="L1077" s="159">
        <v>182705</v>
      </c>
      <c r="M1077" s="159">
        <v>182706</v>
      </c>
      <c r="N1077" s="159">
        <v>182707</v>
      </c>
      <c r="O1077" s="159">
        <v>182708</v>
      </c>
      <c r="P1077" s="159">
        <v>182709</v>
      </c>
      <c r="Q1077" s="159">
        <v>182710</v>
      </c>
      <c r="R1077" s="159">
        <v>182371.14</v>
      </c>
    </row>
    <row r="1078" spans="1:18" ht="25.5" customHeight="1">
      <c r="A1078" s="17" t="s">
        <v>672</v>
      </c>
      <c r="B1078" s="15">
        <v>793</v>
      </c>
      <c r="C1078" s="16" t="s">
        <v>26</v>
      </c>
      <c r="D1078" s="16" t="s">
        <v>32</v>
      </c>
      <c r="E1078" s="16" t="s">
        <v>500</v>
      </c>
      <c r="F1078" s="16"/>
      <c r="G1078" s="159">
        <f>G1085+G1082+G1079</f>
        <v>14696396.310000001</v>
      </c>
      <c r="H1078" s="159">
        <f t="shared" ref="H1078:R1078" si="503">H1085+H1082+H1079</f>
        <v>14696399.310000001</v>
      </c>
      <c r="I1078" s="159">
        <f t="shared" si="503"/>
        <v>14696402.310000001</v>
      </c>
      <c r="J1078" s="159">
        <f t="shared" si="503"/>
        <v>14696405.310000001</v>
      </c>
      <c r="K1078" s="159">
        <f t="shared" si="503"/>
        <v>14696408.310000001</v>
      </c>
      <c r="L1078" s="159">
        <f t="shared" si="503"/>
        <v>14696411.310000001</v>
      </c>
      <c r="M1078" s="159">
        <f t="shared" si="503"/>
        <v>14696414.310000001</v>
      </c>
      <c r="N1078" s="159">
        <f t="shared" si="503"/>
        <v>14696417.310000001</v>
      </c>
      <c r="O1078" s="159">
        <f t="shared" si="503"/>
        <v>14696420.310000001</v>
      </c>
      <c r="P1078" s="159">
        <f t="shared" si="503"/>
        <v>14696423.310000001</v>
      </c>
      <c r="Q1078" s="159">
        <f t="shared" si="503"/>
        <v>14696426.310000001</v>
      </c>
      <c r="R1078" s="159">
        <f t="shared" si="503"/>
        <v>14678334.120000001</v>
      </c>
    </row>
    <row r="1079" spans="1:18" ht="25.5" hidden="1">
      <c r="A1079" s="17" t="s">
        <v>261</v>
      </c>
      <c r="B1079" s="15">
        <v>793</v>
      </c>
      <c r="C1079" s="16" t="s">
        <v>26</v>
      </c>
      <c r="D1079" s="16" t="s">
        <v>32</v>
      </c>
      <c r="E1079" s="16" t="s">
        <v>260</v>
      </c>
      <c r="F1079" s="16"/>
      <c r="G1079" s="159">
        <f>G1080</f>
        <v>0</v>
      </c>
      <c r="H1079" s="159">
        <f t="shared" ref="H1079:R1080" si="504">H1080</f>
        <v>0</v>
      </c>
      <c r="I1079" s="159">
        <f t="shared" si="504"/>
        <v>0</v>
      </c>
      <c r="J1079" s="159">
        <f t="shared" si="504"/>
        <v>0</v>
      </c>
      <c r="K1079" s="159">
        <f t="shared" si="504"/>
        <v>0</v>
      </c>
      <c r="L1079" s="159">
        <f t="shared" si="504"/>
        <v>0</v>
      </c>
      <c r="M1079" s="159">
        <f t="shared" si="504"/>
        <v>0</v>
      </c>
      <c r="N1079" s="159">
        <f t="shared" si="504"/>
        <v>0</v>
      </c>
      <c r="O1079" s="159">
        <f t="shared" si="504"/>
        <v>0</v>
      </c>
      <c r="P1079" s="159">
        <f t="shared" si="504"/>
        <v>0</v>
      </c>
      <c r="Q1079" s="159">
        <f t="shared" si="504"/>
        <v>0</v>
      </c>
      <c r="R1079" s="159">
        <f t="shared" si="504"/>
        <v>0</v>
      </c>
    </row>
    <row r="1080" spans="1:18" ht="51" hidden="1">
      <c r="A1080" s="17" t="s">
        <v>643</v>
      </c>
      <c r="B1080" s="15">
        <v>793</v>
      </c>
      <c r="C1080" s="16" t="s">
        <v>26</v>
      </c>
      <c r="D1080" s="16" t="s">
        <v>32</v>
      </c>
      <c r="E1080" s="16" t="s">
        <v>262</v>
      </c>
      <c r="F1080" s="16" t="s">
        <v>95</v>
      </c>
      <c r="G1080" s="159">
        <f>G1081</f>
        <v>0</v>
      </c>
      <c r="H1080" s="159">
        <f t="shared" si="504"/>
        <v>0</v>
      </c>
      <c r="I1080" s="159">
        <f t="shared" si="504"/>
        <v>0</v>
      </c>
      <c r="J1080" s="159">
        <f t="shared" si="504"/>
        <v>0</v>
      </c>
      <c r="K1080" s="159">
        <f t="shared" si="504"/>
        <v>0</v>
      </c>
      <c r="L1080" s="159">
        <f t="shared" si="504"/>
        <v>0</v>
      </c>
      <c r="M1080" s="159">
        <f t="shared" si="504"/>
        <v>0</v>
      </c>
      <c r="N1080" s="159">
        <f t="shared" si="504"/>
        <v>0</v>
      </c>
      <c r="O1080" s="159">
        <f t="shared" si="504"/>
        <v>0</v>
      </c>
      <c r="P1080" s="159">
        <f t="shared" si="504"/>
        <v>0</v>
      </c>
      <c r="Q1080" s="159">
        <f t="shared" si="504"/>
        <v>0</v>
      </c>
      <c r="R1080" s="159">
        <f t="shared" si="504"/>
        <v>0</v>
      </c>
    </row>
    <row r="1081" spans="1:18" hidden="1">
      <c r="A1081" s="17" t="s">
        <v>655</v>
      </c>
      <c r="B1081" s="15">
        <v>793</v>
      </c>
      <c r="C1081" s="16" t="s">
        <v>26</v>
      </c>
      <c r="D1081" s="16" t="s">
        <v>32</v>
      </c>
      <c r="E1081" s="16" t="s">
        <v>262</v>
      </c>
      <c r="F1081" s="16" t="s">
        <v>654</v>
      </c>
      <c r="G1081" s="159"/>
      <c r="H1081" s="159"/>
      <c r="I1081" s="159"/>
      <c r="J1081" s="159"/>
      <c r="K1081" s="159"/>
      <c r="L1081" s="159"/>
      <c r="M1081" s="159"/>
      <c r="N1081" s="159"/>
      <c r="O1081" s="159"/>
      <c r="P1081" s="159"/>
      <c r="Q1081" s="159"/>
      <c r="R1081" s="159"/>
    </row>
    <row r="1082" spans="1:18" ht="25.5" hidden="1">
      <c r="A1082" s="17" t="s">
        <v>384</v>
      </c>
      <c r="B1082" s="15">
        <v>793</v>
      </c>
      <c r="C1082" s="16" t="s">
        <v>26</v>
      </c>
      <c r="D1082" s="16" t="s">
        <v>32</v>
      </c>
      <c r="E1082" s="16" t="s">
        <v>256</v>
      </c>
      <c r="F1082" s="16"/>
      <c r="G1082" s="159">
        <f>G1083</f>
        <v>0</v>
      </c>
      <c r="H1082" s="159">
        <f t="shared" ref="H1082:R1083" si="505">H1083</f>
        <v>0</v>
      </c>
      <c r="I1082" s="159">
        <f t="shared" si="505"/>
        <v>0</v>
      </c>
      <c r="J1082" s="159">
        <f t="shared" si="505"/>
        <v>0</v>
      </c>
      <c r="K1082" s="159">
        <f t="shared" si="505"/>
        <v>0</v>
      </c>
      <c r="L1082" s="159">
        <f t="shared" si="505"/>
        <v>0</v>
      </c>
      <c r="M1082" s="159">
        <f t="shared" si="505"/>
        <v>0</v>
      </c>
      <c r="N1082" s="159">
        <f t="shared" si="505"/>
        <v>0</v>
      </c>
      <c r="O1082" s="159">
        <f t="shared" si="505"/>
        <v>0</v>
      </c>
      <c r="P1082" s="159">
        <f t="shared" si="505"/>
        <v>0</v>
      </c>
      <c r="Q1082" s="159">
        <f t="shared" si="505"/>
        <v>0</v>
      </c>
      <c r="R1082" s="159">
        <f t="shared" si="505"/>
        <v>0</v>
      </c>
    </row>
    <row r="1083" spans="1:18" ht="51" hidden="1">
      <c r="A1083" s="17" t="s">
        <v>643</v>
      </c>
      <c r="B1083" s="15">
        <v>793</v>
      </c>
      <c r="C1083" s="16" t="s">
        <v>26</v>
      </c>
      <c r="D1083" s="16" t="s">
        <v>32</v>
      </c>
      <c r="E1083" s="16" t="s">
        <v>256</v>
      </c>
      <c r="F1083" s="16" t="s">
        <v>95</v>
      </c>
      <c r="G1083" s="159">
        <f>G1084</f>
        <v>0</v>
      </c>
      <c r="H1083" s="159">
        <f t="shared" si="505"/>
        <v>0</v>
      </c>
      <c r="I1083" s="159">
        <f t="shared" si="505"/>
        <v>0</v>
      </c>
      <c r="J1083" s="159">
        <f t="shared" si="505"/>
        <v>0</v>
      </c>
      <c r="K1083" s="159">
        <f t="shared" si="505"/>
        <v>0</v>
      </c>
      <c r="L1083" s="159">
        <f t="shared" si="505"/>
        <v>0</v>
      </c>
      <c r="M1083" s="159">
        <f t="shared" si="505"/>
        <v>0</v>
      </c>
      <c r="N1083" s="159">
        <f t="shared" si="505"/>
        <v>0</v>
      </c>
      <c r="O1083" s="159">
        <f t="shared" si="505"/>
        <v>0</v>
      </c>
      <c r="P1083" s="159">
        <f t="shared" si="505"/>
        <v>0</v>
      </c>
      <c r="Q1083" s="159">
        <f t="shared" si="505"/>
        <v>0</v>
      </c>
      <c r="R1083" s="159">
        <f t="shared" si="505"/>
        <v>0</v>
      </c>
    </row>
    <row r="1084" spans="1:18" hidden="1">
      <c r="A1084" s="17" t="s">
        <v>655</v>
      </c>
      <c r="B1084" s="15">
        <v>793</v>
      </c>
      <c r="C1084" s="16" t="s">
        <v>26</v>
      </c>
      <c r="D1084" s="16" t="s">
        <v>32</v>
      </c>
      <c r="E1084" s="16" t="s">
        <v>256</v>
      </c>
      <c r="F1084" s="16" t="s">
        <v>654</v>
      </c>
      <c r="G1084" s="159"/>
      <c r="H1084" s="159"/>
      <c r="I1084" s="159"/>
      <c r="J1084" s="159"/>
      <c r="K1084" s="159"/>
      <c r="L1084" s="159"/>
      <c r="M1084" s="159"/>
      <c r="N1084" s="159"/>
      <c r="O1084" s="159"/>
      <c r="P1084" s="159"/>
      <c r="Q1084" s="159"/>
      <c r="R1084" s="159"/>
    </row>
    <row r="1085" spans="1:18" ht="25.5" customHeight="1">
      <c r="A1085" s="17" t="s">
        <v>83</v>
      </c>
      <c r="B1085" s="15">
        <v>793</v>
      </c>
      <c r="C1085" s="16" t="s">
        <v>26</v>
      </c>
      <c r="D1085" s="16" t="s">
        <v>32</v>
      </c>
      <c r="E1085" s="16" t="s">
        <v>598</v>
      </c>
      <c r="F1085" s="16"/>
      <c r="G1085" s="159">
        <f>G1086+G1089+G1093+G1091</f>
        <v>14696396.310000001</v>
      </c>
      <c r="H1085" s="159">
        <f t="shared" ref="H1085:R1085" si="506">H1086+H1089+H1093+H1091</f>
        <v>14696399.310000001</v>
      </c>
      <c r="I1085" s="159">
        <f t="shared" si="506"/>
        <v>14696402.310000001</v>
      </c>
      <c r="J1085" s="159">
        <f t="shared" si="506"/>
        <v>14696405.310000001</v>
      </c>
      <c r="K1085" s="159">
        <f t="shared" si="506"/>
        <v>14696408.310000001</v>
      </c>
      <c r="L1085" s="159">
        <f t="shared" si="506"/>
        <v>14696411.310000001</v>
      </c>
      <c r="M1085" s="159">
        <f t="shared" si="506"/>
        <v>14696414.310000001</v>
      </c>
      <c r="N1085" s="159">
        <f t="shared" si="506"/>
        <v>14696417.310000001</v>
      </c>
      <c r="O1085" s="159">
        <f t="shared" si="506"/>
        <v>14696420.310000001</v>
      </c>
      <c r="P1085" s="159">
        <f t="shared" si="506"/>
        <v>14696423.310000001</v>
      </c>
      <c r="Q1085" s="159">
        <f t="shared" si="506"/>
        <v>14696426.310000001</v>
      </c>
      <c r="R1085" s="159">
        <f t="shared" si="506"/>
        <v>14678334.120000001</v>
      </c>
    </row>
    <row r="1086" spans="1:18" ht="51">
      <c r="A1086" s="17" t="s">
        <v>643</v>
      </c>
      <c r="B1086" s="15">
        <v>793</v>
      </c>
      <c r="C1086" s="16" t="s">
        <v>26</v>
      </c>
      <c r="D1086" s="16" t="s">
        <v>32</v>
      </c>
      <c r="E1086" s="16" t="s">
        <v>598</v>
      </c>
      <c r="F1086" s="16" t="s">
        <v>95</v>
      </c>
      <c r="G1086" s="159">
        <f>G1088+G1087</f>
        <v>7269517.2400000002</v>
      </c>
      <c r="H1086" s="159">
        <f t="shared" ref="H1086:R1086" si="507">H1088+H1087</f>
        <v>7269518.2400000002</v>
      </c>
      <c r="I1086" s="159">
        <f t="shared" si="507"/>
        <v>7269519.2400000002</v>
      </c>
      <c r="J1086" s="159">
        <f t="shared" si="507"/>
        <v>7269520.2400000002</v>
      </c>
      <c r="K1086" s="159">
        <f t="shared" si="507"/>
        <v>7269521.2400000002</v>
      </c>
      <c r="L1086" s="159">
        <f t="shared" si="507"/>
        <v>7269522.2400000002</v>
      </c>
      <c r="M1086" s="159">
        <f t="shared" si="507"/>
        <v>7269523.2400000002</v>
      </c>
      <c r="N1086" s="159">
        <f t="shared" si="507"/>
        <v>7269524.2400000002</v>
      </c>
      <c r="O1086" s="159">
        <f t="shared" si="507"/>
        <v>7269525.2400000002</v>
      </c>
      <c r="P1086" s="159">
        <f t="shared" si="507"/>
        <v>7269526.2400000002</v>
      </c>
      <c r="Q1086" s="159">
        <f t="shared" si="507"/>
        <v>7269527.2400000002</v>
      </c>
      <c r="R1086" s="159">
        <f t="shared" si="507"/>
        <v>7251727.1699999999</v>
      </c>
    </row>
    <row r="1087" spans="1:18">
      <c r="A1087" s="17" t="s">
        <v>655</v>
      </c>
      <c r="B1087" s="15">
        <v>793</v>
      </c>
      <c r="C1087" s="16" t="s">
        <v>26</v>
      </c>
      <c r="D1087" s="16" t="s">
        <v>32</v>
      </c>
      <c r="E1087" s="16" t="s">
        <v>598</v>
      </c>
      <c r="F1087" s="16" t="s">
        <v>654</v>
      </c>
      <c r="G1087" s="159">
        <v>7269517.2400000002</v>
      </c>
      <c r="H1087" s="159">
        <v>7269518.2400000002</v>
      </c>
      <c r="I1087" s="159">
        <v>7269519.2400000002</v>
      </c>
      <c r="J1087" s="159">
        <v>7269520.2400000002</v>
      </c>
      <c r="K1087" s="159">
        <v>7269521.2400000002</v>
      </c>
      <c r="L1087" s="159">
        <v>7269522.2400000002</v>
      </c>
      <c r="M1087" s="159">
        <v>7269523.2400000002</v>
      </c>
      <c r="N1087" s="159">
        <v>7269524.2400000002</v>
      </c>
      <c r="O1087" s="159">
        <v>7269525.2400000002</v>
      </c>
      <c r="P1087" s="159">
        <v>7269526.2400000002</v>
      </c>
      <c r="Q1087" s="159">
        <v>7269527.2400000002</v>
      </c>
      <c r="R1087" s="159">
        <v>7251727.1699999999</v>
      </c>
    </row>
    <row r="1088" spans="1:18" ht="24" customHeight="1">
      <c r="A1088" s="17" t="s">
        <v>93</v>
      </c>
      <c r="B1088" s="15">
        <v>793</v>
      </c>
      <c r="C1088" s="16" t="s">
        <v>26</v>
      </c>
      <c r="D1088" s="16" t="s">
        <v>32</v>
      </c>
      <c r="E1088" s="16" t="s">
        <v>598</v>
      </c>
      <c r="F1088" s="16" t="s">
        <v>96</v>
      </c>
      <c r="G1088" s="159"/>
      <c r="H1088" s="159"/>
      <c r="I1088" s="159"/>
      <c r="J1088" s="159"/>
      <c r="K1088" s="159"/>
      <c r="L1088" s="159"/>
      <c r="M1088" s="159"/>
      <c r="N1088" s="159"/>
      <c r="O1088" s="159"/>
      <c r="P1088" s="159"/>
      <c r="Q1088" s="159"/>
      <c r="R1088" s="159"/>
    </row>
    <row r="1089" spans="1:18" ht="17.25" customHeight="1">
      <c r="A1089" s="17" t="s">
        <v>649</v>
      </c>
      <c r="B1089" s="15">
        <v>793</v>
      </c>
      <c r="C1089" s="16" t="s">
        <v>26</v>
      </c>
      <c r="D1089" s="16" t="s">
        <v>32</v>
      </c>
      <c r="E1089" s="16" t="s">
        <v>598</v>
      </c>
      <c r="F1089" s="16" t="s">
        <v>50</v>
      </c>
      <c r="G1089" s="159">
        <f>G1090</f>
        <v>6867674.6699999999</v>
      </c>
      <c r="H1089" s="159">
        <f t="shared" ref="H1089:R1089" si="508">H1090</f>
        <v>6867675.6699999999</v>
      </c>
      <c r="I1089" s="159">
        <f t="shared" si="508"/>
        <v>6867676.6699999999</v>
      </c>
      <c r="J1089" s="159">
        <f t="shared" si="508"/>
        <v>6867677.6699999999</v>
      </c>
      <c r="K1089" s="159">
        <f t="shared" si="508"/>
        <v>6867678.6699999999</v>
      </c>
      <c r="L1089" s="159">
        <f t="shared" si="508"/>
        <v>6867679.6699999999</v>
      </c>
      <c r="M1089" s="159">
        <f t="shared" si="508"/>
        <v>6867680.6699999999</v>
      </c>
      <c r="N1089" s="159">
        <f t="shared" si="508"/>
        <v>6867681.6699999999</v>
      </c>
      <c r="O1089" s="159">
        <f t="shared" si="508"/>
        <v>6867682.6699999999</v>
      </c>
      <c r="P1089" s="159">
        <f t="shared" si="508"/>
        <v>6867683.6699999999</v>
      </c>
      <c r="Q1089" s="159">
        <f t="shared" si="508"/>
        <v>6867684.6699999999</v>
      </c>
      <c r="R1089" s="159">
        <f t="shared" si="508"/>
        <v>6867674.6299999999</v>
      </c>
    </row>
    <row r="1090" spans="1:18" ht="24" customHeight="1">
      <c r="A1090" s="17" t="s">
        <v>51</v>
      </c>
      <c r="B1090" s="15">
        <v>793</v>
      </c>
      <c r="C1090" s="16" t="s">
        <v>26</v>
      </c>
      <c r="D1090" s="16" t="s">
        <v>32</v>
      </c>
      <c r="E1090" s="16" t="s">
        <v>598</v>
      </c>
      <c r="F1090" s="16" t="s">
        <v>52</v>
      </c>
      <c r="G1090" s="159">
        <v>6867674.6699999999</v>
      </c>
      <c r="H1090" s="159">
        <v>6867675.6699999999</v>
      </c>
      <c r="I1090" s="159">
        <v>6867676.6699999999</v>
      </c>
      <c r="J1090" s="159">
        <v>6867677.6699999999</v>
      </c>
      <c r="K1090" s="159">
        <v>6867678.6699999999</v>
      </c>
      <c r="L1090" s="159">
        <v>6867679.6699999999</v>
      </c>
      <c r="M1090" s="159">
        <v>6867680.6699999999</v>
      </c>
      <c r="N1090" s="159">
        <v>6867681.6699999999</v>
      </c>
      <c r="O1090" s="159">
        <v>6867682.6699999999</v>
      </c>
      <c r="P1090" s="159">
        <v>6867683.6699999999</v>
      </c>
      <c r="Q1090" s="159">
        <v>6867684.6699999999</v>
      </c>
      <c r="R1090" s="159">
        <v>6867674.6299999999</v>
      </c>
    </row>
    <row r="1091" spans="1:18" ht="24" customHeight="1">
      <c r="A1091" s="17" t="s">
        <v>332</v>
      </c>
      <c r="B1091" s="15">
        <v>793</v>
      </c>
      <c r="C1091" s="16" t="s">
        <v>26</v>
      </c>
      <c r="D1091" s="16" t="s">
        <v>32</v>
      </c>
      <c r="E1091" s="16" t="s">
        <v>598</v>
      </c>
      <c r="F1091" s="16" t="s">
        <v>333</v>
      </c>
      <c r="G1091" s="159">
        <f>G1092</f>
        <v>59904.4</v>
      </c>
      <c r="H1091" s="159">
        <f t="shared" ref="H1091:R1091" si="509">H1092</f>
        <v>59905.4</v>
      </c>
      <c r="I1091" s="159">
        <f t="shared" si="509"/>
        <v>59906.400000000001</v>
      </c>
      <c r="J1091" s="159">
        <f t="shared" si="509"/>
        <v>59907.4</v>
      </c>
      <c r="K1091" s="159">
        <f t="shared" si="509"/>
        <v>59908.4</v>
      </c>
      <c r="L1091" s="159">
        <f t="shared" si="509"/>
        <v>59909.4</v>
      </c>
      <c r="M1091" s="159">
        <f t="shared" si="509"/>
        <v>59910.400000000001</v>
      </c>
      <c r="N1091" s="159">
        <f t="shared" si="509"/>
        <v>59911.4</v>
      </c>
      <c r="O1091" s="159">
        <f t="shared" si="509"/>
        <v>59912.4</v>
      </c>
      <c r="P1091" s="159">
        <f t="shared" si="509"/>
        <v>59913.4</v>
      </c>
      <c r="Q1091" s="159">
        <f t="shared" si="509"/>
        <v>59914.400000000001</v>
      </c>
      <c r="R1091" s="159">
        <f t="shared" si="509"/>
        <v>59904.4</v>
      </c>
    </row>
    <row r="1092" spans="1:18" ht="24" customHeight="1">
      <c r="A1092" s="17" t="s">
        <v>334</v>
      </c>
      <c r="B1092" s="15">
        <v>793</v>
      </c>
      <c r="C1092" s="16" t="s">
        <v>26</v>
      </c>
      <c r="D1092" s="16" t="s">
        <v>32</v>
      </c>
      <c r="E1092" s="16" t="s">
        <v>598</v>
      </c>
      <c r="F1092" s="16" t="s">
        <v>335</v>
      </c>
      <c r="G1092" s="159">
        <v>59904.4</v>
      </c>
      <c r="H1092" s="159">
        <v>59905.4</v>
      </c>
      <c r="I1092" s="159">
        <v>59906.400000000001</v>
      </c>
      <c r="J1092" s="159">
        <v>59907.4</v>
      </c>
      <c r="K1092" s="159">
        <v>59908.4</v>
      </c>
      <c r="L1092" s="159">
        <v>59909.4</v>
      </c>
      <c r="M1092" s="159">
        <v>59910.400000000001</v>
      </c>
      <c r="N1092" s="159">
        <v>59911.4</v>
      </c>
      <c r="O1092" s="159">
        <v>59912.4</v>
      </c>
      <c r="P1092" s="159">
        <v>59913.4</v>
      </c>
      <c r="Q1092" s="159">
        <v>59914.400000000001</v>
      </c>
      <c r="R1092" s="159">
        <v>59904.4</v>
      </c>
    </row>
    <row r="1093" spans="1:18" ht="18.75" customHeight="1">
      <c r="A1093" s="17" t="s">
        <v>100</v>
      </c>
      <c r="B1093" s="15">
        <v>793</v>
      </c>
      <c r="C1093" s="16" t="s">
        <v>26</v>
      </c>
      <c r="D1093" s="16" t="s">
        <v>32</v>
      </c>
      <c r="E1093" s="16" t="s">
        <v>598</v>
      </c>
      <c r="F1093" s="16" t="s">
        <v>101</v>
      </c>
      <c r="G1093" s="159">
        <f>G1095+G1094</f>
        <v>499300</v>
      </c>
      <c r="H1093" s="159">
        <f t="shared" ref="H1093:R1093" si="510">H1095+H1094</f>
        <v>499300</v>
      </c>
      <c r="I1093" s="159">
        <f t="shared" si="510"/>
        <v>499300</v>
      </c>
      <c r="J1093" s="159">
        <f t="shared" si="510"/>
        <v>499300</v>
      </c>
      <c r="K1093" s="159">
        <f t="shared" si="510"/>
        <v>499300</v>
      </c>
      <c r="L1093" s="159">
        <f t="shared" si="510"/>
        <v>499300</v>
      </c>
      <c r="M1093" s="159">
        <f t="shared" si="510"/>
        <v>499300</v>
      </c>
      <c r="N1093" s="159">
        <f t="shared" si="510"/>
        <v>499300</v>
      </c>
      <c r="O1093" s="159">
        <f t="shared" si="510"/>
        <v>499300</v>
      </c>
      <c r="P1093" s="159">
        <f t="shared" si="510"/>
        <v>499300</v>
      </c>
      <c r="Q1093" s="159">
        <f t="shared" si="510"/>
        <v>499300</v>
      </c>
      <c r="R1093" s="159">
        <f t="shared" si="510"/>
        <v>499027.92000000004</v>
      </c>
    </row>
    <row r="1094" spans="1:18" ht="24" customHeight="1">
      <c r="A1094" s="17" t="s">
        <v>657</v>
      </c>
      <c r="B1094" s="15">
        <v>793</v>
      </c>
      <c r="C1094" s="16" t="s">
        <v>26</v>
      </c>
      <c r="D1094" s="16" t="s">
        <v>32</v>
      </c>
      <c r="E1094" s="16" t="s">
        <v>598</v>
      </c>
      <c r="F1094" s="16" t="s">
        <v>656</v>
      </c>
      <c r="G1094" s="159">
        <v>1828.64</v>
      </c>
      <c r="H1094" s="159">
        <v>1828.64</v>
      </c>
      <c r="I1094" s="159">
        <v>1828.64</v>
      </c>
      <c r="J1094" s="159">
        <v>1828.64</v>
      </c>
      <c r="K1094" s="159">
        <v>1828.64</v>
      </c>
      <c r="L1094" s="159">
        <v>1828.64</v>
      </c>
      <c r="M1094" s="159">
        <v>1828.64</v>
      </c>
      <c r="N1094" s="159">
        <v>1828.64</v>
      </c>
      <c r="O1094" s="159">
        <v>1828.64</v>
      </c>
      <c r="P1094" s="159">
        <v>1828.64</v>
      </c>
      <c r="Q1094" s="159">
        <v>1828.64</v>
      </c>
      <c r="R1094" s="159">
        <v>1828.64</v>
      </c>
    </row>
    <row r="1095" spans="1:18" ht="17.25" customHeight="1">
      <c r="A1095" s="17" t="s">
        <v>323</v>
      </c>
      <c r="B1095" s="15">
        <v>793</v>
      </c>
      <c r="C1095" s="16" t="s">
        <v>26</v>
      </c>
      <c r="D1095" s="16" t="s">
        <v>32</v>
      </c>
      <c r="E1095" s="16" t="s">
        <v>598</v>
      </c>
      <c r="F1095" s="16" t="s">
        <v>104</v>
      </c>
      <c r="G1095" s="159">
        <v>497471.36</v>
      </c>
      <c r="H1095" s="159">
        <v>497471.36</v>
      </c>
      <c r="I1095" s="159">
        <v>497471.36</v>
      </c>
      <c r="J1095" s="159">
        <v>497471.36</v>
      </c>
      <c r="K1095" s="159">
        <v>497471.36</v>
      </c>
      <c r="L1095" s="159">
        <v>497471.36</v>
      </c>
      <c r="M1095" s="159">
        <v>497471.36</v>
      </c>
      <c r="N1095" s="159">
        <v>497471.36</v>
      </c>
      <c r="O1095" s="159">
        <v>497471.36</v>
      </c>
      <c r="P1095" s="159">
        <v>497471.36</v>
      </c>
      <c r="Q1095" s="159">
        <v>497471.36</v>
      </c>
      <c r="R1095" s="159">
        <v>497199.28</v>
      </c>
    </row>
    <row r="1096" spans="1:18" ht="25.5" hidden="1" customHeight="1">
      <c r="A1096" s="17" t="s">
        <v>354</v>
      </c>
      <c r="B1096" s="15">
        <v>793</v>
      </c>
      <c r="C1096" s="16" t="s">
        <v>26</v>
      </c>
      <c r="D1096" s="16" t="s">
        <v>32</v>
      </c>
      <c r="E1096" s="16" t="s">
        <v>444</v>
      </c>
      <c r="F1096" s="16"/>
      <c r="G1096" s="159">
        <f>G1097</f>
        <v>0</v>
      </c>
      <c r="H1096" s="159">
        <f t="shared" ref="H1096:R1097" si="511">H1097</f>
        <v>0</v>
      </c>
      <c r="I1096" s="159">
        <f t="shared" si="511"/>
        <v>0</v>
      </c>
      <c r="J1096" s="159">
        <f t="shared" si="511"/>
        <v>0</v>
      </c>
      <c r="K1096" s="159">
        <f t="shared" si="511"/>
        <v>0</v>
      </c>
      <c r="L1096" s="159">
        <f t="shared" si="511"/>
        <v>0</v>
      </c>
      <c r="M1096" s="159">
        <f t="shared" si="511"/>
        <v>0</v>
      </c>
      <c r="N1096" s="159">
        <f t="shared" si="511"/>
        <v>0</v>
      </c>
      <c r="O1096" s="159">
        <f t="shared" si="511"/>
        <v>0</v>
      </c>
      <c r="P1096" s="159">
        <f t="shared" si="511"/>
        <v>0</v>
      </c>
      <c r="Q1096" s="159">
        <f t="shared" si="511"/>
        <v>0</v>
      </c>
      <c r="R1096" s="159">
        <f t="shared" si="511"/>
        <v>0</v>
      </c>
    </row>
    <row r="1097" spans="1:18" ht="18.75" hidden="1" customHeight="1">
      <c r="A1097" s="17" t="s">
        <v>657</v>
      </c>
      <c r="B1097" s="15">
        <v>793</v>
      </c>
      <c r="C1097" s="16" t="s">
        <v>26</v>
      </c>
      <c r="D1097" s="16" t="s">
        <v>32</v>
      </c>
      <c r="E1097" s="16" t="s">
        <v>445</v>
      </c>
      <c r="F1097" s="16"/>
      <c r="G1097" s="159">
        <f>G1098</f>
        <v>0</v>
      </c>
      <c r="H1097" s="159">
        <f t="shared" si="511"/>
        <v>0</v>
      </c>
      <c r="I1097" s="159">
        <f t="shared" si="511"/>
        <v>0</v>
      </c>
      <c r="J1097" s="159">
        <f t="shared" si="511"/>
        <v>0</v>
      </c>
      <c r="K1097" s="159">
        <f t="shared" si="511"/>
        <v>0</v>
      </c>
      <c r="L1097" s="159">
        <f t="shared" si="511"/>
        <v>0</v>
      </c>
      <c r="M1097" s="159">
        <f t="shared" si="511"/>
        <v>0</v>
      </c>
      <c r="N1097" s="159">
        <f t="shared" si="511"/>
        <v>0</v>
      </c>
      <c r="O1097" s="159">
        <f t="shared" si="511"/>
        <v>0</v>
      </c>
      <c r="P1097" s="159">
        <f t="shared" si="511"/>
        <v>0</v>
      </c>
      <c r="Q1097" s="159">
        <f t="shared" si="511"/>
        <v>0</v>
      </c>
      <c r="R1097" s="159">
        <f t="shared" si="511"/>
        <v>0</v>
      </c>
    </row>
    <row r="1098" spans="1:18" ht="19.5" hidden="1" customHeight="1">
      <c r="A1098" s="17" t="s">
        <v>100</v>
      </c>
      <c r="B1098" s="15">
        <v>793</v>
      </c>
      <c r="C1098" s="16" t="s">
        <v>26</v>
      </c>
      <c r="D1098" s="16" t="s">
        <v>32</v>
      </c>
      <c r="E1098" s="16" t="s">
        <v>445</v>
      </c>
      <c r="F1098" s="16" t="s">
        <v>101</v>
      </c>
      <c r="G1098" s="159">
        <f>G1099+G1100</f>
        <v>0</v>
      </c>
      <c r="H1098" s="159">
        <f t="shared" ref="H1098:R1098" si="512">H1099+H1100</f>
        <v>0</v>
      </c>
      <c r="I1098" s="159">
        <f t="shared" si="512"/>
        <v>0</v>
      </c>
      <c r="J1098" s="159">
        <f t="shared" si="512"/>
        <v>0</v>
      </c>
      <c r="K1098" s="159">
        <f t="shared" si="512"/>
        <v>0</v>
      </c>
      <c r="L1098" s="159">
        <f t="shared" si="512"/>
        <v>0</v>
      </c>
      <c r="M1098" s="159">
        <f t="shared" si="512"/>
        <v>0</v>
      </c>
      <c r="N1098" s="159">
        <f t="shared" si="512"/>
        <v>0</v>
      </c>
      <c r="O1098" s="159">
        <f t="shared" si="512"/>
        <v>0</v>
      </c>
      <c r="P1098" s="159">
        <f t="shared" si="512"/>
        <v>0</v>
      </c>
      <c r="Q1098" s="159">
        <f t="shared" si="512"/>
        <v>0</v>
      </c>
      <c r="R1098" s="159">
        <f t="shared" si="512"/>
        <v>0</v>
      </c>
    </row>
    <row r="1099" spans="1:18" ht="18.75" hidden="1" customHeight="1">
      <c r="A1099" s="17" t="s">
        <v>657</v>
      </c>
      <c r="B1099" s="15">
        <v>793</v>
      </c>
      <c r="C1099" s="16" t="s">
        <v>26</v>
      </c>
      <c r="D1099" s="16" t="s">
        <v>32</v>
      </c>
      <c r="E1099" s="16" t="s">
        <v>445</v>
      </c>
      <c r="F1099" s="16" t="s">
        <v>656</v>
      </c>
      <c r="G1099" s="159"/>
      <c r="H1099" s="159"/>
      <c r="I1099" s="159"/>
      <c r="J1099" s="159"/>
      <c r="K1099" s="159"/>
      <c r="L1099" s="159"/>
      <c r="M1099" s="159"/>
      <c r="N1099" s="159"/>
      <c r="O1099" s="159"/>
      <c r="P1099" s="159"/>
      <c r="Q1099" s="159"/>
      <c r="R1099" s="159"/>
    </row>
    <row r="1100" spans="1:18" ht="18.75" hidden="1" customHeight="1">
      <c r="A1100" s="17" t="s">
        <v>323</v>
      </c>
      <c r="B1100" s="15">
        <v>793</v>
      </c>
      <c r="C1100" s="16" t="s">
        <v>26</v>
      </c>
      <c r="D1100" s="16" t="s">
        <v>32</v>
      </c>
      <c r="E1100" s="16" t="s">
        <v>445</v>
      </c>
      <c r="F1100" s="16" t="s">
        <v>104</v>
      </c>
      <c r="G1100" s="159"/>
      <c r="H1100" s="159"/>
      <c r="I1100" s="159"/>
      <c r="J1100" s="159"/>
      <c r="K1100" s="159"/>
      <c r="L1100" s="159"/>
      <c r="M1100" s="159"/>
      <c r="N1100" s="159"/>
      <c r="O1100" s="159"/>
      <c r="P1100" s="159"/>
      <c r="Q1100" s="159"/>
      <c r="R1100" s="159"/>
    </row>
    <row r="1101" spans="1:18" s="19" customFormat="1" ht="25.5" hidden="1">
      <c r="A1101" s="14" t="s">
        <v>602</v>
      </c>
      <c r="B1101" s="15">
        <v>793</v>
      </c>
      <c r="C1101" s="16" t="s">
        <v>26</v>
      </c>
      <c r="D1101" s="16" t="s">
        <v>32</v>
      </c>
      <c r="E1101" s="16" t="s">
        <v>455</v>
      </c>
      <c r="F1101" s="16"/>
      <c r="G1101" s="159">
        <f>G1102</f>
        <v>0</v>
      </c>
      <c r="H1101" s="159">
        <f t="shared" ref="H1101:R1103" si="513">H1102</f>
        <v>1</v>
      </c>
      <c r="I1101" s="159">
        <f t="shared" si="513"/>
        <v>2</v>
      </c>
      <c r="J1101" s="159">
        <f t="shared" si="513"/>
        <v>3</v>
      </c>
      <c r="K1101" s="159">
        <f t="shared" si="513"/>
        <v>4</v>
      </c>
      <c r="L1101" s="159">
        <f t="shared" si="513"/>
        <v>5</v>
      </c>
      <c r="M1101" s="159">
        <f t="shared" si="513"/>
        <v>6</v>
      </c>
      <c r="N1101" s="159">
        <f t="shared" si="513"/>
        <v>7</v>
      </c>
      <c r="O1101" s="159">
        <f t="shared" si="513"/>
        <v>8</v>
      </c>
      <c r="P1101" s="159">
        <f t="shared" si="513"/>
        <v>9</v>
      </c>
      <c r="Q1101" s="159">
        <f t="shared" si="513"/>
        <v>10</v>
      </c>
      <c r="R1101" s="159">
        <f t="shared" si="513"/>
        <v>0</v>
      </c>
    </row>
    <row r="1102" spans="1:18" s="19" customFormat="1" ht="25.5" hidden="1">
      <c r="A1102" s="17" t="s">
        <v>180</v>
      </c>
      <c r="B1102" s="15">
        <v>793</v>
      </c>
      <c r="C1102" s="16" t="s">
        <v>26</v>
      </c>
      <c r="D1102" s="16" t="s">
        <v>32</v>
      </c>
      <c r="E1102" s="16" t="s">
        <v>456</v>
      </c>
      <c r="F1102" s="16"/>
      <c r="G1102" s="159">
        <f>G1103</f>
        <v>0</v>
      </c>
      <c r="H1102" s="159">
        <f t="shared" si="513"/>
        <v>1</v>
      </c>
      <c r="I1102" s="159">
        <f t="shared" si="513"/>
        <v>2</v>
      </c>
      <c r="J1102" s="159">
        <f t="shared" si="513"/>
        <v>3</v>
      </c>
      <c r="K1102" s="159">
        <f t="shared" si="513"/>
        <v>4</v>
      </c>
      <c r="L1102" s="159">
        <f t="shared" si="513"/>
        <v>5</v>
      </c>
      <c r="M1102" s="159">
        <f t="shared" si="513"/>
        <v>6</v>
      </c>
      <c r="N1102" s="159">
        <f t="shared" si="513"/>
        <v>7</v>
      </c>
      <c r="O1102" s="159">
        <f t="shared" si="513"/>
        <v>8</v>
      </c>
      <c r="P1102" s="159">
        <f t="shared" si="513"/>
        <v>9</v>
      </c>
      <c r="Q1102" s="159">
        <f t="shared" si="513"/>
        <v>10</v>
      </c>
      <c r="R1102" s="159">
        <f t="shared" si="513"/>
        <v>0</v>
      </c>
    </row>
    <row r="1103" spans="1:18" s="19" customFormat="1" ht="24.75" hidden="1" customHeight="1">
      <c r="A1103" s="17" t="s">
        <v>649</v>
      </c>
      <c r="B1103" s="15">
        <v>793</v>
      </c>
      <c r="C1103" s="16" t="s">
        <v>26</v>
      </c>
      <c r="D1103" s="16" t="s">
        <v>32</v>
      </c>
      <c r="E1103" s="16" t="s">
        <v>456</v>
      </c>
      <c r="F1103" s="16" t="s">
        <v>50</v>
      </c>
      <c r="G1103" s="159">
        <f>G1104</f>
        <v>0</v>
      </c>
      <c r="H1103" s="159">
        <f t="shared" si="513"/>
        <v>1</v>
      </c>
      <c r="I1103" s="159">
        <f t="shared" si="513"/>
        <v>2</v>
      </c>
      <c r="J1103" s="159">
        <f t="shared" si="513"/>
        <v>3</v>
      </c>
      <c r="K1103" s="159">
        <f t="shared" si="513"/>
        <v>4</v>
      </c>
      <c r="L1103" s="159">
        <f t="shared" si="513"/>
        <v>5</v>
      </c>
      <c r="M1103" s="159">
        <f t="shared" si="513"/>
        <v>6</v>
      </c>
      <c r="N1103" s="159">
        <f t="shared" si="513"/>
        <v>7</v>
      </c>
      <c r="O1103" s="159">
        <f t="shared" si="513"/>
        <v>8</v>
      </c>
      <c r="P1103" s="159">
        <f t="shared" si="513"/>
        <v>9</v>
      </c>
      <c r="Q1103" s="159">
        <f t="shared" si="513"/>
        <v>10</v>
      </c>
      <c r="R1103" s="159">
        <f t="shared" si="513"/>
        <v>0</v>
      </c>
    </row>
    <row r="1104" spans="1:18" s="19" customFormat="1" ht="25.5" hidden="1">
      <c r="A1104" s="17" t="s">
        <v>51</v>
      </c>
      <c r="B1104" s="15">
        <v>793</v>
      </c>
      <c r="C1104" s="16" t="s">
        <v>26</v>
      </c>
      <c r="D1104" s="16" t="s">
        <v>32</v>
      </c>
      <c r="E1104" s="16" t="s">
        <v>456</v>
      </c>
      <c r="F1104" s="16" t="s">
        <v>52</v>
      </c>
      <c r="G1104" s="159">
        <v>0</v>
      </c>
      <c r="H1104" s="159">
        <v>1</v>
      </c>
      <c r="I1104" s="159">
        <v>2</v>
      </c>
      <c r="J1104" s="159">
        <v>3</v>
      </c>
      <c r="K1104" s="159">
        <v>4</v>
      </c>
      <c r="L1104" s="159">
        <v>5</v>
      </c>
      <c r="M1104" s="159">
        <v>6</v>
      </c>
      <c r="N1104" s="159">
        <v>7</v>
      </c>
      <c r="O1104" s="159">
        <v>8</v>
      </c>
      <c r="P1104" s="159">
        <v>9</v>
      </c>
      <c r="Q1104" s="159">
        <v>10</v>
      </c>
      <c r="R1104" s="159">
        <v>0</v>
      </c>
    </row>
    <row r="1105" spans="1:18" ht="18.75" hidden="1" customHeight="1">
      <c r="A1105" s="17"/>
      <c r="B1105" s="15"/>
      <c r="C1105" s="16"/>
      <c r="D1105" s="16"/>
      <c r="E1105" s="16"/>
      <c r="F1105" s="16"/>
      <c r="G1105" s="159"/>
      <c r="H1105" s="159"/>
      <c r="I1105" s="159"/>
      <c r="J1105" s="159"/>
      <c r="K1105" s="159"/>
      <c r="L1105" s="159"/>
      <c r="M1105" s="159"/>
      <c r="N1105" s="159"/>
      <c r="O1105" s="159"/>
      <c r="P1105" s="159"/>
      <c r="Q1105" s="159"/>
      <c r="R1105" s="159"/>
    </row>
    <row r="1106" spans="1:18" ht="18.75" hidden="1" customHeight="1">
      <c r="A1106" s="17"/>
      <c r="B1106" s="15"/>
      <c r="C1106" s="16"/>
      <c r="D1106" s="16"/>
      <c r="E1106" s="16"/>
      <c r="F1106" s="16"/>
      <c r="G1106" s="159"/>
      <c r="H1106" s="159"/>
      <c r="I1106" s="159"/>
      <c r="J1106" s="159"/>
      <c r="K1106" s="159"/>
      <c r="L1106" s="159"/>
      <c r="M1106" s="159"/>
      <c r="N1106" s="159"/>
      <c r="O1106" s="159"/>
      <c r="P1106" s="159"/>
      <c r="Q1106" s="159"/>
      <c r="R1106" s="159"/>
    </row>
    <row r="1107" spans="1:18" ht="18.75" hidden="1" customHeight="1">
      <c r="A1107" s="17"/>
      <c r="B1107" s="15"/>
      <c r="C1107" s="16"/>
      <c r="D1107" s="16"/>
      <c r="E1107" s="16"/>
      <c r="F1107" s="16"/>
      <c r="G1107" s="159"/>
      <c r="H1107" s="159"/>
      <c r="I1107" s="159"/>
      <c r="J1107" s="159"/>
      <c r="K1107" s="159"/>
      <c r="L1107" s="159"/>
      <c r="M1107" s="159"/>
      <c r="N1107" s="159"/>
      <c r="O1107" s="159"/>
      <c r="P1107" s="159"/>
      <c r="Q1107" s="159"/>
      <c r="R1107" s="159"/>
    </row>
    <row r="1108" spans="1:18" ht="25.5">
      <c r="A1108" s="12" t="s">
        <v>358</v>
      </c>
      <c r="B1108" s="7">
        <v>793</v>
      </c>
      <c r="C1108" s="8" t="s">
        <v>109</v>
      </c>
      <c r="D1108" s="8"/>
      <c r="E1108" s="8"/>
      <c r="F1108" s="8"/>
      <c r="G1108" s="157">
        <f>G1109+G1141+G1136</f>
        <v>515489.88</v>
      </c>
      <c r="H1108" s="157">
        <f t="shared" ref="H1108:R1108" si="514">H1109+H1141+H1136</f>
        <v>515496.88</v>
      </c>
      <c r="I1108" s="157">
        <f t="shared" si="514"/>
        <v>515503.88</v>
      </c>
      <c r="J1108" s="157">
        <f t="shared" si="514"/>
        <v>515510.88</v>
      </c>
      <c r="K1108" s="157">
        <f t="shared" si="514"/>
        <v>515517.88</v>
      </c>
      <c r="L1108" s="157">
        <f t="shared" si="514"/>
        <v>515524.88</v>
      </c>
      <c r="M1108" s="157">
        <f t="shared" si="514"/>
        <v>515531.88</v>
      </c>
      <c r="N1108" s="157">
        <f t="shared" si="514"/>
        <v>515538.88</v>
      </c>
      <c r="O1108" s="157">
        <f t="shared" si="514"/>
        <v>515545.88</v>
      </c>
      <c r="P1108" s="157">
        <f t="shared" si="514"/>
        <v>515552.88</v>
      </c>
      <c r="Q1108" s="157">
        <f t="shared" si="514"/>
        <v>515559.88</v>
      </c>
      <c r="R1108" s="157">
        <f t="shared" si="514"/>
        <v>485675</v>
      </c>
    </row>
    <row r="1109" spans="1:18" s="52" customFormat="1" ht="32.25" customHeight="1">
      <c r="A1109" s="43" t="s">
        <v>359</v>
      </c>
      <c r="B1109" s="15">
        <v>793</v>
      </c>
      <c r="C1109" s="16" t="s">
        <v>109</v>
      </c>
      <c r="D1109" s="16" t="s">
        <v>235</v>
      </c>
      <c r="E1109" s="16"/>
      <c r="F1109" s="16"/>
      <c r="G1109" s="159">
        <f>G1110+G1123+G1119</f>
        <v>360489.88</v>
      </c>
      <c r="H1109" s="159">
        <f t="shared" ref="H1109:R1109" si="515">H1110+H1123+H1119</f>
        <v>360494.88</v>
      </c>
      <c r="I1109" s="159">
        <f t="shared" si="515"/>
        <v>360499.88</v>
      </c>
      <c r="J1109" s="159">
        <f t="shared" si="515"/>
        <v>360504.88</v>
      </c>
      <c r="K1109" s="159">
        <f t="shared" si="515"/>
        <v>360509.88</v>
      </c>
      <c r="L1109" s="159">
        <f t="shared" si="515"/>
        <v>360514.88</v>
      </c>
      <c r="M1109" s="159">
        <f t="shared" si="515"/>
        <v>360519.88</v>
      </c>
      <c r="N1109" s="159">
        <f t="shared" si="515"/>
        <v>360524.88</v>
      </c>
      <c r="O1109" s="159">
        <f t="shared" si="515"/>
        <v>360529.88</v>
      </c>
      <c r="P1109" s="159">
        <f t="shared" si="515"/>
        <v>360534.88</v>
      </c>
      <c r="Q1109" s="159">
        <f t="shared" si="515"/>
        <v>360539.88</v>
      </c>
      <c r="R1109" s="159">
        <f t="shared" si="515"/>
        <v>335675</v>
      </c>
    </row>
    <row r="1110" spans="1:18" s="31" customFormat="1" ht="51">
      <c r="A1110" s="43" t="s">
        <v>801</v>
      </c>
      <c r="B1110" s="15">
        <v>793</v>
      </c>
      <c r="C1110" s="16" t="s">
        <v>109</v>
      </c>
      <c r="D1110" s="16" t="s">
        <v>235</v>
      </c>
      <c r="E1110" s="16" t="s">
        <v>501</v>
      </c>
      <c r="F1110" s="42"/>
      <c r="G1110" s="159">
        <f>G1111+G1114+G1133+G1130</f>
        <v>360489.88</v>
      </c>
      <c r="H1110" s="159">
        <f t="shared" ref="H1110:R1110" si="516">H1111+H1114+H1133+H1130</f>
        <v>360494.88</v>
      </c>
      <c r="I1110" s="159">
        <f t="shared" si="516"/>
        <v>360499.88</v>
      </c>
      <c r="J1110" s="159">
        <f t="shared" si="516"/>
        <v>360504.88</v>
      </c>
      <c r="K1110" s="159">
        <f t="shared" si="516"/>
        <v>360509.88</v>
      </c>
      <c r="L1110" s="159">
        <f t="shared" si="516"/>
        <v>360514.88</v>
      </c>
      <c r="M1110" s="159">
        <f t="shared" si="516"/>
        <v>360519.88</v>
      </c>
      <c r="N1110" s="159">
        <f t="shared" si="516"/>
        <v>360524.88</v>
      </c>
      <c r="O1110" s="159">
        <f t="shared" si="516"/>
        <v>360529.88</v>
      </c>
      <c r="P1110" s="159">
        <f t="shared" si="516"/>
        <v>360534.88</v>
      </c>
      <c r="Q1110" s="159">
        <f t="shared" si="516"/>
        <v>360539.88</v>
      </c>
      <c r="R1110" s="159">
        <f t="shared" si="516"/>
        <v>335675</v>
      </c>
    </row>
    <row r="1111" spans="1:18" s="31" customFormat="1" ht="54.75" customHeight="1">
      <c r="A1111" s="43" t="s">
        <v>675</v>
      </c>
      <c r="B1111" s="15">
        <v>793</v>
      </c>
      <c r="C1111" s="16" t="s">
        <v>109</v>
      </c>
      <c r="D1111" s="16" t="s">
        <v>235</v>
      </c>
      <c r="E1111" s="16" t="s">
        <v>306</v>
      </c>
      <c r="F1111" s="42"/>
      <c r="G1111" s="159">
        <f>G1112</f>
        <v>30000</v>
      </c>
      <c r="H1111" s="159">
        <f t="shared" ref="H1111:R1112" si="517">H1112</f>
        <v>30001</v>
      </c>
      <c r="I1111" s="159">
        <f t="shared" si="517"/>
        <v>30002</v>
      </c>
      <c r="J1111" s="159">
        <f t="shared" si="517"/>
        <v>30003</v>
      </c>
      <c r="K1111" s="159">
        <f t="shared" si="517"/>
        <v>30004</v>
      </c>
      <c r="L1111" s="159">
        <f t="shared" si="517"/>
        <v>30005</v>
      </c>
      <c r="M1111" s="159">
        <f t="shared" si="517"/>
        <v>30006</v>
      </c>
      <c r="N1111" s="159">
        <f t="shared" si="517"/>
        <v>30007</v>
      </c>
      <c r="O1111" s="159">
        <f t="shared" si="517"/>
        <v>30008</v>
      </c>
      <c r="P1111" s="159">
        <f t="shared" si="517"/>
        <v>30009</v>
      </c>
      <c r="Q1111" s="159">
        <f t="shared" si="517"/>
        <v>30010</v>
      </c>
      <c r="R1111" s="159">
        <f t="shared" si="517"/>
        <v>30000</v>
      </c>
    </row>
    <row r="1112" spans="1:18" s="31" customFormat="1">
      <c r="A1112" s="17" t="s">
        <v>649</v>
      </c>
      <c r="B1112" s="15">
        <v>793</v>
      </c>
      <c r="C1112" s="16" t="s">
        <v>109</v>
      </c>
      <c r="D1112" s="16" t="s">
        <v>235</v>
      </c>
      <c r="E1112" s="16" t="s">
        <v>306</v>
      </c>
      <c r="F1112" s="16" t="s">
        <v>50</v>
      </c>
      <c r="G1112" s="159">
        <f>G1113</f>
        <v>30000</v>
      </c>
      <c r="H1112" s="159">
        <f t="shared" si="517"/>
        <v>30001</v>
      </c>
      <c r="I1112" s="159">
        <f t="shared" si="517"/>
        <v>30002</v>
      </c>
      <c r="J1112" s="159">
        <f t="shared" si="517"/>
        <v>30003</v>
      </c>
      <c r="K1112" s="159">
        <f t="shared" si="517"/>
        <v>30004</v>
      </c>
      <c r="L1112" s="159">
        <f t="shared" si="517"/>
        <v>30005</v>
      </c>
      <c r="M1112" s="159">
        <f t="shared" si="517"/>
        <v>30006</v>
      </c>
      <c r="N1112" s="159">
        <f t="shared" si="517"/>
        <v>30007</v>
      </c>
      <c r="O1112" s="159">
        <f t="shared" si="517"/>
        <v>30008</v>
      </c>
      <c r="P1112" s="159">
        <f t="shared" si="517"/>
        <v>30009</v>
      </c>
      <c r="Q1112" s="159">
        <f t="shared" si="517"/>
        <v>30010</v>
      </c>
      <c r="R1112" s="159">
        <f t="shared" si="517"/>
        <v>30000</v>
      </c>
    </row>
    <row r="1113" spans="1:18" s="31" customFormat="1" ht="25.5">
      <c r="A1113" s="17" t="s">
        <v>51</v>
      </c>
      <c r="B1113" s="15">
        <v>793</v>
      </c>
      <c r="C1113" s="16" t="s">
        <v>109</v>
      </c>
      <c r="D1113" s="16" t="s">
        <v>235</v>
      </c>
      <c r="E1113" s="16" t="s">
        <v>306</v>
      </c>
      <c r="F1113" s="16" t="s">
        <v>52</v>
      </c>
      <c r="G1113" s="159">
        <v>30000</v>
      </c>
      <c r="H1113" s="159">
        <v>30001</v>
      </c>
      <c r="I1113" s="159">
        <v>30002</v>
      </c>
      <c r="J1113" s="159">
        <v>30003</v>
      </c>
      <c r="K1113" s="159">
        <v>30004</v>
      </c>
      <c r="L1113" s="159">
        <v>30005</v>
      </c>
      <c r="M1113" s="159">
        <v>30006</v>
      </c>
      <c r="N1113" s="159">
        <v>30007</v>
      </c>
      <c r="O1113" s="159">
        <v>30008</v>
      </c>
      <c r="P1113" s="159">
        <v>30009</v>
      </c>
      <c r="Q1113" s="159">
        <v>30010</v>
      </c>
      <c r="R1113" s="159">
        <v>30000</v>
      </c>
    </row>
    <row r="1114" spans="1:18" ht="50.25" customHeight="1">
      <c r="A1114" s="65" t="s">
        <v>974</v>
      </c>
      <c r="B1114" s="15">
        <v>793</v>
      </c>
      <c r="C1114" s="16" t="s">
        <v>109</v>
      </c>
      <c r="D1114" s="16" t="s">
        <v>235</v>
      </c>
      <c r="E1114" s="16" t="s">
        <v>510</v>
      </c>
      <c r="F1114" s="16"/>
      <c r="G1114" s="159">
        <f>G1117+G1115</f>
        <v>280000</v>
      </c>
      <c r="H1114" s="159">
        <f t="shared" ref="H1114:R1114" si="518">H1117+H1115</f>
        <v>280002</v>
      </c>
      <c r="I1114" s="159">
        <f t="shared" si="518"/>
        <v>280004</v>
      </c>
      <c r="J1114" s="159">
        <f t="shared" si="518"/>
        <v>280006</v>
      </c>
      <c r="K1114" s="159">
        <f t="shared" si="518"/>
        <v>280008</v>
      </c>
      <c r="L1114" s="159">
        <f t="shared" si="518"/>
        <v>280010</v>
      </c>
      <c r="M1114" s="159">
        <f t="shared" si="518"/>
        <v>280012</v>
      </c>
      <c r="N1114" s="159">
        <f t="shared" si="518"/>
        <v>280014</v>
      </c>
      <c r="O1114" s="159">
        <f t="shared" si="518"/>
        <v>280016</v>
      </c>
      <c r="P1114" s="159">
        <f t="shared" si="518"/>
        <v>280018</v>
      </c>
      <c r="Q1114" s="159">
        <f t="shared" si="518"/>
        <v>280020</v>
      </c>
      <c r="R1114" s="159">
        <f t="shared" si="518"/>
        <v>255675</v>
      </c>
    </row>
    <row r="1115" spans="1:18">
      <c r="A1115" s="17" t="s">
        <v>649</v>
      </c>
      <c r="B1115" s="15">
        <v>793</v>
      </c>
      <c r="C1115" s="16" t="s">
        <v>109</v>
      </c>
      <c r="D1115" s="16" t="s">
        <v>235</v>
      </c>
      <c r="E1115" s="16" t="s">
        <v>510</v>
      </c>
      <c r="F1115" s="16" t="s">
        <v>50</v>
      </c>
      <c r="G1115" s="159">
        <f>G1116</f>
        <v>267500</v>
      </c>
      <c r="H1115" s="159">
        <f t="shared" ref="H1115:R1115" si="519">H1116</f>
        <v>267501</v>
      </c>
      <c r="I1115" s="159">
        <f t="shared" si="519"/>
        <v>267502</v>
      </c>
      <c r="J1115" s="159">
        <f t="shared" si="519"/>
        <v>267503</v>
      </c>
      <c r="K1115" s="159">
        <f t="shared" si="519"/>
        <v>267504</v>
      </c>
      <c r="L1115" s="159">
        <f t="shared" si="519"/>
        <v>267505</v>
      </c>
      <c r="M1115" s="159">
        <f t="shared" si="519"/>
        <v>267506</v>
      </c>
      <c r="N1115" s="159">
        <f t="shared" si="519"/>
        <v>267507</v>
      </c>
      <c r="O1115" s="159">
        <f t="shared" si="519"/>
        <v>267508</v>
      </c>
      <c r="P1115" s="159">
        <f t="shared" si="519"/>
        <v>267509</v>
      </c>
      <c r="Q1115" s="159">
        <f t="shared" si="519"/>
        <v>267510</v>
      </c>
      <c r="R1115" s="159">
        <f t="shared" si="519"/>
        <v>255675</v>
      </c>
    </row>
    <row r="1116" spans="1:18" ht="25.5">
      <c r="A1116" s="17" t="s">
        <v>51</v>
      </c>
      <c r="B1116" s="15">
        <v>793</v>
      </c>
      <c r="C1116" s="16" t="s">
        <v>109</v>
      </c>
      <c r="D1116" s="16" t="s">
        <v>235</v>
      </c>
      <c r="E1116" s="16" t="s">
        <v>510</v>
      </c>
      <c r="F1116" s="16" t="s">
        <v>52</v>
      </c>
      <c r="G1116" s="159">
        <v>267500</v>
      </c>
      <c r="H1116" s="159">
        <v>267501</v>
      </c>
      <c r="I1116" s="159">
        <v>267502</v>
      </c>
      <c r="J1116" s="159">
        <v>267503</v>
      </c>
      <c r="K1116" s="159">
        <v>267504</v>
      </c>
      <c r="L1116" s="159">
        <v>267505</v>
      </c>
      <c r="M1116" s="159">
        <v>267506</v>
      </c>
      <c r="N1116" s="159">
        <v>267507</v>
      </c>
      <c r="O1116" s="159">
        <v>267508</v>
      </c>
      <c r="P1116" s="159">
        <v>267509</v>
      </c>
      <c r="Q1116" s="159">
        <v>267510</v>
      </c>
      <c r="R1116" s="159">
        <v>255675</v>
      </c>
    </row>
    <row r="1117" spans="1:18" ht="17.25" customHeight="1">
      <c r="A1117" s="17" t="s">
        <v>100</v>
      </c>
      <c r="B1117" s="15">
        <v>793</v>
      </c>
      <c r="C1117" s="16" t="s">
        <v>109</v>
      </c>
      <c r="D1117" s="16" t="s">
        <v>235</v>
      </c>
      <c r="E1117" s="16" t="s">
        <v>511</v>
      </c>
      <c r="F1117" s="16" t="s">
        <v>101</v>
      </c>
      <c r="G1117" s="159">
        <f>G1118</f>
        <v>12500</v>
      </c>
      <c r="H1117" s="159">
        <f t="shared" ref="H1117:R1117" si="520">H1118</f>
        <v>12501</v>
      </c>
      <c r="I1117" s="159">
        <f t="shared" si="520"/>
        <v>12502</v>
      </c>
      <c r="J1117" s="159">
        <f t="shared" si="520"/>
        <v>12503</v>
      </c>
      <c r="K1117" s="159">
        <f t="shared" si="520"/>
        <v>12504</v>
      </c>
      <c r="L1117" s="159">
        <f t="shared" si="520"/>
        <v>12505</v>
      </c>
      <c r="M1117" s="159">
        <f t="shared" si="520"/>
        <v>12506</v>
      </c>
      <c r="N1117" s="159">
        <f t="shared" si="520"/>
        <v>12507</v>
      </c>
      <c r="O1117" s="159">
        <f t="shared" si="520"/>
        <v>12508</v>
      </c>
      <c r="P1117" s="159">
        <f t="shared" si="520"/>
        <v>12509</v>
      </c>
      <c r="Q1117" s="159">
        <f t="shared" si="520"/>
        <v>12510</v>
      </c>
      <c r="R1117" s="159">
        <f t="shared" si="520"/>
        <v>0</v>
      </c>
    </row>
    <row r="1118" spans="1:18" ht="13.5" customHeight="1">
      <c r="A1118" s="17" t="s">
        <v>373</v>
      </c>
      <c r="B1118" s="15">
        <v>793</v>
      </c>
      <c r="C1118" s="16" t="s">
        <v>109</v>
      </c>
      <c r="D1118" s="16" t="s">
        <v>235</v>
      </c>
      <c r="E1118" s="16" t="s">
        <v>511</v>
      </c>
      <c r="F1118" s="16" t="s">
        <v>374</v>
      </c>
      <c r="G1118" s="159">
        <v>12500</v>
      </c>
      <c r="H1118" s="159">
        <v>12501</v>
      </c>
      <c r="I1118" s="159">
        <v>12502</v>
      </c>
      <c r="J1118" s="159">
        <v>12503</v>
      </c>
      <c r="K1118" s="159">
        <v>12504</v>
      </c>
      <c r="L1118" s="159">
        <v>12505</v>
      </c>
      <c r="M1118" s="159">
        <v>12506</v>
      </c>
      <c r="N1118" s="159">
        <v>12507</v>
      </c>
      <c r="O1118" s="159">
        <v>12508</v>
      </c>
      <c r="P1118" s="159">
        <v>12509</v>
      </c>
      <c r="Q1118" s="159">
        <v>12510</v>
      </c>
      <c r="R1118" s="159">
        <v>0</v>
      </c>
    </row>
    <row r="1119" spans="1:18" s="31" customFormat="1" ht="18" hidden="1" customHeight="1">
      <c r="A1119" s="40" t="s">
        <v>360</v>
      </c>
      <c r="B1119" s="15">
        <v>793</v>
      </c>
      <c r="C1119" s="16" t="s">
        <v>109</v>
      </c>
      <c r="D1119" s="16" t="s">
        <v>235</v>
      </c>
      <c r="E1119" s="16" t="s">
        <v>475</v>
      </c>
      <c r="F1119" s="42"/>
      <c r="G1119" s="159">
        <f>G1120</f>
        <v>0</v>
      </c>
      <c r="H1119" s="159">
        <f t="shared" ref="H1119:R1121" si="521">H1120</f>
        <v>0</v>
      </c>
      <c r="I1119" s="159">
        <f t="shared" si="521"/>
        <v>0</v>
      </c>
      <c r="J1119" s="159">
        <f t="shared" si="521"/>
        <v>0</v>
      </c>
      <c r="K1119" s="159">
        <f t="shared" si="521"/>
        <v>0</v>
      </c>
      <c r="L1119" s="159">
        <f t="shared" si="521"/>
        <v>0</v>
      </c>
      <c r="M1119" s="159">
        <f t="shared" si="521"/>
        <v>0</v>
      </c>
      <c r="N1119" s="159">
        <f t="shared" si="521"/>
        <v>0</v>
      </c>
      <c r="O1119" s="159">
        <f t="shared" si="521"/>
        <v>0</v>
      </c>
      <c r="P1119" s="159">
        <f t="shared" si="521"/>
        <v>0</v>
      </c>
      <c r="Q1119" s="159">
        <f t="shared" si="521"/>
        <v>0</v>
      </c>
      <c r="R1119" s="159">
        <f t="shared" si="521"/>
        <v>0</v>
      </c>
    </row>
    <row r="1120" spans="1:18" hidden="1">
      <c r="A1120" s="40" t="s">
        <v>360</v>
      </c>
      <c r="B1120" s="15">
        <v>793</v>
      </c>
      <c r="C1120" s="16" t="s">
        <v>109</v>
      </c>
      <c r="D1120" s="16" t="s">
        <v>235</v>
      </c>
      <c r="E1120" s="16" t="s">
        <v>566</v>
      </c>
      <c r="F1120" s="15"/>
      <c r="G1120" s="159">
        <f>G1121</f>
        <v>0</v>
      </c>
      <c r="H1120" s="159">
        <f t="shared" si="521"/>
        <v>0</v>
      </c>
      <c r="I1120" s="159">
        <f t="shared" si="521"/>
        <v>0</v>
      </c>
      <c r="J1120" s="159">
        <f t="shared" si="521"/>
        <v>0</v>
      </c>
      <c r="K1120" s="159">
        <f t="shared" si="521"/>
        <v>0</v>
      </c>
      <c r="L1120" s="159">
        <f t="shared" si="521"/>
        <v>0</v>
      </c>
      <c r="M1120" s="159">
        <f t="shared" si="521"/>
        <v>0</v>
      </c>
      <c r="N1120" s="159">
        <f t="shared" si="521"/>
        <v>0</v>
      </c>
      <c r="O1120" s="159">
        <f t="shared" si="521"/>
        <v>0</v>
      </c>
      <c r="P1120" s="159">
        <f t="shared" si="521"/>
        <v>0</v>
      </c>
      <c r="Q1120" s="159">
        <f t="shared" si="521"/>
        <v>0</v>
      </c>
      <c r="R1120" s="159">
        <f t="shared" si="521"/>
        <v>0</v>
      </c>
    </row>
    <row r="1121" spans="1:18" ht="19.5" hidden="1" customHeight="1">
      <c r="A1121" s="17" t="s">
        <v>649</v>
      </c>
      <c r="B1121" s="15">
        <v>793</v>
      </c>
      <c r="C1121" s="16" t="s">
        <v>109</v>
      </c>
      <c r="D1121" s="16" t="s">
        <v>235</v>
      </c>
      <c r="E1121" s="16" t="s">
        <v>566</v>
      </c>
      <c r="F1121" s="16" t="s">
        <v>50</v>
      </c>
      <c r="G1121" s="159">
        <f>G1122</f>
        <v>0</v>
      </c>
      <c r="H1121" s="159">
        <f t="shared" si="521"/>
        <v>0</v>
      </c>
      <c r="I1121" s="159">
        <f t="shared" si="521"/>
        <v>0</v>
      </c>
      <c r="J1121" s="159">
        <f t="shared" si="521"/>
        <v>0</v>
      </c>
      <c r="K1121" s="159">
        <f t="shared" si="521"/>
        <v>0</v>
      </c>
      <c r="L1121" s="159">
        <f t="shared" si="521"/>
        <v>0</v>
      </c>
      <c r="M1121" s="159">
        <f t="shared" si="521"/>
        <v>0</v>
      </c>
      <c r="N1121" s="159">
        <f t="shared" si="521"/>
        <v>0</v>
      </c>
      <c r="O1121" s="159">
        <f t="shared" si="521"/>
        <v>0</v>
      </c>
      <c r="P1121" s="159">
        <f t="shared" si="521"/>
        <v>0</v>
      </c>
      <c r="Q1121" s="159">
        <f t="shared" si="521"/>
        <v>0</v>
      </c>
      <c r="R1121" s="159">
        <f t="shared" si="521"/>
        <v>0</v>
      </c>
    </row>
    <row r="1122" spans="1:18" ht="25.5" hidden="1">
      <c r="A1122" s="17" t="s">
        <v>51</v>
      </c>
      <c r="B1122" s="15">
        <v>793</v>
      </c>
      <c r="C1122" s="16" t="s">
        <v>109</v>
      </c>
      <c r="D1122" s="16" t="s">
        <v>235</v>
      </c>
      <c r="E1122" s="16" t="s">
        <v>566</v>
      </c>
      <c r="F1122" s="16" t="s">
        <v>52</v>
      </c>
      <c r="G1122" s="159"/>
      <c r="H1122" s="159"/>
      <c r="I1122" s="159"/>
      <c r="J1122" s="159"/>
      <c r="K1122" s="159"/>
      <c r="L1122" s="159"/>
      <c r="M1122" s="159"/>
      <c r="N1122" s="159"/>
      <c r="O1122" s="159"/>
      <c r="P1122" s="159"/>
      <c r="Q1122" s="159"/>
      <c r="R1122" s="159"/>
    </row>
    <row r="1123" spans="1:18" ht="31.5" hidden="1" customHeight="1">
      <c r="A1123" s="17" t="s">
        <v>674</v>
      </c>
      <c r="B1123" s="15">
        <v>793</v>
      </c>
      <c r="C1123" s="16" t="s">
        <v>109</v>
      </c>
      <c r="D1123" s="16" t="s">
        <v>235</v>
      </c>
      <c r="E1123" s="16" t="s">
        <v>512</v>
      </c>
      <c r="F1123" s="16"/>
      <c r="G1123" s="159">
        <f>G1124+G1127</f>
        <v>0</v>
      </c>
      <c r="H1123" s="159">
        <f t="shared" ref="H1123:R1123" si="522">H1124+H1127</f>
        <v>0</v>
      </c>
      <c r="I1123" s="159">
        <f t="shared" si="522"/>
        <v>0</v>
      </c>
      <c r="J1123" s="159">
        <f t="shared" si="522"/>
        <v>0</v>
      </c>
      <c r="K1123" s="159">
        <f t="shared" si="522"/>
        <v>0</v>
      </c>
      <c r="L1123" s="159">
        <f t="shared" si="522"/>
        <v>0</v>
      </c>
      <c r="M1123" s="159">
        <f t="shared" si="522"/>
        <v>0</v>
      </c>
      <c r="N1123" s="159">
        <f t="shared" si="522"/>
        <v>0</v>
      </c>
      <c r="O1123" s="159">
        <f t="shared" si="522"/>
        <v>0</v>
      </c>
      <c r="P1123" s="159">
        <f t="shared" si="522"/>
        <v>0</v>
      </c>
      <c r="Q1123" s="159">
        <f t="shared" si="522"/>
        <v>0</v>
      </c>
      <c r="R1123" s="159">
        <f t="shared" si="522"/>
        <v>0</v>
      </c>
    </row>
    <row r="1124" spans="1:18" ht="62.25" hidden="1" customHeight="1">
      <c r="A1124" s="17" t="s">
        <v>675</v>
      </c>
      <c r="B1124" s="15">
        <v>793</v>
      </c>
      <c r="C1124" s="16" t="s">
        <v>109</v>
      </c>
      <c r="D1124" s="16" t="s">
        <v>235</v>
      </c>
      <c r="E1124" s="16" t="s">
        <v>513</v>
      </c>
      <c r="F1124" s="16"/>
      <c r="G1124" s="159">
        <f>G1125</f>
        <v>0</v>
      </c>
      <c r="H1124" s="159">
        <f t="shared" ref="H1124:R1125" si="523">H1125</f>
        <v>0</v>
      </c>
      <c r="I1124" s="159">
        <f t="shared" si="523"/>
        <v>0</v>
      </c>
      <c r="J1124" s="159">
        <f t="shared" si="523"/>
        <v>0</v>
      </c>
      <c r="K1124" s="159">
        <f t="shared" si="523"/>
        <v>0</v>
      </c>
      <c r="L1124" s="159">
        <f t="shared" si="523"/>
        <v>0</v>
      </c>
      <c r="M1124" s="159">
        <f t="shared" si="523"/>
        <v>0</v>
      </c>
      <c r="N1124" s="159">
        <f t="shared" si="523"/>
        <v>0</v>
      </c>
      <c r="O1124" s="159">
        <f t="shared" si="523"/>
        <v>0</v>
      </c>
      <c r="P1124" s="159">
        <f t="shared" si="523"/>
        <v>0</v>
      </c>
      <c r="Q1124" s="159">
        <f t="shared" si="523"/>
        <v>0</v>
      </c>
      <c r="R1124" s="159">
        <f t="shared" si="523"/>
        <v>0</v>
      </c>
    </row>
    <row r="1125" spans="1:18" ht="19.5" hidden="1" customHeight="1">
      <c r="A1125" s="17" t="s">
        <v>649</v>
      </c>
      <c r="B1125" s="15">
        <v>793</v>
      </c>
      <c r="C1125" s="16" t="s">
        <v>109</v>
      </c>
      <c r="D1125" s="16" t="s">
        <v>235</v>
      </c>
      <c r="E1125" s="16" t="s">
        <v>513</v>
      </c>
      <c r="F1125" s="16" t="s">
        <v>50</v>
      </c>
      <c r="G1125" s="159">
        <f>G1126</f>
        <v>0</v>
      </c>
      <c r="H1125" s="159">
        <f t="shared" si="523"/>
        <v>0</v>
      </c>
      <c r="I1125" s="159">
        <f t="shared" si="523"/>
        <v>0</v>
      </c>
      <c r="J1125" s="159">
        <f t="shared" si="523"/>
        <v>0</v>
      </c>
      <c r="K1125" s="159">
        <f t="shared" si="523"/>
        <v>0</v>
      </c>
      <c r="L1125" s="159">
        <f t="shared" si="523"/>
        <v>0</v>
      </c>
      <c r="M1125" s="159">
        <f t="shared" si="523"/>
        <v>0</v>
      </c>
      <c r="N1125" s="159">
        <f t="shared" si="523"/>
        <v>0</v>
      </c>
      <c r="O1125" s="159">
        <f t="shared" si="523"/>
        <v>0</v>
      </c>
      <c r="P1125" s="159">
        <f t="shared" si="523"/>
        <v>0</v>
      </c>
      <c r="Q1125" s="159">
        <f t="shared" si="523"/>
        <v>0</v>
      </c>
      <c r="R1125" s="159">
        <f t="shared" si="523"/>
        <v>0</v>
      </c>
    </row>
    <row r="1126" spans="1:18" ht="25.5" hidden="1">
      <c r="A1126" s="17" t="s">
        <v>51</v>
      </c>
      <c r="B1126" s="15">
        <v>793</v>
      </c>
      <c r="C1126" s="16" t="s">
        <v>109</v>
      </c>
      <c r="D1126" s="16" t="s">
        <v>235</v>
      </c>
      <c r="E1126" s="16" t="s">
        <v>513</v>
      </c>
      <c r="F1126" s="16" t="s">
        <v>52</v>
      </c>
      <c r="G1126" s="159"/>
      <c r="H1126" s="159"/>
      <c r="I1126" s="159"/>
      <c r="J1126" s="159"/>
      <c r="K1126" s="159"/>
      <c r="L1126" s="159"/>
      <c r="M1126" s="159"/>
      <c r="N1126" s="159"/>
      <c r="O1126" s="159"/>
      <c r="P1126" s="159"/>
      <c r="Q1126" s="159"/>
      <c r="R1126" s="159"/>
    </row>
    <row r="1127" spans="1:18" ht="55.5" hidden="1" customHeight="1">
      <c r="A1127" s="17" t="s">
        <v>195</v>
      </c>
      <c r="B1127" s="15">
        <v>793</v>
      </c>
      <c r="C1127" s="16" t="s">
        <v>109</v>
      </c>
      <c r="D1127" s="16" t="s">
        <v>235</v>
      </c>
      <c r="E1127" s="16" t="s">
        <v>514</v>
      </c>
      <c r="F1127" s="16"/>
      <c r="G1127" s="159">
        <f>G1128</f>
        <v>0</v>
      </c>
      <c r="H1127" s="159">
        <f t="shared" ref="H1127:R1128" si="524">H1128</f>
        <v>0</v>
      </c>
      <c r="I1127" s="159">
        <f t="shared" si="524"/>
        <v>0</v>
      </c>
      <c r="J1127" s="159">
        <f t="shared" si="524"/>
        <v>0</v>
      </c>
      <c r="K1127" s="159">
        <f t="shared" si="524"/>
        <v>0</v>
      </c>
      <c r="L1127" s="159">
        <f t="shared" si="524"/>
        <v>0</v>
      </c>
      <c r="M1127" s="159">
        <f t="shared" si="524"/>
        <v>0</v>
      </c>
      <c r="N1127" s="159">
        <f t="shared" si="524"/>
        <v>0</v>
      </c>
      <c r="O1127" s="159">
        <f t="shared" si="524"/>
        <v>0</v>
      </c>
      <c r="P1127" s="159">
        <f t="shared" si="524"/>
        <v>0</v>
      </c>
      <c r="Q1127" s="159">
        <f t="shared" si="524"/>
        <v>0</v>
      </c>
      <c r="R1127" s="159">
        <f t="shared" si="524"/>
        <v>0</v>
      </c>
    </row>
    <row r="1128" spans="1:18" ht="21.75" hidden="1" customHeight="1">
      <c r="A1128" s="17" t="s">
        <v>649</v>
      </c>
      <c r="B1128" s="15">
        <v>793</v>
      </c>
      <c r="C1128" s="16" t="s">
        <v>109</v>
      </c>
      <c r="D1128" s="16" t="s">
        <v>235</v>
      </c>
      <c r="E1128" s="16" t="s">
        <v>514</v>
      </c>
      <c r="F1128" s="16" t="s">
        <v>50</v>
      </c>
      <c r="G1128" s="159">
        <f>G1129</f>
        <v>0</v>
      </c>
      <c r="H1128" s="159">
        <f t="shared" si="524"/>
        <v>0</v>
      </c>
      <c r="I1128" s="159">
        <f t="shared" si="524"/>
        <v>0</v>
      </c>
      <c r="J1128" s="159">
        <f t="shared" si="524"/>
        <v>0</v>
      </c>
      <c r="K1128" s="159">
        <f t="shared" si="524"/>
        <v>0</v>
      </c>
      <c r="L1128" s="159">
        <f t="shared" si="524"/>
        <v>0</v>
      </c>
      <c r="M1128" s="159">
        <f t="shared" si="524"/>
        <v>0</v>
      </c>
      <c r="N1128" s="159">
        <f t="shared" si="524"/>
        <v>0</v>
      </c>
      <c r="O1128" s="159">
        <f t="shared" si="524"/>
        <v>0</v>
      </c>
      <c r="P1128" s="159">
        <f t="shared" si="524"/>
        <v>0</v>
      </c>
      <c r="Q1128" s="159">
        <f t="shared" si="524"/>
        <v>0</v>
      </c>
      <c r="R1128" s="159">
        <f t="shared" si="524"/>
        <v>0</v>
      </c>
    </row>
    <row r="1129" spans="1:18" ht="25.5" hidden="1">
      <c r="A1129" s="17" t="s">
        <v>51</v>
      </c>
      <c r="B1129" s="15">
        <v>793</v>
      </c>
      <c r="C1129" s="16" t="s">
        <v>109</v>
      </c>
      <c r="D1129" s="16" t="s">
        <v>235</v>
      </c>
      <c r="E1129" s="16" t="s">
        <v>514</v>
      </c>
      <c r="F1129" s="16" t="s">
        <v>52</v>
      </c>
      <c r="G1129" s="159"/>
      <c r="H1129" s="159"/>
      <c r="I1129" s="159"/>
      <c r="J1129" s="159"/>
      <c r="K1129" s="159"/>
      <c r="L1129" s="159"/>
      <c r="M1129" s="159"/>
      <c r="N1129" s="159"/>
      <c r="O1129" s="159"/>
      <c r="P1129" s="159"/>
      <c r="Q1129" s="159"/>
      <c r="R1129" s="159"/>
    </row>
    <row r="1130" spans="1:18" ht="25.5">
      <c r="A1130" s="17" t="s">
        <v>775</v>
      </c>
      <c r="B1130" s="15">
        <v>793</v>
      </c>
      <c r="C1130" s="16" t="s">
        <v>109</v>
      </c>
      <c r="D1130" s="16" t="s">
        <v>235</v>
      </c>
      <c r="E1130" s="16" t="s">
        <v>764</v>
      </c>
      <c r="F1130" s="16"/>
      <c r="G1130" s="159">
        <f>G1131</f>
        <v>50000</v>
      </c>
      <c r="H1130" s="159">
        <f t="shared" ref="H1130:R1131" si="525">H1131</f>
        <v>50001</v>
      </c>
      <c r="I1130" s="159">
        <f t="shared" si="525"/>
        <v>50002</v>
      </c>
      <c r="J1130" s="159">
        <f t="shared" si="525"/>
        <v>50003</v>
      </c>
      <c r="K1130" s="159">
        <f t="shared" si="525"/>
        <v>50004</v>
      </c>
      <c r="L1130" s="159">
        <f t="shared" si="525"/>
        <v>50005</v>
      </c>
      <c r="M1130" s="159">
        <f t="shared" si="525"/>
        <v>50006</v>
      </c>
      <c r="N1130" s="159">
        <f t="shared" si="525"/>
        <v>50007</v>
      </c>
      <c r="O1130" s="159">
        <f t="shared" si="525"/>
        <v>50008</v>
      </c>
      <c r="P1130" s="159">
        <f t="shared" si="525"/>
        <v>50009</v>
      </c>
      <c r="Q1130" s="159">
        <f t="shared" si="525"/>
        <v>50010</v>
      </c>
      <c r="R1130" s="159">
        <f t="shared" si="525"/>
        <v>50000</v>
      </c>
    </row>
    <row r="1131" spans="1:18">
      <c r="A1131" s="17" t="s">
        <v>649</v>
      </c>
      <c r="B1131" s="15">
        <v>793</v>
      </c>
      <c r="C1131" s="16" t="s">
        <v>109</v>
      </c>
      <c r="D1131" s="16" t="s">
        <v>235</v>
      </c>
      <c r="E1131" s="16" t="s">
        <v>764</v>
      </c>
      <c r="F1131" s="16" t="s">
        <v>50</v>
      </c>
      <c r="G1131" s="159">
        <f>G1132</f>
        <v>50000</v>
      </c>
      <c r="H1131" s="159">
        <f t="shared" si="525"/>
        <v>50001</v>
      </c>
      <c r="I1131" s="159">
        <f t="shared" si="525"/>
        <v>50002</v>
      </c>
      <c r="J1131" s="159">
        <f t="shared" si="525"/>
        <v>50003</v>
      </c>
      <c r="K1131" s="159">
        <f t="shared" si="525"/>
        <v>50004</v>
      </c>
      <c r="L1131" s="159">
        <f t="shared" si="525"/>
        <v>50005</v>
      </c>
      <c r="M1131" s="159">
        <f t="shared" si="525"/>
        <v>50006</v>
      </c>
      <c r="N1131" s="159">
        <f t="shared" si="525"/>
        <v>50007</v>
      </c>
      <c r="O1131" s="159">
        <f t="shared" si="525"/>
        <v>50008</v>
      </c>
      <c r="P1131" s="159">
        <f t="shared" si="525"/>
        <v>50009</v>
      </c>
      <c r="Q1131" s="159">
        <f t="shared" si="525"/>
        <v>50010</v>
      </c>
      <c r="R1131" s="159">
        <f t="shared" si="525"/>
        <v>50000</v>
      </c>
    </row>
    <row r="1132" spans="1:18" ht="25.5">
      <c r="A1132" s="17" t="s">
        <v>51</v>
      </c>
      <c r="B1132" s="15">
        <v>793</v>
      </c>
      <c r="C1132" s="16" t="s">
        <v>109</v>
      </c>
      <c r="D1132" s="16" t="s">
        <v>235</v>
      </c>
      <c r="E1132" s="16" t="s">
        <v>764</v>
      </c>
      <c r="F1132" s="16" t="s">
        <v>52</v>
      </c>
      <c r="G1132" s="159">
        <v>50000</v>
      </c>
      <c r="H1132" s="159">
        <v>50001</v>
      </c>
      <c r="I1132" s="159">
        <v>50002</v>
      </c>
      <c r="J1132" s="159">
        <v>50003</v>
      </c>
      <c r="K1132" s="159">
        <v>50004</v>
      </c>
      <c r="L1132" s="159">
        <v>50005</v>
      </c>
      <c r="M1132" s="159">
        <v>50006</v>
      </c>
      <c r="N1132" s="159">
        <v>50007</v>
      </c>
      <c r="O1132" s="159">
        <v>50008</v>
      </c>
      <c r="P1132" s="159">
        <v>50009</v>
      </c>
      <c r="Q1132" s="159">
        <v>50010</v>
      </c>
      <c r="R1132" s="159">
        <v>50000</v>
      </c>
    </row>
    <row r="1133" spans="1:18" ht="55.5" customHeight="1">
      <c r="A1133" s="17" t="s">
        <v>288</v>
      </c>
      <c r="B1133" s="15">
        <v>793</v>
      </c>
      <c r="C1133" s="16" t="s">
        <v>109</v>
      </c>
      <c r="D1133" s="16" t="s">
        <v>235</v>
      </c>
      <c r="E1133" s="16" t="s">
        <v>576</v>
      </c>
      <c r="F1133" s="16"/>
      <c r="G1133" s="159">
        <f>G1134</f>
        <v>489.88</v>
      </c>
      <c r="H1133" s="159">
        <f t="shared" ref="H1133:R1134" si="526">H1134</f>
        <v>490.88</v>
      </c>
      <c r="I1133" s="159">
        <f t="shared" si="526"/>
        <v>491.88</v>
      </c>
      <c r="J1133" s="159">
        <f t="shared" si="526"/>
        <v>492.88</v>
      </c>
      <c r="K1133" s="159">
        <f t="shared" si="526"/>
        <v>493.88</v>
      </c>
      <c r="L1133" s="159">
        <f t="shared" si="526"/>
        <v>494.88</v>
      </c>
      <c r="M1133" s="159">
        <f t="shared" si="526"/>
        <v>495.88</v>
      </c>
      <c r="N1133" s="159">
        <f t="shared" si="526"/>
        <v>496.88</v>
      </c>
      <c r="O1133" s="159">
        <f t="shared" si="526"/>
        <v>497.88</v>
      </c>
      <c r="P1133" s="159">
        <f t="shared" si="526"/>
        <v>498.88</v>
      </c>
      <c r="Q1133" s="159">
        <f t="shared" si="526"/>
        <v>499.88</v>
      </c>
      <c r="R1133" s="159">
        <f t="shared" si="526"/>
        <v>0</v>
      </c>
    </row>
    <row r="1134" spans="1:18" ht="21.75" customHeight="1">
      <c r="A1134" s="17" t="s">
        <v>649</v>
      </c>
      <c r="B1134" s="15">
        <v>793</v>
      </c>
      <c r="C1134" s="16" t="s">
        <v>109</v>
      </c>
      <c r="D1134" s="16" t="s">
        <v>235</v>
      </c>
      <c r="E1134" s="16" t="s">
        <v>576</v>
      </c>
      <c r="F1134" s="16" t="s">
        <v>50</v>
      </c>
      <c r="G1134" s="159">
        <f>G1135</f>
        <v>489.88</v>
      </c>
      <c r="H1134" s="159">
        <f t="shared" si="526"/>
        <v>490.88</v>
      </c>
      <c r="I1134" s="159">
        <f t="shared" si="526"/>
        <v>491.88</v>
      </c>
      <c r="J1134" s="159">
        <f t="shared" si="526"/>
        <v>492.88</v>
      </c>
      <c r="K1134" s="159">
        <f t="shared" si="526"/>
        <v>493.88</v>
      </c>
      <c r="L1134" s="159">
        <f t="shared" si="526"/>
        <v>494.88</v>
      </c>
      <c r="M1134" s="159">
        <f t="shared" si="526"/>
        <v>495.88</v>
      </c>
      <c r="N1134" s="159">
        <f t="shared" si="526"/>
        <v>496.88</v>
      </c>
      <c r="O1134" s="159">
        <f t="shared" si="526"/>
        <v>497.88</v>
      </c>
      <c r="P1134" s="159">
        <f t="shared" si="526"/>
        <v>498.88</v>
      </c>
      <c r="Q1134" s="159">
        <f t="shared" si="526"/>
        <v>499.88</v>
      </c>
      <c r="R1134" s="159">
        <f t="shared" si="526"/>
        <v>0</v>
      </c>
    </row>
    <row r="1135" spans="1:18" ht="25.5">
      <c r="A1135" s="17" t="s">
        <v>51</v>
      </c>
      <c r="B1135" s="15">
        <v>793</v>
      </c>
      <c r="C1135" s="16" t="s">
        <v>109</v>
      </c>
      <c r="D1135" s="16" t="s">
        <v>235</v>
      </c>
      <c r="E1135" s="16" t="s">
        <v>576</v>
      </c>
      <c r="F1135" s="16" t="s">
        <v>52</v>
      </c>
      <c r="G1135" s="159">
        <v>489.88</v>
      </c>
      <c r="H1135" s="159">
        <v>490.88</v>
      </c>
      <c r="I1135" s="159">
        <v>491.88</v>
      </c>
      <c r="J1135" s="159">
        <v>492.88</v>
      </c>
      <c r="K1135" s="159">
        <v>493.88</v>
      </c>
      <c r="L1135" s="159">
        <v>494.88</v>
      </c>
      <c r="M1135" s="159">
        <v>495.88</v>
      </c>
      <c r="N1135" s="159">
        <v>496.88</v>
      </c>
      <c r="O1135" s="159">
        <v>497.88</v>
      </c>
      <c r="P1135" s="159">
        <v>498.88</v>
      </c>
      <c r="Q1135" s="159">
        <v>499.88</v>
      </c>
      <c r="R1135" s="159">
        <v>0</v>
      </c>
    </row>
    <row r="1136" spans="1:18" s="24" customFormat="1" ht="17.25" hidden="1" customHeight="1">
      <c r="A1136" s="37" t="s">
        <v>386</v>
      </c>
      <c r="B1136" s="38">
        <v>793</v>
      </c>
      <c r="C1136" s="39" t="s">
        <v>109</v>
      </c>
      <c r="D1136" s="39" t="s">
        <v>108</v>
      </c>
      <c r="E1136" s="39"/>
      <c r="F1136" s="39"/>
      <c r="G1136" s="165">
        <f>G1137</f>
        <v>0</v>
      </c>
      <c r="H1136" s="165">
        <f t="shared" ref="H1136:R1139" si="527">H1137</f>
        <v>0</v>
      </c>
      <c r="I1136" s="165">
        <f t="shared" si="527"/>
        <v>0</v>
      </c>
      <c r="J1136" s="165">
        <f t="shared" si="527"/>
        <v>0</v>
      </c>
      <c r="K1136" s="165">
        <f t="shared" si="527"/>
        <v>0</v>
      </c>
      <c r="L1136" s="165">
        <f t="shared" si="527"/>
        <v>0</v>
      </c>
      <c r="M1136" s="165">
        <f t="shared" si="527"/>
        <v>0</v>
      </c>
      <c r="N1136" s="165">
        <f t="shared" si="527"/>
        <v>0</v>
      </c>
      <c r="O1136" s="165">
        <f t="shared" si="527"/>
        <v>0</v>
      </c>
      <c r="P1136" s="165">
        <f t="shared" si="527"/>
        <v>0</v>
      </c>
      <c r="Q1136" s="165">
        <f t="shared" si="527"/>
        <v>0</v>
      </c>
      <c r="R1136" s="165">
        <f t="shared" si="527"/>
        <v>0</v>
      </c>
    </row>
    <row r="1137" spans="1:18" s="31" customFormat="1" ht="38.25" hidden="1">
      <c r="A1137" s="43" t="s">
        <v>179</v>
      </c>
      <c r="B1137" s="15">
        <v>793</v>
      </c>
      <c r="C1137" s="16" t="s">
        <v>109</v>
      </c>
      <c r="D1137" s="16" t="s">
        <v>108</v>
      </c>
      <c r="E1137" s="16" t="s">
        <v>501</v>
      </c>
      <c r="F1137" s="42"/>
      <c r="G1137" s="159">
        <f>G1138</f>
        <v>0</v>
      </c>
      <c r="H1137" s="159">
        <f t="shared" si="527"/>
        <v>0</v>
      </c>
      <c r="I1137" s="159">
        <f t="shared" si="527"/>
        <v>0</v>
      </c>
      <c r="J1137" s="159">
        <f t="shared" si="527"/>
        <v>0</v>
      </c>
      <c r="K1137" s="159">
        <f t="shared" si="527"/>
        <v>0</v>
      </c>
      <c r="L1137" s="159">
        <f t="shared" si="527"/>
        <v>0</v>
      </c>
      <c r="M1137" s="159">
        <f t="shared" si="527"/>
        <v>0</v>
      </c>
      <c r="N1137" s="159">
        <f t="shared" si="527"/>
        <v>0</v>
      </c>
      <c r="O1137" s="159">
        <f t="shared" si="527"/>
        <v>0</v>
      </c>
      <c r="P1137" s="159">
        <f t="shared" si="527"/>
        <v>0</v>
      </c>
      <c r="Q1137" s="159">
        <f t="shared" si="527"/>
        <v>0</v>
      </c>
      <c r="R1137" s="159">
        <f t="shared" si="527"/>
        <v>0</v>
      </c>
    </row>
    <row r="1138" spans="1:18" ht="21" hidden="1" customHeight="1">
      <c r="A1138" s="17" t="s">
        <v>385</v>
      </c>
      <c r="B1138" s="15">
        <v>793</v>
      </c>
      <c r="C1138" s="16" t="s">
        <v>109</v>
      </c>
      <c r="D1138" s="16" t="s">
        <v>108</v>
      </c>
      <c r="E1138" s="16" t="s">
        <v>287</v>
      </c>
      <c r="F1138" s="16"/>
      <c r="G1138" s="159">
        <f>G1139</f>
        <v>0</v>
      </c>
      <c r="H1138" s="159">
        <f t="shared" si="527"/>
        <v>0</v>
      </c>
      <c r="I1138" s="159">
        <f t="shared" si="527"/>
        <v>0</v>
      </c>
      <c r="J1138" s="159">
        <f t="shared" si="527"/>
        <v>0</v>
      </c>
      <c r="K1138" s="159">
        <f t="shared" si="527"/>
        <v>0</v>
      </c>
      <c r="L1138" s="159">
        <f t="shared" si="527"/>
        <v>0</v>
      </c>
      <c r="M1138" s="159">
        <f t="shared" si="527"/>
        <v>0</v>
      </c>
      <c r="N1138" s="159">
        <f t="shared" si="527"/>
        <v>0</v>
      </c>
      <c r="O1138" s="159">
        <f t="shared" si="527"/>
        <v>0</v>
      </c>
      <c r="P1138" s="159">
        <f t="shared" si="527"/>
        <v>0</v>
      </c>
      <c r="Q1138" s="159">
        <f t="shared" si="527"/>
        <v>0</v>
      </c>
      <c r="R1138" s="159">
        <f t="shared" si="527"/>
        <v>0</v>
      </c>
    </row>
    <row r="1139" spans="1:18" ht="24.75" hidden="1" customHeight="1">
      <c r="A1139" s="17" t="s">
        <v>649</v>
      </c>
      <c r="B1139" s="15">
        <v>793</v>
      </c>
      <c r="C1139" s="16" t="s">
        <v>109</v>
      </c>
      <c r="D1139" s="16" t="s">
        <v>108</v>
      </c>
      <c r="E1139" s="16" t="s">
        <v>287</v>
      </c>
      <c r="F1139" s="16" t="s">
        <v>50</v>
      </c>
      <c r="G1139" s="159">
        <f>G1140</f>
        <v>0</v>
      </c>
      <c r="H1139" s="159">
        <f t="shared" si="527"/>
        <v>0</v>
      </c>
      <c r="I1139" s="159">
        <f t="shared" si="527"/>
        <v>0</v>
      </c>
      <c r="J1139" s="159">
        <f t="shared" si="527"/>
        <v>0</v>
      </c>
      <c r="K1139" s="159">
        <f t="shared" si="527"/>
        <v>0</v>
      </c>
      <c r="L1139" s="159">
        <f t="shared" si="527"/>
        <v>0</v>
      </c>
      <c r="M1139" s="159">
        <f t="shared" si="527"/>
        <v>0</v>
      </c>
      <c r="N1139" s="159">
        <f t="shared" si="527"/>
        <v>0</v>
      </c>
      <c r="O1139" s="159">
        <f t="shared" si="527"/>
        <v>0</v>
      </c>
      <c r="P1139" s="159">
        <f t="shared" si="527"/>
        <v>0</v>
      </c>
      <c r="Q1139" s="159">
        <f t="shared" si="527"/>
        <v>0</v>
      </c>
      <c r="R1139" s="159">
        <f t="shared" si="527"/>
        <v>0</v>
      </c>
    </row>
    <row r="1140" spans="1:18" ht="25.5" hidden="1">
      <c r="A1140" s="17" t="s">
        <v>51</v>
      </c>
      <c r="B1140" s="15">
        <v>793</v>
      </c>
      <c r="C1140" s="16" t="s">
        <v>109</v>
      </c>
      <c r="D1140" s="16" t="s">
        <v>108</v>
      </c>
      <c r="E1140" s="16" t="s">
        <v>287</v>
      </c>
      <c r="F1140" s="16" t="s">
        <v>52</v>
      </c>
      <c r="G1140" s="159"/>
      <c r="H1140" s="159"/>
      <c r="I1140" s="159"/>
      <c r="J1140" s="159"/>
      <c r="K1140" s="159"/>
      <c r="L1140" s="159"/>
      <c r="M1140" s="159"/>
      <c r="N1140" s="159"/>
      <c r="O1140" s="159"/>
      <c r="P1140" s="159"/>
      <c r="Q1140" s="159"/>
      <c r="R1140" s="159"/>
    </row>
    <row r="1141" spans="1:18" s="52" customFormat="1" ht="25.5">
      <c r="A1141" s="17" t="s">
        <v>676</v>
      </c>
      <c r="B1141" s="15">
        <v>793</v>
      </c>
      <c r="C1141" s="16" t="s">
        <v>109</v>
      </c>
      <c r="D1141" s="16" t="s">
        <v>627</v>
      </c>
      <c r="E1141" s="16"/>
      <c r="F1141" s="16"/>
      <c r="G1141" s="159">
        <f>G1142+G1150</f>
        <v>155000</v>
      </c>
      <c r="H1141" s="159">
        <f t="shared" ref="H1141:R1141" si="528">H1142+H1150</f>
        <v>155002</v>
      </c>
      <c r="I1141" s="159">
        <f t="shared" si="528"/>
        <v>155004</v>
      </c>
      <c r="J1141" s="159">
        <f t="shared" si="528"/>
        <v>155006</v>
      </c>
      <c r="K1141" s="159">
        <f t="shared" si="528"/>
        <v>155008</v>
      </c>
      <c r="L1141" s="159">
        <f t="shared" si="528"/>
        <v>155010</v>
      </c>
      <c r="M1141" s="159">
        <f t="shared" si="528"/>
        <v>155012</v>
      </c>
      <c r="N1141" s="159">
        <f t="shared" si="528"/>
        <v>155014</v>
      </c>
      <c r="O1141" s="159">
        <f t="shared" si="528"/>
        <v>155016</v>
      </c>
      <c r="P1141" s="159">
        <f t="shared" si="528"/>
        <v>155018</v>
      </c>
      <c r="Q1141" s="159">
        <f t="shared" si="528"/>
        <v>155020</v>
      </c>
      <c r="R1141" s="159">
        <f t="shared" si="528"/>
        <v>150000</v>
      </c>
    </row>
    <row r="1142" spans="1:18" ht="51">
      <c r="A1142" s="17" t="s">
        <v>799</v>
      </c>
      <c r="B1142" s="15">
        <v>793</v>
      </c>
      <c r="C1142" s="16" t="s">
        <v>109</v>
      </c>
      <c r="D1142" s="16" t="s">
        <v>627</v>
      </c>
      <c r="E1142" s="16" t="s">
        <v>515</v>
      </c>
      <c r="F1142" s="16"/>
      <c r="G1142" s="159">
        <f>G1143+G1147</f>
        <v>105000</v>
      </c>
      <c r="H1142" s="159">
        <f t="shared" ref="H1142:R1142" si="529">H1143+H1147</f>
        <v>105002</v>
      </c>
      <c r="I1142" s="159">
        <f t="shared" si="529"/>
        <v>105004</v>
      </c>
      <c r="J1142" s="159">
        <f t="shared" si="529"/>
        <v>105006</v>
      </c>
      <c r="K1142" s="159">
        <f t="shared" si="529"/>
        <v>105008</v>
      </c>
      <c r="L1142" s="159">
        <f t="shared" si="529"/>
        <v>105010</v>
      </c>
      <c r="M1142" s="159">
        <f t="shared" si="529"/>
        <v>105012</v>
      </c>
      <c r="N1142" s="159">
        <f t="shared" si="529"/>
        <v>105014</v>
      </c>
      <c r="O1142" s="159">
        <f t="shared" si="529"/>
        <v>105016</v>
      </c>
      <c r="P1142" s="159">
        <f t="shared" si="529"/>
        <v>105018</v>
      </c>
      <c r="Q1142" s="159">
        <f t="shared" si="529"/>
        <v>105020</v>
      </c>
      <c r="R1142" s="159">
        <f t="shared" si="529"/>
        <v>100000</v>
      </c>
    </row>
    <row r="1143" spans="1:18" ht="25.5">
      <c r="A1143" s="17" t="s">
        <v>677</v>
      </c>
      <c r="B1143" s="15">
        <v>793</v>
      </c>
      <c r="C1143" s="16" t="s">
        <v>109</v>
      </c>
      <c r="D1143" s="16" t="s">
        <v>627</v>
      </c>
      <c r="E1143" s="16" t="s">
        <v>516</v>
      </c>
      <c r="F1143" s="16"/>
      <c r="G1143" s="159">
        <f>G1144</f>
        <v>100000</v>
      </c>
      <c r="H1143" s="159">
        <f t="shared" ref="H1143:R1144" si="530">H1144</f>
        <v>100001</v>
      </c>
      <c r="I1143" s="159">
        <f t="shared" si="530"/>
        <v>100002</v>
      </c>
      <c r="J1143" s="159">
        <f t="shared" si="530"/>
        <v>100003</v>
      </c>
      <c r="K1143" s="159">
        <f t="shared" si="530"/>
        <v>100004</v>
      </c>
      <c r="L1143" s="159">
        <f t="shared" si="530"/>
        <v>100005</v>
      </c>
      <c r="M1143" s="159">
        <f t="shared" si="530"/>
        <v>100006</v>
      </c>
      <c r="N1143" s="159">
        <f t="shared" si="530"/>
        <v>100007</v>
      </c>
      <c r="O1143" s="159">
        <f t="shared" si="530"/>
        <v>100008</v>
      </c>
      <c r="P1143" s="159">
        <f t="shared" si="530"/>
        <v>100009</v>
      </c>
      <c r="Q1143" s="159">
        <f t="shared" si="530"/>
        <v>100010</v>
      </c>
      <c r="R1143" s="159">
        <f t="shared" si="530"/>
        <v>100000</v>
      </c>
    </row>
    <row r="1144" spans="1:18" ht="25.5">
      <c r="A1144" s="17" t="s">
        <v>51</v>
      </c>
      <c r="B1144" s="15">
        <v>793</v>
      </c>
      <c r="C1144" s="16" t="s">
        <v>109</v>
      </c>
      <c r="D1144" s="16" t="s">
        <v>627</v>
      </c>
      <c r="E1144" s="16" t="s">
        <v>516</v>
      </c>
      <c r="F1144" s="16" t="s">
        <v>50</v>
      </c>
      <c r="G1144" s="159">
        <f>G1145</f>
        <v>100000</v>
      </c>
      <c r="H1144" s="159">
        <f t="shared" si="530"/>
        <v>100001</v>
      </c>
      <c r="I1144" s="159">
        <f t="shared" si="530"/>
        <v>100002</v>
      </c>
      <c r="J1144" s="159">
        <f t="shared" si="530"/>
        <v>100003</v>
      </c>
      <c r="K1144" s="159">
        <f t="shared" si="530"/>
        <v>100004</v>
      </c>
      <c r="L1144" s="159">
        <f t="shared" si="530"/>
        <v>100005</v>
      </c>
      <c r="M1144" s="159">
        <f t="shared" si="530"/>
        <v>100006</v>
      </c>
      <c r="N1144" s="159">
        <f t="shared" si="530"/>
        <v>100007</v>
      </c>
      <c r="O1144" s="159">
        <f t="shared" si="530"/>
        <v>100008</v>
      </c>
      <c r="P1144" s="159">
        <f t="shared" si="530"/>
        <v>100009</v>
      </c>
      <c r="Q1144" s="159">
        <f t="shared" si="530"/>
        <v>100010</v>
      </c>
      <c r="R1144" s="159">
        <f t="shared" si="530"/>
        <v>100000</v>
      </c>
    </row>
    <row r="1145" spans="1:18" ht="30.75" customHeight="1">
      <c r="A1145" s="17" t="s">
        <v>51</v>
      </c>
      <c r="B1145" s="15">
        <v>793</v>
      </c>
      <c r="C1145" s="16" t="s">
        <v>109</v>
      </c>
      <c r="D1145" s="16" t="s">
        <v>627</v>
      </c>
      <c r="E1145" s="16" t="s">
        <v>516</v>
      </c>
      <c r="F1145" s="16" t="s">
        <v>52</v>
      </c>
      <c r="G1145" s="159">
        <v>100000</v>
      </c>
      <c r="H1145" s="159">
        <v>100001</v>
      </c>
      <c r="I1145" s="159">
        <v>100002</v>
      </c>
      <c r="J1145" s="159">
        <v>100003</v>
      </c>
      <c r="K1145" s="159">
        <v>100004</v>
      </c>
      <c r="L1145" s="159">
        <v>100005</v>
      </c>
      <c r="M1145" s="159">
        <v>100006</v>
      </c>
      <c r="N1145" s="159">
        <v>100007</v>
      </c>
      <c r="O1145" s="159">
        <v>100008</v>
      </c>
      <c r="P1145" s="159">
        <v>100009</v>
      </c>
      <c r="Q1145" s="159">
        <v>100010</v>
      </c>
      <c r="R1145" s="159">
        <v>100000</v>
      </c>
    </row>
    <row r="1146" spans="1:18" ht="25.5" hidden="1">
      <c r="A1146" s="17" t="s">
        <v>650</v>
      </c>
      <c r="B1146" s="15">
        <v>793</v>
      </c>
      <c r="C1146" s="16" t="s">
        <v>109</v>
      </c>
      <c r="D1146" s="16" t="s">
        <v>627</v>
      </c>
      <c r="E1146" s="16" t="s">
        <v>516</v>
      </c>
      <c r="F1146" s="16" t="s">
        <v>53</v>
      </c>
      <c r="G1146" s="159"/>
      <c r="H1146" s="159"/>
      <c r="I1146" s="159"/>
      <c r="J1146" s="159"/>
      <c r="K1146" s="159"/>
      <c r="L1146" s="159"/>
      <c r="M1146" s="159"/>
      <c r="N1146" s="159"/>
      <c r="O1146" s="159"/>
      <c r="P1146" s="159"/>
      <c r="Q1146" s="159"/>
      <c r="R1146" s="159"/>
    </row>
    <row r="1147" spans="1:18" ht="38.25">
      <c r="A1147" s="17" t="s">
        <v>889</v>
      </c>
      <c r="B1147" s="15">
        <v>793</v>
      </c>
      <c r="C1147" s="16" t="s">
        <v>109</v>
      </c>
      <c r="D1147" s="16" t="s">
        <v>627</v>
      </c>
      <c r="E1147" s="16" t="s">
        <v>888</v>
      </c>
      <c r="F1147" s="16"/>
      <c r="G1147" s="159">
        <f>G1148</f>
        <v>5000</v>
      </c>
      <c r="H1147" s="159">
        <f t="shared" ref="H1147:R1148" si="531">H1148</f>
        <v>5001</v>
      </c>
      <c r="I1147" s="159">
        <f t="shared" si="531"/>
        <v>5002</v>
      </c>
      <c r="J1147" s="159">
        <f t="shared" si="531"/>
        <v>5003</v>
      </c>
      <c r="K1147" s="159">
        <f t="shared" si="531"/>
        <v>5004</v>
      </c>
      <c r="L1147" s="159">
        <f t="shared" si="531"/>
        <v>5005</v>
      </c>
      <c r="M1147" s="159">
        <f t="shared" si="531"/>
        <v>5006</v>
      </c>
      <c r="N1147" s="159">
        <f t="shared" si="531"/>
        <v>5007</v>
      </c>
      <c r="O1147" s="159">
        <f t="shared" si="531"/>
        <v>5008</v>
      </c>
      <c r="P1147" s="159">
        <f t="shared" si="531"/>
        <v>5009</v>
      </c>
      <c r="Q1147" s="159">
        <f t="shared" si="531"/>
        <v>5010</v>
      </c>
      <c r="R1147" s="159">
        <f t="shared" si="531"/>
        <v>0</v>
      </c>
    </row>
    <row r="1148" spans="1:18" ht="25.5">
      <c r="A1148" s="17" t="s">
        <v>51</v>
      </c>
      <c r="B1148" s="15">
        <v>793</v>
      </c>
      <c r="C1148" s="16" t="s">
        <v>109</v>
      </c>
      <c r="D1148" s="16" t="s">
        <v>627</v>
      </c>
      <c r="E1148" s="16" t="s">
        <v>888</v>
      </c>
      <c r="F1148" s="16" t="s">
        <v>50</v>
      </c>
      <c r="G1148" s="159">
        <f>G1149</f>
        <v>5000</v>
      </c>
      <c r="H1148" s="159">
        <f t="shared" si="531"/>
        <v>5001</v>
      </c>
      <c r="I1148" s="159">
        <f t="shared" si="531"/>
        <v>5002</v>
      </c>
      <c r="J1148" s="159">
        <f t="shared" si="531"/>
        <v>5003</v>
      </c>
      <c r="K1148" s="159">
        <f t="shared" si="531"/>
        <v>5004</v>
      </c>
      <c r="L1148" s="159">
        <f t="shared" si="531"/>
        <v>5005</v>
      </c>
      <c r="M1148" s="159">
        <f t="shared" si="531"/>
        <v>5006</v>
      </c>
      <c r="N1148" s="159">
        <f t="shared" si="531"/>
        <v>5007</v>
      </c>
      <c r="O1148" s="159">
        <f t="shared" si="531"/>
        <v>5008</v>
      </c>
      <c r="P1148" s="159">
        <f t="shared" si="531"/>
        <v>5009</v>
      </c>
      <c r="Q1148" s="159">
        <f t="shared" si="531"/>
        <v>5010</v>
      </c>
      <c r="R1148" s="159">
        <f t="shared" si="531"/>
        <v>0</v>
      </c>
    </row>
    <row r="1149" spans="1:18" ht="25.5">
      <c r="A1149" s="17" t="s">
        <v>51</v>
      </c>
      <c r="B1149" s="15">
        <v>793</v>
      </c>
      <c r="C1149" s="16" t="s">
        <v>109</v>
      </c>
      <c r="D1149" s="16" t="s">
        <v>627</v>
      </c>
      <c r="E1149" s="16" t="s">
        <v>888</v>
      </c>
      <c r="F1149" s="16" t="s">
        <v>52</v>
      </c>
      <c r="G1149" s="159">
        <v>5000</v>
      </c>
      <c r="H1149" s="159">
        <v>5001</v>
      </c>
      <c r="I1149" s="159">
        <v>5002</v>
      </c>
      <c r="J1149" s="159">
        <v>5003</v>
      </c>
      <c r="K1149" s="159">
        <v>5004</v>
      </c>
      <c r="L1149" s="159">
        <v>5005</v>
      </c>
      <c r="M1149" s="159">
        <v>5006</v>
      </c>
      <c r="N1149" s="159">
        <v>5007</v>
      </c>
      <c r="O1149" s="159">
        <v>5008</v>
      </c>
      <c r="P1149" s="159">
        <v>5009</v>
      </c>
      <c r="Q1149" s="159">
        <v>5010</v>
      </c>
      <c r="R1149" s="159">
        <v>0</v>
      </c>
    </row>
    <row r="1150" spans="1:18" ht="38.25">
      <c r="A1150" s="17" t="s">
        <v>800</v>
      </c>
      <c r="B1150" s="15">
        <v>793</v>
      </c>
      <c r="C1150" s="16" t="s">
        <v>109</v>
      </c>
      <c r="D1150" s="16" t="s">
        <v>627</v>
      </c>
      <c r="E1150" s="16" t="s">
        <v>517</v>
      </c>
      <c r="F1150" s="16"/>
      <c r="G1150" s="159">
        <f>G1151</f>
        <v>50000</v>
      </c>
      <c r="H1150" s="159">
        <f t="shared" ref="H1150:R1152" si="532">H1151</f>
        <v>50000</v>
      </c>
      <c r="I1150" s="159">
        <f t="shared" si="532"/>
        <v>50000</v>
      </c>
      <c r="J1150" s="159">
        <f t="shared" si="532"/>
        <v>50000</v>
      </c>
      <c r="K1150" s="159">
        <f t="shared" si="532"/>
        <v>50000</v>
      </c>
      <c r="L1150" s="159">
        <f t="shared" si="532"/>
        <v>50000</v>
      </c>
      <c r="M1150" s="159">
        <f t="shared" si="532"/>
        <v>50000</v>
      </c>
      <c r="N1150" s="159">
        <f t="shared" si="532"/>
        <v>50000</v>
      </c>
      <c r="O1150" s="159">
        <f t="shared" si="532"/>
        <v>50000</v>
      </c>
      <c r="P1150" s="159">
        <f t="shared" si="532"/>
        <v>50000</v>
      </c>
      <c r="Q1150" s="159">
        <f t="shared" si="532"/>
        <v>50000</v>
      </c>
      <c r="R1150" s="159">
        <f t="shared" si="532"/>
        <v>50000</v>
      </c>
    </row>
    <row r="1151" spans="1:18" ht="38.25">
      <c r="A1151" s="17" t="s">
        <v>678</v>
      </c>
      <c r="B1151" s="15">
        <v>793</v>
      </c>
      <c r="C1151" s="16" t="s">
        <v>109</v>
      </c>
      <c r="D1151" s="16" t="s">
        <v>627</v>
      </c>
      <c r="E1151" s="16" t="s">
        <v>518</v>
      </c>
      <c r="F1151" s="16"/>
      <c r="G1151" s="159">
        <f>G1152</f>
        <v>50000</v>
      </c>
      <c r="H1151" s="159">
        <f t="shared" si="532"/>
        <v>50000</v>
      </c>
      <c r="I1151" s="159">
        <f t="shared" si="532"/>
        <v>50000</v>
      </c>
      <c r="J1151" s="159">
        <f t="shared" si="532"/>
        <v>50000</v>
      </c>
      <c r="K1151" s="159">
        <f t="shared" si="532"/>
        <v>50000</v>
      </c>
      <c r="L1151" s="159">
        <f t="shared" si="532"/>
        <v>50000</v>
      </c>
      <c r="M1151" s="159">
        <f t="shared" si="532"/>
        <v>50000</v>
      </c>
      <c r="N1151" s="159">
        <f t="shared" si="532"/>
        <v>50000</v>
      </c>
      <c r="O1151" s="159">
        <f t="shared" si="532"/>
        <v>50000</v>
      </c>
      <c r="P1151" s="159">
        <f t="shared" si="532"/>
        <v>50000</v>
      </c>
      <c r="Q1151" s="159">
        <f t="shared" si="532"/>
        <v>50000</v>
      </c>
      <c r="R1151" s="159">
        <f t="shared" si="532"/>
        <v>50000</v>
      </c>
    </row>
    <row r="1152" spans="1:18" ht="25.5">
      <c r="A1152" s="17" t="s">
        <v>51</v>
      </c>
      <c r="B1152" s="15">
        <v>793</v>
      </c>
      <c r="C1152" s="16" t="s">
        <v>109</v>
      </c>
      <c r="D1152" s="16" t="s">
        <v>627</v>
      </c>
      <c r="E1152" s="16" t="s">
        <v>518</v>
      </c>
      <c r="F1152" s="16" t="s">
        <v>50</v>
      </c>
      <c r="G1152" s="159">
        <f>G1153</f>
        <v>50000</v>
      </c>
      <c r="H1152" s="159">
        <f t="shared" si="532"/>
        <v>50000</v>
      </c>
      <c r="I1152" s="159">
        <f t="shared" si="532"/>
        <v>50000</v>
      </c>
      <c r="J1152" s="159">
        <f t="shared" si="532"/>
        <v>50000</v>
      </c>
      <c r="K1152" s="159">
        <f t="shared" si="532"/>
        <v>50000</v>
      </c>
      <c r="L1152" s="159">
        <f t="shared" si="532"/>
        <v>50000</v>
      </c>
      <c r="M1152" s="159">
        <f t="shared" si="532"/>
        <v>50000</v>
      </c>
      <c r="N1152" s="159">
        <f t="shared" si="532"/>
        <v>50000</v>
      </c>
      <c r="O1152" s="159">
        <f t="shared" si="532"/>
        <v>50000</v>
      </c>
      <c r="P1152" s="159">
        <f t="shared" si="532"/>
        <v>50000</v>
      </c>
      <c r="Q1152" s="159">
        <f t="shared" si="532"/>
        <v>50000</v>
      </c>
      <c r="R1152" s="159">
        <f t="shared" si="532"/>
        <v>50000</v>
      </c>
    </row>
    <row r="1153" spans="1:18" ht="31.5" customHeight="1">
      <c r="A1153" s="17" t="s">
        <v>51</v>
      </c>
      <c r="B1153" s="15">
        <v>793</v>
      </c>
      <c r="C1153" s="16" t="s">
        <v>109</v>
      </c>
      <c r="D1153" s="16" t="s">
        <v>627</v>
      </c>
      <c r="E1153" s="16" t="s">
        <v>518</v>
      </c>
      <c r="F1153" s="16" t="s">
        <v>52</v>
      </c>
      <c r="G1153" s="159">
        <f>100000-50000</f>
        <v>50000</v>
      </c>
      <c r="H1153" s="159">
        <f t="shared" ref="H1153:R1153" si="533">100000-50000</f>
        <v>50000</v>
      </c>
      <c r="I1153" s="159">
        <f t="shared" si="533"/>
        <v>50000</v>
      </c>
      <c r="J1153" s="159">
        <f t="shared" si="533"/>
        <v>50000</v>
      </c>
      <c r="K1153" s="159">
        <f t="shared" si="533"/>
        <v>50000</v>
      </c>
      <c r="L1153" s="159">
        <f t="shared" si="533"/>
        <v>50000</v>
      </c>
      <c r="M1153" s="159">
        <f t="shared" si="533"/>
        <v>50000</v>
      </c>
      <c r="N1153" s="159">
        <f t="shared" si="533"/>
        <v>50000</v>
      </c>
      <c r="O1153" s="159">
        <f t="shared" si="533"/>
        <v>50000</v>
      </c>
      <c r="P1153" s="159">
        <f t="shared" si="533"/>
        <v>50000</v>
      </c>
      <c r="Q1153" s="159">
        <f t="shared" si="533"/>
        <v>50000</v>
      </c>
      <c r="R1153" s="159">
        <f t="shared" si="533"/>
        <v>50000</v>
      </c>
    </row>
    <row r="1154" spans="1:18" ht="25.5" hidden="1">
      <c r="A1154" s="17" t="s">
        <v>650</v>
      </c>
      <c r="B1154" s="15">
        <v>793</v>
      </c>
      <c r="C1154" s="16" t="s">
        <v>109</v>
      </c>
      <c r="D1154" s="16" t="s">
        <v>627</v>
      </c>
      <c r="E1154" s="16" t="s">
        <v>518</v>
      </c>
      <c r="F1154" s="16" t="s">
        <v>53</v>
      </c>
      <c r="G1154" s="159"/>
      <c r="H1154" s="159"/>
      <c r="I1154" s="159"/>
      <c r="J1154" s="159"/>
      <c r="K1154" s="159"/>
      <c r="L1154" s="159"/>
      <c r="M1154" s="159"/>
      <c r="N1154" s="159"/>
      <c r="O1154" s="159"/>
      <c r="P1154" s="159"/>
      <c r="Q1154" s="159"/>
      <c r="R1154" s="159"/>
    </row>
    <row r="1155" spans="1:18">
      <c r="A1155" s="12" t="s">
        <v>138</v>
      </c>
      <c r="B1155" s="7">
        <v>793</v>
      </c>
      <c r="C1155" s="8" t="s">
        <v>90</v>
      </c>
      <c r="D1155" s="8"/>
      <c r="E1155" s="8"/>
      <c r="F1155" s="8"/>
      <c r="G1155" s="157">
        <f>G1156+G1165+G1201+G1195</f>
        <v>2803187.2800000003</v>
      </c>
      <c r="H1155" s="157">
        <f t="shared" ref="H1155:R1155" si="534">H1156+H1165+H1201+H1195</f>
        <v>2803191.2800000003</v>
      </c>
      <c r="I1155" s="157">
        <f t="shared" si="534"/>
        <v>2803195.2800000003</v>
      </c>
      <c r="J1155" s="157">
        <f t="shared" si="534"/>
        <v>2803199.2800000003</v>
      </c>
      <c r="K1155" s="157">
        <f t="shared" si="534"/>
        <v>2803203.2800000003</v>
      </c>
      <c r="L1155" s="157">
        <f t="shared" si="534"/>
        <v>2803207.2800000003</v>
      </c>
      <c r="M1155" s="157">
        <f t="shared" si="534"/>
        <v>2803211.2800000003</v>
      </c>
      <c r="N1155" s="157">
        <f t="shared" si="534"/>
        <v>2803215.2800000003</v>
      </c>
      <c r="O1155" s="157">
        <f t="shared" si="534"/>
        <v>2803219.2800000003</v>
      </c>
      <c r="P1155" s="157">
        <f t="shared" si="534"/>
        <v>2803223.2800000003</v>
      </c>
      <c r="Q1155" s="157">
        <f t="shared" si="534"/>
        <v>2803227.2800000003</v>
      </c>
      <c r="R1155" s="157">
        <f t="shared" si="534"/>
        <v>2639722.11</v>
      </c>
    </row>
    <row r="1156" spans="1:18" s="52" customFormat="1" ht="16.5" customHeight="1">
      <c r="A1156" s="17" t="s">
        <v>687</v>
      </c>
      <c r="B1156" s="15">
        <v>793</v>
      </c>
      <c r="C1156" s="16" t="s">
        <v>90</v>
      </c>
      <c r="D1156" s="16" t="s">
        <v>72</v>
      </c>
      <c r="E1156" s="16"/>
      <c r="F1156" s="16"/>
      <c r="G1156" s="159">
        <f>G1158</f>
        <v>1209437.28</v>
      </c>
      <c r="H1156" s="159">
        <f t="shared" ref="H1156:R1156" si="535">H1158</f>
        <v>1209437.28</v>
      </c>
      <c r="I1156" s="159">
        <f t="shared" si="535"/>
        <v>1209437.28</v>
      </c>
      <c r="J1156" s="159">
        <f t="shared" si="535"/>
        <v>1209437.28</v>
      </c>
      <c r="K1156" s="159">
        <f t="shared" si="535"/>
        <v>1209437.28</v>
      </c>
      <c r="L1156" s="159">
        <f t="shared" si="535"/>
        <v>1209437.28</v>
      </c>
      <c r="M1156" s="159">
        <f t="shared" si="535"/>
        <v>1209437.28</v>
      </c>
      <c r="N1156" s="159">
        <f t="shared" si="535"/>
        <v>1209437.28</v>
      </c>
      <c r="O1156" s="159">
        <f t="shared" si="535"/>
        <v>1209437.28</v>
      </c>
      <c r="P1156" s="159">
        <f t="shared" si="535"/>
        <v>1209437.28</v>
      </c>
      <c r="Q1156" s="159">
        <f t="shared" si="535"/>
        <v>1209437.28</v>
      </c>
      <c r="R1156" s="159">
        <f t="shared" si="535"/>
        <v>1045972.11</v>
      </c>
    </row>
    <row r="1157" spans="1:18" s="19" customFormat="1" ht="27" customHeight="1">
      <c r="A1157" s="17" t="s">
        <v>784</v>
      </c>
      <c r="B1157" s="15">
        <v>793</v>
      </c>
      <c r="C1157" s="16" t="s">
        <v>90</v>
      </c>
      <c r="D1157" s="16" t="s">
        <v>72</v>
      </c>
      <c r="E1157" s="16" t="s">
        <v>478</v>
      </c>
      <c r="F1157" s="16"/>
      <c r="G1157" s="159">
        <f>G1159+G1192</f>
        <v>1209437.28</v>
      </c>
      <c r="H1157" s="159">
        <f t="shared" ref="H1157:R1157" si="536">H1159+H1192</f>
        <v>1209437.28</v>
      </c>
      <c r="I1157" s="159">
        <f t="shared" si="536"/>
        <v>1209437.28</v>
      </c>
      <c r="J1157" s="159">
        <f t="shared" si="536"/>
        <v>1209437.28</v>
      </c>
      <c r="K1157" s="159">
        <f t="shared" si="536"/>
        <v>1209437.28</v>
      </c>
      <c r="L1157" s="159">
        <f t="shared" si="536"/>
        <v>1209437.28</v>
      </c>
      <c r="M1157" s="159">
        <f t="shared" si="536"/>
        <v>1209437.28</v>
      </c>
      <c r="N1157" s="159">
        <f t="shared" si="536"/>
        <v>1209437.28</v>
      </c>
      <c r="O1157" s="159">
        <f t="shared" si="536"/>
        <v>1209437.28</v>
      </c>
      <c r="P1157" s="159">
        <f t="shared" si="536"/>
        <v>1209437.28</v>
      </c>
      <c r="Q1157" s="159">
        <f t="shared" si="536"/>
        <v>1209437.28</v>
      </c>
      <c r="R1157" s="159">
        <f t="shared" si="536"/>
        <v>1045972.11</v>
      </c>
    </row>
    <row r="1158" spans="1:18" s="52" customFormat="1" ht="18" customHeight="1">
      <c r="A1158" s="17" t="s">
        <v>688</v>
      </c>
      <c r="B1158" s="15">
        <v>793</v>
      </c>
      <c r="C1158" s="16" t="s">
        <v>90</v>
      </c>
      <c r="D1158" s="16" t="s">
        <v>72</v>
      </c>
      <c r="E1158" s="16" t="s">
        <v>165</v>
      </c>
      <c r="F1158" s="16"/>
      <c r="G1158" s="159">
        <f>G1159+G1192</f>
        <v>1209437.28</v>
      </c>
      <c r="H1158" s="159">
        <f t="shared" ref="H1158:R1158" si="537">H1159+H1192</f>
        <v>1209437.28</v>
      </c>
      <c r="I1158" s="159">
        <f t="shared" si="537"/>
        <v>1209437.28</v>
      </c>
      <c r="J1158" s="159">
        <f t="shared" si="537"/>
        <v>1209437.28</v>
      </c>
      <c r="K1158" s="159">
        <f t="shared" si="537"/>
        <v>1209437.28</v>
      </c>
      <c r="L1158" s="159">
        <f t="shared" si="537"/>
        <v>1209437.28</v>
      </c>
      <c r="M1158" s="159">
        <f t="shared" si="537"/>
        <v>1209437.28</v>
      </c>
      <c r="N1158" s="159">
        <f t="shared" si="537"/>
        <v>1209437.28</v>
      </c>
      <c r="O1158" s="159">
        <f t="shared" si="537"/>
        <v>1209437.28</v>
      </c>
      <c r="P1158" s="159">
        <f t="shared" si="537"/>
        <v>1209437.28</v>
      </c>
      <c r="Q1158" s="159">
        <f t="shared" si="537"/>
        <v>1209437.28</v>
      </c>
      <c r="R1158" s="159">
        <f t="shared" si="537"/>
        <v>1045972.11</v>
      </c>
    </row>
    <row r="1159" spans="1:18" s="52" customFormat="1" ht="44.25" customHeight="1">
      <c r="A1159" s="17" t="s">
        <v>683</v>
      </c>
      <c r="B1159" s="15">
        <v>793</v>
      </c>
      <c r="C1159" s="16" t="s">
        <v>90</v>
      </c>
      <c r="D1159" s="16" t="s">
        <v>72</v>
      </c>
      <c r="E1159" s="16" t="s">
        <v>682</v>
      </c>
      <c r="F1159" s="16"/>
      <c r="G1159" s="159">
        <f>G1160</f>
        <v>1209437.28</v>
      </c>
      <c r="H1159" s="159">
        <f t="shared" ref="H1159:R1160" si="538">H1160</f>
        <v>1209437.28</v>
      </c>
      <c r="I1159" s="159">
        <f t="shared" si="538"/>
        <v>1209437.28</v>
      </c>
      <c r="J1159" s="159">
        <f t="shared" si="538"/>
        <v>1209437.28</v>
      </c>
      <c r="K1159" s="159">
        <f t="shared" si="538"/>
        <v>1209437.28</v>
      </c>
      <c r="L1159" s="159">
        <f t="shared" si="538"/>
        <v>1209437.28</v>
      </c>
      <c r="M1159" s="159">
        <f t="shared" si="538"/>
        <v>1209437.28</v>
      </c>
      <c r="N1159" s="159">
        <f t="shared" si="538"/>
        <v>1209437.28</v>
      </c>
      <c r="O1159" s="159">
        <f t="shared" si="538"/>
        <v>1209437.28</v>
      </c>
      <c r="P1159" s="159">
        <f t="shared" si="538"/>
        <v>1209437.28</v>
      </c>
      <c r="Q1159" s="159">
        <f t="shared" si="538"/>
        <v>1209437.28</v>
      </c>
      <c r="R1159" s="159">
        <f t="shared" si="538"/>
        <v>1045972.11</v>
      </c>
    </row>
    <row r="1160" spans="1:18" s="52" customFormat="1" ht="27.75" customHeight="1">
      <c r="A1160" s="17" t="s">
        <v>51</v>
      </c>
      <c r="B1160" s="15">
        <v>793</v>
      </c>
      <c r="C1160" s="16" t="s">
        <v>90</v>
      </c>
      <c r="D1160" s="16" t="s">
        <v>72</v>
      </c>
      <c r="E1160" s="16" t="s">
        <v>682</v>
      </c>
      <c r="F1160" s="16" t="s">
        <v>50</v>
      </c>
      <c r="G1160" s="159">
        <f>G1161</f>
        <v>1209437.28</v>
      </c>
      <c r="H1160" s="159">
        <f t="shared" si="538"/>
        <v>1209437.28</v>
      </c>
      <c r="I1160" s="159">
        <f t="shared" si="538"/>
        <v>1209437.28</v>
      </c>
      <c r="J1160" s="159">
        <f t="shared" si="538"/>
        <v>1209437.28</v>
      </c>
      <c r="K1160" s="159">
        <f t="shared" si="538"/>
        <v>1209437.28</v>
      </c>
      <c r="L1160" s="159">
        <f t="shared" si="538"/>
        <v>1209437.28</v>
      </c>
      <c r="M1160" s="159">
        <f t="shared" si="538"/>
        <v>1209437.28</v>
      </c>
      <c r="N1160" s="159">
        <f t="shared" si="538"/>
        <v>1209437.28</v>
      </c>
      <c r="O1160" s="159">
        <f t="shared" si="538"/>
        <v>1209437.28</v>
      </c>
      <c r="P1160" s="159">
        <f t="shared" si="538"/>
        <v>1209437.28</v>
      </c>
      <c r="Q1160" s="159">
        <f t="shared" si="538"/>
        <v>1209437.28</v>
      </c>
      <c r="R1160" s="159">
        <f t="shared" si="538"/>
        <v>1045972.11</v>
      </c>
    </row>
    <row r="1161" spans="1:18" s="52" customFormat="1" ht="44.25" customHeight="1">
      <c r="A1161" s="17" t="s">
        <v>51</v>
      </c>
      <c r="B1161" s="15">
        <v>793</v>
      </c>
      <c r="C1161" s="16" t="s">
        <v>90</v>
      </c>
      <c r="D1161" s="16" t="s">
        <v>72</v>
      </c>
      <c r="E1161" s="16" t="s">
        <v>682</v>
      </c>
      <c r="F1161" s="16" t="s">
        <v>52</v>
      </c>
      <c r="G1161" s="159">
        <f>1094112+115325.28</f>
        <v>1209437.28</v>
      </c>
      <c r="H1161" s="159">
        <f t="shared" ref="H1161:Q1161" si="539">1094112+115325.28</f>
        <v>1209437.28</v>
      </c>
      <c r="I1161" s="159">
        <f t="shared" si="539"/>
        <v>1209437.28</v>
      </c>
      <c r="J1161" s="159">
        <f t="shared" si="539"/>
        <v>1209437.28</v>
      </c>
      <c r="K1161" s="159">
        <f t="shared" si="539"/>
        <v>1209437.28</v>
      </c>
      <c r="L1161" s="159">
        <f t="shared" si="539"/>
        <v>1209437.28</v>
      </c>
      <c r="M1161" s="159">
        <f t="shared" si="539"/>
        <v>1209437.28</v>
      </c>
      <c r="N1161" s="159">
        <f t="shared" si="539"/>
        <v>1209437.28</v>
      </c>
      <c r="O1161" s="159">
        <f t="shared" si="539"/>
        <v>1209437.28</v>
      </c>
      <c r="P1161" s="159">
        <f t="shared" si="539"/>
        <v>1209437.28</v>
      </c>
      <c r="Q1161" s="159">
        <f t="shared" si="539"/>
        <v>1209437.28</v>
      </c>
      <c r="R1161" s="159">
        <v>1045972.11</v>
      </c>
    </row>
    <row r="1162" spans="1:18" ht="34.5" hidden="1" customHeight="1">
      <c r="A1162" s="17" t="s">
        <v>201</v>
      </c>
      <c r="B1162" s="15">
        <v>793</v>
      </c>
      <c r="C1162" s="16" t="s">
        <v>90</v>
      </c>
      <c r="D1162" s="16" t="s">
        <v>72</v>
      </c>
      <c r="E1162" s="16" t="s">
        <v>681</v>
      </c>
      <c r="F1162" s="16"/>
      <c r="G1162" s="159">
        <f>G1163</f>
        <v>0</v>
      </c>
      <c r="H1162" s="159">
        <f t="shared" ref="H1162:R1163" si="540">H1163</f>
        <v>0</v>
      </c>
      <c r="I1162" s="159">
        <f t="shared" si="540"/>
        <v>0</v>
      </c>
      <c r="J1162" s="159">
        <f t="shared" si="540"/>
        <v>0</v>
      </c>
      <c r="K1162" s="159">
        <f t="shared" si="540"/>
        <v>0</v>
      </c>
      <c r="L1162" s="159">
        <f t="shared" si="540"/>
        <v>0</v>
      </c>
      <c r="M1162" s="159">
        <f t="shared" si="540"/>
        <v>0</v>
      </c>
      <c r="N1162" s="159">
        <f t="shared" si="540"/>
        <v>0</v>
      </c>
      <c r="O1162" s="159">
        <f t="shared" si="540"/>
        <v>0</v>
      </c>
      <c r="P1162" s="159">
        <f t="shared" si="540"/>
        <v>0</v>
      </c>
      <c r="Q1162" s="159">
        <f t="shared" si="540"/>
        <v>0</v>
      </c>
      <c r="R1162" s="159">
        <f t="shared" si="540"/>
        <v>0</v>
      </c>
    </row>
    <row r="1163" spans="1:18" ht="25.5" hidden="1" customHeight="1">
      <c r="A1163" s="17" t="s">
        <v>51</v>
      </c>
      <c r="B1163" s="15">
        <v>793</v>
      </c>
      <c r="C1163" s="16" t="s">
        <v>90</v>
      </c>
      <c r="D1163" s="16" t="s">
        <v>72</v>
      </c>
      <c r="E1163" s="16" t="s">
        <v>681</v>
      </c>
      <c r="F1163" s="16" t="s">
        <v>50</v>
      </c>
      <c r="G1163" s="159">
        <f>G1164</f>
        <v>0</v>
      </c>
      <c r="H1163" s="159">
        <f t="shared" si="540"/>
        <v>0</v>
      </c>
      <c r="I1163" s="159">
        <f t="shared" si="540"/>
        <v>0</v>
      </c>
      <c r="J1163" s="159">
        <f t="shared" si="540"/>
        <v>0</v>
      </c>
      <c r="K1163" s="159">
        <f t="shared" si="540"/>
        <v>0</v>
      </c>
      <c r="L1163" s="159">
        <f t="shared" si="540"/>
        <v>0</v>
      </c>
      <c r="M1163" s="159">
        <f t="shared" si="540"/>
        <v>0</v>
      </c>
      <c r="N1163" s="159">
        <f t="shared" si="540"/>
        <v>0</v>
      </c>
      <c r="O1163" s="159">
        <f t="shared" si="540"/>
        <v>0</v>
      </c>
      <c r="P1163" s="159">
        <f t="shared" si="540"/>
        <v>0</v>
      </c>
      <c r="Q1163" s="159">
        <f t="shared" si="540"/>
        <v>0</v>
      </c>
      <c r="R1163" s="159">
        <f t="shared" si="540"/>
        <v>0</v>
      </c>
    </row>
    <row r="1164" spans="1:18" ht="39.75" hidden="1" customHeight="1">
      <c r="A1164" s="17" t="s">
        <v>51</v>
      </c>
      <c r="B1164" s="15">
        <v>793</v>
      </c>
      <c r="C1164" s="16" t="s">
        <v>90</v>
      </c>
      <c r="D1164" s="16" t="s">
        <v>72</v>
      </c>
      <c r="E1164" s="16" t="s">
        <v>681</v>
      </c>
      <c r="F1164" s="16" t="s">
        <v>52</v>
      </c>
      <c r="G1164" s="159"/>
      <c r="H1164" s="159"/>
      <c r="I1164" s="159"/>
      <c r="J1164" s="159"/>
      <c r="K1164" s="159"/>
      <c r="L1164" s="159"/>
      <c r="M1164" s="159"/>
      <c r="N1164" s="159"/>
      <c r="O1164" s="159"/>
      <c r="P1164" s="159"/>
      <c r="Q1164" s="159"/>
      <c r="R1164" s="159"/>
    </row>
    <row r="1165" spans="1:18" s="52" customFormat="1" hidden="1">
      <c r="A1165" s="14" t="s">
        <v>363</v>
      </c>
      <c r="B1165" s="15">
        <v>793</v>
      </c>
      <c r="C1165" s="16" t="s">
        <v>90</v>
      </c>
      <c r="D1165" s="16" t="s">
        <v>235</v>
      </c>
      <c r="E1165" s="16"/>
      <c r="F1165" s="16"/>
      <c r="G1165" s="159">
        <f>G1168+G1185+G1181</f>
        <v>0</v>
      </c>
      <c r="H1165" s="159">
        <f t="shared" ref="H1165:R1165" si="541">H1168+H1185+H1181</f>
        <v>0</v>
      </c>
      <c r="I1165" s="159">
        <f t="shared" si="541"/>
        <v>0</v>
      </c>
      <c r="J1165" s="159">
        <f t="shared" si="541"/>
        <v>0</v>
      </c>
      <c r="K1165" s="159">
        <f t="shared" si="541"/>
        <v>0</v>
      </c>
      <c r="L1165" s="159">
        <f t="shared" si="541"/>
        <v>0</v>
      </c>
      <c r="M1165" s="159">
        <f t="shared" si="541"/>
        <v>0</v>
      </c>
      <c r="N1165" s="159">
        <f t="shared" si="541"/>
        <v>0</v>
      </c>
      <c r="O1165" s="159">
        <f t="shared" si="541"/>
        <v>0</v>
      </c>
      <c r="P1165" s="159">
        <f t="shared" si="541"/>
        <v>0</v>
      </c>
      <c r="Q1165" s="159">
        <f t="shared" si="541"/>
        <v>0</v>
      </c>
      <c r="R1165" s="159">
        <f t="shared" si="541"/>
        <v>0</v>
      </c>
    </row>
    <row r="1166" spans="1:18" s="52" customFormat="1" hidden="1">
      <c r="A1166" s="14"/>
      <c r="B1166" s="15"/>
      <c r="C1166" s="16"/>
      <c r="D1166" s="16"/>
      <c r="E1166" s="16"/>
      <c r="F1166" s="16"/>
      <c r="G1166" s="159"/>
      <c r="H1166" s="159"/>
      <c r="I1166" s="159"/>
      <c r="J1166" s="159"/>
      <c r="K1166" s="159"/>
      <c r="L1166" s="159"/>
      <c r="M1166" s="159"/>
      <c r="N1166" s="159"/>
      <c r="O1166" s="159"/>
      <c r="P1166" s="159"/>
      <c r="Q1166" s="159"/>
      <c r="R1166" s="159"/>
    </row>
    <row r="1167" spans="1:18" s="52" customFormat="1" hidden="1">
      <c r="A1167" s="14"/>
      <c r="B1167" s="15"/>
      <c r="C1167" s="16"/>
      <c r="D1167" s="16"/>
      <c r="E1167" s="16"/>
      <c r="F1167" s="16"/>
      <c r="G1167" s="159"/>
      <c r="H1167" s="159"/>
      <c r="I1167" s="159"/>
      <c r="J1167" s="159"/>
      <c r="K1167" s="159"/>
      <c r="L1167" s="159"/>
      <c r="M1167" s="159"/>
      <c r="N1167" s="159"/>
      <c r="O1167" s="159"/>
      <c r="P1167" s="159"/>
      <c r="Q1167" s="159"/>
      <c r="R1167" s="159"/>
    </row>
    <row r="1168" spans="1:18" s="19" customFormat="1" ht="27" hidden="1" customHeight="1">
      <c r="A1168" s="17" t="s">
        <v>697</v>
      </c>
      <c r="B1168" s="15">
        <v>793</v>
      </c>
      <c r="C1168" s="16" t="s">
        <v>90</v>
      </c>
      <c r="D1168" s="16" t="s">
        <v>235</v>
      </c>
      <c r="E1168" s="16" t="s">
        <v>478</v>
      </c>
      <c r="F1168" s="16"/>
      <c r="G1168" s="159">
        <f>G1169+G1173+G1177</f>
        <v>0</v>
      </c>
      <c r="H1168" s="159">
        <f t="shared" ref="H1168:R1168" si="542">H1169+H1173+H1177</f>
        <v>0</v>
      </c>
      <c r="I1168" s="159">
        <f t="shared" si="542"/>
        <v>0</v>
      </c>
      <c r="J1168" s="159">
        <f t="shared" si="542"/>
        <v>0</v>
      </c>
      <c r="K1168" s="159">
        <f t="shared" si="542"/>
        <v>0</v>
      </c>
      <c r="L1168" s="159">
        <f t="shared" si="542"/>
        <v>0</v>
      </c>
      <c r="M1168" s="159">
        <f t="shared" si="542"/>
        <v>0</v>
      </c>
      <c r="N1168" s="159">
        <f t="shared" si="542"/>
        <v>0</v>
      </c>
      <c r="O1168" s="159">
        <f t="shared" si="542"/>
        <v>0</v>
      </c>
      <c r="P1168" s="159">
        <f t="shared" si="542"/>
        <v>0</v>
      </c>
      <c r="Q1168" s="159">
        <f t="shared" si="542"/>
        <v>0</v>
      </c>
      <c r="R1168" s="159">
        <f t="shared" si="542"/>
        <v>0</v>
      </c>
    </row>
    <row r="1169" spans="1:18" s="19" customFormat="1" ht="66" hidden="1" customHeight="1">
      <c r="A1169" s="56" t="s">
        <v>186</v>
      </c>
      <c r="B1169" s="15">
        <v>793</v>
      </c>
      <c r="C1169" s="16" t="s">
        <v>90</v>
      </c>
      <c r="D1169" s="16" t="s">
        <v>235</v>
      </c>
      <c r="E1169" s="16" t="s">
        <v>184</v>
      </c>
      <c r="F1169" s="16"/>
      <c r="G1169" s="159">
        <f>G1170</f>
        <v>0</v>
      </c>
      <c r="H1169" s="159">
        <f t="shared" ref="H1169:R1171" si="543">H1170</f>
        <v>0</v>
      </c>
      <c r="I1169" s="159">
        <f t="shared" si="543"/>
        <v>0</v>
      </c>
      <c r="J1169" s="159">
        <f t="shared" si="543"/>
        <v>0</v>
      </c>
      <c r="K1169" s="159">
        <f t="shared" si="543"/>
        <v>0</v>
      </c>
      <c r="L1169" s="159">
        <f t="shared" si="543"/>
        <v>0</v>
      </c>
      <c r="M1169" s="159">
        <f t="shared" si="543"/>
        <v>0</v>
      </c>
      <c r="N1169" s="159">
        <f t="shared" si="543"/>
        <v>0</v>
      </c>
      <c r="O1169" s="159">
        <f t="shared" si="543"/>
        <v>0</v>
      </c>
      <c r="P1169" s="159">
        <f t="shared" si="543"/>
        <v>0</v>
      </c>
      <c r="Q1169" s="159">
        <f t="shared" si="543"/>
        <v>0</v>
      </c>
      <c r="R1169" s="159">
        <f t="shared" si="543"/>
        <v>0</v>
      </c>
    </row>
    <row r="1170" spans="1:18" s="19" customFormat="1" ht="94.5" hidden="1" customHeight="1">
      <c r="A1170" s="56" t="s">
        <v>415</v>
      </c>
      <c r="B1170" s="15">
        <v>793</v>
      </c>
      <c r="C1170" s="16" t="s">
        <v>90</v>
      </c>
      <c r="D1170" s="16" t="s">
        <v>235</v>
      </c>
      <c r="E1170" s="16" t="s">
        <v>389</v>
      </c>
      <c r="F1170" s="16"/>
      <c r="G1170" s="159">
        <f>G1171</f>
        <v>0</v>
      </c>
      <c r="H1170" s="159">
        <f t="shared" si="543"/>
        <v>0</v>
      </c>
      <c r="I1170" s="159">
        <f t="shared" si="543"/>
        <v>0</v>
      </c>
      <c r="J1170" s="159">
        <f t="shared" si="543"/>
        <v>0</v>
      </c>
      <c r="K1170" s="159">
        <f t="shared" si="543"/>
        <v>0</v>
      </c>
      <c r="L1170" s="159">
        <f t="shared" si="543"/>
        <v>0</v>
      </c>
      <c r="M1170" s="159">
        <f t="shared" si="543"/>
        <v>0</v>
      </c>
      <c r="N1170" s="159">
        <f t="shared" si="543"/>
        <v>0</v>
      </c>
      <c r="O1170" s="159">
        <f t="shared" si="543"/>
        <v>0</v>
      </c>
      <c r="P1170" s="159">
        <f t="shared" si="543"/>
        <v>0</v>
      </c>
      <c r="Q1170" s="159">
        <f t="shared" si="543"/>
        <v>0</v>
      </c>
      <c r="R1170" s="159">
        <f t="shared" si="543"/>
        <v>0</v>
      </c>
    </row>
    <row r="1171" spans="1:18" s="19" customFormat="1" ht="16.5" hidden="1" customHeight="1">
      <c r="A1171" s="17" t="s">
        <v>343</v>
      </c>
      <c r="B1171" s="15">
        <v>793</v>
      </c>
      <c r="C1171" s="16" t="s">
        <v>90</v>
      </c>
      <c r="D1171" s="16" t="s">
        <v>235</v>
      </c>
      <c r="E1171" s="16" t="s">
        <v>389</v>
      </c>
      <c r="F1171" s="16" t="s">
        <v>344</v>
      </c>
      <c r="G1171" s="159">
        <f>G1172</f>
        <v>0</v>
      </c>
      <c r="H1171" s="159">
        <f t="shared" si="543"/>
        <v>0</v>
      </c>
      <c r="I1171" s="159">
        <f t="shared" si="543"/>
        <v>0</v>
      </c>
      <c r="J1171" s="159">
        <f t="shared" si="543"/>
        <v>0</v>
      </c>
      <c r="K1171" s="159">
        <f t="shared" si="543"/>
        <v>0</v>
      </c>
      <c r="L1171" s="159">
        <f t="shared" si="543"/>
        <v>0</v>
      </c>
      <c r="M1171" s="159">
        <f t="shared" si="543"/>
        <v>0</v>
      </c>
      <c r="N1171" s="159">
        <f t="shared" si="543"/>
        <v>0</v>
      </c>
      <c r="O1171" s="159">
        <f t="shared" si="543"/>
        <v>0</v>
      </c>
      <c r="P1171" s="159">
        <f t="shared" si="543"/>
        <v>0</v>
      </c>
      <c r="Q1171" s="159">
        <f t="shared" si="543"/>
        <v>0</v>
      </c>
      <c r="R1171" s="159">
        <f t="shared" si="543"/>
        <v>0</v>
      </c>
    </row>
    <row r="1172" spans="1:18" s="19" customFormat="1" ht="15" hidden="1" customHeight="1">
      <c r="A1172" s="17" t="s">
        <v>371</v>
      </c>
      <c r="B1172" s="15">
        <v>793</v>
      </c>
      <c r="C1172" s="16" t="s">
        <v>90</v>
      </c>
      <c r="D1172" s="16" t="s">
        <v>235</v>
      </c>
      <c r="E1172" s="16" t="s">
        <v>389</v>
      </c>
      <c r="F1172" s="16" t="s">
        <v>372</v>
      </c>
      <c r="G1172" s="159"/>
      <c r="H1172" s="159"/>
      <c r="I1172" s="159"/>
      <c r="J1172" s="159"/>
      <c r="K1172" s="159"/>
      <c r="L1172" s="159"/>
      <c r="M1172" s="159"/>
      <c r="N1172" s="159"/>
      <c r="O1172" s="159"/>
      <c r="P1172" s="159"/>
      <c r="Q1172" s="159"/>
      <c r="R1172" s="159"/>
    </row>
    <row r="1173" spans="1:18" ht="63.75" hidden="1" customHeight="1">
      <c r="A1173" s="17" t="s">
        <v>190</v>
      </c>
      <c r="B1173" s="55">
        <v>795</v>
      </c>
      <c r="C1173" s="16" t="s">
        <v>90</v>
      </c>
      <c r="D1173" s="16" t="s">
        <v>235</v>
      </c>
      <c r="E1173" s="16" t="s">
        <v>188</v>
      </c>
      <c r="F1173" s="16"/>
      <c r="G1173" s="159">
        <f>G1174</f>
        <v>0</v>
      </c>
      <c r="H1173" s="159">
        <f t="shared" ref="H1173:R1175" si="544">H1174</f>
        <v>0</v>
      </c>
      <c r="I1173" s="159">
        <f t="shared" si="544"/>
        <v>0</v>
      </c>
      <c r="J1173" s="159">
        <f t="shared" si="544"/>
        <v>0</v>
      </c>
      <c r="K1173" s="159">
        <f t="shared" si="544"/>
        <v>0</v>
      </c>
      <c r="L1173" s="159">
        <f t="shared" si="544"/>
        <v>0</v>
      </c>
      <c r="M1173" s="159">
        <f t="shared" si="544"/>
        <v>0</v>
      </c>
      <c r="N1173" s="159">
        <f t="shared" si="544"/>
        <v>0</v>
      </c>
      <c r="O1173" s="159">
        <f t="shared" si="544"/>
        <v>0</v>
      </c>
      <c r="P1173" s="159">
        <f t="shared" si="544"/>
        <v>0</v>
      </c>
      <c r="Q1173" s="159">
        <f t="shared" si="544"/>
        <v>0</v>
      </c>
      <c r="R1173" s="159">
        <f t="shared" si="544"/>
        <v>0</v>
      </c>
    </row>
    <row r="1174" spans="1:18" s="19" customFormat="1" ht="101.25" hidden="1" customHeight="1">
      <c r="A1174" s="17" t="s">
        <v>77</v>
      </c>
      <c r="B1174" s="55">
        <v>793</v>
      </c>
      <c r="C1174" s="16" t="s">
        <v>90</v>
      </c>
      <c r="D1174" s="16" t="s">
        <v>235</v>
      </c>
      <c r="E1174" s="16" t="s">
        <v>76</v>
      </c>
      <c r="F1174" s="16"/>
      <c r="G1174" s="159">
        <f>G1175</f>
        <v>0</v>
      </c>
      <c r="H1174" s="159">
        <f t="shared" si="544"/>
        <v>0</v>
      </c>
      <c r="I1174" s="159">
        <f t="shared" si="544"/>
        <v>0</v>
      </c>
      <c r="J1174" s="159">
        <f t="shared" si="544"/>
        <v>0</v>
      </c>
      <c r="K1174" s="159">
        <f t="shared" si="544"/>
        <v>0</v>
      </c>
      <c r="L1174" s="159">
        <f t="shared" si="544"/>
        <v>0</v>
      </c>
      <c r="M1174" s="159">
        <f t="shared" si="544"/>
        <v>0</v>
      </c>
      <c r="N1174" s="159">
        <f t="shared" si="544"/>
        <v>0</v>
      </c>
      <c r="O1174" s="159">
        <f t="shared" si="544"/>
        <v>0</v>
      </c>
      <c r="P1174" s="159">
        <f t="shared" si="544"/>
        <v>0</v>
      </c>
      <c r="Q1174" s="159">
        <f t="shared" si="544"/>
        <v>0</v>
      </c>
      <c r="R1174" s="159">
        <f t="shared" si="544"/>
        <v>0</v>
      </c>
    </row>
    <row r="1175" spans="1:18" ht="22.5" hidden="1" customHeight="1">
      <c r="A1175" s="17" t="s">
        <v>343</v>
      </c>
      <c r="B1175" s="55">
        <v>793</v>
      </c>
      <c r="C1175" s="16" t="s">
        <v>90</v>
      </c>
      <c r="D1175" s="16" t="s">
        <v>235</v>
      </c>
      <c r="E1175" s="16" t="s">
        <v>76</v>
      </c>
      <c r="F1175" s="16" t="s">
        <v>344</v>
      </c>
      <c r="G1175" s="159">
        <f>G1176</f>
        <v>0</v>
      </c>
      <c r="H1175" s="159">
        <f t="shared" si="544"/>
        <v>0</v>
      </c>
      <c r="I1175" s="159">
        <f t="shared" si="544"/>
        <v>0</v>
      </c>
      <c r="J1175" s="159">
        <f t="shared" si="544"/>
        <v>0</v>
      </c>
      <c r="K1175" s="159">
        <f t="shared" si="544"/>
        <v>0</v>
      </c>
      <c r="L1175" s="159">
        <f t="shared" si="544"/>
        <v>0</v>
      </c>
      <c r="M1175" s="159">
        <f t="shared" si="544"/>
        <v>0</v>
      </c>
      <c r="N1175" s="159">
        <f t="shared" si="544"/>
        <v>0</v>
      </c>
      <c r="O1175" s="159">
        <f t="shared" si="544"/>
        <v>0</v>
      </c>
      <c r="P1175" s="159">
        <f t="shared" si="544"/>
        <v>0</v>
      </c>
      <c r="Q1175" s="159">
        <f t="shared" si="544"/>
        <v>0</v>
      </c>
      <c r="R1175" s="159">
        <f t="shared" si="544"/>
        <v>0</v>
      </c>
    </row>
    <row r="1176" spans="1:18" ht="16.5" hidden="1" customHeight="1">
      <c r="A1176" s="17" t="s">
        <v>371</v>
      </c>
      <c r="B1176" s="55">
        <v>793</v>
      </c>
      <c r="C1176" s="16" t="s">
        <v>90</v>
      </c>
      <c r="D1176" s="16" t="s">
        <v>235</v>
      </c>
      <c r="E1176" s="16" t="s">
        <v>76</v>
      </c>
      <c r="F1176" s="16" t="s">
        <v>372</v>
      </c>
      <c r="G1176" s="159"/>
      <c r="H1176" s="159"/>
      <c r="I1176" s="159"/>
      <c r="J1176" s="159"/>
      <c r="K1176" s="159"/>
      <c r="L1176" s="159"/>
      <c r="M1176" s="159"/>
      <c r="N1176" s="159"/>
      <c r="O1176" s="159"/>
      <c r="P1176" s="159"/>
      <c r="Q1176" s="159"/>
      <c r="R1176" s="159"/>
    </row>
    <row r="1177" spans="1:18" s="19" customFormat="1" ht="111.75" hidden="1" customHeight="1">
      <c r="A1177" s="17" t="s">
        <v>647</v>
      </c>
      <c r="B1177" s="55">
        <v>793</v>
      </c>
      <c r="C1177" s="16" t="s">
        <v>90</v>
      </c>
      <c r="D1177" s="16" t="s">
        <v>235</v>
      </c>
      <c r="E1177" s="16" t="s">
        <v>183</v>
      </c>
      <c r="F1177" s="16"/>
      <c r="G1177" s="159">
        <f>G1178</f>
        <v>0</v>
      </c>
      <c r="H1177" s="159">
        <f t="shared" ref="H1177:R1179" si="545">H1178</f>
        <v>0</v>
      </c>
      <c r="I1177" s="159">
        <f t="shared" si="545"/>
        <v>0</v>
      </c>
      <c r="J1177" s="159">
        <f t="shared" si="545"/>
        <v>0</v>
      </c>
      <c r="K1177" s="159">
        <f t="shared" si="545"/>
        <v>0</v>
      </c>
      <c r="L1177" s="159">
        <f t="shared" si="545"/>
        <v>0</v>
      </c>
      <c r="M1177" s="159">
        <f t="shared" si="545"/>
        <v>0</v>
      </c>
      <c r="N1177" s="159">
        <f t="shared" si="545"/>
        <v>0</v>
      </c>
      <c r="O1177" s="159">
        <f t="shared" si="545"/>
        <v>0</v>
      </c>
      <c r="P1177" s="159">
        <f t="shared" si="545"/>
        <v>0</v>
      </c>
      <c r="Q1177" s="159">
        <f t="shared" si="545"/>
        <v>0</v>
      </c>
      <c r="R1177" s="159">
        <f t="shared" si="545"/>
        <v>0</v>
      </c>
    </row>
    <row r="1178" spans="1:18" s="19" customFormat="1" ht="32.25" hidden="1" customHeight="1">
      <c r="A1178" s="17" t="s">
        <v>164</v>
      </c>
      <c r="B1178" s="55">
        <v>793</v>
      </c>
      <c r="C1178" s="16" t="s">
        <v>90</v>
      </c>
      <c r="D1178" s="16" t="s">
        <v>235</v>
      </c>
      <c r="E1178" s="16" t="s">
        <v>646</v>
      </c>
      <c r="F1178" s="16"/>
      <c r="G1178" s="159">
        <f>G1179</f>
        <v>0</v>
      </c>
      <c r="H1178" s="159">
        <f t="shared" si="545"/>
        <v>0</v>
      </c>
      <c r="I1178" s="159">
        <f t="shared" si="545"/>
        <v>0</v>
      </c>
      <c r="J1178" s="159">
        <f t="shared" si="545"/>
        <v>0</v>
      </c>
      <c r="K1178" s="159">
        <f t="shared" si="545"/>
        <v>0</v>
      </c>
      <c r="L1178" s="159">
        <f t="shared" si="545"/>
        <v>0</v>
      </c>
      <c r="M1178" s="159">
        <f t="shared" si="545"/>
        <v>0</v>
      </c>
      <c r="N1178" s="159">
        <f t="shared" si="545"/>
        <v>0</v>
      </c>
      <c r="O1178" s="159">
        <f t="shared" si="545"/>
        <v>0</v>
      </c>
      <c r="P1178" s="159">
        <f t="shared" si="545"/>
        <v>0</v>
      </c>
      <c r="Q1178" s="159">
        <f t="shared" si="545"/>
        <v>0</v>
      </c>
      <c r="R1178" s="159">
        <f t="shared" si="545"/>
        <v>0</v>
      </c>
    </row>
    <row r="1179" spans="1:18" s="19" customFormat="1" ht="32.25" hidden="1" customHeight="1">
      <c r="A1179" s="17" t="s">
        <v>649</v>
      </c>
      <c r="B1179" s="55">
        <v>793</v>
      </c>
      <c r="C1179" s="16" t="s">
        <v>90</v>
      </c>
      <c r="D1179" s="16" t="s">
        <v>235</v>
      </c>
      <c r="E1179" s="16" t="s">
        <v>646</v>
      </c>
      <c r="F1179" s="16" t="s">
        <v>50</v>
      </c>
      <c r="G1179" s="159">
        <f>G1180</f>
        <v>0</v>
      </c>
      <c r="H1179" s="159">
        <f t="shared" si="545"/>
        <v>0</v>
      </c>
      <c r="I1179" s="159">
        <f t="shared" si="545"/>
        <v>0</v>
      </c>
      <c r="J1179" s="159">
        <f t="shared" si="545"/>
        <v>0</v>
      </c>
      <c r="K1179" s="159">
        <f t="shared" si="545"/>
        <v>0</v>
      </c>
      <c r="L1179" s="159">
        <f t="shared" si="545"/>
        <v>0</v>
      </c>
      <c r="M1179" s="159">
        <f t="shared" si="545"/>
        <v>0</v>
      </c>
      <c r="N1179" s="159">
        <f t="shared" si="545"/>
        <v>0</v>
      </c>
      <c r="O1179" s="159">
        <f t="shared" si="545"/>
        <v>0</v>
      </c>
      <c r="P1179" s="159">
        <f t="shared" si="545"/>
        <v>0</v>
      </c>
      <c r="Q1179" s="159">
        <f t="shared" si="545"/>
        <v>0</v>
      </c>
      <c r="R1179" s="159">
        <f t="shared" si="545"/>
        <v>0</v>
      </c>
    </row>
    <row r="1180" spans="1:18" s="19" customFormat="1" ht="32.25" hidden="1" customHeight="1">
      <c r="A1180" s="17" t="s">
        <v>51</v>
      </c>
      <c r="B1180" s="55">
        <v>793</v>
      </c>
      <c r="C1180" s="16" t="s">
        <v>90</v>
      </c>
      <c r="D1180" s="16" t="s">
        <v>235</v>
      </c>
      <c r="E1180" s="16" t="s">
        <v>646</v>
      </c>
      <c r="F1180" s="16" t="s">
        <v>52</v>
      </c>
      <c r="G1180" s="159"/>
      <c r="H1180" s="159"/>
      <c r="I1180" s="159"/>
      <c r="J1180" s="159"/>
      <c r="K1180" s="159"/>
      <c r="L1180" s="159"/>
      <c r="M1180" s="159"/>
      <c r="N1180" s="159"/>
      <c r="O1180" s="159"/>
      <c r="P1180" s="159"/>
      <c r="Q1180" s="159"/>
      <c r="R1180" s="159"/>
    </row>
    <row r="1181" spans="1:18" s="19" customFormat="1" ht="66" hidden="1" customHeight="1">
      <c r="A1181" s="56" t="s">
        <v>182</v>
      </c>
      <c r="B1181" s="55">
        <v>793</v>
      </c>
      <c r="C1181" s="16" t="s">
        <v>90</v>
      </c>
      <c r="D1181" s="16" t="s">
        <v>235</v>
      </c>
      <c r="E1181" s="16" t="s">
        <v>183</v>
      </c>
      <c r="F1181" s="16"/>
      <c r="G1181" s="159">
        <f>G1182+G1188</f>
        <v>0</v>
      </c>
      <c r="H1181" s="159">
        <f t="shared" ref="H1181:R1181" si="546">H1182+H1188</f>
        <v>0</v>
      </c>
      <c r="I1181" s="159">
        <f t="shared" si="546"/>
        <v>0</v>
      </c>
      <c r="J1181" s="159">
        <f t="shared" si="546"/>
        <v>0</v>
      </c>
      <c r="K1181" s="159">
        <f t="shared" si="546"/>
        <v>0</v>
      </c>
      <c r="L1181" s="159">
        <f t="shared" si="546"/>
        <v>0</v>
      </c>
      <c r="M1181" s="159">
        <f t="shared" si="546"/>
        <v>0</v>
      </c>
      <c r="N1181" s="159">
        <f t="shared" si="546"/>
        <v>0</v>
      </c>
      <c r="O1181" s="159">
        <f t="shared" si="546"/>
        <v>0</v>
      </c>
      <c r="P1181" s="159">
        <f t="shared" si="546"/>
        <v>0</v>
      </c>
      <c r="Q1181" s="159">
        <f t="shared" si="546"/>
        <v>0</v>
      </c>
      <c r="R1181" s="159">
        <f t="shared" si="546"/>
        <v>0</v>
      </c>
    </row>
    <row r="1182" spans="1:18" s="19" customFormat="1" ht="53.25" hidden="1" customHeight="1">
      <c r="A1182" s="56" t="s">
        <v>616</v>
      </c>
      <c r="B1182" s="55">
        <v>793</v>
      </c>
      <c r="C1182" s="16" t="s">
        <v>90</v>
      </c>
      <c r="D1182" s="16" t="s">
        <v>235</v>
      </c>
      <c r="E1182" s="16" t="s">
        <v>617</v>
      </c>
      <c r="F1182" s="16"/>
      <c r="G1182" s="159">
        <f>G1183</f>
        <v>0</v>
      </c>
      <c r="H1182" s="159">
        <f t="shared" ref="H1182:R1183" si="547">H1183</f>
        <v>0</v>
      </c>
      <c r="I1182" s="159">
        <f t="shared" si="547"/>
        <v>0</v>
      </c>
      <c r="J1182" s="159">
        <f t="shared" si="547"/>
        <v>0</v>
      </c>
      <c r="K1182" s="159">
        <f t="shared" si="547"/>
        <v>0</v>
      </c>
      <c r="L1182" s="159">
        <f t="shared" si="547"/>
        <v>0</v>
      </c>
      <c r="M1182" s="159">
        <f t="shared" si="547"/>
        <v>0</v>
      </c>
      <c r="N1182" s="159">
        <f t="shared" si="547"/>
        <v>0</v>
      </c>
      <c r="O1182" s="159">
        <f t="shared" si="547"/>
        <v>0</v>
      </c>
      <c r="P1182" s="159">
        <f t="shared" si="547"/>
        <v>0</v>
      </c>
      <c r="Q1182" s="159">
        <f t="shared" si="547"/>
        <v>0</v>
      </c>
      <c r="R1182" s="159">
        <f t="shared" si="547"/>
        <v>0</v>
      </c>
    </row>
    <row r="1183" spans="1:18" s="19" customFormat="1" ht="31.5" hidden="1" customHeight="1">
      <c r="A1183" s="17" t="s">
        <v>649</v>
      </c>
      <c r="B1183" s="55">
        <v>793</v>
      </c>
      <c r="C1183" s="16" t="s">
        <v>90</v>
      </c>
      <c r="D1183" s="16" t="s">
        <v>235</v>
      </c>
      <c r="E1183" s="16" t="s">
        <v>617</v>
      </c>
      <c r="F1183" s="16" t="s">
        <v>50</v>
      </c>
      <c r="G1183" s="159">
        <f>G1184</f>
        <v>0</v>
      </c>
      <c r="H1183" s="159">
        <f t="shared" si="547"/>
        <v>0</v>
      </c>
      <c r="I1183" s="159">
        <f t="shared" si="547"/>
        <v>0</v>
      </c>
      <c r="J1183" s="159">
        <f t="shared" si="547"/>
        <v>0</v>
      </c>
      <c r="K1183" s="159">
        <f t="shared" si="547"/>
        <v>0</v>
      </c>
      <c r="L1183" s="159">
        <f t="shared" si="547"/>
        <v>0</v>
      </c>
      <c r="M1183" s="159">
        <f t="shared" si="547"/>
        <v>0</v>
      </c>
      <c r="N1183" s="159">
        <f t="shared" si="547"/>
        <v>0</v>
      </c>
      <c r="O1183" s="159">
        <f t="shared" si="547"/>
        <v>0</v>
      </c>
      <c r="P1183" s="159">
        <f t="shared" si="547"/>
        <v>0</v>
      </c>
      <c r="Q1183" s="159">
        <f t="shared" si="547"/>
        <v>0</v>
      </c>
      <c r="R1183" s="159">
        <f t="shared" si="547"/>
        <v>0</v>
      </c>
    </row>
    <row r="1184" spans="1:18" s="19" customFormat="1" ht="32.25" hidden="1" customHeight="1">
      <c r="A1184" s="17" t="s">
        <v>51</v>
      </c>
      <c r="B1184" s="55">
        <v>793</v>
      </c>
      <c r="C1184" s="16" t="s">
        <v>90</v>
      </c>
      <c r="D1184" s="16" t="s">
        <v>235</v>
      </c>
      <c r="E1184" s="16" t="s">
        <v>617</v>
      </c>
      <c r="F1184" s="16" t="s">
        <v>52</v>
      </c>
      <c r="G1184" s="159"/>
      <c r="H1184" s="159"/>
      <c r="I1184" s="159"/>
      <c r="J1184" s="159"/>
      <c r="K1184" s="159"/>
      <c r="L1184" s="159"/>
      <c r="M1184" s="159"/>
      <c r="N1184" s="159"/>
      <c r="O1184" s="159"/>
      <c r="P1184" s="159"/>
      <c r="Q1184" s="159"/>
      <c r="R1184" s="159"/>
    </row>
    <row r="1185" spans="1:18" ht="18.75" hidden="1" customHeight="1">
      <c r="A1185" s="17" t="s">
        <v>400</v>
      </c>
      <c r="B1185" s="15">
        <v>793</v>
      </c>
      <c r="C1185" s="16" t="s">
        <v>90</v>
      </c>
      <c r="D1185" s="16" t="s">
        <v>235</v>
      </c>
      <c r="E1185" s="16" t="s">
        <v>399</v>
      </c>
      <c r="F1185" s="16"/>
      <c r="G1185" s="159">
        <f>G1186+G1189</f>
        <v>0</v>
      </c>
      <c r="H1185" s="159">
        <f t="shared" ref="H1185:R1185" si="548">H1186+H1189</f>
        <v>0</v>
      </c>
      <c r="I1185" s="159">
        <f t="shared" si="548"/>
        <v>0</v>
      </c>
      <c r="J1185" s="159">
        <f t="shared" si="548"/>
        <v>0</v>
      </c>
      <c r="K1185" s="159">
        <f t="shared" si="548"/>
        <v>0</v>
      </c>
      <c r="L1185" s="159">
        <f t="shared" si="548"/>
        <v>0</v>
      </c>
      <c r="M1185" s="159">
        <f t="shared" si="548"/>
        <v>0</v>
      </c>
      <c r="N1185" s="159">
        <f t="shared" si="548"/>
        <v>0</v>
      </c>
      <c r="O1185" s="159">
        <f t="shared" si="548"/>
        <v>0</v>
      </c>
      <c r="P1185" s="159">
        <f t="shared" si="548"/>
        <v>0</v>
      </c>
      <c r="Q1185" s="159">
        <f t="shared" si="548"/>
        <v>0</v>
      </c>
      <c r="R1185" s="159">
        <f t="shared" si="548"/>
        <v>0</v>
      </c>
    </row>
    <row r="1186" spans="1:18" ht="17.25" hidden="1" customHeight="1">
      <c r="A1186" s="17" t="s">
        <v>673</v>
      </c>
      <c r="B1186" s="15">
        <v>793</v>
      </c>
      <c r="C1186" s="16" t="s">
        <v>90</v>
      </c>
      <c r="D1186" s="16" t="s">
        <v>235</v>
      </c>
      <c r="E1186" s="16" t="s">
        <v>398</v>
      </c>
      <c r="F1186" s="16"/>
      <c r="G1186" s="159">
        <f>G1187</f>
        <v>0</v>
      </c>
      <c r="H1186" s="159">
        <f t="shared" ref="H1186:R1187" si="549">H1187</f>
        <v>0</v>
      </c>
      <c r="I1186" s="159">
        <f t="shared" si="549"/>
        <v>0</v>
      </c>
      <c r="J1186" s="159">
        <f t="shared" si="549"/>
        <v>0</v>
      </c>
      <c r="K1186" s="159">
        <f t="shared" si="549"/>
        <v>0</v>
      </c>
      <c r="L1186" s="159">
        <f t="shared" si="549"/>
        <v>0</v>
      </c>
      <c r="M1186" s="159">
        <f t="shared" si="549"/>
        <v>0</v>
      </c>
      <c r="N1186" s="159">
        <f t="shared" si="549"/>
        <v>0</v>
      </c>
      <c r="O1186" s="159">
        <f t="shared" si="549"/>
        <v>0</v>
      </c>
      <c r="P1186" s="159">
        <f t="shared" si="549"/>
        <v>0</v>
      </c>
      <c r="Q1186" s="159">
        <f t="shared" si="549"/>
        <v>0</v>
      </c>
      <c r="R1186" s="159">
        <f t="shared" si="549"/>
        <v>0</v>
      </c>
    </row>
    <row r="1187" spans="1:18" ht="25.5" hidden="1" customHeight="1">
      <c r="A1187" s="17" t="s">
        <v>51</v>
      </c>
      <c r="B1187" s="15">
        <v>793</v>
      </c>
      <c r="C1187" s="16" t="s">
        <v>90</v>
      </c>
      <c r="D1187" s="16" t="s">
        <v>235</v>
      </c>
      <c r="E1187" s="16" t="s">
        <v>398</v>
      </c>
      <c r="F1187" s="16" t="s">
        <v>50</v>
      </c>
      <c r="G1187" s="159">
        <f>G1188</f>
        <v>0</v>
      </c>
      <c r="H1187" s="159">
        <f t="shared" si="549"/>
        <v>0</v>
      </c>
      <c r="I1187" s="159">
        <f t="shared" si="549"/>
        <v>0</v>
      </c>
      <c r="J1187" s="159">
        <f t="shared" si="549"/>
        <v>0</v>
      </c>
      <c r="K1187" s="159">
        <f t="shared" si="549"/>
        <v>0</v>
      </c>
      <c r="L1187" s="159">
        <f t="shared" si="549"/>
        <v>0</v>
      </c>
      <c r="M1187" s="159">
        <f t="shared" si="549"/>
        <v>0</v>
      </c>
      <c r="N1187" s="159">
        <f t="shared" si="549"/>
        <v>0</v>
      </c>
      <c r="O1187" s="159">
        <f t="shared" si="549"/>
        <v>0</v>
      </c>
      <c r="P1187" s="159">
        <f t="shared" si="549"/>
        <v>0</v>
      </c>
      <c r="Q1187" s="159">
        <f t="shared" si="549"/>
        <v>0</v>
      </c>
      <c r="R1187" s="159">
        <f t="shared" si="549"/>
        <v>0</v>
      </c>
    </row>
    <row r="1188" spans="1:18" ht="42.75" hidden="1" customHeight="1">
      <c r="A1188" s="17" t="s">
        <v>51</v>
      </c>
      <c r="B1188" s="15">
        <v>793</v>
      </c>
      <c r="C1188" s="16" t="s">
        <v>90</v>
      </c>
      <c r="D1188" s="16" t="s">
        <v>235</v>
      </c>
      <c r="E1188" s="16" t="s">
        <v>398</v>
      </c>
      <c r="F1188" s="16" t="s">
        <v>52</v>
      </c>
      <c r="G1188" s="159"/>
      <c r="H1188" s="159"/>
      <c r="I1188" s="159"/>
      <c r="J1188" s="159"/>
      <c r="K1188" s="159"/>
      <c r="L1188" s="159"/>
      <c r="M1188" s="159"/>
      <c r="N1188" s="159"/>
      <c r="O1188" s="159"/>
      <c r="P1188" s="159"/>
      <c r="Q1188" s="159"/>
      <c r="R1188" s="159"/>
    </row>
    <row r="1189" spans="1:18" ht="42.75" hidden="1" customHeight="1">
      <c r="A1189" s="17" t="s">
        <v>317</v>
      </c>
      <c r="B1189" s="15">
        <v>793</v>
      </c>
      <c r="C1189" s="16" t="s">
        <v>90</v>
      </c>
      <c r="D1189" s="16" t="s">
        <v>235</v>
      </c>
      <c r="E1189" s="16" t="s">
        <v>316</v>
      </c>
      <c r="F1189" s="16"/>
      <c r="G1189" s="159">
        <f>G1190</f>
        <v>0</v>
      </c>
      <c r="H1189" s="159">
        <f t="shared" ref="H1189:R1190" si="550">H1190</f>
        <v>0</v>
      </c>
      <c r="I1189" s="159">
        <f t="shared" si="550"/>
        <v>0</v>
      </c>
      <c r="J1189" s="159">
        <f t="shared" si="550"/>
        <v>0</v>
      </c>
      <c r="K1189" s="159">
        <f t="shared" si="550"/>
        <v>0</v>
      </c>
      <c r="L1189" s="159">
        <f t="shared" si="550"/>
        <v>0</v>
      </c>
      <c r="M1189" s="159">
        <f t="shared" si="550"/>
        <v>0</v>
      </c>
      <c r="N1189" s="159">
        <f t="shared" si="550"/>
        <v>0</v>
      </c>
      <c r="O1189" s="159">
        <f t="shared" si="550"/>
        <v>0</v>
      </c>
      <c r="P1189" s="159">
        <f t="shared" si="550"/>
        <v>0</v>
      </c>
      <c r="Q1189" s="159">
        <f t="shared" si="550"/>
        <v>0</v>
      </c>
      <c r="R1189" s="159">
        <f t="shared" si="550"/>
        <v>0</v>
      </c>
    </row>
    <row r="1190" spans="1:18" ht="24.75" hidden="1" customHeight="1">
      <c r="A1190" s="17" t="s">
        <v>343</v>
      </c>
      <c r="B1190" s="15">
        <v>793</v>
      </c>
      <c r="C1190" s="16" t="s">
        <v>90</v>
      </c>
      <c r="D1190" s="16" t="s">
        <v>235</v>
      </c>
      <c r="E1190" s="16" t="s">
        <v>316</v>
      </c>
      <c r="F1190" s="16" t="s">
        <v>344</v>
      </c>
      <c r="G1190" s="159">
        <f>G1191</f>
        <v>0</v>
      </c>
      <c r="H1190" s="159">
        <f t="shared" si="550"/>
        <v>0</v>
      </c>
      <c r="I1190" s="159">
        <f t="shared" si="550"/>
        <v>0</v>
      </c>
      <c r="J1190" s="159">
        <f t="shared" si="550"/>
        <v>0</v>
      </c>
      <c r="K1190" s="159">
        <f t="shared" si="550"/>
        <v>0</v>
      </c>
      <c r="L1190" s="159">
        <f t="shared" si="550"/>
        <v>0</v>
      </c>
      <c r="M1190" s="159">
        <f t="shared" si="550"/>
        <v>0</v>
      </c>
      <c r="N1190" s="159">
        <f t="shared" si="550"/>
        <v>0</v>
      </c>
      <c r="O1190" s="159">
        <f t="shared" si="550"/>
        <v>0</v>
      </c>
      <c r="P1190" s="159">
        <f t="shared" si="550"/>
        <v>0</v>
      </c>
      <c r="Q1190" s="159">
        <f t="shared" si="550"/>
        <v>0</v>
      </c>
      <c r="R1190" s="159">
        <f t="shared" si="550"/>
        <v>0</v>
      </c>
    </row>
    <row r="1191" spans="1:18" ht="27.75" hidden="1" customHeight="1">
      <c r="A1191" s="17" t="s">
        <v>371</v>
      </c>
      <c r="B1191" s="15">
        <v>793</v>
      </c>
      <c r="C1191" s="16" t="s">
        <v>90</v>
      </c>
      <c r="D1191" s="16" t="s">
        <v>235</v>
      </c>
      <c r="E1191" s="16" t="s">
        <v>316</v>
      </c>
      <c r="F1191" s="16" t="s">
        <v>372</v>
      </c>
      <c r="G1191" s="159"/>
      <c r="H1191" s="159"/>
      <c r="I1191" s="159"/>
      <c r="J1191" s="159"/>
      <c r="K1191" s="159"/>
      <c r="L1191" s="159"/>
      <c r="M1191" s="159"/>
      <c r="N1191" s="159"/>
      <c r="O1191" s="159"/>
      <c r="P1191" s="159"/>
      <c r="Q1191" s="159"/>
      <c r="R1191" s="159"/>
    </row>
    <row r="1192" spans="1:18" ht="54" hidden="1" customHeight="1">
      <c r="A1192" s="17" t="s">
        <v>837</v>
      </c>
      <c r="B1192" s="15">
        <v>793</v>
      </c>
      <c r="C1192" s="16" t="s">
        <v>90</v>
      </c>
      <c r="D1192" s="16" t="s">
        <v>72</v>
      </c>
      <c r="E1192" s="16" t="s">
        <v>851</v>
      </c>
      <c r="F1192" s="16"/>
      <c r="G1192" s="159">
        <f>G1193</f>
        <v>0</v>
      </c>
      <c r="H1192" s="159">
        <f t="shared" ref="H1192:R1193" si="551">H1193</f>
        <v>0</v>
      </c>
      <c r="I1192" s="159">
        <f t="shared" si="551"/>
        <v>0</v>
      </c>
      <c r="J1192" s="159">
        <f t="shared" si="551"/>
        <v>0</v>
      </c>
      <c r="K1192" s="159">
        <f t="shared" si="551"/>
        <v>0</v>
      </c>
      <c r="L1192" s="159">
        <f t="shared" si="551"/>
        <v>0</v>
      </c>
      <c r="M1192" s="159">
        <f t="shared" si="551"/>
        <v>0</v>
      </c>
      <c r="N1192" s="159">
        <f t="shared" si="551"/>
        <v>0</v>
      </c>
      <c r="O1192" s="159">
        <f t="shared" si="551"/>
        <v>0</v>
      </c>
      <c r="P1192" s="159">
        <f t="shared" si="551"/>
        <v>0</v>
      </c>
      <c r="Q1192" s="159">
        <f t="shared" si="551"/>
        <v>0</v>
      </c>
      <c r="R1192" s="159">
        <f t="shared" si="551"/>
        <v>0</v>
      </c>
    </row>
    <row r="1193" spans="1:18" ht="39.75" hidden="1" customHeight="1">
      <c r="A1193" s="17" t="s">
        <v>51</v>
      </c>
      <c r="B1193" s="15">
        <v>793</v>
      </c>
      <c r="C1193" s="16" t="s">
        <v>90</v>
      </c>
      <c r="D1193" s="16" t="s">
        <v>72</v>
      </c>
      <c r="E1193" s="16" t="s">
        <v>851</v>
      </c>
      <c r="F1193" s="16" t="s">
        <v>50</v>
      </c>
      <c r="G1193" s="159">
        <f>G1194</f>
        <v>0</v>
      </c>
      <c r="H1193" s="159">
        <f t="shared" si="551"/>
        <v>0</v>
      </c>
      <c r="I1193" s="159">
        <f t="shared" si="551"/>
        <v>0</v>
      </c>
      <c r="J1193" s="159">
        <f t="shared" si="551"/>
        <v>0</v>
      </c>
      <c r="K1193" s="159">
        <f t="shared" si="551"/>
        <v>0</v>
      </c>
      <c r="L1193" s="159">
        <f t="shared" si="551"/>
        <v>0</v>
      </c>
      <c r="M1193" s="159">
        <f t="shared" si="551"/>
        <v>0</v>
      </c>
      <c r="N1193" s="159">
        <f t="shared" si="551"/>
        <v>0</v>
      </c>
      <c r="O1193" s="159">
        <f t="shared" si="551"/>
        <v>0</v>
      </c>
      <c r="P1193" s="159">
        <f t="shared" si="551"/>
        <v>0</v>
      </c>
      <c r="Q1193" s="159">
        <f t="shared" si="551"/>
        <v>0</v>
      </c>
      <c r="R1193" s="159">
        <f t="shared" si="551"/>
        <v>0</v>
      </c>
    </row>
    <row r="1194" spans="1:18" ht="34.5" hidden="1" customHeight="1">
      <c r="A1194" s="17" t="s">
        <v>51</v>
      </c>
      <c r="B1194" s="15">
        <v>793</v>
      </c>
      <c r="C1194" s="16" t="s">
        <v>90</v>
      </c>
      <c r="D1194" s="16" t="s">
        <v>72</v>
      </c>
      <c r="E1194" s="16" t="s">
        <v>851</v>
      </c>
      <c r="F1194" s="16" t="s">
        <v>52</v>
      </c>
      <c r="G1194" s="159"/>
      <c r="H1194" s="159"/>
      <c r="I1194" s="159"/>
      <c r="J1194" s="159"/>
      <c r="K1194" s="159"/>
      <c r="L1194" s="159"/>
      <c r="M1194" s="159"/>
      <c r="N1194" s="159"/>
      <c r="O1194" s="159"/>
      <c r="P1194" s="159"/>
      <c r="Q1194" s="159"/>
      <c r="R1194" s="159"/>
    </row>
    <row r="1195" spans="1:18" ht="19.5" customHeight="1">
      <c r="A1195" s="17" t="s">
        <v>363</v>
      </c>
      <c r="B1195" s="15">
        <v>793</v>
      </c>
      <c r="C1195" s="16" t="s">
        <v>90</v>
      </c>
      <c r="D1195" s="16" t="s">
        <v>235</v>
      </c>
      <c r="E1195" s="16"/>
      <c r="F1195" s="16"/>
      <c r="G1195" s="159">
        <f>G1196</f>
        <v>780000</v>
      </c>
      <c r="H1195" s="159">
        <f t="shared" ref="H1195:R1199" si="552">H1196</f>
        <v>780001</v>
      </c>
      <c r="I1195" s="159">
        <f t="shared" si="552"/>
        <v>780002</v>
      </c>
      <c r="J1195" s="159">
        <f t="shared" si="552"/>
        <v>780003</v>
      </c>
      <c r="K1195" s="159">
        <f t="shared" si="552"/>
        <v>780004</v>
      </c>
      <c r="L1195" s="159">
        <f t="shared" si="552"/>
        <v>780005</v>
      </c>
      <c r="M1195" s="159">
        <f t="shared" si="552"/>
        <v>780006</v>
      </c>
      <c r="N1195" s="159">
        <f t="shared" si="552"/>
        <v>780007</v>
      </c>
      <c r="O1195" s="159">
        <f t="shared" si="552"/>
        <v>780008</v>
      </c>
      <c r="P1195" s="159">
        <f t="shared" si="552"/>
        <v>780009</v>
      </c>
      <c r="Q1195" s="159">
        <f t="shared" si="552"/>
        <v>780010</v>
      </c>
      <c r="R1195" s="159">
        <f t="shared" si="552"/>
        <v>780000</v>
      </c>
    </row>
    <row r="1196" spans="1:18" ht="36.75" customHeight="1">
      <c r="A1196" s="17" t="s">
        <v>784</v>
      </c>
      <c r="B1196" s="15">
        <v>793</v>
      </c>
      <c r="C1196" s="16" t="s">
        <v>90</v>
      </c>
      <c r="D1196" s="16" t="s">
        <v>235</v>
      </c>
      <c r="E1196" s="16" t="s">
        <v>478</v>
      </c>
      <c r="F1196" s="16"/>
      <c r="G1196" s="159">
        <f>G1197</f>
        <v>780000</v>
      </c>
      <c r="H1196" s="159">
        <f t="shared" si="552"/>
        <v>780001</v>
      </c>
      <c r="I1196" s="159">
        <f t="shared" si="552"/>
        <v>780002</v>
      </c>
      <c r="J1196" s="159">
        <f t="shared" si="552"/>
        <v>780003</v>
      </c>
      <c r="K1196" s="159">
        <f t="shared" si="552"/>
        <v>780004</v>
      </c>
      <c r="L1196" s="159">
        <f t="shared" si="552"/>
        <v>780005</v>
      </c>
      <c r="M1196" s="159">
        <f t="shared" si="552"/>
        <v>780006</v>
      </c>
      <c r="N1196" s="159">
        <f t="shared" si="552"/>
        <v>780007</v>
      </c>
      <c r="O1196" s="159">
        <f t="shared" si="552"/>
        <v>780008</v>
      </c>
      <c r="P1196" s="159">
        <f t="shared" si="552"/>
        <v>780009</v>
      </c>
      <c r="Q1196" s="159">
        <f t="shared" si="552"/>
        <v>780010</v>
      </c>
      <c r="R1196" s="159">
        <f t="shared" si="552"/>
        <v>780000</v>
      </c>
    </row>
    <row r="1197" spans="1:18" ht="24.75" customHeight="1">
      <c r="A1197" s="17" t="s">
        <v>854</v>
      </c>
      <c r="B1197" s="15">
        <v>793</v>
      </c>
      <c r="C1197" s="16" t="s">
        <v>90</v>
      </c>
      <c r="D1197" s="16" t="s">
        <v>235</v>
      </c>
      <c r="E1197" s="16" t="s">
        <v>853</v>
      </c>
      <c r="F1197" s="16"/>
      <c r="G1197" s="159">
        <f>G1198</f>
        <v>780000</v>
      </c>
      <c r="H1197" s="159">
        <f t="shared" si="552"/>
        <v>780001</v>
      </c>
      <c r="I1197" s="159">
        <f t="shared" si="552"/>
        <v>780002</v>
      </c>
      <c r="J1197" s="159">
        <f t="shared" si="552"/>
        <v>780003</v>
      </c>
      <c r="K1197" s="159">
        <f t="shared" si="552"/>
        <v>780004</v>
      </c>
      <c r="L1197" s="159">
        <f t="shared" si="552"/>
        <v>780005</v>
      </c>
      <c r="M1197" s="159">
        <f t="shared" si="552"/>
        <v>780006</v>
      </c>
      <c r="N1197" s="159">
        <f t="shared" si="552"/>
        <v>780007</v>
      </c>
      <c r="O1197" s="159">
        <f t="shared" si="552"/>
        <v>780008</v>
      </c>
      <c r="P1197" s="159">
        <f t="shared" si="552"/>
        <v>780009</v>
      </c>
      <c r="Q1197" s="159">
        <f t="shared" si="552"/>
        <v>780010</v>
      </c>
      <c r="R1197" s="159">
        <f t="shared" si="552"/>
        <v>780000</v>
      </c>
    </row>
    <row r="1198" spans="1:18" ht="75" customHeight="1">
      <c r="A1198" s="17" t="s">
        <v>317</v>
      </c>
      <c r="B1198" s="15">
        <v>793</v>
      </c>
      <c r="C1198" s="16" t="s">
        <v>90</v>
      </c>
      <c r="D1198" s="16" t="s">
        <v>235</v>
      </c>
      <c r="E1198" s="16" t="s">
        <v>852</v>
      </c>
      <c r="F1198" s="16"/>
      <c r="G1198" s="159">
        <f>G1199</f>
        <v>780000</v>
      </c>
      <c r="H1198" s="159">
        <f t="shared" si="552"/>
        <v>780001</v>
      </c>
      <c r="I1198" s="159">
        <f t="shared" si="552"/>
        <v>780002</v>
      </c>
      <c r="J1198" s="159">
        <f t="shared" si="552"/>
        <v>780003</v>
      </c>
      <c r="K1198" s="159">
        <f t="shared" si="552"/>
        <v>780004</v>
      </c>
      <c r="L1198" s="159">
        <f t="shared" si="552"/>
        <v>780005</v>
      </c>
      <c r="M1198" s="159">
        <f t="shared" si="552"/>
        <v>780006</v>
      </c>
      <c r="N1198" s="159">
        <f t="shared" si="552"/>
        <v>780007</v>
      </c>
      <c r="O1198" s="159">
        <f t="shared" si="552"/>
        <v>780008</v>
      </c>
      <c r="P1198" s="159">
        <f t="shared" si="552"/>
        <v>780009</v>
      </c>
      <c r="Q1198" s="159">
        <f t="shared" si="552"/>
        <v>780010</v>
      </c>
      <c r="R1198" s="159">
        <f t="shared" si="552"/>
        <v>780000</v>
      </c>
    </row>
    <row r="1199" spans="1:18" ht="18" customHeight="1">
      <c r="A1199" s="17" t="s">
        <v>343</v>
      </c>
      <c r="B1199" s="15">
        <v>793</v>
      </c>
      <c r="C1199" s="16" t="s">
        <v>90</v>
      </c>
      <c r="D1199" s="16" t="s">
        <v>235</v>
      </c>
      <c r="E1199" s="16" t="s">
        <v>852</v>
      </c>
      <c r="F1199" s="16" t="s">
        <v>344</v>
      </c>
      <c r="G1199" s="159">
        <f>G1200</f>
        <v>780000</v>
      </c>
      <c r="H1199" s="159">
        <f t="shared" si="552"/>
        <v>780001</v>
      </c>
      <c r="I1199" s="159">
        <f t="shared" si="552"/>
        <v>780002</v>
      </c>
      <c r="J1199" s="159">
        <f t="shared" si="552"/>
        <v>780003</v>
      </c>
      <c r="K1199" s="159">
        <f t="shared" si="552"/>
        <v>780004</v>
      </c>
      <c r="L1199" s="159">
        <f t="shared" si="552"/>
        <v>780005</v>
      </c>
      <c r="M1199" s="159">
        <f t="shared" si="552"/>
        <v>780006</v>
      </c>
      <c r="N1199" s="159">
        <f t="shared" si="552"/>
        <v>780007</v>
      </c>
      <c r="O1199" s="159">
        <f t="shared" si="552"/>
        <v>780008</v>
      </c>
      <c r="P1199" s="159">
        <f t="shared" si="552"/>
        <v>780009</v>
      </c>
      <c r="Q1199" s="159">
        <f t="shared" si="552"/>
        <v>780010</v>
      </c>
      <c r="R1199" s="159">
        <f t="shared" si="552"/>
        <v>780000</v>
      </c>
    </row>
    <row r="1200" spans="1:18" ht="17.25" customHeight="1">
      <c r="A1200" s="17" t="s">
        <v>371</v>
      </c>
      <c r="B1200" s="15">
        <v>793</v>
      </c>
      <c r="C1200" s="16" t="s">
        <v>90</v>
      </c>
      <c r="D1200" s="16" t="s">
        <v>235</v>
      </c>
      <c r="E1200" s="16" t="s">
        <v>852</v>
      </c>
      <c r="F1200" s="16" t="s">
        <v>372</v>
      </c>
      <c r="G1200" s="159">
        <v>780000</v>
      </c>
      <c r="H1200" s="159">
        <v>780001</v>
      </c>
      <c r="I1200" s="159">
        <v>780002</v>
      </c>
      <c r="J1200" s="159">
        <v>780003</v>
      </c>
      <c r="K1200" s="159">
        <v>780004</v>
      </c>
      <c r="L1200" s="159">
        <v>780005</v>
      </c>
      <c r="M1200" s="159">
        <v>780006</v>
      </c>
      <c r="N1200" s="159">
        <v>780007</v>
      </c>
      <c r="O1200" s="159">
        <v>780008</v>
      </c>
      <c r="P1200" s="159">
        <v>780009</v>
      </c>
      <c r="Q1200" s="159">
        <v>780010</v>
      </c>
      <c r="R1200" s="159">
        <v>780000</v>
      </c>
    </row>
    <row r="1201" spans="1:18" ht="18.75" customHeight="1">
      <c r="A1201" s="17" t="s">
        <v>139</v>
      </c>
      <c r="B1201" s="15">
        <v>793</v>
      </c>
      <c r="C1201" s="16" t="s">
        <v>90</v>
      </c>
      <c r="D1201" s="16" t="s">
        <v>140</v>
      </c>
      <c r="E1201" s="16"/>
      <c r="F1201" s="15"/>
      <c r="G1201" s="159">
        <f>G1202+G1221+G1228+G1218</f>
        <v>813750</v>
      </c>
      <c r="H1201" s="159">
        <f t="shared" ref="H1201:R1201" si="553">H1202+H1221+H1228+H1218</f>
        <v>813753</v>
      </c>
      <c r="I1201" s="159">
        <f t="shared" si="553"/>
        <v>813756</v>
      </c>
      <c r="J1201" s="159">
        <f t="shared" si="553"/>
        <v>813759</v>
      </c>
      <c r="K1201" s="159">
        <f t="shared" si="553"/>
        <v>813762</v>
      </c>
      <c r="L1201" s="159">
        <f t="shared" si="553"/>
        <v>813765</v>
      </c>
      <c r="M1201" s="159">
        <f t="shared" si="553"/>
        <v>813768</v>
      </c>
      <c r="N1201" s="159">
        <f t="shared" si="553"/>
        <v>813771</v>
      </c>
      <c r="O1201" s="159">
        <f t="shared" si="553"/>
        <v>813774</v>
      </c>
      <c r="P1201" s="159">
        <f t="shared" si="553"/>
        <v>813777</v>
      </c>
      <c r="Q1201" s="159">
        <f t="shared" si="553"/>
        <v>813780</v>
      </c>
      <c r="R1201" s="159">
        <f t="shared" si="553"/>
        <v>813750</v>
      </c>
    </row>
    <row r="1202" spans="1:18" ht="42.75" customHeight="1">
      <c r="A1202" s="40" t="s">
        <v>792</v>
      </c>
      <c r="B1202" s="15">
        <v>793</v>
      </c>
      <c r="C1202" s="16" t="s">
        <v>90</v>
      </c>
      <c r="D1202" s="16" t="s">
        <v>140</v>
      </c>
      <c r="E1202" s="15" t="s">
        <v>488</v>
      </c>
      <c r="F1202" s="15"/>
      <c r="G1202" s="159">
        <f>G1209+G1203+G1212+G1206+G1215</f>
        <v>664000</v>
      </c>
      <c r="H1202" s="159">
        <f t="shared" ref="H1202:R1202" si="554">H1209+H1203+H1212+H1206+H1215</f>
        <v>664001</v>
      </c>
      <c r="I1202" s="159">
        <f t="shared" si="554"/>
        <v>664002</v>
      </c>
      <c r="J1202" s="159">
        <f t="shared" si="554"/>
        <v>664003</v>
      </c>
      <c r="K1202" s="159">
        <f t="shared" si="554"/>
        <v>664004</v>
      </c>
      <c r="L1202" s="159">
        <f t="shared" si="554"/>
        <v>664005</v>
      </c>
      <c r="M1202" s="159">
        <f t="shared" si="554"/>
        <v>664006</v>
      </c>
      <c r="N1202" s="159">
        <f t="shared" si="554"/>
        <v>664007</v>
      </c>
      <c r="O1202" s="159">
        <f t="shared" si="554"/>
        <v>664008</v>
      </c>
      <c r="P1202" s="159">
        <f t="shared" si="554"/>
        <v>664009</v>
      </c>
      <c r="Q1202" s="159">
        <f t="shared" si="554"/>
        <v>664010</v>
      </c>
      <c r="R1202" s="159">
        <f t="shared" si="554"/>
        <v>664000</v>
      </c>
    </row>
    <row r="1203" spans="1:18" ht="30" hidden="1" customHeight="1">
      <c r="A1203" s="17" t="s">
        <v>689</v>
      </c>
      <c r="B1203" s="15">
        <v>793</v>
      </c>
      <c r="C1203" s="16" t="s">
        <v>90</v>
      </c>
      <c r="D1203" s="16" t="s">
        <v>140</v>
      </c>
      <c r="E1203" s="15" t="s">
        <v>282</v>
      </c>
      <c r="F1203" s="15"/>
      <c r="G1203" s="159">
        <f>G1204</f>
        <v>0</v>
      </c>
      <c r="H1203" s="159">
        <f t="shared" ref="H1203:R1204" si="555">H1204</f>
        <v>0</v>
      </c>
      <c r="I1203" s="159">
        <f t="shared" si="555"/>
        <v>0</v>
      </c>
      <c r="J1203" s="159">
        <f t="shared" si="555"/>
        <v>0</v>
      </c>
      <c r="K1203" s="159">
        <f t="shared" si="555"/>
        <v>0</v>
      </c>
      <c r="L1203" s="159">
        <f t="shared" si="555"/>
        <v>0</v>
      </c>
      <c r="M1203" s="159">
        <f t="shared" si="555"/>
        <v>0</v>
      </c>
      <c r="N1203" s="159">
        <f t="shared" si="555"/>
        <v>0</v>
      </c>
      <c r="O1203" s="159">
        <f t="shared" si="555"/>
        <v>0</v>
      </c>
      <c r="P1203" s="159">
        <f t="shared" si="555"/>
        <v>0</v>
      </c>
      <c r="Q1203" s="159">
        <f t="shared" si="555"/>
        <v>0</v>
      </c>
      <c r="R1203" s="159">
        <f t="shared" si="555"/>
        <v>0</v>
      </c>
    </row>
    <row r="1204" spans="1:18" hidden="1">
      <c r="A1204" s="17" t="s">
        <v>100</v>
      </c>
      <c r="B1204" s="15">
        <v>793</v>
      </c>
      <c r="C1204" s="16" t="s">
        <v>90</v>
      </c>
      <c r="D1204" s="16" t="s">
        <v>140</v>
      </c>
      <c r="E1204" s="15" t="s">
        <v>282</v>
      </c>
      <c r="F1204" s="15">
        <v>800</v>
      </c>
      <c r="G1204" s="159">
        <f>G1205</f>
        <v>0</v>
      </c>
      <c r="H1204" s="159">
        <f t="shared" si="555"/>
        <v>0</v>
      </c>
      <c r="I1204" s="159">
        <f t="shared" si="555"/>
        <v>0</v>
      </c>
      <c r="J1204" s="159">
        <f t="shared" si="555"/>
        <v>0</v>
      </c>
      <c r="K1204" s="159">
        <f t="shared" si="555"/>
        <v>0</v>
      </c>
      <c r="L1204" s="159">
        <f t="shared" si="555"/>
        <v>0</v>
      </c>
      <c r="M1204" s="159">
        <f t="shared" si="555"/>
        <v>0</v>
      </c>
      <c r="N1204" s="159">
        <f t="shared" si="555"/>
        <v>0</v>
      </c>
      <c r="O1204" s="159">
        <f t="shared" si="555"/>
        <v>0</v>
      </c>
      <c r="P1204" s="159">
        <f t="shared" si="555"/>
        <v>0</v>
      </c>
      <c r="Q1204" s="159">
        <f t="shared" si="555"/>
        <v>0</v>
      </c>
      <c r="R1204" s="159">
        <f t="shared" si="555"/>
        <v>0</v>
      </c>
    </row>
    <row r="1205" spans="1:18" ht="45.75" hidden="1" customHeight="1">
      <c r="A1205" s="17" t="s">
        <v>685</v>
      </c>
      <c r="B1205" s="15">
        <v>793</v>
      </c>
      <c r="C1205" s="16" t="s">
        <v>90</v>
      </c>
      <c r="D1205" s="16" t="s">
        <v>140</v>
      </c>
      <c r="E1205" s="15" t="s">
        <v>282</v>
      </c>
      <c r="F1205" s="15">
        <v>810</v>
      </c>
      <c r="G1205" s="159"/>
      <c r="H1205" s="159"/>
      <c r="I1205" s="159"/>
      <c r="J1205" s="159"/>
      <c r="K1205" s="159"/>
      <c r="L1205" s="159"/>
      <c r="M1205" s="159"/>
      <c r="N1205" s="159"/>
      <c r="O1205" s="159"/>
      <c r="P1205" s="159"/>
      <c r="Q1205" s="159"/>
      <c r="R1205" s="159"/>
    </row>
    <row r="1206" spans="1:18" ht="45.75" customHeight="1">
      <c r="A1206" s="17" t="s">
        <v>689</v>
      </c>
      <c r="B1206" s="15">
        <v>793</v>
      </c>
      <c r="C1206" s="16" t="s">
        <v>90</v>
      </c>
      <c r="D1206" s="16" t="s">
        <v>140</v>
      </c>
      <c r="E1206" s="15" t="s">
        <v>815</v>
      </c>
      <c r="F1206" s="15"/>
      <c r="G1206" s="159">
        <f>G1207</f>
        <v>264000</v>
      </c>
      <c r="H1206" s="159">
        <f t="shared" ref="H1206:R1207" si="556">H1207</f>
        <v>264001</v>
      </c>
      <c r="I1206" s="159">
        <f t="shared" si="556"/>
        <v>264002</v>
      </c>
      <c r="J1206" s="159">
        <f t="shared" si="556"/>
        <v>264003</v>
      </c>
      <c r="K1206" s="159">
        <f t="shared" si="556"/>
        <v>264004</v>
      </c>
      <c r="L1206" s="159">
        <f t="shared" si="556"/>
        <v>264005</v>
      </c>
      <c r="M1206" s="159">
        <f t="shared" si="556"/>
        <v>264006</v>
      </c>
      <c r="N1206" s="159">
        <f t="shared" si="556"/>
        <v>264007</v>
      </c>
      <c r="O1206" s="159">
        <f t="shared" si="556"/>
        <v>264008</v>
      </c>
      <c r="P1206" s="159">
        <f t="shared" si="556"/>
        <v>264009</v>
      </c>
      <c r="Q1206" s="159">
        <f t="shared" si="556"/>
        <v>264010</v>
      </c>
      <c r="R1206" s="159">
        <f t="shared" si="556"/>
        <v>264000</v>
      </c>
    </row>
    <row r="1207" spans="1:18">
      <c r="A1207" s="17" t="s">
        <v>100</v>
      </c>
      <c r="B1207" s="15">
        <v>793</v>
      </c>
      <c r="C1207" s="16" t="s">
        <v>90</v>
      </c>
      <c r="D1207" s="16" t="s">
        <v>140</v>
      </c>
      <c r="E1207" s="15" t="s">
        <v>815</v>
      </c>
      <c r="F1207" s="15">
        <v>800</v>
      </c>
      <c r="G1207" s="159">
        <f>G1208</f>
        <v>264000</v>
      </c>
      <c r="H1207" s="159">
        <f t="shared" si="556"/>
        <v>264001</v>
      </c>
      <c r="I1207" s="159">
        <f t="shared" si="556"/>
        <v>264002</v>
      </c>
      <c r="J1207" s="159">
        <f t="shared" si="556"/>
        <v>264003</v>
      </c>
      <c r="K1207" s="159">
        <f t="shared" si="556"/>
        <v>264004</v>
      </c>
      <c r="L1207" s="159">
        <f t="shared" si="556"/>
        <v>264005</v>
      </c>
      <c r="M1207" s="159">
        <f t="shared" si="556"/>
        <v>264006</v>
      </c>
      <c r="N1207" s="159">
        <f t="shared" si="556"/>
        <v>264007</v>
      </c>
      <c r="O1207" s="159">
        <f t="shared" si="556"/>
        <v>264008</v>
      </c>
      <c r="P1207" s="159">
        <f t="shared" si="556"/>
        <v>264009</v>
      </c>
      <c r="Q1207" s="159">
        <f t="shared" si="556"/>
        <v>264010</v>
      </c>
      <c r="R1207" s="159">
        <f t="shared" si="556"/>
        <v>264000</v>
      </c>
    </row>
    <row r="1208" spans="1:18" ht="45.75" customHeight="1">
      <c r="A1208" s="17" t="s">
        <v>685</v>
      </c>
      <c r="B1208" s="15">
        <v>793</v>
      </c>
      <c r="C1208" s="16" t="s">
        <v>90</v>
      </c>
      <c r="D1208" s="16" t="s">
        <v>140</v>
      </c>
      <c r="E1208" s="15" t="s">
        <v>815</v>
      </c>
      <c r="F1208" s="15">
        <v>810</v>
      </c>
      <c r="G1208" s="159">
        <v>264000</v>
      </c>
      <c r="H1208" s="159">
        <v>264001</v>
      </c>
      <c r="I1208" s="159">
        <v>264002</v>
      </c>
      <c r="J1208" s="159">
        <v>264003</v>
      </c>
      <c r="K1208" s="159">
        <v>264004</v>
      </c>
      <c r="L1208" s="159">
        <v>264005</v>
      </c>
      <c r="M1208" s="159">
        <v>264006</v>
      </c>
      <c r="N1208" s="159">
        <v>264007</v>
      </c>
      <c r="O1208" s="159">
        <v>264008</v>
      </c>
      <c r="P1208" s="159">
        <v>264009</v>
      </c>
      <c r="Q1208" s="159">
        <v>264010</v>
      </c>
      <c r="R1208" s="159">
        <v>264000</v>
      </c>
    </row>
    <row r="1209" spans="1:18" ht="47.25" customHeight="1">
      <c r="A1209" s="17" t="s">
        <v>690</v>
      </c>
      <c r="B1209" s="15">
        <v>793</v>
      </c>
      <c r="C1209" s="16" t="s">
        <v>90</v>
      </c>
      <c r="D1209" s="16" t="s">
        <v>140</v>
      </c>
      <c r="E1209" s="15" t="s">
        <v>519</v>
      </c>
      <c r="F1209" s="15"/>
      <c r="G1209" s="159">
        <f>G1210</f>
        <v>400000</v>
      </c>
      <c r="H1209" s="159">
        <f t="shared" ref="H1209:R1210" si="557">H1210</f>
        <v>400000</v>
      </c>
      <c r="I1209" s="159">
        <f t="shared" si="557"/>
        <v>400000</v>
      </c>
      <c r="J1209" s="159">
        <f t="shared" si="557"/>
        <v>400000</v>
      </c>
      <c r="K1209" s="159">
        <f t="shared" si="557"/>
        <v>400000</v>
      </c>
      <c r="L1209" s="159">
        <f t="shared" si="557"/>
        <v>400000</v>
      </c>
      <c r="M1209" s="159">
        <f t="shared" si="557"/>
        <v>400000</v>
      </c>
      <c r="N1209" s="159">
        <f t="shared" si="557"/>
        <v>400000</v>
      </c>
      <c r="O1209" s="159">
        <f t="shared" si="557"/>
        <v>400000</v>
      </c>
      <c r="P1209" s="159">
        <f t="shared" si="557"/>
        <v>400000</v>
      </c>
      <c r="Q1209" s="159">
        <f t="shared" si="557"/>
        <v>400000</v>
      </c>
      <c r="R1209" s="159">
        <f t="shared" si="557"/>
        <v>400000</v>
      </c>
    </row>
    <row r="1210" spans="1:18">
      <c r="A1210" s="17" t="s">
        <v>100</v>
      </c>
      <c r="B1210" s="15">
        <v>793</v>
      </c>
      <c r="C1210" s="16" t="s">
        <v>90</v>
      </c>
      <c r="D1210" s="16" t="s">
        <v>140</v>
      </c>
      <c r="E1210" s="15" t="s">
        <v>519</v>
      </c>
      <c r="F1210" s="15">
        <v>800</v>
      </c>
      <c r="G1210" s="159">
        <f>G1211</f>
        <v>400000</v>
      </c>
      <c r="H1210" s="159">
        <f t="shared" si="557"/>
        <v>400000</v>
      </c>
      <c r="I1210" s="159">
        <f t="shared" si="557"/>
        <v>400000</v>
      </c>
      <c r="J1210" s="159">
        <f t="shared" si="557"/>
        <v>400000</v>
      </c>
      <c r="K1210" s="159">
        <f t="shared" si="557"/>
        <v>400000</v>
      </c>
      <c r="L1210" s="159">
        <f t="shared" si="557"/>
        <v>400000</v>
      </c>
      <c r="M1210" s="159">
        <f t="shared" si="557"/>
        <v>400000</v>
      </c>
      <c r="N1210" s="159">
        <f t="shared" si="557"/>
        <v>400000</v>
      </c>
      <c r="O1210" s="159">
        <f t="shared" si="557"/>
        <v>400000</v>
      </c>
      <c r="P1210" s="159">
        <f t="shared" si="557"/>
        <v>400000</v>
      </c>
      <c r="Q1210" s="159">
        <f t="shared" si="557"/>
        <v>400000</v>
      </c>
      <c r="R1210" s="159">
        <f t="shared" si="557"/>
        <v>400000</v>
      </c>
    </row>
    <row r="1211" spans="1:18" ht="45" customHeight="1">
      <c r="A1211" s="17" t="s">
        <v>685</v>
      </c>
      <c r="B1211" s="15">
        <v>793</v>
      </c>
      <c r="C1211" s="16" t="s">
        <v>90</v>
      </c>
      <c r="D1211" s="16" t="s">
        <v>140</v>
      </c>
      <c r="E1211" s="15" t="s">
        <v>519</v>
      </c>
      <c r="F1211" s="15">
        <v>810</v>
      </c>
      <c r="G1211" s="159">
        <f>400000</f>
        <v>400000</v>
      </c>
      <c r="H1211" s="159">
        <f t="shared" ref="H1211:R1211" si="558">400000</f>
        <v>400000</v>
      </c>
      <c r="I1211" s="159">
        <f t="shared" si="558"/>
        <v>400000</v>
      </c>
      <c r="J1211" s="159">
        <f t="shared" si="558"/>
        <v>400000</v>
      </c>
      <c r="K1211" s="159">
        <f t="shared" si="558"/>
        <v>400000</v>
      </c>
      <c r="L1211" s="159">
        <f t="shared" si="558"/>
        <v>400000</v>
      </c>
      <c r="M1211" s="159">
        <f t="shared" si="558"/>
        <v>400000</v>
      </c>
      <c r="N1211" s="159">
        <f t="shared" si="558"/>
        <v>400000</v>
      </c>
      <c r="O1211" s="159">
        <f t="shared" si="558"/>
        <v>400000</v>
      </c>
      <c r="P1211" s="159">
        <f t="shared" si="558"/>
        <v>400000</v>
      </c>
      <c r="Q1211" s="159">
        <f t="shared" si="558"/>
        <v>400000</v>
      </c>
      <c r="R1211" s="159">
        <f t="shared" si="558"/>
        <v>400000</v>
      </c>
    </row>
    <row r="1212" spans="1:18" ht="29.25" hidden="1" customHeight="1">
      <c r="A1212" s="17" t="s">
        <v>128</v>
      </c>
      <c r="B1212" s="15">
        <v>793</v>
      </c>
      <c r="C1212" s="16" t="s">
        <v>90</v>
      </c>
      <c r="D1212" s="16" t="s">
        <v>140</v>
      </c>
      <c r="E1212" s="15" t="s">
        <v>129</v>
      </c>
      <c r="F1212" s="15"/>
      <c r="G1212" s="159">
        <f>G1213</f>
        <v>0</v>
      </c>
      <c r="H1212" s="159">
        <f t="shared" ref="H1212:R1213" si="559">H1213</f>
        <v>0</v>
      </c>
      <c r="I1212" s="159">
        <f t="shared" si="559"/>
        <v>0</v>
      </c>
      <c r="J1212" s="159">
        <f t="shared" si="559"/>
        <v>0</v>
      </c>
      <c r="K1212" s="159">
        <f t="shared" si="559"/>
        <v>0</v>
      </c>
      <c r="L1212" s="159">
        <f t="shared" si="559"/>
        <v>0</v>
      </c>
      <c r="M1212" s="159">
        <f t="shared" si="559"/>
        <v>0</v>
      </c>
      <c r="N1212" s="159">
        <f t="shared" si="559"/>
        <v>0</v>
      </c>
      <c r="O1212" s="159">
        <f t="shared" si="559"/>
        <v>0</v>
      </c>
      <c r="P1212" s="159">
        <f t="shared" si="559"/>
        <v>0</v>
      </c>
      <c r="Q1212" s="159">
        <f t="shared" si="559"/>
        <v>0</v>
      </c>
      <c r="R1212" s="159">
        <f t="shared" si="559"/>
        <v>0</v>
      </c>
    </row>
    <row r="1213" spans="1:18" hidden="1">
      <c r="A1213" s="17" t="s">
        <v>649</v>
      </c>
      <c r="B1213" s="15">
        <v>793</v>
      </c>
      <c r="C1213" s="16" t="s">
        <v>90</v>
      </c>
      <c r="D1213" s="16" t="s">
        <v>140</v>
      </c>
      <c r="E1213" s="15" t="s">
        <v>129</v>
      </c>
      <c r="F1213" s="15">
        <v>200</v>
      </c>
      <c r="G1213" s="159">
        <f>G1214</f>
        <v>0</v>
      </c>
      <c r="H1213" s="159">
        <f t="shared" si="559"/>
        <v>0</v>
      </c>
      <c r="I1213" s="159">
        <f t="shared" si="559"/>
        <v>0</v>
      </c>
      <c r="J1213" s="159">
        <f t="shared" si="559"/>
        <v>0</v>
      </c>
      <c r="K1213" s="159">
        <f t="shared" si="559"/>
        <v>0</v>
      </c>
      <c r="L1213" s="159">
        <f t="shared" si="559"/>
        <v>0</v>
      </c>
      <c r="M1213" s="159">
        <f t="shared" si="559"/>
        <v>0</v>
      </c>
      <c r="N1213" s="159">
        <f t="shared" si="559"/>
        <v>0</v>
      </c>
      <c r="O1213" s="159">
        <f t="shared" si="559"/>
        <v>0</v>
      </c>
      <c r="P1213" s="159">
        <f t="shared" si="559"/>
        <v>0</v>
      </c>
      <c r="Q1213" s="159">
        <f t="shared" si="559"/>
        <v>0</v>
      </c>
      <c r="R1213" s="159">
        <f t="shared" si="559"/>
        <v>0</v>
      </c>
    </row>
    <row r="1214" spans="1:18" ht="34.5" hidden="1" customHeight="1">
      <c r="A1214" s="17" t="s">
        <v>51</v>
      </c>
      <c r="B1214" s="15">
        <v>793</v>
      </c>
      <c r="C1214" s="16" t="s">
        <v>90</v>
      </c>
      <c r="D1214" s="16" t="s">
        <v>140</v>
      </c>
      <c r="E1214" s="15" t="s">
        <v>129</v>
      </c>
      <c r="F1214" s="15">
        <v>240</v>
      </c>
      <c r="G1214" s="159"/>
      <c r="H1214" s="159"/>
      <c r="I1214" s="159"/>
      <c r="J1214" s="159"/>
      <c r="K1214" s="159"/>
      <c r="L1214" s="159"/>
      <c r="M1214" s="159"/>
      <c r="N1214" s="159"/>
      <c r="O1214" s="159"/>
      <c r="P1214" s="159"/>
      <c r="Q1214" s="159"/>
      <c r="R1214" s="159"/>
    </row>
    <row r="1215" spans="1:18" ht="34.5" hidden="1" customHeight="1">
      <c r="A1215" s="17" t="s">
        <v>360</v>
      </c>
      <c r="B1215" s="15">
        <v>793</v>
      </c>
      <c r="C1215" s="16" t="s">
        <v>90</v>
      </c>
      <c r="D1215" s="16" t="s">
        <v>140</v>
      </c>
      <c r="E1215" s="15" t="s">
        <v>870</v>
      </c>
      <c r="F1215" s="15"/>
      <c r="G1215" s="159">
        <f>G1216</f>
        <v>0</v>
      </c>
      <c r="H1215" s="159">
        <f t="shared" ref="H1215:R1216" si="560">H1216</f>
        <v>0</v>
      </c>
      <c r="I1215" s="159">
        <f t="shared" si="560"/>
        <v>0</v>
      </c>
      <c r="J1215" s="159">
        <f t="shared" si="560"/>
        <v>0</v>
      </c>
      <c r="K1215" s="159">
        <f t="shared" si="560"/>
        <v>0</v>
      </c>
      <c r="L1215" s="159">
        <f t="shared" si="560"/>
        <v>0</v>
      </c>
      <c r="M1215" s="159">
        <f t="shared" si="560"/>
        <v>0</v>
      </c>
      <c r="N1215" s="159">
        <f t="shared" si="560"/>
        <v>0</v>
      </c>
      <c r="O1215" s="159">
        <f t="shared" si="560"/>
        <v>0</v>
      </c>
      <c r="P1215" s="159">
        <f t="shared" si="560"/>
        <v>0</v>
      </c>
      <c r="Q1215" s="159">
        <f t="shared" si="560"/>
        <v>0</v>
      </c>
      <c r="R1215" s="159">
        <f t="shared" si="560"/>
        <v>0</v>
      </c>
    </row>
    <row r="1216" spans="1:18" ht="34.5" hidden="1" customHeight="1">
      <c r="A1216" s="17" t="s">
        <v>100</v>
      </c>
      <c r="B1216" s="15">
        <v>793</v>
      </c>
      <c r="C1216" s="16" t="s">
        <v>90</v>
      </c>
      <c r="D1216" s="16" t="s">
        <v>140</v>
      </c>
      <c r="E1216" s="15" t="s">
        <v>870</v>
      </c>
      <c r="F1216" s="15">
        <v>800</v>
      </c>
      <c r="G1216" s="159">
        <f>G1217</f>
        <v>0</v>
      </c>
      <c r="H1216" s="159">
        <f t="shared" si="560"/>
        <v>0</v>
      </c>
      <c r="I1216" s="159">
        <f t="shared" si="560"/>
        <v>0</v>
      </c>
      <c r="J1216" s="159">
        <f t="shared" si="560"/>
        <v>0</v>
      </c>
      <c r="K1216" s="159">
        <f t="shared" si="560"/>
        <v>0</v>
      </c>
      <c r="L1216" s="159">
        <f t="shared" si="560"/>
        <v>0</v>
      </c>
      <c r="M1216" s="159">
        <f t="shared" si="560"/>
        <v>0</v>
      </c>
      <c r="N1216" s="159">
        <f t="shared" si="560"/>
        <v>0</v>
      </c>
      <c r="O1216" s="159">
        <f t="shared" si="560"/>
        <v>0</v>
      </c>
      <c r="P1216" s="159">
        <f t="shared" si="560"/>
        <v>0</v>
      </c>
      <c r="Q1216" s="159">
        <f t="shared" si="560"/>
        <v>0</v>
      </c>
      <c r="R1216" s="159">
        <f t="shared" si="560"/>
        <v>0</v>
      </c>
    </row>
    <row r="1217" spans="1:18" ht="34.5" hidden="1" customHeight="1">
      <c r="A1217" s="17" t="s">
        <v>323</v>
      </c>
      <c r="B1217" s="15">
        <v>793</v>
      </c>
      <c r="C1217" s="16" t="s">
        <v>90</v>
      </c>
      <c r="D1217" s="16" t="s">
        <v>140</v>
      </c>
      <c r="E1217" s="15" t="s">
        <v>870</v>
      </c>
      <c r="F1217" s="15">
        <v>850</v>
      </c>
      <c r="G1217" s="159"/>
      <c r="H1217" s="159"/>
      <c r="I1217" s="159"/>
      <c r="J1217" s="159"/>
      <c r="K1217" s="159"/>
      <c r="L1217" s="159"/>
      <c r="M1217" s="159"/>
      <c r="N1217" s="159"/>
      <c r="O1217" s="159"/>
      <c r="P1217" s="159"/>
      <c r="Q1217" s="159"/>
      <c r="R1217" s="159"/>
    </row>
    <row r="1218" spans="1:18" ht="34.5" customHeight="1">
      <c r="A1218" s="17" t="s">
        <v>360</v>
      </c>
      <c r="B1218" s="15">
        <v>793</v>
      </c>
      <c r="C1218" s="16" t="s">
        <v>90</v>
      </c>
      <c r="D1218" s="16" t="s">
        <v>140</v>
      </c>
      <c r="E1218" s="15" t="s">
        <v>566</v>
      </c>
      <c r="F1218" s="15"/>
      <c r="G1218" s="159">
        <f>G1219</f>
        <v>29750</v>
      </c>
      <c r="H1218" s="159">
        <f t="shared" ref="H1218:R1219" si="561">H1219</f>
        <v>29751</v>
      </c>
      <c r="I1218" s="159">
        <f t="shared" si="561"/>
        <v>29752</v>
      </c>
      <c r="J1218" s="159">
        <f t="shared" si="561"/>
        <v>29753</v>
      </c>
      <c r="K1218" s="159">
        <f t="shared" si="561"/>
        <v>29754</v>
      </c>
      <c r="L1218" s="159">
        <f t="shared" si="561"/>
        <v>29755</v>
      </c>
      <c r="M1218" s="159">
        <f t="shared" si="561"/>
        <v>29756</v>
      </c>
      <c r="N1218" s="159">
        <f t="shared" si="561"/>
        <v>29757</v>
      </c>
      <c r="O1218" s="159">
        <f t="shared" si="561"/>
        <v>29758</v>
      </c>
      <c r="P1218" s="159">
        <f t="shared" si="561"/>
        <v>29759</v>
      </c>
      <c r="Q1218" s="159">
        <f t="shared" si="561"/>
        <v>29760</v>
      </c>
      <c r="R1218" s="159">
        <f t="shared" si="561"/>
        <v>29750</v>
      </c>
    </row>
    <row r="1219" spans="1:18" ht="34.5" customHeight="1">
      <c r="A1219" s="17"/>
      <c r="B1219" s="15">
        <v>793</v>
      </c>
      <c r="C1219" s="16" t="s">
        <v>90</v>
      </c>
      <c r="D1219" s="16" t="s">
        <v>140</v>
      </c>
      <c r="E1219" s="15" t="s">
        <v>566</v>
      </c>
      <c r="F1219" s="15">
        <v>500</v>
      </c>
      <c r="G1219" s="159">
        <f>G1220</f>
        <v>29750</v>
      </c>
      <c r="H1219" s="159">
        <f t="shared" si="561"/>
        <v>29751</v>
      </c>
      <c r="I1219" s="159">
        <f t="shared" si="561"/>
        <v>29752</v>
      </c>
      <c r="J1219" s="159">
        <f t="shared" si="561"/>
        <v>29753</v>
      </c>
      <c r="K1219" s="159">
        <f t="shared" si="561"/>
        <v>29754</v>
      </c>
      <c r="L1219" s="159">
        <f t="shared" si="561"/>
        <v>29755</v>
      </c>
      <c r="M1219" s="159">
        <f t="shared" si="561"/>
        <v>29756</v>
      </c>
      <c r="N1219" s="159">
        <f t="shared" si="561"/>
        <v>29757</v>
      </c>
      <c r="O1219" s="159">
        <f t="shared" si="561"/>
        <v>29758</v>
      </c>
      <c r="P1219" s="159">
        <f t="shared" si="561"/>
        <v>29759</v>
      </c>
      <c r="Q1219" s="159">
        <f t="shared" si="561"/>
        <v>29760</v>
      </c>
      <c r="R1219" s="159">
        <f t="shared" si="561"/>
        <v>29750</v>
      </c>
    </row>
    <row r="1220" spans="1:18" ht="34.5" customHeight="1">
      <c r="A1220" s="17"/>
      <c r="B1220" s="15">
        <v>793</v>
      </c>
      <c r="C1220" s="16" t="s">
        <v>90</v>
      </c>
      <c r="D1220" s="16" t="s">
        <v>140</v>
      </c>
      <c r="E1220" s="15" t="s">
        <v>566</v>
      </c>
      <c r="F1220" s="15">
        <v>540</v>
      </c>
      <c r="G1220" s="159">
        <v>29750</v>
      </c>
      <c r="H1220" s="159">
        <v>29751</v>
      </c>
      <c r="I1220" s="159">
        <v>29752</v>
      </c>
      <c r="J1220" s="159">
        <v>29753</v>
      </c>
      <c r="K1220" s="159">
        <v>29754</v>
      </c>
      <c r="L1220" s="159">
        <v>29755</v>
      </c>
      <c r="M1220" s="159">
        <v>29756</v>
      </c>
      <c r="N1220" s="159">
        <v>29757</v>
      </c>
      <c r="O1220" s="159">
        <v>29758</v>
      </c>
      <c r="P1220" s="159">
        <v>29759</v>
      </c>
      <c r="Q1220" s="159">
        <v>29760</v>
      </c>
      <c r="R1220" s="159">
        <v>29750</v>
      </c>
    </row>
    <row r="1221" spans="1:18" ht="36" customHeight="1">
      <c r="A1221" s="17" t="s">
        <v>797</v>
      </c>
      <c r="B1221" s="15">
        <v>793</v>
      </c>
      <c r="C1221" s="16" t="s">
        <v>90</v>
      </c>
      <c r="D1221" s="16" t="s">
        <v>140</v>
      </c>
      <c r="E1221" s="15" t="s">
        <v>520</v>
      </c>
      <c r="F1221" s="15"/>
      <c r="G1221" s="159">
        <f>G1222</f>
        <v>120000</v>
      </c>
      <c r="H1221" s="159">
        <f t="shared" ref="H1221:R1221" si="562">H1222</f>
        <v>120001</v>
      </c>
      <c r="I1221" s="159">
        <f t="shared" si="562"/>
        <v>120002</v>
      </c>
      <c r="J1221" s="159">
        <f t="shared" si="562"/>
        <v>120003</v>
      </c>
      <c r="K1221" s="159">
        <f t="shared" si="562"/>
        <v>120004</v>
      </c>
      <c r="L1221" s="159">
        <f t="shared" si="562"/>
        <v>120005</v>
      </c>
      <c r="M1221" s="159">
        <f t="shared" si="562"/>
        <v>120006</v>
      </c>
      <c r="N1221" s="159">
        <f t="shared" si="562"/>
        <v>120007</v>
      </c>
      <c r="O1221" s="159">
        <f t="shared" si="562"/>
        <v>120008</v>
      </c>
      <c r="P1221" s="159">
        <f t="shared" si="562"/>
        <v>120009</v>
      </c>
      <c r="Q1221" s="159">
        <f t="shared" si="562"/>
        <v>120010</v>
      </c>
      <c r="R1221" s="159">
        <f t="shared" si="562"/>
        <v>120000</v>
      </c>
    </row>
    <row r="1222" spans="1:18" ht="39" customHeight="1">
      <c r="A1222" s="17" t="s">
        <v>738</v>
      </c>
      <c r="B1222" s="15">
        <v>793</v>
      </c>
      <c r="C1222" s="16" t="s">
        <v>90</v>
      </c>
      <c r="D1222" s="16" t="s">
        <v>140</v>
      </c>
      <c r="E1222" s="15" t="s">
        <v>521</v>
      </c>
      <c r="F1222" s="15"/>
      <c r="G1222" s="159">
        <f>G1223+G1226</f>
        <v>120000</v>
      </c>
      <c r="H1222" s="159">
        <f t="shared" ref="H1222:R1222" si="563">H1223+H1226</f>
        <v>120001</v>
      </c>
      <c r="I1222" s="159">
        <f t="shared" si="563"/>
        <v>120002</v>
      </c>
      <c r="J1222" s="159">
        <f t="shared" si="563"/>
        <v>120003</v>
      </c>
      <c r="K1222" s="159">
        <f t="shared" si="563"/>
        <v>120004</v>
      </c>
      <c r="L1222" s="159">
        <f t="shared" si="563"/>
        <v>120005</v>
      </c>
      <c r="M1222" s="159">
        <f t="shared" si="563"/>
        <v>120006</v>
      </c>
      <c r="N1222" s="159">
        <f t="shared" si="563"/>
        <v>120007</v>
      </c>
      <c r="O1222" s="159">
        <f t="shared" si="563"/>
        <v>120008</v>
      </c>
      <c r="P1222" s="159">
        <f t="shared" si="563"/>
        <v>120009</v>
      </c>
      <c r="Q1222" s="159">
        <f t="shared" si="563"/>
        <v>120010</v>
      </c>
      <c r="R1222" s="159">
        <f t="shared" si="563"/>
        <v>120000</v>
      </c>
    </row>
    <row r="1223" spans="1:18" ht="17.25" customHeight="1">
      <c r="A1223" s="17" t="s">
        <v>649</v>
      </c>
      <c r="B1223" s="15">
        <v>793</v>
      </c>
      <c r="C1223" s="16" t="s">
        <v>90</v>
      </c>
      <c r="D1223" s="16" t="s">
        <v>140</v>
      </c>
      <c r="E1223" s="15" t="s">
        <v>521</v>
      </c>
      <c r="F1223" s="15">
        <v>200</v>
      </c>
      <c r="G1223" s="159">
        <f>G1224</f>
        <v>120000</v>
      </c>
      <c r="H1223" s="159">
        <f t="shared" ref="H1223:R1223" si="564">H1224</f>
        <v>120001</v>
      </c>
      <c r="I1223" s="159">
        <f t="shared" si="564"/>
        <v>120002</v>
      </c>
      <c r="J1223" s="159">
        <f t="shared" si="564"/>
        <v>120003</v>
      </c>
      <c r="K1223" s="159">
        <f t="shared" si="564"/>
        <v>120004</v>
      </c>
      <c r="L1223" s="159">
        <f t="shared" si="564"/>
        <v>120005</v>
      </c>
      <c r="M1223" s="159">
        <f t="shared" si="564"/>
        <v>120006</v>
      </c>
      <c r="N1223" s="159">
        <f t="shared" si="564"/>
        <v>120007</v>
      </c>
      <c r="O1223" s="159">
        <f t="shared" si="564"/>
        <v>120008</v>
      </c>
      <c r="P1223" s="159">
        <f t="shared" si="564"/>
        <v>120009</v>
      </c>
      <c r="Q1223" s="159">
        <f t="shared" si="564"/>
        <v>120010</v>
      </c>
      <c r="R1223" s="159">
        <f t="shared" si="564"/>
        <v>120000</v>
      </c>
    </row>
    <row r="1224" spans="1:18" ht="27.75" customHeight="1">
      <c r="A1224" s="17" t="s">
        <v>51</v>
      </c>
      <c r="B1224" s="15">
        <v>793</v>
      </c>
      <c r="C1224" s="16" t="s">
        <v>90</v>
      </c>
      <c r="D1224" s="16" t="s">
        <v>140</v>
      </c>
      <c r="E1224" s="15" t="s">
        <v>521</v>
      </c>
      <c r="F1224" s="15">
        <v>240</v>
      </c>
      <c r="G1224" s="159">
        <v>120000</v>
      </c>
      <c r="H1224" s="159">
        <v>120001</v>
      </c>
      <c r="I1224" s="159">
        <v>120002</v>
      </c>
      <c r="J1224" s="159">
        <v>120003</v>
      </c>
      <c r="K1224" s="159">
        <v>120004</v>
      </c>
      <c r="L1224" s="159">
        <v>120005</v>
      </c>
      <c r="M1224" s="159">
        <v>120006</v>
      </c>
      <c r="N1224" s="159">
        <v>120007</v>
      </c>
      <c r="O1224" s="159">
        <v>120008</v>
      </c>
      <c r="P1224" s="159">
        <v>120009</v>
      </c>
      <c r="Q1224" s="159">
        <v>120010</v>
      </c>
      <c r="R1224" s="159">
        <v>120000</v>
      </c>
    </row>
    <row r="1225" spans="1:18" ht="25.5" hidden="1">
      <c r="A1225" s="17" t="s">
        <v>650</v>
      </c>
      <c r="B1225" s="15">
        <v>793</v>
      </c>
      <c r="C1225" s="16" t="s">
        <v>90</v>
      </c>
      <c r="D1225" s="16" t="s">
        <v>140</v>
      </c>
      <c r="E1225" s="15" t="s">
        <v>521</v>
      </c>
      <c r="F1225" s="15">
        <v>244</v>
      </c>
      <c r="G1225" s="159"/>
      <c r="H1225" s="159"/>
      <c r="I1225" s="159"/>
      <c r="J1225" s="159"/>
      <c r="K1225" s="159"/>
      <c r="L1225" s="159"/>
      <c r="M1225" s="159"/>
      <c r="N1225" s="159"/>
      <c r="O1225" s="159"/>
      <c r="P1225" s="159"/>
      <c r="Q1225" s="159"/>
      <c r="R1225" s="159"/>
    </row>
    <row r="1226" spans="1:18" hidden="1">
      <c r="A1226" s="17" t="s">
        <v>100</v>
      </c>
      <c r="B1226" s="15">
        <v>793</v>
      </c>
      <c r="C1226" s="16" t="s">
        <v>90</v>
      </c>
      <c r="D1226" s="16" t="s">
        <v>140</v>
      </c>
      <c r="E1226" s="15" t="s">
        <v>521</v>
      </c>
      <c r="F1226" s="15">
        <v>800</v>
      </c>
      <c r="G1226" s="159">
        <f>G1227</f>
        <v>0</v>
      </c>
      <c r="H1226" s="159">
        <f t="shared" ref="H1226:R1226" si="565">H1227</f>
        <v>0</v>
      </c>
      <c r="I1226" s="159">
        <f t="shared" si="565"/>
        <v>0</v>
      </c>
      <c r="J1226" s="159">
        <f t="shared" si="565"/>
        <v>0</v>
      </c>
      <c r="K1226" s="159">
        <f t="shared" si="565"/>
        <v>0</v>
      </c>
      <c r="L1226" s="159">
        <f t="shared" si="565"/>
        <v>0</v>
      </c>
      <c r="M1226" s="159">
        <f t="shared" si="565"/>
        <v>0</v>
      </c>
      <c r="N1226" s="159">
        <f t="shared" si="565"/>
        <v>0</v>
      </c>
      <c r="O1226" s="159">
        <f t="shared" si="565"/>
        <v>0</v>
      </c>
      <c r="P1226" s="159">
        <f t="shared" si="565"/>
        <v>0</v>
      </c>
      <c r="Q1226" s="159">
        <f t="shared" si="565"/>
        <v>0</v>
      </c>
      <c r="R1226" s="159">
        <f t="shared" si="565"/>
        <v>0</v>
      </c>
    </row>
    <row r="1227" spans="1:18" ht="38.25" hidden="1">
      <c r="A1227" s="17" t="s">
        <v>685</v>
      </c>
      <c r="B1227" s="15">
        <v>793</v>
      </c>
      <c r="C1227" s="16" t="s">
        <v>90</v>
      </c>
      <c r="D1227" s="16" t="s">
        <v>140</v>
      </c>
      <c r="E1227" s="15" t="s">
        <v>521</v>
      </c>
      <c r="F1227" s="15">
        <v>810</v>
      </c>
      <c r="G1227" s="159"/>
      <c r="H1227" s="159"/>
      <c r="I1227" s="159"/>
      <c r="J1227" s="159"/>
      <c r="K1227" s="159"/>
      <c r="L1227" s="159"/>
      <c r="M1227" s="159"/>
      <c r="N1227" s="159"/>
      <c r="O1227" s="159"/>
      <c r="P1227" s="159"/>
      <c r="Q1227" s="159"/>
      <c r="R1227" s="159"/>
    </row>
    <row r="1228" spans="1:18" ht="25.5" hidden="1">
      <c r="A1228" s="17" t="s">
        <v>364</v>
      </c>
      <c r="B1228" s="15">
        <v>793</v>
      </c>
      <c r="C1228" s="16" t="s">
        <v>90</v>
      </c>
      <c r="D1228" s="16" t="s">
        <v>140</v>
      </c>
      <c r="E1228" s="15" t="s">
        <v>479</v>
      </c>
      <c r="F1228" s="15"/>
      <c r="G1228" s="159">
        <f>G1229</f>
        <v>0</v>
      </c>
      <c r="H1228" s="159">
        <f t="shared" ref="H1228:R1231" si="566">H1229</f>
        <v>0</v>
      </c>
      <c r="I1228" s="159">
        <f t="shared" si="566"/>
        <v>0</v>
      </c>
      <c r="J1228" s="159">
        <f t="shared" si="566"/>
        <v>0</v>
      </c>
      <c r="K1228" s="159">
        <f t="shared" si="566"/>
        <v>0</v>
      </c>
      <c r="L1228" s="159">
        <f t="shared" si="566"/>
        <v>0</v>
      </c>
      <c r="M1228" s="159">
        <f t="shared" si="566"/>
        <v>0</v>
      </c>
      <c r="N1228" s="159">
        <f t="shared" si="566"/>
        <v>0</v>
      </c>
      <c r="O1228" s="159">
        <f t="shared" si="566"/>
        <v>0</v>
      </c>
      <c r="P1228" s="159">
        <f t="shared" si="566"/>
        <v>0</v>
      </c>
      <c r="Q1228" s="159">
        <f t="shared" si="566"/>
        <v>0</v>
      </c>
      <c r="R1228" s="159">
        <f t="shared" si="566"/>
        <v>0</v>
      </c>
    </row>
    <row r="1229" spans="1:18" ht="35.25" hidden="1" customHeight="1">
      <c r="A1229" s="17" t="s">
        <v>694</v>
      </c>
      <c r="B1229" s="15">
        <v>793</v>
      </c>
      <c r="C1229" s="16" t="s">
        <v>90</v>
      </c>
      <c r="D1229" s="16" t="s">
        <v>140</v>
      </c>
      <c r="E1229" s="15" t="s">
        <v>522</v>
      </c>
      <c r="F1229" s="15"/>
      <c r="G1229" s="159">
        <f>G1230</f>
        <v>0</v>
      </c>
      <c r="H1229" s="159">
        <f t="shared" si="566"/>
        <v>0</v>
      </c>
      <c r="I1229" s="159">
        <f t="shared" si="566"/>
        <v>0</v>
      </c>
      <c r="J1229" s="159">
        <f t="shared" si="566"/>
        <v>0</v>
      </c>
      <c r="K1229" s="159">
        <f t="shared" si="566"/>
        <v>0</v>
      </c>
      <c r="L1229" s="159">
        <f t="shared" si="566"/>
        <v>0</v>
      </c>
      <c r="M1229" s="159">
        <f t="shared" si="566"/>
        <v>0</v>
      </c>
      <c r="N1229" s="159">
        <f t="shared" si="566"/>
        <v>0</v>
      </c>
      <c r="O1229" s="159">
        <f t="shared" si="566"/>
        <v>0</v>
      </c>
      <c r="P1229" s="159">
        <f t="shared" si="566"/>
        <v>0</v>
      </c>
      <c r="Q1229" s="159">
        <f t="shared" si="566"/>
        <v>0</v>
      </c>
      <c r="R1229" s="159">
        <f t="shared" si="566"/>
        <v>0</v>
      </c>
    </row>
    <row r="1230" spans="1:18" ht="21.75" hidden="1" customHeight="1">
      <c r="A1230" s="17" t="s">
        <v>649</v>
      </c>
      <c r="B1230" s="15">
        <v>793</v>
      </c>
      <c r="C1230" s="16" t="s">
        <v>90</v>
      </c>
      <c r="D1230" s="16" t="s">
        <v>140</v>
      </c>
      <c r="E1230" s="15" t="s">
        <v>522</v>
      </c>
      <c r="F1230" s="15">
        <v>200</v>
      </c>
      <c r="G1230" s="159">
        <f>G1231</f>
        <v>0</v>
      </c>
      <c r="H1230" s="159">
        <f t="shared" si="566"/>
        <v>0</v>
      </c>
      <c r="I1230" s="159">
        <f t="shared" si="566"/>
        <v>0</v>
      </c>
      <c r="J1230" s="159">
        <f t="shared" si="566"/>
        <v>0</v>
      </c>
      <c r="K1230" s="159">
        <f t="shared" si="566"/>
        <v>0</v>
      </c>
      <c r="L1230" s="159">
        <f t="shared" si="566"/>
        <v>0</v>
      </c>
      <c r="M1230" s="159">
        <f t="shared" si="566"/>
        <v>0</v>
      </c>
      <c r="N1230" s="159">
        <f t="shared" si="566"/>
        <v>0</v>
      </c>
      <c r="O1230" s="159">
        <f t="shared" si="566"/>
        <v>0</v>
      </c>
      <c r="P1230" s="159">
        <f t="shared" si="566"/>
        <v>0</v>
      </c>
      <c r="Q1230" s="159">
        <f t="shared" si="566"/>
        <v>0</v>
      </c>
      <c r="R1230" s="159">
        <f t="shared" si="566"/>
        <v>0</v>
      </c>
    </row>
    <row r="1231" spans="1:18" ht="31.5" hidden="1" customHeight="1">
      <c r="A1231" s="17" t="s">
        <v>51</v>
      </c>
      <c r="B1231" s="15">
        <v>793</v>
      </c>
      <c r="C1231" s="16" t="s">
        <v>90</v>
      </c>
      <c r="D1231" s="16" t="s">
        <v>140</v>
      </c>
      <c r="E1231" s="15" t="s">
        <v>522</v>
      </c>
      <c r="F1231" s="15">
        <v>240</v>
      </c>
      <c r="G1231" s="159">
        <f>G1232</f>
        <v>0</v>
      </c>
      <c r="H1231" s="159">
        <f t="shared" si="566"/>
        <v>0</v>
      </c>
      <c r="I1231" s="159">
        <f t="shared" si="566"/>
        <v>0</v>
      </c>
      <c r="J1231" s="159">
        <f t="shared" si="566"/>
        <v>0</v>
      </c>
      <c r="K1231" s="159">
        <f t="shared" si="566"/>
        <v>0</v>
      </c>
      <c r="L1231" s="159">
        <f t="shared" si="566"/>
        <v>0</v>
      </c>
      <c r="M1231" s="159">
        <f t="shared" si="566"/>
        <v>0</v>
      </c>
      <c r="N1231" s="159">
        <f t="shared" si="566"/>
        <v>0</v>
      </c>
      <c r="O1231" s="159">
        <f t="shared" si="566"/>
        <v>0</v>
      </c>
      <c r="P1231" s="159">
        <f t="shared" si="566"/>
        <v>0</v>
      </c>
      <c r="Q1231" s="159">
        <f t="shared" si="566"/>
        <v>0</v>
      </c>
      <c r="R1231" s="159">
        <f t="shared" si="566"/>
        <v>0</v>
      </c>
    </row>
    <row r="1232" spans="1:18" ht="31.5" hidden="1" customHeight="1">
      <c r="A1232" s="17" t="s">
        <v>650</v>
      </c>
      <c r="B1232" s="15">
        <v>793</v>
      </c>
      <c r="C1232" s="16" t="s">
        <v>90</v>
      </c>
      <c r="D1232" s="16" t="s">
        <v>140</v>
      </c>
      <c r="E1232" s="15" t="s">
        <v>522</v>
      </c>
      <c r="F1232" s="15">
        <v>244</v>
      </c>
      <c r="G1232" s="159"/>
      <c r="H1232" s="159"/>
      <c r="I1232" s="159"/>
      <c r="J1232" s="159"/>
      <c r="K1232" s="159"/>
      <c r="L1232" s="159"/>
      <c r="M1232" s="159"/>
      <c r="N1232" s="159"/>
      <c r="O1232" s="159"/>
      <c r="P1232" s="159"/>
      <c r="Q1232" s="159"/>
      <c r="R1232" s="159"/>
    </row>
    <row r="1233" spans="1:18" ht="15" customHeight="1">
      <c r="A1233" s="62" t="s">
        <v>691</v>
      </c>
      <c r="B1233" s="50">
        <v>793</v>
      </c>
      <c r="C1233" s="8" t="s">
        <v>365</v>
      </c>
      <c r="D1233" s="8"/>
      <c r="E1233" s="8"/>
      <c r="F1233" s="8"/>
      <c r="G1233" s="157">
        <f>G1234+G1242</f>
        <v>441003.6</v>
      </c>
      <c r="H1233" s="157">
        <f t="shared" ref="H1233:R1233" si="567">H1234+H1242</f>
        <v>441003.6</v>
      </c>
      <c r="I1233" s="157">
        <f t="shared" si="567"/>
        <v>441003.6</v>
      </c>
      <c r="J1233" s="157">
        <f t="shared" si="567"/>
        <v>441003.6</v>
      </c>
      <c r="K1233" s="157">
        <f t="shared" si="567"/>
        <v>441003.6</v>
      </c>
      <c r="L1233" s="157">
        <f t="shared" si="567"/>
        <v>441003.6</v>
      </c>
      <c r="M1233" s="157">
        <f t="shared" si="567"/>
        <v>441003.6</v>
      </c>
      <c r="N1233" s="157">
        <f t="shared" si="567"/>
        <v>441003.6</v>
      </c>
      <c r="O1233" s="157">
        <f t="shared" si="567"/>
        <v>441003.6</v>
      </c>
      <c r="P1233" s="157">
        <f t="shared" si="567"/>
        <v>441003.6</v>
      </c>
      <c r="Q1233" s="157">
        <f t="shared" si="567"/>
        <v>441003.6</v>
      </c>
      <c r="R1233" s="157">
        <f t="shared" si="567"/>
        <v>423789.58999999997</v>
      </c>
    </row>
    <row r="1234" spans="1:18" hidden="1">
      <c r="A1234" s="14" t="s">
        <v>368</v>
      </c>
      <c r="B1234" s="15">
        <v>793</v>
      </c>
      <c r="C1234" s="16" t="s">
        <v>365</v>
      </c>
      <c r="D1234" s="16" t="s">
        <v>37</v>
      </c>
      <c r="E1234" s="16"/>
      <c r="F1234" s="16"/>
      <c r="G1234" s="159">
        <f>G1235</f>
        <v>0</v>
      </c>
      <c r="H1234" s="159">
        <f t="shared" ref="H1234:R1234" si="568">H1235</f>
        <v>0</v>
      </c>
      <c r="I1234" s="159">
        <f t="shared" si="568"/>
        <v>0</v>
      </c>
      <c r="J1234" s="159">
        <f t="shared" si="568"/>
        <v>0</v>
      </c>
      <c r="K1234" s="159">
        <f t="shared" si="568"/>
        <v>0</v>
      </c>
      <c r="L1234" s="159">
        <f t="shared" si="568"/>
        <v>0</v>
      </c>
      <c r="M1234" s="159">
        <f t="shared" si="568"/>
        <v>0</v>
      </c>
      <c r="N1234" s="159">
        <f t="shared" si="568"/>
        <v>0</v>
      </c>
      <c r="O1234" s="159">
        <f t="shared" si="568"/>
        <v>0</v>
      </c>
      <c r="P1234" s="159">
        <f t="shared" si="568"/>
        <v>0</v>
      </c>
      <c r="Q1234" s="159">
        <f t="shared" si="568"/>
        <v>0</v>
      </c>
      <c r="R1234" s="159">
        <f t="shared" si="568"/>
        <v>0</v>
      </c>
    </row>
    <row r="1235" spans="1:18" s="4" customFormat="1" ht="25.5" hidden="1">
      <c r="A1235" s="59" t="s">
        <v>367</v>
      </c>
      <c r="B1235" s="50">
        <v>793</v>
      </c>
      <c r="C1235" s="11" t="s">
        <v>365</v>
      </c>
      <c r="D1235" s="16" t="s">
        <v>37</v>
      </c>
      <c r="E1235" s="60" t="s">
        <v>480</v>
      </c>
      <c r="F1235" s="60"/>
      <c r="G1235" s="162">
        <f>G1239+G1236</f>
        <v>0</v>
      </c>
      <c r="H1235" s="162">
        <f t="shared" ref="H1235:R1235" si="569">H1239+H1236</f>
        <v>0</v>
      </c>
      <c r="I1235" s="162">
        <f t="shared" si="569"/>
        <v>0</v>
      </c>
      <c r="J1235" s="162">
        <f t="shared" si="569"/>
        <v>0</v>
      </c>
      <c r="K1235" s="162">
        <f t="shared" si="569"/>
        <v>0</v>
      </c>
      <c r="L1235" s="162">
        <f t="shared" si="569"/>
        <v>0</v>
      </c>
      <c r="M1235" s="162">
        <f t="shared" si="569"/>
        <v>0</v>
      </c>
      <c r="N1235" s="162">
        <f t="shared" si="569"/>
        <v>0</v>
      </c>
      <c r="O1235" s="162">
        <f t="shared" si="569"/>
        <v>0</v>
      </c>
      <c r="P1235" s="162">
        <f t="shared" si="569"/>
        <v>0</v>
      </c>
      <c r="Q1235" s="162">
        <f t="shared" si="569"/>
        <v>0</v>
      </c>
      <c r="R1235" s="162">
        <f t="shared" si="569"/>
        <v>0</v>
      </c>
    </row>
    <row r="1236" spans="1:18" ht="17.25" hidden="1" customHeight="1">
      <c r="A1236" s="17" t="s">
        <v>673</v>
      </c>
      <c r="B1236" s="15">
        <v>793</v>
      </c>
      <c r="C1236" s="11" t="s">
        <v>365</v>
      </c>
      <c r="D1236" s="16" t="s">
        <v>37</v>
      </c>
      <c r="E1236" s="16" t="s">
        <v>658</v>
      </c>
      <c r="F1236" s="16"/>
      <c r="G1236" s="159">
        <f>G1237</f>
        <v>0</v>
      </c>
      <c r="H1236" s="159">
        <f t="shared" ref="H1236:R1237" si="570">H1237</f>
        <v>0</v>
      </c>
      <c r="I1236" s="159">
        <f t="shared" si="570"/>
        <v>0</v>
      </c>
      <c r="J1236" s="159">
        <f t="shared" si="570"/>
        <v>0</v>
      </c>
      <c r="K1236" s="159">
        <f t="shared" si="570"/>
        <v>0</v>
      </c>
      <c r="L1236" s="159">
        <f t="shared" si="570"/>
        <v>0</v>
      </c>
      <c r="M1236" s="159">
        <f t="shared" si="570"/>
        <v>0</v>
      </c>
      <c r="N1236" s="159">
        <f t="shared" si="570"/>
        <v>0</v>
      </c>
      <c r="O1236" s="159">
        <f t="shared" si="570"/>
        <v>0</v>
      </c>
      <c r="P1236" s="159">
        <f t="shared" si="570"/>
        <v>0</v>
      </c>
      <c r="Q1236" s="159">
        <f t="shared" si="570"/>
        <v>0</v>
      </c>
      <c r="R1236" s="159">
        <f t="shared" si="570"/>
        <v>0</v>
      </c>
    </row>
    <row r="1237" spans="1:18" ht="25.5" hidden="1" customHeight="1">
      <c r="A1237" s="17" t="s">
        <v>51</v>
      </c>
      <c r="B1237" s="15">
        <v>793</v>
      </c>
      <c r="C1237" s="11" t="s">
        <v>365</v>
      </c>
      <c r="D1237" s="16" t="s">
        <v>37</v>
      </c>
      <c r="E1237" s="16" t="s">
        <v>658</v>
      </c>
      <c r="F1237" s="16" t="s">
        <v>50</v>
      </c>
      <c r="G1237" s="159">
        <f>G1238</f>
        <v>0</v>
      </c>
      <c r="H1237" s="159">
        <f t="shared" si="570"/>
        <v>0</v>
      </c>
      <c r="I1237" s="159">
        <f t="shared" si="570"/>
        <v>0</v>
      </c>
      <c r="J1237" s="159">
        <f t="shared" si="570"/>
        <v>0</v>
      </c>
      <c r="K1237" s="159">
        <f t="shared" si="570"/>
        <v>0</v>
      </c>
      <c r="L1237" s="159">
        <f t="shared" si="570"/>
        <v>0</v>
      </c>
      <c r="M1237" s="159">
        <f t="shared" si="570"/>
        <v>0</v>
      </c>
      <c r="N1237" s="159">
        <f t="shared" si="570"/>
        <v>0</v>
      </c>
      <c r="O1237" s="159">
        <f t="shared" si="570"/>
        <v>0</v>
      </c>
      <c r="P1237" s="159">
        <f t="shared" si="570"/>
        <v>0</v>
      </c>
      <c r="Q1237" s="159">
        <f t="shared" si="570"/>
        <v>0</v>
      </c>
      <c r="R1237" s="159">
        <f t="shared" si="570"/>
        <v>0</v>
      </c>
    </row>
    <row r="1238" spans="1:18" ht="39.75" hidden="1" customHeight="1">
      <c r="A1238" s="17" t="s">
        <v>51</v>
      </c>
      <c r="B1238" s="15">
        <v>793</v>
      </c>
      <c r="C1238" s="11" t="s">
        <v>365</v>
      </c>
      <c r="D1238" s="16" t="s">
        <v>37</v>
      </c>
      <c r="E1238" s="16" t="s">
        <v>658</v>
      </c>
      <c r="F1238" s="16" t="s">
        <v>52</v>
      </c>
      <c r="G1238" s="159"/>
      <c r="H1238" s="159"/>
      <c r="I1238" s="159"/>
      <c r="J1238" s="159"/>
      <c r="K1238" s="159"/>
      <c r="L1238" s="159"/>
      <c r="M1238" s="159"/>
      <c r="N1238" s="159"/>
      <c r="O1238" s="159"/>
      <c r="P1238" s="159"/>
      <c r="Q1238" s="159"/>
      <c r="R1238" s="159"/>
    </row>
    <row r="1239" spans="1:18" s="19" customFormat="1" ht="21.75" hidden="1" customHeight="1">
      <c r="A1239" s="17" t="s">
        <v>84</v>
      </c>
      <c r="B1239" s="50">
        <v>793</v>
      </c>
      <c r="C1239" s="16" t="s">
        <v>365</v>
      </c>
      <c r="D1239" s="16" t="s">
        <v>37</v>
      </c>
      <c r="E1239" s="16" t="s">
        <v>85</v>
      </c>
      <c r="F1239" s="16"/>
      <c r="G1239" s="159">
        <f>G1240</f>
        <v>0</v>
      </c>
      <c r="H1239" s="159">
        <f t="shared" ref="H1239:R1240" si="571">H1240</f>
        <v>0</v>
      </c>
      <c r="I1239" s="159">
        <f t="shared" si="571"/>
        <v>0</v>
      </c>
      <c r="J1239" s="159">
        <f t="shared" si="571"/>
        <v>0</v>
      </c>
      <c r="K1239" s="159">
        <f t="shared" si="571"/>
        <v>0</v>
      </c>
      <c r="L1239" s="159">
        <f t="shared" si="571"/>
        <v>0</v>
      </c>
      <c r="M1239" s="159">
        <f t="shared" si="571"/>
        <v>0</v>
      </c>
      <c r="N1239" s="159">
        <f t="shared" si="571"/>
        <v>0</v>
      </c>
      <c r="O1239" s="159">
        <f t="shared" si="571"/>
        <v>0</v>
      </c>
      <c r="P1239" s="159">
        <f t="shared" si="571"/>
        <v>0</v>
      </c>
      <c r="Q1239" s="159">
        <f t="shared" si="571"/>
        <v>0</v>
      </c>
      <c r="R1239" s="159">
        <f t="shared" si="571"/>
        <v>0</v>
      </c>
    </row>
    <row r="1240" spans="1:18" ht="23.25" hidden="1" customHeight="1">
      <c r="A1240" s="17" t="s">
        <v>649</v>
      </c>
      <c r="B1240" s="50">
        <v>793</v>
      </c>
      <c r="C1240" s="16" t="s">
        <v>365</v>
      </c>
      <c r="D1240" s="16" t="s">
        <v>37</v>
      </c>
      <c r="E1240" s="16" t="s">
        <v>85</v>
      </c>
      <c r="F1240" s="16" t="s">
        <v>50</v>
      </c>
      <c r="G1240" s="159">
        <f>G1241</f>
        <v>0</v>
      </c>
      <c r="H1240" s="159">
        <f t="shared" si="571"/>
        <v>0</v>
      </c>
      <c r="I1240" s="159">
        <f t="shared" si="571"/>
        <v>0</v>
      </c>
      <c r="J1240" s="159">
        <f t="shared" si="571"/>
        <v>0</v>
      </c>
      <c r="K1240" s="159">
        <f t="shared" si="571"/>
        <v>0</v>
      </c>
      <c r="L1240" s="159">
        <f t="shared" si="571"/>
        <v>0</v>
      </c>
      <c r="M1240" s="159">
        <f t="shared" si="571"/>
        <v>0</v>
      </c>
      <c r="N1240" s="159">
        <f t="shared" si="571"/>
        <v>0</v>
      </c>
      <c r="O1240" s="159">
        <f t="shared" si="571"/>
        <v>0</v>
      </c>
      <c r="P1240" s="159">
        <f t="shared" si="571"/>
        <v>0</v>
      </c>
      <c r="Q1240" s="159">
        <f t="shared" si="571"/>
        <v>0</v>
      </c>
      <c r="R1240" s="159">
        <f t="shared" si="571"/>
        <v>0</v>
      </c>
    </row>
    <row r="1241" spans="1:18" s="19" customFormat="1" ht="23.25" hidden="1" customHeight="1">
      <c r="A1241" s="17" t="s">
        <v>51</v>
      </c>
      <c r="B1241" s="50">
        <v>793</v>
      </c>
      <c r="C1241" s="16" t="s">
        <v>365</v>
      </c>
      <c r="D1241" s="16" t="s">
        <v>37</v>
      </c>
      <c r="E1241" s="16" t="s">
        <v>85</v>
      </c>
      <c r="F1241" s="16" t="s">
        <v>52</v>
      </c>
      <c r="G1241" s="159"/>
      <c r="H1241" s="159"/>
      <c r="I1241" s="159"/>
      <c r="J1241" s="159"/>
      <c r="K1241" s="159"/>
      <c r="L1241" s="159"/>
      <c r="M1241" s="159"/>
      <c r="N1241" s="159"/>
      <c r="O1241" s="159"/>
      <c r="P1241" s="159"/>
      <c r="Q1241" s="159"/>
      <c r="R1241" s="159"/>
    </row>
    <row r="1242" spans="1:18" s="24" customFormat="1" ht="17.25" customHeight="1">
      <c r="A1242" s="17" t="s">
        <v>585</v>
      </c>
      <c r="B1242" s="15">
        <v>793</v>
      </c>
      <c r="C1242" s="16" t="s">
        <v>365</v>
      </c>
      <c r="D1242" s="16" t="s">
        <v>109</v>
      </c>
      <c r="E1242" s="16"/>
      <c r="F1242" s="16"/>
      <c r="G1242" s="159">
        <f>G1247+G1243</f>
        <v>441003.6</v>
      </c>
      <c r="H1242" s="159">
        <f t="shared" ref="H1242:R1242" si="572">H1247+H1243</f>
        <v>441003.6</v>
      </c>
      <c r="I1242" s="159">
        <f t="shared" si="572"/>
        <v>441003.6</v>
      </c>
      <c r="J1242" s="159">
        <f t="shared" si="572"/>
        <v>441003.6</v>
      </c>
      <c r="K1242" s="159">
        <f t="shared" si="572"/>
        <v>441003.6</v>
      </c>
      <c r="L1242" s="159">
        <f t="shared" si="572"/>
        <v>441003.6</v>
      </c>
      <c r="M1242" s="159">
        <f t="shared" si="572"/>
        <v>441003.6</v>
      </c>
      <c r="N1242" s="159">
        <f t="shared" si="572"/>
        <v>441003.6</v>
      </c>
      <c r="O1242" s="159">
        <f t="shared" si="572"/>
        <v>441003.6</v>
      </c>
      <c r="P1242" s="159">
        <f t="shared" si="572"/>
        <v>441003.6</v>
      </c>
      <c r="Q1242" s="159">
        <f t="shared" si="572"/>
        <v>441003.6</v>
      </c>
      <c r="R1242" s="159">
        <f t="shared" si="572"/>
        <v>423789.58999999997</v>
      </c>
    </row>
    <row r="1243" spans="1:18" s="24" customFormat="1" ht="53.25" customHeight="1">
      <c r="A1243" s="17" t="s">
        <v>803</v>
      </c>
      <c r="B1243" s="15">
        <v>793</v>
      </c>
      <c r="C1243" s="16" t="s">
        <v>365</v>
      </c>
      <c r="D1243" s="16" t="s">
        <v>109</v>
      </c>
      <c r="E1243" s="16" t="s">
        <v>607</v>
      </c>
      <c r="F1243" s="39"/>
      <c r="G1243" s="159">
        <f>G1244</f>
        <v>75887</v>
      </c>
      <c r="H1243" s="159">
        <f t="shared" ref="H1243:R1245" si="573">H1244</f>
        <v>75887</v>
      </c>
      <c r="I1243" s="159">
        <f t="shared" si="573"/>
        <v>75887</v>
      </c>
      <c r="J1243" s="159">
        <f t="shared" si="573"/>
        <v>75887</v>
      </c>
      <c r="K1243" s="159">
        <f t="shared" si="573"/>
        <v>75887</v>
      </c>
      <c r="L1243" s="159">
        <f t="shared" si="573"/>
        <v>75887</v>
      </c>
      <c r="M1243" s="159">
        <f t="shared" si="573"/>
        <v>75887</v>
      </c>
      <c r="N1243" s="159">
        <f t="shared" si="573"/>
        <v>75887</v>
      </c>
      <c r="O1243" s="159">
        <f t="shared" si="573"/>
        <v>75887</v>
      </c>
      <c r="P1243" s="159">
        <f t="shared" si="573"/>
        <v>75887</v>
      </c>
      <c r="Q1243" s="159">
        <f t="shared" si="573"/>
        <v>75887</v>
      </c>
      <c r="R1243" s="159">
        <f t="shared" si="573"/>
        <v>58672.99</v>
      </c>
    </row>
    <row r="1244" spans="1:18" s="52" customFormat="1" ht="17.25" customHeight="1">
      <c r="A1244" s="17" t="s">
        <v>758</v>
      </c>
      <c r="B1244" s="15">
        <v>793</v>
      </c>
      <c r="C1244" s="16" t="s">
        <v>365</v>
      </c>
      <c r="D1244" s="16" t="s">
        <v>109</v>
      </c>
      <c r="E1244" s="16" t="s">
        <v>757</v>
      </c>
      <c r="F1244" s="16"/>
      <c r="G1244" s="159">
        <f>G1245</f>
        <v>75887</v>
      </c>
      <c r="H1244" s="159">
        <f t="shared" si="573"/>
        <v>75887</v>
      </c>
      <c r="I1244" s="159">
        <f t="shared" si="573"/>
        <v>75887</v>
      </c>
      <c r="J1244" s="159">
        <f t="shared" si="573"/>
        <v>75887</v>
      </c>
      <c r="K1244" s="159">
        <f t="shared" si="573"/>
        <v>75887</v>
      </c>
      <c r="L1244" s="159">
        <f t="shared" si="573"/>
        <v>75887</v>
      </c>
      <c r="M1244" s="159">
        <f t="shared" si="573"/>
        <v>75887</v>
      </c>
      <c r="N1244" s="159">
        <f t="shared" si="573"/>
        <v>75887</v>
      </c>
      <c r="O1244" s="159">
        <f t="shared" si="573"/>
        <v>75887</v>
      </c>
      <c r="P1244" s="159">
        <f t="shared" si="573"/>
        <v>75887</v>
      </c>
      <c r="Q1244" s="159">
        <f t="shared" si="573"/>
        <v>75887</v>
      </c>
      <c r="R1244" s="159">
        <f t="shared" si="573"/>
        <v>58672.99</v>
      </c>
    </row>
    <row r="1245" spans="1:18" s="52" customFormat="1" ht="17.25" customHeight="1">
      <c r="A1245" s="17" t="s">
        <v>649</v>
      </c>
      <c r="B1245" s="15">
        <v>793</v>
      </c>
      <c r="C1245" s="16" t="s">
        <v>365</v>
      </c>
      <c r="D1245" s="16" t="s">
        <v>109</v>
      </c>
      <c r="E1245" s="16" t="s">
        <v>757</v>
      </c>
      <c r="F1245" s="16" t="s">
        <v>50</v>
      </c>
      <c r="G1245" s="159">
        <f>G1246</f>
        <v>75887</v>
      </c>
      <c r="H1245" s="159">
        <f t="shared" si="573"/>
        <v>75887</v>
      </c>
      <c r="I1245" s="159">
        <f t="shared" si="573"/>
        <v>75887</v>
      </c>
      <c r="J1245" s="159">
        <f t="shared" si="573"/>
        <v>75887</v>
      </c>
      <c r="K1245" s="159">
        <f t="shared" si="573"/>
        <v>75887</v>
      </c>
      <c r="L1245" s="159">
        <f t="shared" si="573"/>
        <v>75887</v>
      </c>
      <c r="M1245" s="159">
        <f t="shared" si="573"/>
        <v>75887</v>
      </c>
      <c r="N1245" s="159">
        <f t="shared" si="573"/>
        <v>75887</v>
      </c>
      <c r="O1245" s="159">
        <f t="shared" si="573"/>
        <v>75887</v>
      </c>
      <c r="P1245" s="159">
        <f t="shared" si="573"/>
        <v>75887</v>
      </c>
      <c r="Q1245" s="159">
        <f t="shared" si="573"/>
        <v>75887</v>
      </c>
      <c r="R1245" s="159">
        <f t="shared" si="573"/>
        <v>58672.99</v>
      </c>
    </row>
    <row r="1246" spans="1:18" s="52" customFormat="1" ht="17.25" customHeight="1">
      <c r="A1246" s="17" t="s">
        <v>51</v>
      </c>
      <c r="B1246" s="15">
        <v>793</v>
      </c>
      <c r="C1246" s="16" t="s">
        <v>365</v>
      </c>
      <c r="D1246" s="16" t="s">
        <v>109</v>
      </c>
      <c r="E1246" s="16" t="s">
        <v>757</v>
      </c>
      <c r="F1246" s="16" t="s">
        <v>53</v>
      </c>
      <c r="G1246" s="159">
        <f>155887-80000</f>
        <v>75887</v>
      </c>
      <c r="H1246" s="159">
        <f t="shared" ref="H1246:Q1246" si="574">155887-80000</f>
        <v>75887</v>
      </c>
      <c r="I1246" s="159">
        <f t="shared" si="574"/>
        <v>75887</v>
      </c>
      <c r="J1246" s="159">
        <f t="shared" si="574"/>
        <v>75887</v>
      </c>
      <c r="K1246" s="159">
        <f t="shared" si="574"/>
        <v>75887</v>
      </c>
      <c r="L1246" s="159">
        <f t="shared" si="574"/>
        <v>75887</v>
      </c>
      <c r="M1246" s="159">
        <f t="shared" si="574"/>
        <v>75887</v>
      </c>
      <c r="N1246" s="159">
        <f t="shared" si="574"/>
        <v>75887</v>
      </c>
      <c r="O1246" s="159">
        <f t="shared" si="574"/>
        <v>75887</v>
      </c>
      <c r="P1246" s="159">
        <f t="shared" si="574"/>
        <v>75887</v>
      </c>
      <c r="Q1246" s="159">
        <f t="shared" si="574"/>
        <v>75887</v>
      </c>
      <c r="R1246" s="159">
        <v>58672.99</v>
      </c>
    </row>
    <row r="1247" spans="1:18" s="4" customFormat="1" ht="19.5" customHeight="1">
      <c r="A1247" s="17" t="s">
        <v>360</v>
      </c>
      <c r="B1247" s="15">
        <v>793</v>
      </c>
      <c r="C1247" s="16" t="s">
        <v>365</v>
      </c>
      <c r="D1247" s="16" t="s">
        <v>109</v>
      </c>
      <c r="E1247" s="16" t="s">
        <v>475</v>
      </c>
      <c r="F1247" s="16"/>
      <c r="G1247" s="159">
        <f>G1248</f>
        <v>365116.6</v>
      </c>
      <c r="H1247" s="159">
        <f t="shared" ref="H1247:R1247" si="575">H1248</f>
        <v>365116.6</v>
      </c>
      <c r="I1247" s="159">
        <f t="shared" si="575"/>
        <v>365116.6</v>
      </c>
      <c r="J1247" s="159">
        <f t="shared" si="575"/>
        <v>365116.6</v>
      </c>
      <c r="K1247" s="159">
        <f t="shared" si="575"/>
        <v>365116.6</v>
      </c>
      <c r="L1247" s="159">
        <f t="shared" si="575"/>
        <v>365116.6</v>
      </c>
      <c r="M1247" s="159">
        <f t="shared" si="575"/>
        <v>365116.6</v>
      </c>
      <c r="N1247" s="159">
        <f t="shared" si="575"/>
        <v>365116.6</v>
      </c>
      <c r="O1247" s="159">
        <f t="shared" si="575"/>
        <v>365116.6</v>
      </c>
      <c r="P1247" s="159">
        <f t="shared" si="575"/>
        <v>365116.6</v>
      </c>
      <c r="Q1247" s="159">
        <f t="shared" si="575"/>
        <v>365116.6</v>
      </c>
      <c r="R1247" s="159">
        <f t="shared" si="575"/>
        <v>365116.6</v>
      </c>
    </row>
    <row r="1248" spans="1:18" s="4" customFormat="1" ht="21.75" customHeight="1">
      <c r="A1248" s="17" t="s">
        <v>360</v>
      </c>
      <c r="B1248" s="15">
        <v>793</v>
      </c>
      <c r="C1248" s="16" t="s">
        <v>365</v>
      </c>
      <c r="D1248" s="16" t="s">
        <v>109</v>
      </c>
      <c r="E1248" s="16" t="s">
        <v>566</v>
      </c>
      <c r="F1248" s="16"/>
      <c r="G1248" s="159">
        <f>G1251+G1249</f>
        <v>365116.6</v>
      </c>
      <c r="H1248" s="159">
        <f t="shared" ref="H1248:R1248" si="576">H1251+H1249</f>
        <v>365116.6</v>
      </c>
      <c r="I1248" s="159">
        <f t="shared" si="576"/>
        <v>365116.6</v>
      </c>
      <c r="J1248" s="159">
        <f t="shared" si="576"/>
        <v>365116.6</v>
      </c>
      <c r="K1248" s="159">
        <f t="shared" si="576"/>
        <v>365116.6</v>
      </c>
      <c r="L1248" s="159">
        <f t="shared" si="576"/>
        <v>365116.6</v>
      </c>
      <c r="M1248" s="159">
        <f t="shared" si="576"/>
        <v>365116.6</v>
      </c>
      <c r="N1248" s="159">
        <f t="shared" si="576"/>
        <v>365116.6</v>
      </c>
      <c r="O1248" s="159">
        <f t="shared" si="576"/>
        <v>365116.6</v>
      </c>
      <c r="P1248" s="159">
        <f t="shared" si="576"/>
        <v>365116.6</v>
      </c>
      <c r="Q1248" s="159">
        <f t="shared" si="576"/>
        <v>365116.6</v>
      </c>
      <c r="R1248" s="159">
        <f t="shared" si="576"/>
        <v>365116.6</v>
      </c>
    </row>
    <row r="1249" spans="1:18" ht="23.25" hidden="1" customHeight="1">
      <c r="A1249" s="17" t="s">
        <v>649</v>
      </c>
      <c r="B1249" s="50">
        <v>793</v>
      </c>
      <c r="C1249" s="16" t="s">
        <v>365</v>
      </c>
      <c r="D1249" s="16" t="s">
        <v>109</v>
      </c>
      <c r="E1249" s="16" t="s">
        <v>566</v>
      </c>
      <c r="F1249" s="16" t="s">
        <v>50</v>
      </c>
      <c r="G1249" s="159">
        <f>G1250</f>
        <v>0</v>
      </c>
      <c r="H1249" s="159">
        <f t="shared" ref="H1249:R1249" si="577">H1250</f>
        <v>0</v>
      </c>
      <c r="I1249" s="159">
        <f t="shared" si="577"/>
        <v>0</v>
      </c>
      <c r="J1249" s="159">
        <f t="shared" si="577"/>
        <v>0</v>
      </c>
      <c r="K1249" s="159">
        <f t="shared" si="577"/>
        <v>0</v>
      </c>
      <c r="L1249" s="159">
        <f t="shared" si="577"/>
        <v>0</v>
      </c>
      <c r="M1249" s="159">
        <f t="shared" si="577"/>
        <v>0</v>
      </c>
      <c r="N1249" s="159">
        <f t="shared" si="577"/>
        <v>0</v>
      </c>
      <c r="O1249" s="159">
        <f t="shared" si="577"/>
        <v>0</v>
      </c>
      <c r="P1249" s="159">
        <f t="shared" si="577"/>
        <v>0</v>
      </c>
      <c r="Q1249" s="159">
        <f t="shared" si="577"/>
        <v>0</v>
      </c>
      <c r="R1249" s="159">
        <f t="shared" si="577"/>
        <v>0</v>
      </c>
    </row>
    <row r="1250" spans="1:18" s="19" customFormat="1" ht="23.25" hidden="1" customHeight="1">
      <c r="A1250" s="17" t="s">
        <v>51</v>
      </c>
      <c r="B1250" s="50">
        <v>793</v>
      </c>
      <c r="C1250" s="16" t="s">
        <v>365</v>
      </c>
      <c r="D1250" s="16" t="s">
        <v>109</v>
      </c>
      <c r="E1250" s="16" t="s">
        <v>566</v>
      </c>
      <c r="F1250" s="16" t="s">
        <v>52</v>
      </c>
      <c r="G1250" s="159"/>
      <c r="H1250" s="159"/>
      <c r="I1250" s="159"/>
      <c r="J1250" s="159"/>
      <c r="K1250" s="159"/>
      <c r="L1250" s="159"/>
      <c r="M1250" s="159"/>
      <c r="N1250" s="159"/>
      <c r="O1250" s="159"/>
      <c r="P1250" s="159"/>
      <c r="Q1250" s="159"/>
      <c r="R1250" s="159"/>
    </row>
    <row r="1251" spans="1:18" s="4" customFormat="1" ht="21" customHeight="1">
      <c r="A1251" s="17" t="s">
        <v>343</v>
      </c>
      <c r="B1251" s="15">
        <v>793</v>
      </c>
      <c r="C1251" s="16" t="s">
        <v>365</v>
      </c>
      <c r="D1251" s="16" t="s">
        <v>109</v>
      </c>
      <c r="E1251" s="16" t="s">
        <v>566</v>
      </c>
      <c r="F1251" s="16" t="s">
        <v>344</v>
      </c>
      <c r="G1251" s="159">
        <f>G1252</f>
        <v>365116.6</v>
      </c>
      <c r="H1251" s="159">
        <f t="shared" ref="H1251:R1251" si="578">H1252</f>
        <v>365116.6</v>
      </c>
      <c r="I1251" s="159">
        <f t="shared" si="578"/>
        <v>365116.6</v>
      </c>
      <c r="J1251" s="159">
        <f t="shared" si="578"/>
        <v>365116.6</v>
      </c>
      <c r="K1251" s="159">
        <f t="shared" si="578"/>
        <v>365116.6</v>
      </c>
      <c r="L1251" s="159">
        <f t="shared" si="578"/>
        <v>365116.6</v>
      </c>
      <c r="M1251" s="159">
        <f t="shared" si="578"/>
        <v>365116.6</v>
      </c>
      <c r="N1251" s="159">
        <f t="shared" si="578"/>
        <v>365116.6</v>
      </c>
      <c r="O1251" s="159">
        <f t="shared" si="578"/>
        <v>365116.6</v>
      </c>
      <c r="P1251" s="159">
        <f t="shared" si="578"/>
        <v>365116.6</v>
      </c>
      <c r="Q1251" s="159">
        <f t="shared" si="578"/>
        <v>365116.6</v>
      </c>
      <c r="R1251" s="159">
        <f t="shared" si="578"/>
        <v>365116.6</v>
      </c>
    </row>
    <row r="1252" spans="1:18" s="19" customFormat="1" ht="19.5" customHeight="1">
      <c r="A1252" s="17" t="s">
        <v>371</v>
      </c>
      <c r="B1252" s="15">
        <v>793</v>
      </c>
      <c r="C1252" s="16" t="s">
        <v>365</v>
      </c>
      <c r="D1252" s="16" t="s">
        <v>109</v>
      </c>
      <c r="E1252" s="16" t="s">
        <v>566</v>
      </c>
      <c r="F1252" s="16" t="s">
        <v>372</v>
      </c>
      <c r="G1252" s="159">
        <f>292309+72807.6</f>
        <v>365116.6</v>
      </c>
      <c r="H1252" s="159">
        <f t="shared" ref="H1252:R1252" si="579">292309+72807.6</f>
        <v>365116.6</v>
      </c>
      <c r="I1252" s="159">
        <f t="shared" si="579"/>
        <v>365116.6</v>
      </c>
      <c r="J1252" s="159">
        <f t="shared" si="579"/>
        <v>365116.6</v>
      </c>
      <c r="K1252" s="159">
        <f t="shared" si="579"/>
        <v>365116.6</v>
      </c>
      <c r="L1252" s="159">
        <f t="shared" si="579"/>
        <v>365116.6</v>
      </c>
      <c r="M1252" s="159">
        <f t="shared" si="579"/>
        <v>365116.6</v>
      </c>
      <c r="N1252" s="159">
        <f t="shared" si="579"/>
        <v>365116.6</v>
      </c>
      <c r="O1252" s="159">
        <f t="shared" si="579"/>
        <v>365116.6</v>
      </c>
      <c r="P1252" s="159">
        <f t="shared" si="579"/>
        <v>365116.6</v>
      </c>
      <c r="Q1252" s="159">
        <f t="shared" si="579"/>
        <v>365116.6</v>
      </c>
      <c r="R1252" s="159">
        <f t="shared" si="579"/>
        <v>365116.6</v>
      </c>
    </row>
    <row r="1253" spans="1:18">
      <c r="A1253" s="12" t="s">
        <v>324</v>
      </c>
      <c r="B1253" s="21">
        <v>793</v>
      </c>
      <c r="C1253" s="8" t="s">
        <v>108</v>
      </c>
      <c r="D1253" s="8"/>
      <c r="E1253" s="8"/>
      <c r="F1253" s="8"/>
      <c r="G1253" s="157">
        <f>G1254+G1260+G1308+G1332</f>
        <v>25944964.879999999</v>
      </c>
      <c r="H1253" s="157">
        <f t="shared" ref="H1253:R1253" si="580">H1254+H1260+H1308+H1332</f>
        <v>25944970.879999999</v>
      </c>
      <c r="I1253" s="157">
        <f t="shared" si="580"/>
        <v>25944976.879999999</v>
      </c>
      <c r="J1253" s="157">
        <f t="shared" si="580"/>
        <v>25944982.879999999</v>
      </c>
      <c r="K1253" s="157">
        <f t="shared" si="580"/>
        <v>25944988.879999999</v>
      </c>
      <c r="L1253" s="157">
        <f t="shared" si="580"/>
        <v>25944994.879999999</v>
      </c>
      <c r="M1253" s="157">
        <f t="shared" si="580"/>
        <v>25945000.879999999</v>
      </c>
      <c r="N1253" s="157">
        <f t="shared" si="580"/>
        <v>25945006.879999999</v>
      </c>
      <c r="O1253" s="157">
        <f t="shared" si="580"/>
        <v>25945012.879999999</v>
      </c>
      <c r="P1253" s="157">
        <f t="shared" si="580"/>
        <v>25945018.879999999</v>
      </c>
      <c r="Q1253" s="157">
        <f t="shared" si="580"/>
        <v>25945024.879999999</v>
      </c>
      <c r="R1253" s="157">
        <f t="shared" si="580"/>
        <v>24281004.200000003</v>
      </c>
    </row>
    <row r="1254" spans="1:18">
      <c r="A1254" s="17" t="s">
        <v>325</v>
      </c>
      <c r="B1254" s="15">
        <v>793</v>
      </c>
      <c r="C1254" s="16" t="s">
        <v>108</v>
      </c>
      <c r="D1254" s="16" t="s">
        <v>26</v>
      </c>
      <c r="E1254" s="16"/>
      <c r="F1254" s="16"/>
      <c r="G1254" s="159">
        <f>G1255</f>
        <v>340189.51</v>
      </c>
      <c r="H1254" s="159">
        <f t="shared" ref="H1254:R1257" si="581">H1255</f>
        <v>340189.51</v>
      </c>
      <c r="I1254" s="159">
        <f t="shared" si="581"/>
        <v>340189.51</v>
      </c>
      <c r="J1254" s="159">
        <f t="shared" si="581"/>
        <v>340189.51</v>
      </c>
      <c r="K1254" s="159">
        <f t="shared" si="581"/>
        <v>340189.51</v>
      </c>
      <c r="L1254" s="159">
        <f t="shared" si="581"/>
        <v>340189.51</v>
      </c>
      <c r="M1254" s="159">
        <f t="shared" si="581"/>
        <v>340189.51</v>
      </c>
      <c r="N1254" s="159">
        <f t="shared" si="581"/>
        <v>340189.51</v>
      </c>
      <c r="O1254" s="159">
        <f t="shared" si="581"/>
        <v>340189.51</v>
      </c>
      <c r="P1254" s="159">
        <f t="shared" si="581"/>
        <v>340189.51</v>
      </c>
      <c r="Q1254" s="159">
        <f t="shared" si="581"/>
        <v>340189.51</v>
      </c>
      <c r="R1254" s="159">
        <f t="shared" si="581"/>
        <v>332100.73</v>
      </c>
    </row>
    <row r="1255" spans="1:18" s="31" customFormat="1" ht="25.5">
      <c r="A1255" s="17" t="s">
        <v>783</v>
      </c>
      <c r="B1255" s="15">
        <v>793</v>
      </c>
      <c r="C1255" s="16" t="s">
        <v>108</v>
      </c>
      <c r="D1255" s="16" t="s">
        <v>26</v>
      </c>
      <c r="E1255" s="16" t="s">
        <v>587</v>
      </c>
      <c r="F1255" s="42"/>
      <c r="G1255" s="159">
        <f>G1256</f>
        <v>340189.51</v>
      </c>
      <c r="H1255" s="159">
        <f t="shared" si="581"/>
        <v>340189.51</v>
      </c>
      <c r="I1255" s="159">
        <f t="shared" si="581"/>
        <v>340189.51</v>
      </c>
      <c r="J1255" s="159">
        <f t="shared" si="581"/>
        <v>340189.51</v>
      </c>
      <c r="K1255" s="159">
        <f t="shared" si="581"/>
        <v>340189.51</v>
      </c>
      <c r="L1255" s="159">
        <f t="shared" si="581"/>
        <v>340189.51</v>
      </c>
      <c r="M1255" s="159">
        <f t="shared" si="581"/>
        <v>340189.51</v>
      </c>
      <c r="N1255" s="159">
        <f t="shared" si="581"/>
        <v>340189.51</v>
      </c>
      <c r="O1255" s="159">
        <f t="shared" si="581"/>
        <v>340189.51</v>
      </c>
      <c r="P1255" s="159">
        <f t="shared" si="581"/>
        <v>340189.51</v>
      </c>
      <c r="Q1255" s="159">
        <f t="shared" si="581"/>
        <v>340189.51</v>
      </c>
      <c r="R1255" s="159">
        <f t="shared" si="581"/>
        <v>332100.73</v>
      </c>
    </row>
    <row r="1256" spans="1:18" s="31" customFormat="1">
      <c r="A1256" s="17" t="s">
        <v>331</v>
      </c>
      <c r="B1256" s="15">
        <v>793</v>
      </c>
      <c r="C1256" s="16" t="s">
        <v>108</v>
      </c>
      <c r="D1256" s="16" t="s">
        <v>26</v>
      </c>
      <c r="E1256" s="16" t="s">
        <v>593</v>
      </c>
      <c r="F1256" s="42"/>
      <c r="G1256" s="159">
        <f>G1257</f>
        <v>340189.51</v>
      </c>
      <c r="H1256" s="159">
        <f t="shared" si="581"/>
        <v>340189.51</v>
      </c>
      <c r="I1256" s="159">
        <f t="shared" si="581"/>
        <v>340189.51</v>
      </c>
      <c r="J1256" s="159">
        <f t="shared" si="581"/>
        <v>340189.51</v>
      </c>
      <c r="K1256" s="159">
        <f t="shared" si="581"/>
        <v>340189.51</v>
      </c>
      <c r="L1256" s="159">
        <f t="shared" si="581"/>
        <v>340189.51</v>
      </c>
      <c r="M1256" s="159">
        <f t="shared" si="581"/>
        <v>340189.51</v>
      </c>
      <c r="N1256" s="159">
        <f t="shared" si="581"/>
        <v>340189.51</v>
      </c>
      <c r="O1256" s="159">
        <f t="shared" si="581"/>
        <v>340189.51</v>
      </c>
      <c r="P1256" s="159">
        <f t="shared" si="581"/>
        <v>340189.51</v>
      </c>
      <c r="Q1256" s="159">
        <f t="shared" si="581"/>
        <v>340189.51</v>
      </c>
      <c r="R1256" s="159">
        <f t="shared" si="581"/>
        <v>332100.73</v>
      </c>
    </row>
    <row r="1257" spans="1:18" s="31" customFormat="1">
      <c r="A1257" s="17" t="s">
        <v>332</v>
      </c>
      <c r="B1257" s="15">
        <v>793</v>
      </c>
      <c r="C1257" s="16" t="s">
        <v>108</v>
      </c>
      <c r="D1257" s="16" t="s">
        <v>26</v>
      </c>
      <c r="E1257" s="16" t="s">
        <v>593</v>
      </c>
      <c r="F1257" s="16" t="s">
        <v>333</v>
      </c>
      <c r="G1257" s="159">
        <f>G1258</f>
        <v>340189.51</v>
      </c>
      <c r="H1257" s="159">
        <f t="shared" si="581"/>
        <v>340189.51</v>
      </c>
      <c r="I1257" s="159">
        <f t="shared" si="581"/>
        <v>340189.51</v>
      </c>
      <c r="J1257" s="159">
        <f t="shared" si="581"/>
        <v>340189.51</v>
      </c>
      <c r="K1257" s="159">
        <f t="shared" si="581"/>
        <v>340189.51</v>
      </c>
      <c r="L1257" s="159">
        <f t="shared" si="581"/>
        <v>340189.51</v>
      </c>
      <c r="M1257" s="159">
        <f t="shared" si="581"/>
        <v>340189.51</v>
      </c>
      <c r="N1257" s="159">
        <f t="shared" si="581"/>
        <v>340189.51</v>
      </c>
      <c r="O1257" s="159">
        <f t="shared" si="581"/>
        <v>340189.51</v>
      </c>
      <c r="P1257" s="159">
        <f t="shared" si="581"/>
        <v>340189.51</v>
      </c>
      <c r="Q1257" s="159">
        <f t="shared" si="581"/>
        <v>340189.51</v>
      </c>
      <c r="R1257" s="159">
        <f t="shared" si="581"/>
        <v>332100.73</v>
      </c>
    </row>
    <row r="1258" spans="1:18" s="31" customFormat="1" ht="25.5">
      <c r="A1258" s="17" t="s">
        <v>334</v>
      </c>
      <c r="B1258" s="15">
        <v>793</v>
      </c>
      <c r="C1258" s="16" t="s">
        <v>108</v>
      </c>
      <c r="D1258" s="16" t="s">
        <v>26</v>
      </c>
      <c r="E1258" s="16" t="s">
        <v>593</v>
      </c>
      <c r="F1258" s="16" t="s">
        <v>335</v>
      </c>
      <c r="G1258" s="159">
        <f>390000-49810.49</f>
        <v>340189.51</v>
      </c>
      <c r="H1258" s="159">
        <f t="shared" ref="H1258:Q1258" si="582">390000-49810.49</f>
        <v>340189.51</v>
      </c>
      <c r="I1258" s="159">
        <f t="shared" si="582"/>
        <v>340189.51</v>
      </c>
      <c r="J1258" s="159">
        <f t="shared" si="582"/>
        <v>340189.51</v>
      </c>
      <c r="K1258" s="159">
        <f t="shared" si="582"/>
        <v>340189.51</v>
      </c>
      <c r="L1258" s="159">
        <f t="shared" si="582"/>
        <v>340189.51</v>
      </c>
      <c r="M1258" s="159">
        <f t="shared" si="582"/>
        <v>340189.51</v>
      </c>
      <c r="N1258" s="159">
        <f t="shared" si="582"/>
        <v>340189.51</v>
      </c>
      <c r="O1258" s="159">
        <f t="shared" si="582"/>
        <v>340189.51</v>
      </c>
      <c r="P1258" s="159">
        <f t="shared" si="582"/>
        <v>340189.51</v>
      </c>
      <c r="Q1258" s="159">
        <f t="shared" si="582"/>
        <v>340189.51</v>
      </c>
      <c r="R1258" s="159">
        <v>332100.73</v>
      </c>
    </row>
    <row r="1259" spans="1:18" s="31" customFormat="1" ht="25.5" hidden="1">
      <c r="A1259" s="17" t="s">
        <v>336</v>
      </c>
      <c r="B1259" s="15">
        <v>793</v>
      </c>
      <c r="C1259" s="16" t="s">
        <v>108</v>
      </c>
      <c r="D1259" s="16" t="s">
        <v>26</v>
      </c>
      <c r="E1259" s="16" t="s">
        <v>593</v>
      </c>
      <c r="F1259" s="16" t="s">
        <v>337</v>
      </c>
      <c r="G1259" s="159"/>
      <c r="H1259" s="159"/>
      <c r="I1259" s="159"/>
      <c r="J1259" s="159"/>
      <c r="K1259" s="159"/>
      <c r="L1259" s="159"/>
      <c r="M1259" s="159"/>
      <c r="N1259" s="159"/>
      <c r="O1259" s="159"/>
      <c r="P1259" s="159"/>
      <c r="Q1259" s="159"/>
      <c r="R1259" s="159"/>
    </row>
    <row r="1260" spans="1:18">
      <c r="A1260" s="17" t="s">
        <v>107</v>
      </c>
      <c r="B1260" s="15">
        <v>793</v>
      </c>
      <c r="C1260" s="16" t="s">
        <v>108</v>
      </c>
      <c r="D1260" s="16" t="s">
        <v>109</v>
      </c>
      <c r="E1260" s="16"/>
      <c r="F1260" s="16"/>
      <c r="G1260" s="159">
        <f>G1293+G1288+G1300+G1261+G1304</f>
        <v>12342275.369999999</v>
      </c>
      <c r="H1260" s="159">
        <f t="shared" ref="H1260:R1260" si="583">H1293+H1288+H1300+H1261+H1304</f>
        <v>12342279.369999999</v>
      </c>
      <c r="I1260" s="159">
        <f t="shared" si="583"/>
        <v>12342283.369999999</v>
      </c>
      <c r="J1260" s="159">
        <f t="shared" si="583"/>
        <v>12342287.369999999</v>
      </c>
      <c r="K1260" s="159">
        <f t="shared" si="583"/>
        <v>12342291.369999999</v>
      </c>
      <c r="L1260" s="159">
        <f t="shared" si="583"/>
        <v>12342295.369999999</v>
      </c>
      <c r="M1260" s="159">
        <f t="shared" si="583"/>
        <v>12342299.369999999</v>
      </c>
      <c r="N1260" s="159">
        <f t="shared" si="583"/>
        <v>12342303.369999999</v>
      </c>
      <c r="O1260" s="159">
        <f t="shared" si="583"/>
        <v>12342307.369999999</v>
      </c>
      <c r="P1260" s="159">
        <f t="shared" si="583"/>
        <v>12342311.369999999</v>
      </c>
      <c r="Q1260" s="159">
        <f t="shared" si="583"/>
        <v>12342315.369999999</v>
      </c>
      <c r="R1260" s="159">
        <f t="shared" si="583"/>
        <v>11734075.65</v>
      </c>
    </row>
    <row r="1261" spans="1:18" ht="42.75" customHeight="1">
      <c r="A1261" s="17" t="s">
        <v>791</v>
      </c>
      <c r="B1261" s="15">
        <v>793</v>
      </c>
      <c r="C1261" s="16" t="s">
        <v>108</v>
      </c>
      <c r="D1261" s="16" t="s">
        <v>109</v>
      </c>
      <c r="E1261" s="16" t="s">
        <v>525</v>
      </c>
      <c r="F1261" s="16"/>
      <c r="G1261" s="159">
        <f>G1273+G1276+G1279+G1262+G1270+G1285+G1267</f>
        <v>11347162.35</v>
      </c>
      <c r="H1261" s="159">
        <f t="shared" ref="H1261:R1261" si="584">H1273+H1276+H1279+H1262+H1270+H1285+H1267</f>
        <v>11347164.35</v>
      </c>
      <c r="I1261" s="159">
        <f t="shared" si="584"/>
        <v>11347166.35</v>
      </c>
      <c r="J1261" s="159">
        <f t="shared" si="584"/>
        <v>11347168.35</v>
      </c>
      <c r="K1261" s="159">
        <f t="shared" si="584"/>
        <v>11347170.35</v>
      </c>
      <c r="L1261" s="159">
        <f t="shared" si="584"/>
        <v>11347172.35</v>
      </c>
      <c r="M1261" s="159">
        <f t="shared" si="584"/>
        <v>11347174.35</v>
      </c>
      <c r="N1261" s="159">
        <f t="shared" si="584"/>
        <v>11347176.35</v>
      </c>
      <c r="O1261" s="159">
        <f t="shared" si="584"/>
        <v>11347178.35</v>
      </c>
      <c r="P1261" s="159">
        <f t="shared" si="584"/>
        <v>11347180.35</v>
      </c>
      <c r="Q1261" s="159">
        <f t="shared" si="584"/>
        <v>11347182.35</v>
      </c>
      <c r="R1261" s="159">
        <f t="shared" si="584"/>
        <v>11044662.35</v>
      </c>
    </row>
    <row r="1262" spans="1:18" ht="60" customHeight="1">
      <c r="A1262" s="56" t="s">
        <v>173</v>
      </c>
      <c r="B1262" s="15">
        <v>793</v>
      </c>
      <c r="C1262" s="16" t="s">
        <v>108</v>
      </c>
      <c r="D1262" s="16" t="s">
        <v>109</v>
      </c>
      <c r="E1262" s="16" t="s">
        <v>762</v>
      </c>
      <c r="F1262" s="16"/>
      <c r="G1262" s="159">
        <f>G1263+G1265</f>
        <v>7446947.1299999999</v>
      </c>
      <c r="H1262" s="159">
        <f t="shared" ref="H1262:R1262" si="585">H1263+H1265</f>
        <v>7446947.1299999999</v>
      </c>
      <c r="I1262" s="159">
        <f t="shared" si="585"/>
        <v>7446947.1299999999</v>
      </c>
      <c r="J1262" s="159">
        <f t="shared" si="585"/>
        <v>7446947.1299999999</v>
      </c>
      <c r="K1262" s="159">
        <f t="shared" si="585"/>
        <v>7446947.1299999999</v>
      </c>
      <c r="L1262" s="159">
        <f t="shared" si="585"/>
        <v>7446947.1299999999</v>
      </c>
      <c r="M1262" s="159">
        <f t="shared" si="585"/>
        <v>7446947.1299999999</v>
      </c>
      <c r="N1262" s="159">
        <f t="shared" si="585"/>
        <v>7446947.1299999999</v>
      </c>
      <c r="O1262" s="159">
        <f t="shared" si="585"/>
        <v>7446947.1299999999</v>
      </c>
      <c r="P1262" s="159">
        <f t="shared" si="585"/>
        <v>7446947.1299999999</v>
      </c>
      <c r="Q1262" s="159">
        <f t="shared" si="585"/>
        <v>7446947.1299999999</v>
      </c>
      <c r="R1262" s="159">
        <f t="shared" si="585"/>
        <v>7446947.1299999999</v>
      </c>
    </row>
    <row r="1263" spans="1:18" ht="21" customHeight="1">
      <c r="A1263" s="17" t="s">
        <v>332</v>
      </c>
      <c r="B1263" s="15">
        <v>793</v>
      </c>
      <c r="C1263" s="16" t="s">
        <v>108</v>
      </c>
      <c r="D1263" s="16" t="s">
        <v>109</v>
      </c>
      <c r="E1263" s="16" t="s">
        <v>762</v>
      </c>
      <c r="F1263" s="16" t="s">
        <v>333</v>
      </c>
      <c r="G1263" s="159">
        <f>G1264</f>
        <v>7446947.1299999999</v>
      </c>
      <c r="H1263" s="159">
        <f t="shared" ref="H1263:R1263" si="586">H1264</f>
        <v>7446947.1299999999</v>
      </c>
      <c r="I1263" s="159">
        <f t="shared" si="586"/>
        <v>7446947.1299999999</v>
      </c>
      <c r="J1263" s="159">
        <f t="shared" si="586"/>
        <v>7446947.1299999999</v>
      </c>
      <c r="K1263" s="159">
        <f t="shared" si="586"/>
        <v>7446947.1299999999</v>
      </c>
      <c r="L1263" s="159">
        <f t="shared" si="586"/>
        <v>7446947.1299999999</v>
      </c>
      <c r="M1263" s="159">
        <f t="shared" si="586"/>
        <v>7446947.1299999999</v>
      </c>
      <c r="N1263" s="159">
        <f t="shared" si="586"/>
        <v>7446947.1299999999</v>
      </c>
      <c r="O1263" s="159">
        <f t="shared" si="586"/>
        <v>7446947.1299999999</v>
      </c>
      <c r="P1263" s="159">
        <f t="shared" si="586"/>
        <v>7446947.1299999999</v>
      </c>
      <c r="Q1263" s="159">
        <f t="shared" si="586"/>
        <v>7446947.1299999999</v>
      </c>
      <c r="R1263" s="159">
        <f t="shared" si="586"/>
        <v>7446947.1299999999</v>
      </c>
    </row>
    <row r="1264" spans="1:18" ht="30.75" customHeight="1">
      <c r="A1264" s="17" t="s">
        <v>334</v>
      </c>
      <c r="B1264" s="15">
        <v>793</v>
      </c>
      <c r="C1264" s="16" t="s">
        <v>108</v>
      </c>
      <c r="D1264" s="16" t="s">
        <v>109</v>
      </c>
      <c r="E1264" s="16" t="s">
        <v>762</v>
      </c>
      <c r="F1264" s="16" t="s">
        <v>335</v>
      </c>
      <c r="G1264" s="159">
        <f>6969317.28+57690.75+419939.1</f>
        <v>7446947.1299999999</v>
      </c>
      <c r="H1264" s="159">
        <f t="shared" ref="H1264:R1264" si="587">6969317.28+57690.75+419939.1</f>
        <v>7446947.1299999999</v>
      </c>
      <c r="I1264" s="159">
        <f t="shared" si="587"/>
        <v>7446947.1299999999</v>
      </c>
      <c r="J1264" s="159">
        <f t="shared" si="587"/>
        <v>7446947.1299999999</v>
      </c>
      <c r="K1264" s="159">
        <f t="shared" si="587"/>
        <v>7446947.1299999999</v>
      </c>
      <c r="L1264" s="159">
        <f t="shared" si="587"/>
        <v>7446947.1299999999</v>
      </c>
      <c r="M1264" s="159">
        <f t="shared" si="587"/>
        <v>7446947.1299999999</v>
      </c>
      <c r="N1264" s="159">
        <f t="shared" si="587"/>
        <v>7446947.1299999999</v>
      </c>
      <c r="O1264" s="159">
        <f t="shared" si="587"/>
        <v>7446947.1299999999</v>
      </c>
      <c r="P1264" s="159">
        <f t="shared" si="587"/>
        <v>7446947.1299999999</v>
      </c>
      <c r="Q1264" s="159">
        <f t="shared" si="587"/>
        <v>7446947.1299999999</v>
      </c>
      <c r="R1264" s="159">
        <f t="shared" si="587"/>
        <v>7446947.1299999999</v>
      </c>
    </row>
    <row r="1265" spans="1:18" ht="30.75" hidden="1" customHeight="1">
      <c r="A1265" s="17" t="s">
        <v>49</v>
      </c>
      <c r="B1265" s="15">
        <v>793</v>
      </c>
      <c r="C1265" s="16" t="s">
        <v>108</v>
      </c>
      <c r="D1265" s="16" t="s">
        <v>109</v>
      </c>
      <c r="E1265" s="16" t="s">
        <v>938</v>
      </c>
      <c r="F1265" s="16" t="s">
        <v>50</v>
      </c>
      <c r="G1265" s="159">
        <f>G1266</f>
        <v>0</v>
      </c>
      <c r="H1265" s="159">
        <f t="shared" ref="H1265:R1265" si="588">H1266</f>
        <v>0</v>
      </c>
      <c r="I1265" s="159">
        <f t="shared" si="588"/>
        <v>0</v>
      </c>
      <c r="J1265" s="159">
        <f t="shared" si="588"/>
        <v>0</v>
      </c>
      <c r="K1265" s="159">
        <f t="shared" si="588"/>
        <v>0</v>
      </c>
      <c r="L1265" s="159">
        <f t="shared" si="588"/>
        <v>0</v>
      </c>
      <c r="M1265" s="159">
        <f t="shared" si="588"/>
        <v>0</v>
      </c>
      <c r="N1265" s="159">
        <f t="shared" si="588"/>
        <v>0</v>
      </c>
      <c r="O1265" s="159">
        <f t="shared" si="588"/>
        <v>0</v>
      </c>
      <c r="P1265" s="159">
        <f t="shared" si="588"/>
        <v>0</v>
      </c>
      <c r="Q1265" s="159">
        <f t="shared" si="588"/>
        <v>0</v>
      </c>
      <c r="R1265" s="159">
        <f t="shared" si="588"/>
        <v>0</v>
      </c>
    </row>
    <row r="1266" spans="1:18" ht="30.75" hidden="1" customHeight="1">
      <c r="A1266" s="17" t="s">
        <v>51</v>
      </c>
      <c r="B1266" s="15">
        <v>793</v>
      </c>
      <c r="C1266" s="16" t="s">
        <v>108</v>
      </c>
      <c r="D1266" s="16" t="s">
        <v>109</v>
      </c>
      <c r="E1266" s="16" t="s">
        <v>938</v>
      </c>
      <c r="F1266" s="16" t="s">
        <v>52</v>
      </c>
      <c r="G1266" s="159"/>
      <c r="H1266" s="159"/>
      <c r="I1266" s="159"/>
      <c r="J1266" s="159"/>
      <c r="K1266" s="159"/>
      <c r="L1266" s="159"/>
      <c r="M1266" s="159"/>
      <c r="N1266" s="159"/>
      <c r="O1266" s="159"/>
      <c r="P1266" s="159"/>
      <c r="Q1266" s="159"/>
      <c r="R1266" s="159"/>
    </row>
    <row r="1267" spans="1:18" ht="89.25" customHeight="1">
      <c r="A1267" s="17" t="s">
        <v>871</v>
      </c>
      <c r="B1267" s="15">
        <v>793</v>
      </c>
      <c r="C1267" s="16" t="s">
        <v>108</v>
      </c>
      <c r="D1267" s="16" t="s">
        <v>109</v>
      </c>
      <c r="E1267" s="16" t="s">
        <v>170</v>
      </c>
      <c r="F1267" s="16"/>
      <c r="G1267" s="159">
        <f>G1268</f>
        <v>3597715.22</v>
      </c>
      <c r="H1267" s="159">
        <f t="shared" ref="H1267:R1268" si="589">H1268</f>
        <v>3597716.22</v>
      </c>
      <c r="I1267" s="159">
        <f t="shared" si="589"/>
        <v>3597717.22</v>
      </c>
      <c r="J1267" s="159">
        <f t="shared" si="589"/>
        <v>3597718.22</v>
      </c>
      <c r="K1267" s="159">
        <f t="shared" si="589"/>
        <v>3597719.22</v>
      </c>
      <c r="L1267" s="159">
        <f t="shared" si="589"/>
        <v>3597720.22</v>
      </c>
      <c r="M1267" s="159">
        <f t="shared" si="589"/>
        <v>3597721.22</v>
      </c>
      <c r="N1267" s="159">
        <f t="shared" si="589"/>
        <v>3597722.22</v>
      </c>
      <c r="O1267" s="159">
        <f t="shared" si="589"/>
        <v>3597723.22</v>
      </c>
      <c r="P1267" s="159">
        <f t="shared" si="589"/>
        <v>3597724.22</v>
      </c>
      <c r="Q1267" s="159">
        <f t="shared" si="589"/>
        <v>3597725.22</v>
      </c>
      <c r="R1267" s="159">
        <f t="shared" si="589"/>
        <v>3597715.22</v>
      </c>
    </row>
    <row r="1268" spans="1:18" ht="30.75" customHeight="1">
      <c r="A1268" s="17" t="s">
        <v>332</v>
      </c>
      <c r="B1268" s="15">
        <v>793</v>
      </c>
      <c r="C1268" s="16" t="s">
        <v>108</v>
      </c>
      <c r="D1268" s="16" t="s">
        <v>109</v>
      </c>
      <c r="E1268" s="16" t="s">
        <v>170</v>
      </c>
      <c r="F1268" s="16" t="s">
        <v>333</v>
      </c>
      <c r="G1268" s="159">
        <f>G1269</f>
        <v>3597715.22</v>
      </c>
      <c r="H1268" s="159">
        <f t="shared" si="589"/>
        <v>3597716.22</v>
      </c>
      <c r="I1268" s="159">
        <f t="shared" si="589"/>
        <v>3597717.22</v>
      </c>
      <c r="J1268" s="159">
        <f t="shared" si="589"/>
        <v>3597718.22</v>
      </c>
      <c r="K1268" s="159">
        <f t="shared" si="589"/>
        <v>3597719.22</v>
      </c>
      <c r="L1268" s="159">
        <f t="shared" si="589"/>
        <v>3597720.22</v>
      </c>
      <c r="M1268" s="159">
        <f t="shared" si="589"/>
        <v>3597721.22</v>
      </c>
      <c r="N1268" s="159">
        <f t="shared" si="589"/>
        <v>3597722.22</v>
      </c>
      <c r="O1268" s="159">
        <f t="shared" si="589"/>
        <v>3597723.22</v>
      </c>
      <c r="P1268" s="159">
        <f t="shared" si="589"/>
        <v>3597724.22</v>
      </c>
      <c r="Q1268" s="159">
        <f t="shared" si="589"/>
        <v>3597725.22</v>
      </c>
      <c r="R1268" s="159">
        <f t="shared" si="589"/>
        <v>3597715.22</v>
      </c>
    </row>
    <row r="1269" spans="1:18" ht="30.75" customHeight="1">
      <c r="A1269" s="17" t="s">
        <v>334</v>
      </c>
      <c r="B1269" s="15">
        <v>793</v>
      </c>
      <c r="C1269" s="16" t="s">
        <v>108</v>
      </c>
      <c r="D1269" s="16" t="s">
        <v>109</v>
      </c>
      <c r="E1269" s="16" t="s">
        <v>170</v>
      </c>
      <c r="F1269" s="16" t="s">
        <v>335</v>
      </c>
      <c r="G1269" s="159">
        <v>3597715.22</v>
      </c>
      <c r="H1269" s="159">
        <v>3597716.22</v>
      </c>
      <c r="I1269" s="159">
        <v>3597717.22</v>
      </c>
      <c r="J1269" s="159">
        <v>3597718.22</v>
      </c>
      <c r="K1269" s="159">
        <v>3597719.22</v>
      </c>
      <c r="L1269" s="159">
        <v>3597720.22</v>
      </c>
      <c r="M1269" s="159">
        <v>3597721.22</v>
      </c>
      <c r="N1269" s="159">
        <v>3597722.22</v>
      </c>
      <c r="O1269" s="159">
        <v>3597723.22</v>
      </c>
      <c r="P1269" s="159">
        <v>3597724.22</v>
      </c>
      <c r="Q1269" s="159">
        <v>3597725.22</v>
      </c>
      <c r="R1269" s="159">
        <v>3597715.22</v>
      </c>
    </row>
    <row r="1270" spans="1:18" ht="30.75" customHeight="1">
      <c r="A1270" s="17" t="s">
        <v>831</v>
      </c>
      <c r="B1270" s="15">
        <v>793</v>
      </c>
      <c r="C1270" s="16" t="s">
        <v>108</v>
      </c>
      <c r="D1270" s="16" t="s">
        <v>109</v>
      </c>
      <c r="E1270" s="16" t="s">
        <v>763</v>
      </c>
      <c r="F1270" s="16"/>
      <c r="G1270" s="159">
        <f>G1271</f>
        <v>0</v>
      </c>
      <c r="H1270" s="159">
        <f t="shared" ref="H1270:R1271" si="590">H1271</f>
        <v>0</v>
      </c>
      <c r="I1270" s="159">
        <f t="shared" si="590"/>
        <v>0</v>
      </c>
      <c r="J1270" s="159">
        <f t="shared" si="590"/>
        <v>0</v>
      </c>
      <c r="K1270" s="159">
        <f t="shared" si="590"/>
        <v>0</v>
      </c>
      <c r="L1270" s="159">
        <f t="shared" si="590"/>
        <v>0</v>
      </c>
      <c r="M1270" s="159">
        <f t="shared" si="590"/>
        <v>0</v>
      </c>
      <c r="N1270" s="159">
        <f t="shared" si="590"/>
        <v>0</v>
      </c>
      <c r="O1270" s="159">
        <f t="shared" si="590"/>
        <v>0</v>
      </c>
      <c r="P1270" s="159">
        <f t="shared" si="590"/>
        <v>0</v>
      </c>
      <c r="Q1270" s="159">
        <f t="shared" si="590"/>
        <v>0</v>
      </c>
      <c r="R1270" s="159">
        <f t="shared" si="590"/>
        <v>0</v>
      </c>
    </row>
    <row r="1271" spans="1:18" ht="30.75" customHeight="1">
      <c r="A1271" s="17" t="s">
        <v>100</v>
      </c>
      <c r="B1271" s="15">
        <v>793</v>
      </c>
      <c r="C1271" s="16" t="s">
        <v>108</v>
      </c>
      <c r="D1271" s="16" t="s">
        <v>109</v>
      </c>
      <c r="E1271" s="16" t="s">
        <v>763</v>
      </c>
      <c r="F1271" s="16" t="s">
        <v>101</v>
      </c>
      <c r="G1271" s="159">
        <f>G1272</f>
        <v>0</v>
      </c>
      <c r="H1271" s="159">
        <f t="shared" si="590"/>
        <v>0</v>
      </c>
      <c r="I1271" s="159">
        <f t="shared" si="590"/>
        <v>0</v>
      </c>
      <c r="J1271" s="159">
        <f t="shared" si="590"/>
        <v>0</v>
      </c>
      <c r="K1271" s="159">
        <f t="shared" si="590"/>
        <v>0</v>
      </c>
      <c r="L1271" s="159">
        <f t="shared" si="590"/>
        <v>0</v>
      </c>
      <c r="M1271" s="159">
        <f t="shared" si="590"/>
        <v>0</v>
      </c>
      <c r="N1271" s="159">
        <f t="shared" si="590"/>
        <v>0</v>
      </c>
      <c r="O1271" s="159">
        <f t="shared" si="590"/>
        <v>0</v>
      </c>
      <c r="P1271" s="159">
        <f t="shared" si="590"/>
        <v>0</v>
      </c>
      <c r="Q1271" s="159">
        <f t="shared" si="590"/>
        <v>0</v>
      </c>
      <c r="R1271" s="159">
        <f t="shared" si="590"/>
        <v>0</v>
      </c>
    </row>
    <row r="1272" spans="1:18" ht="30.75" customHeight="1">
      <c r="A1272" s="17" t="s">
        <v>373</v>
      </c>
      <c r="B1272" s="15">
        <v>793</v>
      </c>
      <c r="C1272" s="16" t="s">
        <v>108</v>
      </c>
      <c r="D1272" s="16" t="s">
        <v>109</v>
      </c>
      <c r="E1272" s="16" t="s">
        <v>763</v>
      </c>
      <c r="F1272" s="16" t="s">
        <v>374</v>
      </c>
      <c r="G1272" s="159">
        <f>237000-90000-19939.1-57690.75-69370.15</f>
        <v>0</v>
      </c>
      <c r="H1272" s="159">
        <f t="shared" ref="H1272:R1272" si="591">237000-90000-19939.1-57690.75-69370.15</f>
        <v>0</v>
      </c>
      <c r="I1272" s="159">
        <f t="shared" si="591"/>
        <v>0</v>
      </c>
      <c r="J1272" s="159">
        <f t="shared" si="591"/>
        <v>0</v>
      </c>
      <c r="K1272" s="159">
        <f t="shared" si="591"/>
        <v>0</v>
      </c>
      <c r="L1272" s="159">
        <f t="shared" si="591"/>
        <v>0</v>
      </c>
      <c r="M1272" s="159">
        <f t="shared" si="591"/>
        <v>0</v>
      </c>
      <c r="N1272" s="159">
        <f t="shared" si="591"/>
        <v>0</v>
      </c>
      <c r="O1272" s="159">
        <f t="shared" si="591"/>
        <v>0</v>
      </c>
      <c r="P1272" s="159">
        <f t="shared" si="591"/>
        <v>0</v>
      </c>
      <c r="Q1272" s="159">
        <f t="shared" si="591"/>
        <v>0</v>
      </c>
      <c r="R1272" s="159">
        <f t="shared" si="591"/>
        <v>0</v>
      </c>
    </row>
    <row r="1273" spans="1:18" ht="67.5" hidden="1" customHeight="1">
      <c r="A1273" s="56" t="s">
        <v>171</v>
      </c>
      <c r="B1273" s="15">
        <v>793</v>
      </c>
      <c r="C1273" s="16" t="s">
        <v>108</v>
      </c>
      <c r="D1273" s="16" t="s">
        <v>109</v>
      </c>
      <c r="E1273" s="16" t="s">
        <v>170</v>
      </c>
      <c r="F1273" s="16"/>
      <c r="G1273" s="159">
        <f>G1274</f>
        <v>0</v>
      </c>
      <c r="H1273" s="159">
        <f t="shared" ref="H1273:R1274" si="592">H1274</f>
        <v>0</v>
      </c>
      <c r="I1273" s="159">
        <f t="shared" si="592"/>
        <v>0</v>
      </c>
      <c r="J1273" s="159">
        <f t="shared" si="592"/>
        <v>0</v>
      </c>
      <c r="K1273" s="159">
        <f t="shared" si="592"/>
        <v>0</v>
      </c>
      <c r="L1273" s="159">
        <f t="shared" si="592"/>
        <v>0</v>
      </c>
      <c r="M1273" s="159">
        <f t="shared" si="592"/>
        <v>0</v>
      </c>
      <c r="N1273" s="159">
        <f t="shared" si="592"/>
        <v>0</v>
      </c>
      <c r="O1273" s="159">
        <f t="shared" si="592"/>
        <v>0</v>
      </c>
      <c r="P1273" s="159">
        <f t="shared" si="592"/>
        <v>0</v>
      </c>
      <c r="Q1273" s="159">
        <f t="shared" si="592"/>
        <v>0</v>
      </c>
      <c r="R1273" s="159">
        <f t="shared" si="592"/>
        <v>0</v>
      </c>
    </row>
    <row r="1274" spans="1:18" ht="21" hidden="1" customHeight="1">
      <c r="A1274" s="17" t="s">
        <v>332</v>
      </c>
      <c r="B1274" s="15">
        <v>793</v>
      </c>
      <c r="C1274" s="16" t="s">
        <v>108</v>
      </c>
      <c r="D1274" s="16" t="s">
        <v>109</v>
      </c>
      <c r="E1274" s="16" t="s">
        <v>170</v>
      </c>
      <c r="F1274" s="16" t="s">
        <v>333</v>
      </c>
      <c r="G1274" s="159">
        <f>G1275</f>
        <v>0</v>
      </c>
      <c r="H1274" s="159">
        <f t="shared" si="592"/>
        <v>0</v>
      </c>
      <c r="I1274" s="159">
        <f t="shared" si="592"/>
        <v>0</v>
      </c>
      <c r="J1274" s="159">
        <f t="shared" si="592"/>
        <v>0</v>
      </c>
      <c r="K1274" s="159">
        <f t="shared" si="592"/>
        <v>0</v>
      </c>
      <c r="L1274" s="159">
        <f t="shared" si="592"/>
        <v>0</v>
      </c>
      <c r="M1274" s="159">
        <f t="shared" si="592"/>
        <v>0</v>
      </c>
      <c r="N1274" s="159">
        <f t="shared" si="592"/>
        <v>0</v>
      </c>
      <c r="O1274" s="159">
        <f t="shared" si="592"/>
        <v>0</v>
      </c>
      <c r="P1274" s="159">
        <f t="shared" si="592"/>
        <v>0</v>
      </c>
      <c r="Q1274" s="159">
        <f t="shared" si="592"/>
        <v>0</v>
      </c>
      <c r="R1274" s="159">
        <f t="shared" si="592"/>
        <v>0</v>
      </c>
    </row>
    <row r="1275" spans="1:18" ht="30.75" hidden="1" customHeight="1">
      <c r="A1275" s="17" t="s">
        <v>334</v>
      </c>
      <c r="B1275" s="15">
        <v>793</v>
      </c>
      <c r="C1275" s="16" t="s">
        <v>108</v>
      </c>
      <c r="D1275" s="16" t="s">
        <v>109</v>
      </c>
      <c r="E1275" s="16" t="s">
        <v>170</v>
      </c>
      <c r="F1275" s="16" t="s">
        <v>335</v>
      </c>
      <c r="G1275" s="159"/>
      <c r="H1275" s="159"/>
      <c r="I1275" s="159"/>
      <c r="J1275" s="159"/>
      <c r="K1275" s="159"/>
      <c r="L1275" s="159"/>
      <c r="M1275" s="159"/>
      <c r="N1275" s="159"/>
      <c r="O1275" s="159"/>
      <c r="P1275" s="159"/>
      <c r="Q1275" s="159"/>
      <c r="R1275" s="159"/>
    </row>
    <row r="1276" spans="1:18" ht="60" hidden="1" customHeight="1">
      <c r="A1276" s="56" t="s">
        <v>173</v>
      </c>
      <c r="B1276" s="15">
        <v>793</v>
      </c>
      <c r="C1276" s="16" t="s">
        <v>108</v>
      </c>
      <c r="D1276" s="16" t="s">
        <v>109</v>
      </c>
      <c r="E1276" s="16" t="s">
        <v>172</v>
      </c>
      <c r="F1276" s="16"/>
      <c r="G1276" s="159">
        <f>G1277</f>
        <v>0</v>
      </c>
      <c r="H1276" s="159">
        <f t="shared" ref="H1276:R1277" si="593">H1277</f>
        <v>0</v>
      </c>
      <c r="I1276" s="159">
        <f t="shared" si="593"/>
        <v>0</v>
      </c>
      <c r="J1276" s="159">
        <f t="shared" si="593"/>
        <v>0</v>
      </c>
      <c r="K1276" s="159">
        <f t="shared" si="593"/>
        <v>0</v>
      </c>
      <c r="L1276" s="159">
        <f t="shared" si="593"/>
        <v>0</v>
      </c>
      <c r="M1276" s="159">
        <f t="shared" si="593"/>
        <v>0</v>
      </c>
      <c r="N1276" s="159">
        <f t="shared" si="593"/>
        <v>0</v>
      </c>
      <c r="O1276" s="159">
        <f t="shared" si="593"/>
        <v>0</v>
      </c>
      <c r="P1276" s="159">
        <f t="shared" si="593"/>
        <v>0</v>
      </c>
      <c r="Q1276" s="159">
        <f t="shared" si="593"/>
        <v>0</v>
      </c>
      <c r="R1276" s="159">
        <f t="shared" si="593"/>
        <v>0</v>
      </c>
    </row>
    <row r="1277" spans="1:18" ht="21" hidden="1" customHeight="1">
      <c r="A1277" s="17" t="s">
        <v>332</v>
      </c>
      <c r="B1277" s="15">
        <v>793</v>
      </c>
      <c r="C1277" s="16" t="s">
        <v>108</v>
      </c>
      <c r="D1277" s="16" t="s">
        <v>109</v>
      </c>
      <c r="E1277" s="16" t="s">
        <v>172</v>
      </c>
      <c r="F1277" s="16" t="s">
        <v>333</v>
      </c>
      <c r="G1277" s="159">
        <f>G1278</f>
        <v>0</v>
      </c>
      <c r="H1277" s="159">
        <f t="shared" si="593"/>
        <v>0</v>
      </c>
      <c r="I1277" s="159">
        <f t="shared" si="593"/>
        <v>0</v>
      </c>
      <c r="J1277" s="159">
        <f t="shared" si="593"/>
        <v>0</v>
      </c>
      <c r="K1277" s="159">
        <f t="shared" si="593"/>
        <v>0</v>
      </c>
      <c r="L1277" s="159">
        <f t="shared" si="593"/>
        <v>0</v>
      </c>
      <c r="M1277" s="159">
        <f t="shared" si="593"/>
        <v>0</v>
      </c>
      <c r="N1277" s="159">
        <f t="shared" si="593"/>
        <v>0</v>
      </c>
      <c r="O1277" s="159">
        <f t="shared" si="593"/>
        <v>0</v>
      </c>
      <c r="P1277" s="159">
        <f t="shared" si="593"/>
        <v>0</v>
      </c>
      <c r="Q1277" s="159">
        <f t="shared" si="593"/>
        <v>0</v>
      </c>
      <c r="R1277" s="159">
        <f t="shared" si="593"/>
        <v>0</v>
      </c>
    </row>
    <row r="1278" spans="1:18" ht="30.75" hidden="1" customHeight="1">
      <c r="A1278" s="17" t="s">
        <v>334</v>
      </c>
      <c r="B1278" s="15">
        <v>793</v>
      </c>
      <c r="C1278" s="16" t="s">
        <v>108</v>
      </c>
      <c r="D1278" s="16" t="s">
        <v>109</v>
      </c>
      <c r="E1278" s="16" t="s">
        <v>172</v>
      </c>
      <c r="F1278" s="16" t="s">
        <v>335</v>
      </c>
      <c r="G1278" s="159"/>
      <c r="H1278" s="159"/>
      <c r="I1278" s="159"/>
      <c r="J1278" s="159"/>
      <c r="K1278" s="159"/>
      <c r="L1278" s="159"/>
      <c r="M1278" s="159"/>
      <c r="N1278" s="159"/>
      <c r="O1278" s="159"/>
      <c r="P1278" s="159"/>
      <c r="Q1278" s="159"/>
      <c r="R1278" s="159"/>
    </row>
    <row r="1279" spans="1:18" ht="45" hidden="1" customHeight="1">
      <c r="A1279" s="17" t="s">
        <v>708</v>
      </c>
      <c r="B1279" s="15">
        <v>793</v>
      </c>
      <c r="C1279" s="16" t="s">
        <v>108</v>
      </c>
      <c r="D1279" s="16" t="s">
        <v>109</v>
      </c>
      <c r="E1279" s="16" t="s">
        <v>526</v>
      </c>
      <c r="F1279" s="16"/>
      <c r="G1279" s="159">
        <f>G1280</f>
        <v>0</v>
      </c>
      <c r="H1279" s="159">
        <f t="shared" ref="H1279:R1280" si="594">H1280</f>
        <v>0</v>
      </c>
      <c r="I1279" s="159">
        <f t="shared" si="594"/>
        <v>0</v>
      </c>
      <c r="J1279" s="159">
        <f t="shared" si="594"/>
        <v>0</v>
      </c>
      <c r="K1279" s="159">
        <f t="shared" si="594"/>
        <v>0</v>
      </c>
      <c r="L1279" s="159">
        <f t="shared" si="594"/>
        <v>0</v>
      </c>
      <c r="M1279" s="159">
        <f t="shared" si="594"/>
        <v>0</v>
      </c>
      <c r="N1279" s="159">
        <f t="shared" si="594"/>
        <v>0</v>
      </c>
      <c r="O1279" s="159">
        <f t="shared" si="594"/>
        <v>0</v>
      </c>
      <c r="P1279" s="159">
        <f t="shared" si="594"/>
        <v>0</v>
      </c>
      <c r="Q1279" s="159">
        <f t="shared" si="594"/>
        <v>0</v>
      </c>
      <c r="R1279" s="159">
        <f t="shared" si="594"/>
        <v>0</v>
      </c>
    </row>
    <row r="1280" spans="1:18" ht="21" hidden="1" customHeight="1">
      <c r="A1280" s="17" t="s">
        <v>332</v>
      </c>
      <c r="B1280" s="15">
        <v>793</v>
      </c>
      <c r="C1280" s="16" t="s">
        <v>108</v>
      </c>
      <c r="D1280" s="16" t="s">
        <v>109</v>
      </c>
      <c r="E1280" s="16" t="s">
        <v>526</v>
      </c>
      <c r="F1280" s="16" t="s">
        <v>333</v>
      </c>
      <c r="G1280" s="159">
        <f>G1281</f>
        <v>0</v>
      </c>
      <c r="H1280" s="159">
        <f t="shared" si="594"/>
        <v>0</v>
      </c>
      <c r="I1280" s="159">
        <f t="shared" si="594"/>
        <v>0</v>
      </c>
      <c r="J1280" s="159">
        <f t="shared" si="594"/>
        <v>0</v>
      </c>
      <c r="K1280" s="159">
        <f t="shared" si="594"/>
        <v>0</v>
      </c>
      <c r="L1280" s="159">
        <f t="shared" si="594"/>
        <v>0</v>
      </c>
      <c r="M1280" s="159">
        <f t="shared" si="594"/>
        <v>0</v>
      </c>
      <c r="N1280" s="159">
        <f t="shared" si="594"/>
        <v>0</v>
      </c>
      <c r="O1280" s="159">
        <f t="shared" si="594"/>
        <v>0</v>
      </c>
      <c r="P1280" s="159">
        <f t="shared" si="594"/>
        <v>0</v>
      </c>
      <c r="Q1280" s="159">
        <f t="shared" si="594"/>
        <v>0</v>
      </c>
      <c r="R1280" s="159">
        <f t="shared" si="594"/>
        <v>0</v>
      </c>
    </row>
    <row r="1281" spans="1:18" ht="30.75" hidden="1" customHeight="1">
      <c r="A1281" s="17" t="s">
        <v>334</v>
      </c>
      <c r="B1281" s="15">
        <v>793</v>
      </c>
      <c r="C1281" s="16" t="s">
        <v>108</v>
      </c>
      <c r="D1281" s="16" t="s">
        <v>109</v>
      </c>
      <c r="E1281" s="16" t="s">
        <v>526</v>
      </c>
      <c r="F1281" s="16" t="s">
        <v>335</v>
      </c>
      <c r="G1281" s="159"/>
      <c r="H1281" s="159"/>
      <c r="I1281" s="159"/>
      <c r="J1281" s="159"/>
      <c r="K1281" s="159"/>
      <c r="L1281" s="159"/>
      <c r="M1281" s="159"/>
      <c r="N1281" s="159"/>
      <c r="O1281" s="159"/>
      <c r="P1281" s="159"/>
      <c r="Q1281" s="159"/>
      <c r="R1281" s="159"/>
    </row>
    <row r="1282" spans="1:18" ht="48.75" hidden="1" customHeight="1">
      <c r="A1282" s="17" t="s">
        <v>556</v>
      </c>
      <c r="B1282" s="15">
        <v>793</v>
      </c>
      <c r="C1282" s="16" t="s">
        <v>108</v>
      </c>
      <c r="D1282" s="16" t="s">
        <v>109</v>
      </c>
      <c r="E1282" s="16" t="s">
        <v>555</v>
      </c>
      <c r="F1282" s="16"/>
      <c r="G1282" s="159">
        <f>G1283</f>
        <v>0</v>
      </c>
      <c r="H1282" s="159">
        <f t="shared" ref="H1282:R1283" si="595">H1283</f>
        <v>0</v>
      </c>
      <c r="I1282" s="159">
        <f t="shared" si="595"/>
        <v>0</v>
      </c>
      <c r="J1282" s="159">
        <f t="shared" si="595"/>
        <v>0</v>
      </c>
      <c r="K1282" s="159">
        <f t="shared" si="595"/>
        <v>0</v>
      </c>
      <c r="L1282" s="159">
        <f t="shared" si="595"/>
        <v>0</v>
      </c>
      <c r="M1282" s="159">
        <f t="shared" si="595"/>
        <v>0</v>
      </c>
      <c r="N1282" s="159">
        <f t="shared" si="595"/>
        <v>0</v>
      </c>
      <c r="O1282" s="159">
        <f t="shared" si="595"/>
        <v>0</v>
      </c>
      <c r="P1282" s="159">
        <f t="shared" si="595"/>
        <v>0</v>
      </c>
      <c r="Q1282" s="159">
        <f t="shared" si="595"/>
        <v>0</v>
      </c>
      <c r="R1282" s="159">
        <f t="shared" si="595"/>
        <v>0</v>
      </c>
    </row>
    <row r="1283" spans="1:18" ht="30.75" hidden="1" customHeight="1">
      <c r="A1283" s="17" t="s">
        <v>332</v>
      </c>
      <c r="B1283" s="15">
        <v>793</v>
      </c>
      <c r="C1283" s="16" t="s">
        <v>108</v>
      </c>
      <c r="D1283" s="16" t="s">
        <v>109</v>
      </c>
      <c r="E1283" s="16" t="s">
        <v>555</v>
      </c>
      <c r="F1283" s="16" t="s">
        <v>333</v>
      </c>
      <c r="G1283" s="159">
        <f>G1284</f>
        <v>0</v>
      </c>
      <c r="H1283" s="159">
        <f t="shared" si="595"/>
        <v>0</v>
      </c>
      <c r="I1283" s="159">
        <f t="shared" si="595"/>
        <v>0</v>
      </c>
      <c r="J1283" s="159">
        <f t="shared" si="595"/>
        <v>0</v>
      </c>
      <c r="K1283" s="159">
        <f t="shared" si="595"/>
        <v>0</v>
      </c>
      <c r="L1283" s="159">
        <f t="shared" si="595"/>
        <v>0</v>
      </c>
      <c r="M1283" s="159">
        <f t="shared" si="595"/>
        <v>0</v>
      </c>
      <c r="N1283" s="159">
        <f t="shared" si="595"/>
        <v>0</v>
      </c>
      <c r="O1283" s="159">
        <f t="shared" si="595"/>
        <v>0</v>
      </c>
      <c r="P1283" s="159">
        <f t="shared" si="595"/>
        <v>0</v>
      </c>
      <c r="Q1283" s="159">
        <f t="shared" si="595"/>
        <v>0</v>
      </c>
      <c r="R1283" s="159">
        <f t="shared" si="595"/>
        <v>0</v>
      </c>
    </row>
    <row r="1284" spans="1:18" ht="30.75" hidden="1" customHeight="1">
      <c r="A1284" s="17" t="s">
        <v>334</v>
      </c>
      <c r="B1284" s="15">
        <v>793</v>
      </c>
      <c r="C1284" s="16" t="s">
        <v>108</v>
      </c>
      <c r="D1284" s="16" t="s">
        <v>109</v>
      </c>
      <c r="E1284" s="16" t="s">
        <v>555</v>
      </c>
      <c r="F1284" s="16" t="s">
        <v>335</v>
      </c>
      <c r="G1284" s="159"/>
      <c r="H1284" s="159"/>
      <c r="I1284" s="159"/>
      <c r="J1284" s="159"/>
      <c r="K1284" s="159"/>
      <c r="L1284" s="159"/>
      <c r="M1284" s="159"/>
      <c r="N1284" s="159"/>
      <c r="O1284" s="159"/>
      <c r="P1284" s="159"/>
      <c r="Q1284" s="159"/>
      <c r="R1284" s="159"/>
    </row>
    <row r="1285" spans="1:18" ht="30.75" customHeight="1">
      <c r="A1285" s="17" t="s">
        <v>835</v>
      </c>
      <c r="B1285" s="15">
        <v>793</v>
      </c>
      <c r="C1285" s="16" t="s">
        <v>108</v>
      </c>
      <c r="D1285" s="16" t="s">
        <v>109</v>
      </c>
      <c r="E1285" s="16" t="s">
        <v>834</v>
      </c>
      <c r="F1285" s="16"/>
      <c r="G1285" s="159">
        <f>G1286</f>
        <v>302500</v>
      </c>
      <c r="H1285" s="159">
        <f t="shared" ref="H1285:R1286" si="596">H1286</f>
        <v>302501</v>
      </c>
      <c r="I1285" s="159">
        <f t="shared" si="596"/>
        <v>302502</v>
      </c>
      <c r="J1285" s="159">
        <f t="shared" si="596"/>
        <v>302503</v>
      </c>
      <c r="K1285" s="159">
        <f t="shared" si="596"/>
        <v>302504</v>
      </c>
      <c r="L1285" s="159">
        <f t="shared" si="596"/>
        <v>302505</v>
      </c>
      <c r="M1285" s="159">
        <f t="shared" si="596"/>
        <v>302506</v>
      </c>
      <c r="N1285" s="159">
        <f t="shared" si="596"/>
        <v>302507</v>
      </c>
      <c r="O1285" s="159">
        <f t="shared" si="596"/>
        <v>302508</v>
      </c>
      <c r="P1285" s="159">
        <f t="shared" si="596"/>
        <v>302509</v>
      </c>
      <c r="Q1285" s="159">
        <f t="shared" si="596"/>
        <v>302510</v>
      </c>
      <c r="R1285" s="159">
        <f t="shared" si="596"/>
        <v>0</v>
      </c>
    </row>
    <row r="1286" spans="1:18" ht="30.75" customHeight="1">
      <c r="A1286" s="17" t="s">
        <v>159</v>
      </c>
      <c r="B1286" s="15">
        <v>793</v>
      </c>
      <c r="C1286" s="16" t="s">
        <v>108</v>
      </c>
      <c r="D1286" s="16" t="s">
        <v>109</v>
      </c>
      <c r="E1286" s="16" t="s">
        <v>834</v>
      </c>
      <c r="F1286" s="16" t="s">
        <v>696</v>
      </c>
      <c r="G1286" s="159">
        <f>G1287</f>
        <v>302500</v>
      </c>
      <c r="H1286" s="159">
        <f t="shared" si="596"/>
        <v>302501</v>
      </c>
      <c r="I1286" s="159">
        <f t="shared" si="596"/>
        <v>302502</v>
      </c>
      <c r="J1286" s="159">
        <f t="shared" si="596"/>
        <v>302503</v>
      </c>
      <c r="K1286" s="159">
        <f t="shared" si="596"/>
        <v>302504</v>
      </c>
      <c r="L1286" s="159">
        <f t="shared" si="596"/>
        <v>302505</v>
      </c>
      <c r="M1286" s="159">
        <f t="shared" si="596"/>
        <v>302506</v>
      </c>
      <c r="N1286" s="159">
        <f t="shared" si="596"/>
        <v>302507</v>
      </c>
      <c r="O1286" s="159">
        <f t="shared" si="596"/>
        <v>302508</v>
      </c>
      <c r="P1286" s="159">
        <f t="shared" si="596"/>
        <v>302509</v>
      </c>
      <c r="Q1286" s="159">
        <f t="shared" si="596"/>
        <v>302510</v>
      </c>
      <c r="R1286" s="159">
        <f t="shared" si="596"/>
        <v>0</v>
      </c>
    </row>
    <row r="1287" spans="1:18" ht="30.75" customHeight="1">
      <c r="A1287" s="17" t="s">
        <v>698</v>
      </c>
      <c r="B1287" s="15">
        <v>793</v>
      </c>
      <c r="C1287" s="16" t="s">
        <v>108</v>
      </c>
      <c r="D1287" s="16" t="s">
        <v>109</v>
      </c>
      <c r="E1287" s="16" t="s">
        <v>834</v>
      </c>
      <c r="F1287" s="16" t="s">
        <v>699</v>
      </c>
      <c r="G1287" s="159">
        <v>302500</v>
      </c>
      <c r="H1287" s="159">
        <v>302501</v>
      </c>
      <c r="I1287" s="159">
        <v>302502</v>
      </c>
      <c r="J1287" s="159">
        <v>302503</v>
      </c>
      <c r="K1287" s="159">
        <v>302504</v>
      </c>
      <c r="L1287" s="159">
        <v>302505</v>
      </c>
      <c r="M1287" s="159">
        <v>302506</v>
      </c>
      <c r="N1287" s="159">
        <v>302507</v>
      </c>
      <c r="O1287" s="159">
        <v>302508</v>
      </c>
      <c r="P1287" s="159">
        <v>302509</v>
      </c>
      <c r="Q1287" s="159">
        <v>302510</v>
      </c>
      <c r="R1287" s="159">
        <v>0</v>
      </c>
    </row>
    <row r="1288" spans="1:18" s="19" customFormat="1" ht="25.5">
      <c r="A1288" s="14" t="s">
        <v>787</v>
      </c>
      <c r="B1288" s="15">
        <v>793</v>
      </c>
      <c r="C1288" s="16" t="s">
        <v>108</v>
      </c>
      <c r="D1288" s="16" t="s">
        <v>109</v>
      </c>
      <c r="E1288" s="16" t="s">
        <v>455</v>
      </c>
      <c r="F1288" s="16"/>
      <c r="G1288" s="159">
        <f>G1289</f>
        <v>610000</v>
      </c>
      <c r="H1288" s="159">
        <f t="shared" ref="H1288:R1290" si="597">H1289</f>
        <v>610000</v>
      </c>
      <c r="I1288" s="159">
        <f t="shared" si="597"/>
        <v>610000</v>
      </c>
      <c r="J1288" s="159">
        <f t="shared" si="597"/>
        <v>610000</v>
      </c>
      <c r="K1288" s="159">
        <f t="shared" si="597"/>
        <v>610000</v>
      </c>
      <c r="L1288" s="159">
        <f t="shared" si="597"/>
        <v>610000</v>
      </c>
      <c r="M1288" s="159">
        <f t="shared" si="597"/>
        <v>610000</v>
      </c>
      <c r="N1288" s="159">
        <f t="shared" si="597"/>
        <v>610000</v>
      </c>
      <c r="O1288" s="159">
        <f t="shared" si="597"/>
        <v>610000</v>
      </c>
      <c r="P1288" s="159">
        <f t="shared" si="597"/>
        <v>610000</v>
      </c>
      <c r="Q1288" s="159">
        <f t="shared" si="597"/>
        <v>610000</v>
      </c>
      <c r="R1288" s="159">
        <f t="shared" si="597"/>
        <v>447000</v>
      </c>
    </row>
    <row r="1289" spans="1:18" s="19" customFormat="1" ht="25.5">
      <c r="A1289" s="17" t="s">
        <v>180</v>
      </c>
      <c r="B1289" s="15">
        <v>793</v>
      </c>
      <c r="C1289" s="16" t="s">
        <v>108</v>
      </c>
      <c r="D1289" s="16" t="s">
        <v>109</v>
      </c>
      <c r="E1289" s="16" t="s">
        <v>456</v>
      </c>
      <c r="F1289" s="16"/>
      <c r="G1289" s="159">
        <f>G1290</f>
        <v>610000</v>
      </c>
      <c r="H1289" s="159">
        <f t="shared" si="597"/>
        <v>610000</v>
      </c>
      <c r="I1289" s="159">
        <f t="shared" si="597"/>
        <v>610000</v>
      </c>
      <c r="J1289" s="159">
        <f t="shared" si="597"/>
        <v>610000</v>
      </c>
      <c r="K1289" s="159">
        <f t="shared" si="597"/>
        <v>610000</v>
      </c>
      <c r="L1289" s="159">
        <f t="shared" si="597"/>
        <v>610000</v>
      </c>
      <c r="M1289" s="159">
        <f t="shared" si="597"/>
        <v>610000</v>
      </c>
      <c r="N1289" s="159">
        <f t="shared" si="597"/>
        <v>610000</v>
      </c>
      <c r="O1289" s="159">
        <f t="shared" si="597"/>
        <v>610000</v>
      </c>
      <c r="P1289" s="159">
        <f t="shared" si="597"/>
        <v>610000</v>
      </c>
      <c r="Q1289" s="159">
        <f t="shared" si="597"/>
        <v>610000</v>
      </c>
      <c r="R1289" s="159">
        <f t="shared" si="597"/>
        <v>447000</v>
      </c>
    </row>
    <row r="1290" spans="1:18" s="19" customFormat="1" ht="24.75" customHeight="1">
      <c r="A1290" s="17" t="s">
        <v>709</v>
      </c>
      <c r="B1290" s="15">
        <v>793</v>
      </c>
      <c r="C1290" s="16" t="s">
        <v>108</v>
      </c>
      <c r="D1290" s="16" t="s">
        <v>109</v>
      </c>
      <c r="E1290" s="16" t="s">
        <v>456</v>
      </c>
      <c r="F1290" s="16" t="s">
        <v>333</v>
      </c>
      <c r="G1290" s="159">
        <f>G1291</f>
        <v>610000</v>
      </c>
      <c r="H1290" s="159">
        <f t="shared" si="597"/>
        <v>610000</v>
      </c>
      <c r="I1290" s="159">
        <f t="shared" si="597"/>
        <v>610000</v>
      </c>
      <c r="J1290" s="159">
        <f t="shared" si="597"/>
        <v>610000</v>
      </c>
      <c r="K1290" s="159">
        <f t="shared" si="597"/>
        <v>610000</v>
      </c>
      <c r="L1290" s="159">
        <f t="shared" si="597"/>
        <v>610000</v>
      </c>
      <c r="M1290" s="159">
        <f t="shared" si="597"/>
        <v>610000</v>
      </c>
      <c r="N1290" s="159">
        <f t="shared" si="597"/>
        <v>610000</v>
      </c>
      <c r="O1290" s="159">
        <f t="shared" si="597"/>
        <v>610000</v>
      </c>
      <c r="P1290" s="159">
        <f t="shared" si="597"/>
        <v>610000</v>
      </c>
      <c r="Q1290" s="159">
        <f t="shared" si="597"/>
        <v>610000</v>
      </c>
      <c r="R1290" s="159">
        <f t="shared" si="597"/>
        <v>447000</v>
      </c>
    </row>
    <row r="1291" spans="1:18" s="19" customFormat="1">
      <c r="A1291" s="17" t="s">
        <v>710</v>
      </c>
      <c r="B1291" s="15">
        <v>793</v>
      </c>
      <c r="C1291" s="16" t="s">
        <v>108</v>
      </c>
      <c r="D1291" s="16" t="s">
        <v>109</v>
      </c>
      <c r="E1291" s="16" t="s">
        <v>456</v>
      </c>
      <c r="F1291" s="16" t="s">
        <v>711</v>
      </c>
      <c r="G1291" s="159">
        <f>410000+200000</f>
        <v>610000</v>
      </c>
      <c r="H1291" s="159">
        <f t="shared" ref="H1291:Q1291" si="598">410000+200000</f>
        <v>610000</v>
      </c>
      <c r="I1291" s="159">
        <f t="shared" si="598"/>
        <v>610000</v>
      </c>
      <c r="J1291" s="159">
        <f t="shared" si="598"/>
        <v>610000</v>
      </c>
      <c r="K1291" s="159">
        <f t="shared" si="598"/>
        <v>610000</v>
      </c>
      <c r="L1291" s="159">
        <f t="shared" si="598"/>
        <v>610000</v>
      </c>
      <c r="M1291" s="159">
        <f t="shared" si="598"/>
        <v>610000</v>
      </c>
      <c r="N1291" s="159">
        <f t="shared" si="598"/>
        <v>610000</v>
      </c>
      <c r="O1291" s="159">
        <f t="shared" si="598"/>
        <v>610000</v>
      </c>
      <c r="P1291" s="159">
        <f t="shared" si="598"/>
        <v>610000</v>
      </c>
      <c r="Q1291" s="159">
        <f t="shared" si="598"/>
        <v>610000</v>
      </c>
      <c r="R1291" s="159">
        <v>447000</v>
      </c>
    </row>
    <row r="1292" spans="1:18" s="19" customFormat="1" ht="25.5" hidden="1">
      <c r="A1292" s="17" t="s">
        <v>712</v>
      </c>
      <c r="B1292" s="15">
        <v>793</v>
      </c>
      <c r="C1292" s="16" t="s">
        <v>108</v>
      </c>
      <c r="D1292" s="16" t="s">
        <v>109</v>
      </c>
      <c r="E1292" s="16" t="s">
        <v>456</v>
      </c>
      <c r="F1292" s="16" t="s">
        <v>713</v>
      </c>
      <c r="G1292" s="159"/>
      <c r="H1292" s="159"/>
      <c r="I1292" s="159"/>
      <c r="J1292" s="159"/>
      <c r="K1292" s="159"/>
      <c r="L1292" s="159"/>
      <c r="M1292" s="159"/>
      <c r="N1292" s="159"/>
      <c r="O1292" s="159"/>
      <c r="P1292" s="159"/>
      <c r="Q1292" s="159"/>
      <c r="R1292" s="159"/>
    </row>
    <row r="1293" spans="1:18" s="31" customFormat="1" ht="27.75" customHeight="1">
      <c r="A1293" s="17" t="s">
        <v>783</v>
      </c>
      <c r="B1293" s="15">
        <v>793</v>
      </c>
      <c r="C1293" s="16" t="s">
        <v>108</v>
      </c>
      <c r="D1293" s="16" t="s">
        <v>109</v>
      </c>
      <c r="E1293" s="16" t="s">
        <v>587</v>
      </c>
      <c r="F1293" s="42"/>
      <c r="G1293" s="159">
        <f>G1294+G1297</f>
        <v>355113.02</v>
      </c>
      <c r="H1293" s="159">
        <f t="shared" ref="H1293:R1293" si="599">H1294+H1297</f>
        <v>355114.02</v>
      </c>
      <c r="I1293" s="159">
        <f t="shared" si="599"/>
        <v>355115.02</v>
      </c>
      <c r="J1293" s="159">
        <f t="shared" si="599"/>
        <v>355116.02</v>
      </c>
      <c r="K1293" s="159">
        <f t="shared" si="599"/>
        <v>355117.02</v>
      </c>
      <c r="L1293" s="159">
        <f t="shared" si="599"/>
        <v>355118.02</v>
      </c>
      <c r="M1293" s="159">
        <f t="shared" si="599"/>
        <v>355119.02</v>
      </c>
      <c r="N1293" s="159">
        <f t="shared" si="599"/>
        <v>355120.02</v>
      </c>
      <c r="O1293" s="159">
        <f t="shared" si="599"/>
        <v>355121.02</v>
      </c>
      <c r="P1293" s="159">
        <f t="shared" si="599"/>
        <v>355122.02</v>
      </c>
      <c r="Q1293" s="159">
        <f t="shared" si="599"/>
        <v>355123.02</v>
      </c>
      <c r="R1293" s="159">
        <f t="shared" si="599"/>
        <v>212413.3</v>
      </c>
    </row>
    <row r="1294" spans="1:18" s="31" customFormat="1" ht="54" customHeight="1">
      <c r="A1294" s="17" t="s">
        <v>714</v>
      </c>
      <c r="B1294" s="15">
        <v>793</v>
      </c>
      <c r="C1294" s="16" t="s">
        <v>108</v>
      </c>
      <c r="D1294" s="16" t="s">
        <v>109</v>
      </c>
      <c r="E1294" s="16" t="s">
        <v>748</v>
      </c>
      <c r="F1294" s="42"/>
      <c r="G1294" s="159">
        <f>G1295</f>
        <v>166200</v>
      </c>
      <c r="H1294" s="159">
        <f t="shared" ref="H1294:R1295" si="600">H1295</f>
        <v>166201</v>
      </c>
      <c r="I1294" s="159">
        <f t="shared" si="600"/>
        <v>166202</v>
      </c>
      <c r="J1294" s="159">
        <f t="shared" si="600"/>
        <v>166203</v>
      </c>
      <c r="K1294" s="159">
        <f t="shared" si="600"/>
        <v>166204</v>
      </c>
      <c r="L1294" s="159">
        <f t="shared" si="600"/>
        <v>166205</v>
      </c>
      <c r="M1294" s="159">
        <f t="shared" si="600"/>
        <v>166206</v>
      </c>
      <c r="N1294" s="159">
        <f t="shared" si="600"/>
        <v>166207</v>
      </c>
      <c r="O1294" s="159">
        <f t="shared" si="600"/>
        <v>166208</v>
      </c>
      <c r="P1294" s="159">
        <f t="shared" si="600"/>
        <v>166209</v>
      </c>
      <c r="Q1294" s="159">
        <f t="shared" si="600"/>
        <v>166210</v>
      </c>
      <c r="R1294" s="159">
        <f t="shared" si="600"/>
        <v>23500.28</v>
      </c>
    </row>
    <row r="1295" spans="1:18" s="31" customFormat="1" ht="27" customHeight="1">
      <c r="A1295" s="17" t="s">
        <v>100</v>
      </c>
      <c r="B1295" s="15">
        <v>793</v>
      </c>
      <c r="C1295" s="16" t="s">
        <v>108</v>
      </c>
      <c r="D1295" s="16" t="s">
        <v>109</v>
      </c>
      <c r="E1295" s="16" t="s">
        <v>748</v>
      </c>
      <c r="F1295" s="16" t="s">
        <v>101</v>
      </c>
      <c r="G1295" s="159">
        <f>G1296</f>
        <v>166200</v>
      </c>
      <c r="H1295" s="159">
        <f t="shared" si="600"/>
        <v>166201</v>
      </c>
      <c r="I1295" s="159">
        <f t="shared" si="600"/>
        <v>166202</v>
      </c>
      <c r="J1295" s="159">
        <f t="shared" si="600"/>
        <v>166203</v>
      </c>
      <c r="K1295" s="159">
        <f t="shared" si="600"/>
        <v>166204</v>
      </c>
      <c r="L1295" s="159">
        <f t="shared" si="600"/>
        <v>166205</v>
      </c>
      <c r="M1295" s="159">
        <f t="shared" si="600"/>
        <v>166206</v>
      </c>
      <c r="N1295" s="159">
        <f t="shared" si="600"/>
        <v>166207</v>
      </c>
      <c r="O1295" s="159">
        <f t="shared" si="600"/>
        <v>166208</v>
      </c>
      <c r="P1295" s="159">
        <f t="shared" si="600"/>
        <v>166209</v>
      </c>
      <c r="Q1295" s="159">
        <f t="shared" si="600"/>
        <v>166210</v>
      </c>
      <c r="R1295" s="159">
        <f t="shared" si="600"/>
        <v>23500.28</v>
      </c>
    </row>
    <row r="1296" spans="1:18" ht="38.25">
      <c r="A1296" s="17" t="s">
        <v>685</v>
      </c>
      <c r="B1296" s="15">
        <v>793</v>
      </c>
      <c r="C1296" s="16" t="s">
        <v>108</v>
      </c>
      <c r="D1296" s="16" t="s">
        <v>109</v>
      </c>
      <c r="E1296" s="16" t="s">
        <v>748</v>
      </c>
      <c r="F1296" s="16" t="s">
        <v>686</v>
      </c>
      <c r="G1296" s="159">
        <v>166200</v>
      </c>
      <c r="H1296" s="159">
        <v>166201</v>
      </c>
      <c r="I1296" s="159">
        <v>166202</v>
      </c>
      <c r="J1296" s="159">
        <v>166203</v>
      </c>
      <c r="K1296" s="159">
        <v>166204</v>
      </c>
      <c r="L1296" s="159">
        <v>166205</v>
      </c>
      <c r="M1296" s="159">
        <v>166206</v>
      </c>
      <c r="N1296" s="159">
        <v>166207</v>
      </c>
      <c r="O1296" s="159">
        <v>166208</v>
      </c>
      <c r="P1296" s="159">
        <v>166209</v>
      </c>
      <c r="Q1296" s="159">
        <v>166210</v>
      </c>
      <c r="R1296" s="159">
        <v>23500.28</v>
      </c>
    </row>
    <row r="1297" spans="1:18" ht="25.5" customHeight="1">
      <c r="A1297" s="17" t="s">
        <v>715</v>
      </c>
      <c r="B1297" s="15">
        <v>793</v>
      </c>
      <c r="C1297" s="16" t="s">
        <v>108</v>
      </c>
      <c r="D1297" s="16" t="s">
        <v>109</v>
      </c>
      <c r="E1297" s="16" t="s">
        <v>597</v>
      </c>
      <c r="F1297" s="16"/>
      <c r="G1297" s="159">
        <f>G1298</f>
        <v>188913.02</v>
      </c>
      <c r="H1297" s="159">
        <f t="shared" ref="H1297:R1298" si="601">H1298</f>
        <v>188913.02</v>
      </c>
      <c r="I1297" s="159">
        <f t="shared" si="601"/>
        <v>188913.02</v>
      </c>
      <c r="J1297" s="159">
        <f t="shared" si="601"/>
        <v>188913.02</v>
      </c>
      <c r="K1297" s="159">
        <f t="shared" si="601"/>
        <v>188913.02</v>
      </c>
      <c r="L1297" s="159">
        <f t="shared" si="601"/>
        <v>188913.02</v>
      </c>
      <c r="M1297" s="159">
        <f t="shared" si="601"/>
        <v>188913.02</v>
      </c>
      <c r="N1297" s="159">
        <f t="shared" si="601"/>
        <v>188913.02</v>
      </c>
      <c r="O1297" s="159">
        <f t="shared" si="601"/>
        <v>188913.02</v>
      </c>
      <c r="P1297" s="159">
        <f t="shared" si="601"/>
        <v>188913.02</v>
      </c>
      <c r="Q1297" s="159">
        <f t="shared" si="601"/>
        <v>188913.02</v>
      </c>
      <c r="R1297" s="159">
        <f t="shared" si="601"/>
        <v>188913.02</v>
      </c>
    </row>
    <row r="1298" spans="1:18" ht="25.5" customHeight="1">
      <c r="A1298" s="17" t="s">
        <v>722</v>
      </c>
      <c r="B1298" s="15">
        <v>793</v>
      </c>
      <c r="C1298" s="16" t="s">
        <v>108</v>
      </c>
      <c r="D1298" s="16" t="s">
        <v>109</v>
      </c>
      <c r="E1298" s="16" t="s">
        <v>597</v>
      </c>
      <c r="F1298" s="16" t="s">
        <v>333</v>
      </c>
      <c r="G1298" s="159">
        <f>G1299</f>
        <v>188913.02</v>
      </c>
      <c r="H1298" s="159">
        <f t="shared" si="601"/>
        <v>188913.02</v>
      </c>
      <c r="I1298" s="159">
        <f t="shared" si="601"/>
        <v>188913.02</v>
      </c>
      <c r="J1298" s="159">
        <f t="shared" si="601"/>
        <v>188913.02</v>
      </c>
      <c r="K1298" s="159">
        <f t="shared" si="601"/>
        <v>188913.02</v>
      </c>
      <c r="L1298" s="159">
        <f t="shared" si="601"/>
        <v>188913.02</v>
      </c>
      <c r="M1298" s="159">
        <f t="shared" si="601"/>
        <v>188913.02</v>
      </c>
      <c r="N1298" s="159">
        <f t="shared" si="601"/>
        <v>188913.02</v>
      </c>
      <c r="O1298" s="159">
        <f t="shared" si="601"/>
        <v>188913.02</v>
      </c>
      <c r="P1298" s="159">
        <f t="shared" si="601"/>
        <v>188913.02</v>
      </c>
      <c r="Q1298" s="159">
        <f t="shared" si="601"/>
        <v>188913.02</v>
      </c>
      <c r="R1298" s="159">
        <f t="shared" si="601"/>
        <v>188913.02</v>
      </c>
    </row>
    <row r="1299" spans="1:18" ht="25.5" customHeight="1">
      <c r="A1299" s="17" t="s">
        <v>710</v>
      </c>
      <c r="B1299" s="15">
        <v>793</v>
      </c>
      <c r="C1299" s="16" t="s">
        <v>108</v>
      </c>
      <c r="D1299" s="16" t="s">
        <v>109</v>
      </c>
      <c r="E1299" s="16" t="s">
        <v>597</v>
      </c>
      <c r="F1299" s="16" t="s">
        <v>711</v>
      </c>
      <c r="G1299" s="159">
        <f>229775-40861.98</f>
        <v>188913.02</v>
      </c>
      <c r="H1299" s="159">
        <f t="shared" ref="H1299:R1299" si="602">229775-40861.98</f>
        <v>188913.02</v>
      </c>
      <c r="I1299" s="159">
        <f t="shared" si="602"/>
        <v>188913.02</v>
      </c>
      <c r="J1299" s="159">
        <f t="shared" si="602"/>
        <v>188913.02</v>
      </c>
      <c r="K1299" s="159">
        <f t="shared" si="602"/>
        <v>188913.02</v>
      </c>
      <c r="L1299" s="159">
        <f t="shared" si="602"/>
        <v>188913.02</v>
      </c>
      <c r="M1299" s="159">
        <f t="shared" si="602"/>
        <v>188913.02</v>
      </c>
      <c r="N1299" s="159">
        <f t="shared" si="602"/>
        <v>188913.02</v>
      </c>
      <c r="O1299" s="159">
        <f t="shared" si="602"/>
        <v>188913.02</v>
      </c>
      <c r="P1299" s="159">
        <f t="shared" si="602"/>
        <v>188913.02</v>
      </c>
      <c r="Q1299" s="159">
        <f t="shared" si="602"/>
        <v>188913.02</v>
      </c>
      <c r="R1299" s="159">
        <f t="shared" si="602"/>
        <v>188913.02</v>
      </c>
    </row>
    <row r="1300" spans="1:18" ht="26.25" customHeight="1">
      <c r="A1300" s="17" t="s">
        <v>360</v>
      </c>
      <c r="B1300" s="15">
        <v>793</v>
      </c>
      <c r="C1300" s="16" t="s">
        <v>108</v>
      </c>
      <c r="D1300" s="16" t="s">
        <v>109</v>
      </c>
      <c r="E1300" s="16" t="s">
        <v>475</v>
      </c>
      <c r="F1300" s="16"/>
      <c r="G1300" s="159">
        <f>G1301</f>
        <v>30000</v>
      </c>
      <c r="H1300" s="159">
        <f t="shared" ref="H1300:R1300" si="603">H1301</f>
        <v>30001</v>
      </c>
      <c r="I1300" s="159">
        <f t="shared" si="603"/>
        <v>30002</v>
      </c>
      <c r="J1300" s="159">
        <f t="shared" si="603"/>
        <v>30003</v>
      </c>
      <c r="K1300" s="159">
        <f t="shared" si="603"/>
        <v>30004</v>
      </c>
      <c r="L1300" s="159">
        <f t="shared" si="603"/>
        <v>30005</v>
      </c>
      <c r="M1300" s="159">
        <f t="shared" si="603"/>
        <v>30006</v>
      </c>
      <c r="N1300" s="159">
        <f t="shared" si="603"/>
        <v>30007</v>
      </c>
      <c r="O1300" s="159">
        <f t="shared" si="603"/>
        <v>30008</v>
      </c>
      <c r="P1300" s="159">
        <f t="shared" si="603"/>
        <v>30009</v>
      </c>
      <c r="Q1300" s="159">
        <f t="shared" si="603"/>
        <v>30010</v>
      </c>
      <c r="R1300" s="159">
        <f t="shared" si="603"/>
        <v>30000</v>
      </c>
    </row>
    <row r="1301" spans="1:18" ht="29.25" customHeight="1">
      <c r="A1301" s="17" t="s">
        <v>360</v>
      </c>
      <c r="B1301" s="15">
        <v>793</v>
      </c>
      <c r="C1301" s="16" t="s">
        <v>108</v>
      </c>
      <c r="D1301" s="16" t="s">
        <v>109</v>
      </c>
      <c r="E1301" s="16" t="s">
        <v>566</v>
      </c>
      <c r="F1301" s="16"/>
      <c r="G1301" s="159">
        <f>G1303</f>
        <v>30000</v>
      </c>
      <c r="H1301" s="159">
        <f t="shared" ref="H1301:R1301" si="604">H1303</f>
        <v>30001</v>
      </c>
      <c r="I1301" s="159">
        <f t="shared" si="604"/>
        <v>30002</v>
      </c>
      <c r="J1301" s="159">
        <f t="shared" si="604"/>
        <v>30003</v>
      </c>
      <c r="K1301" s="159">
        <f t="shared" si="604"/>
        <v>30004</v>
      </c>
      <c r="L1301" s="159">
        <f t="shared" si="604"/>
        <v>30005</v>
      </c>
      <c r="M1301" s="159">
        <f t="shared" si="604"/>
        <v>30006</v>
      </c>
      <c r="N1301" s="159">
        <f t="shared" si="604"/>
        <v>30007</v>
      </c>
      <c r="O1301" s="159">
        <f t="shared" si="604"/>
        <v>30008</v>
      </c>
      <c r="P1301" s="159">
        <f t="shared" si="604"/>
        <v>30009</v>
      </c>
      <c r="Q1301" s="159">
        <f t="shared" si="604"/>
        <v>30010</v>
      </c>
      <c r="R1301" s="159">
        <f t="shared" si="604"/>
        <v>30000</v>
      </c>
    </row>
    <row r="1302" spans="1:18" ht="25.5" customHeight="1">
      <c r="A1302" s="17" t="s">
        <v>722</v>
      </c>
      <c r="B1302" s="15">
        <v>793</v>
      </c>
      <c r="C1302" s="16" t="s">
        <v>108</v>
      </c>
      <c r="D1302" s="16" t="s">
        <v>109</v>
      </c>
      <c r="E1302" s="16" t="s">
        <v>566</v>
      </c>
      <c r="F1302" s="16" t="s">
        <v>333</v>
      </c>
      <c r="G1302" s="159">
        <f>G1303</f>
        <v>30000</v>
      </c>
      <c r="H1302" s="159">
        <f t="shared" ref="H1302:R1302" si="605">H1303</f>
        <v>30001</v>
      </c>
      <c r="I1302" s="159">
        <f t="shared" si="605"/>
        <v>30002</v>
      </c>
      <c r="J1302" s="159">
        <f t="shared" si="605"/>
        <v>30003</v>
      </c>
      <c r="K1302" s="159">
        <f t="shared" si="605"/>
        <v>30004</v>
      </c>
      <c r="L1302" s="159">
        <f t="shared" si="605"/>
        <v>30005</v>
      </c>
      <c r="M1302" s="159">
        <f t="shared" si="605"/>
        <v>30006</v>
      </c>
      <c r="N1302" s="159">
        <f t="shared" si="605"/>
        <v>30007</v>
      </c>
      <c r="O1302" s="159">
        <f t="shared" si="605"/>
        <v>30008</v>
      </c>
      <c r="P1302" s="159">
        <f t="shared" si="605"/>
        <v>30009</v>
      </c>
      <c r="Q1302" s="159">
        <f t="shared" si="605"/>
        <v>30010</v>
      </c>
      <c r="R1302" s="159">
        <f t="shared" si="605"/>
        <v>30000</v>
      </c>
    </row>
    <row r="1303" spans="1:18" ht="30.75" customHeight="1">
      <c r="A1303" s="17" t="s">
        <v>336</v>
      </c>
      <c r="B1303" s="15">
        <v>793</v>
      </c>
      <c r="C1303" s="16" t="s">
        <v>108</v>
      </c>
      <c r="D1303" s="16" t="s">
        <v>109</v>
      </c>
      <c r="E1303" s="16" t="s">
        <v>566</v>
      </c>
      <c r="F1303" s="16" t="s">
        <v>335</v>
      </c>
      <c r="G1303" s="159">
        <v>30000</v>
      </c>
      <c r="H1303" s="159">
        <v>30001</v>
      </c>
      <c r="I1303" s="159">
        <v>30002</v>
      </c>
      <c r="J1303" s="159">
        <v>30003</v>
      </c>
      <c r="K1303" s="159">
        <v>30004</v>
      </c>
      <c r="L1303" s="159">
        <v>30005</v>
      </c>
      <c r="M1303" s="159">
        <v>30006</v>
      </c>
      <c r="N1303" s="159">
        <v>30007</v>
      </c>
      <c r="O1303" s="159">
        <v>30008</v>
      </c>
      <c r="P1303" s="159">
        <v>30009</v>
      </c>
      <c r="Q1303" s="159">
        <v>30010</v>
      </c>
      <c r="R1303" s="159">
        <v>30000</v>
      </c>
    </row>
    <row r="1304" spans="1:18" ht="30.75" hidden="1" customHeight="1">
      <c r="A1304" s="17" t="s">
        <v>360</v>
      </c>
      <c r="B1304" s="15">
        <v>793</v>
      </c>
      <c r="C1304" s="16" t="s">
        <v>108</v>
      </c>
      <c r="D1304" s="16" t="s">
        <v>109</v>
      </c>
      <c r="E1304" s="16" t="s">
        <v>475</v>
      </c>
      <c r="F1304" s="16"/>
      <c r="G1304" s="159">
        <f>G1305</f>
        <v>0</v>
      </c>
      <c r="H1304" s="159">
        <f t="shared" ref="H1304:R1306" si="606">H1305</f>
        <v>0</v>
      </c>
      <c r="I1304" s="159">
        <f t="shared" si="606"/>
        <v>0</v>
      </c>
      <c r="J1304" s="159">
        <f t="shared" si="606"/>
        <v>0</v>
      </c>
      <c r="K1304" s="159">
        <f t="shared" si="606"/>
        <v>0</v>
      </c>
      <c r="L1304" s="159">
        <f t="shared" si="606"/>
        <v>0</v>
      </c>
      <c r="M1304" s="159">
        <f t="shared" si="606"/>
        <v>0</v>
      </c>
      <c r="N1304" s="159">
        <f t="shared" si="606"/>
        <v>0</v>
      </c>
      <c r="O1304" s="159">
        <f t="shared" si="606"/>
        <v>0</v>
      </c>
      <c r="P1304" s="159">
        <f t="shared" si="606"/>
        <v>0</v>
      </c>
      <c r="Q1304" s="159">
        <f t="shared" si="606"/>
        <v>0</v>
      </c>
      <c r="R1304" s="159">
        <f t="shared" si="606"/>
        <v>0</v>
      </c>
    </row>
    <row r="1305" spans="1:18" ht="30.75" hidden="1" customHeight="1">
      <c r="A1305" s="17" t="s">
        <v>360</v>
      </c>
      <c r="B1305" s="15">
        <v>793</v>
      </c>
      <c r="C1305" s="16" t="s">
        <v>108</v>
      </c>
      <c r="D1305" s="16" t="s">
        <v>109</v>
      </c>
      <c r="E1305" s="16" t="s">
        <v>566</v>
      </c>
      <c r="F1305" s="16"/>
      <c r="G1305" s="159">
        <f>G1306</f>
        <v>0</v>
      </c>
      <c r="H1305" s="159">
        <f t="shared" si="606"/>
        <v>0</v>
      </c>
      <c r="I1305" s="159">
        <f t="shared" si="606"/>
        <v>0</v>
      </c>
      <c r="J1305" s="159">
        <f t="shared" si="606"/>
        <v>0</v>
      </c>
      <c r="K1305" s="159">
        <f t="shared" si="606"/>
        <v>0</v>
      </c>
      <c r="L1305" s="159">
        <f t="shared" si="606"/>
        <v>0</v>
      </c>
      <c r="M1305" s="159">
        <f t="shared" si="606"/>
        <v>0</v>
      </c>
      <c r="N1305" s="159">
        <f t="shared" si="606"/>
        <v>0</v>
      </c>
      <c r="O1305" s="159">
        <f t="shared" si="606"/>
        <v>0</v>
      </c>
      <c r="P1305" s="159">
        <f t="shared" si="606"/>
        <v>0</v>
      </c>
      <c r="Q1305" s="159">
        <f t="shared" si="606"/>
        <v>0</v>
      </c>
      <c r="R1305" s="159">
        <f t="shared" si="606"/>
        <v>0</v>
      </c>
    </row>
    <row r="1306" spans="1:18" ht="30.75" hidden="1" customHeight="1">
      <c r="A1306" s="17" t="s">
        <v>722</v>
      </c>
      <c r="B1306" s="15">
        <v>793</v>
      </c>
      <c r="C1306" s="16" t="s">
        <v>108</v>
      </c>
      <c r="D1306" s="16" t="s">
        <v>109</v>
      </c>
      <c r="E1306" s="16" t="s">
        <v>566</v>
      </c>
      <c r="F1306" s="16" t="s">
        <v>333</v>
      </c>
      <c r="G1306" s="159">
        <f>G1307</f>
        <v>0</v>
      </c>
      <c r="H1306" s="159">
        <f t="shared" si="606"/>
        <v>0</v>
      </c>
      <c r="I1306" s="159">
        <f t="shared" si="606"/>
        <v>0</v>
      </c>
      <c r="J1306" s="159">
        <f t="shared" si="606"/>
        <v>0</v>
      </c>
      <c r="K1306" s="159">
        <f t="shared" si="606"/>
        <v>0</v>
      </c>
      <c r="L1306" s="159">
        <f t="shared" si="606"/>
        <v>0</v>
      </c>
      <c r="M1306" s="159">
        <f t="shared" si="606"/>
        <v>0</v>
      </c>
      <c r="N1306" s="159">
        <f t="shared" si="606"/>
        <v>0</v>
      </c>
      <c r="O1306" s="159">
        <f t="shared" si="606"/>
        <v>0</v>
      </c>
      <c r="P1306" s="159">
        <f t="shared" si="606"/>
        <v>0</v>
      </c>
      <c r="Q1306" s="159">
        <f t="shared" si="606"/>
        <v>0</v>
      </c>
      <c r="R1306" s="159">
        <f t="shared" si="606"/>
        <v>0</v>
      </c>
    </row>
    <row r="1307" spans="1:18" ht="30.75" hidden="1" customHeight="1">
      <c r="A1307" s="17" t="s">
        <v>334</v>
      </c>
      <c r="B1307" s="15">
        <v>793</v>
      </c>
      <c r="C1307" s="16" t="s">
        <v>108</v>
      </c>
      <c r="D1307" s="16" t="s">
        <v>109</v>
      </c>
      <c r="E1307" s="16" t="s">
        <v>566</v>
      </c>
      <c r="F1307" s="16" t="s">
        <v>335</v>
      </c>
      <c r="G1307" s="159"/>
      <c r="H1307" s="159"/>
      <c r="I1307" s="159"/>
      <c r="J1307" s="159"/>
      <c r="K1307" s="159"/>
      <c r="L1307" s="159"/>
      <c r="M1307" s="159"/>
      <c r="N1307" s="159"/>
      <c r="O1307" s="159"/>
      <c r="P1307" s="159"/>
      <c r="Q1307" s="159"/>
      <c r="R1307" s="159"/>
    </row>
    <row r="1308" spans="1:18">
      <c r="A1308" s="14" t="s">
        <v>338</v>
      </c>
      <c r="B1308" s="15">
        <v>793</v>
      </c>
      <c r="C1308" s="16" t="s">
        <v>108</v>
      </c>
      <c r="D1308" s="16" t="s">
        <v>90</v>
      </c>
      <c r="E1308" s="16"/>
      <c r="F1308" s="16"/>
      <c r="G1308" s="159">
        <f>G1309</f>
        <v>13262500</v>
      </c>
      <c r="H1308" s="159">
        <f t="shared" ref="H1308:R1308" si="607">H1309</f>
        <v>13262502</v>
      </c>
      <c r="I1308" s="159">
        <f t="shared" si="607"/>
        <v>13262504</v>
      </c>
      <c r="J1308" s="159">
        <f t="shared" si="607"/>
        <v>13262506</v>
      </c>
      <c r="K1308" s="159">
        <f t="shared" si="607"/>
        <v>13262508</v>
      </c>
      <c r="L1308" s="159">
        <f t="shared" si="607"/>
        <v>13262510</v>
      </c>
      <c r="M1308" s="159">
        <f t="shared" si="607"/>
        <v>13262512</v>
      </c>
      <c r="N1308" s="159">
        <f t="shared" si="607"/>
        <v>13262514</v>
      </c>
      <c r="O1308" s="159">
        <f t="shared" si="607"/>
        <v>13262516</v>
      </c>
      <c r="P1308" s="159">
        <f t="shared" si="607"/>
        <v>13262518</v>
      </c>
      <c r="Q1308" s="159">
        <f t="shared" si="607"/>
        <v>13262520</v>
      </c>
      <c r="R1308" s="159">
        <f t="shared" si="607"/>
        <v>12214827.82</v>
      </c>
    </row>
    <row r="1309" spans="1:18" s="52" customFormat="1" ht="25.5">
      <c r="A1309" s="17" t="s">
        <v>783</v>
      </c>
      <c r="B1309" s="15">
        <v>793</v>
      </c>
      <c r="C1309" s="16" t="s">
        <v>108</v>
      </c>
      <c r="D1309" s="16" t="s">
        <v>90</v>
      </c>
      <c r="E1309" s="16" t="s">
        <v>587</v>
      </c>
      <c r="F1309" s="16"/>
      <c r="G1309" s="159">
        <f>G1317+G1322+G1329+G1326</f>
        <v>13262500</v>
      </c>
      <c r="H1309" s="159">
        <f t="shared" ref="H1309:R1309" si="608">H1317+H1322+H1329+H1326</f>
        <v>13262502</v>
      </c>
      <c r="I1309" s="159">
        <f t="shared" si="608"/>
        <v>13262504</v>
      </c>
      <c r="J1309" s="159">
        <f t="shared" si="608"/>
        <v>13262506</v>
      </c>
      <c r="K1309" s="159">
        <f t="shared" si="608"/>
        <v>13262508</v>
      </c>
      <c r="L1309" s="159">
        <f t="shared" si="608"/>
        <v>13262510</v>
      </c>
      <c r="M1309" s="159">
        <f t="shared" si="608"/>
        <v>13262512</v>
      </c>
      <c r="N1309" s="159">
        <f t="shared" si="608"/>
        <v>13262514</v>
      </c>
      <c r="O1309" s="159">
        <f t="shared" si="608"/>
        <v>13262516</v>
      </c>
      <c r="P1309" s="159">
        <f t="shared" si="608"/>
        <v>13262518</v>
      </c>
      <c r="Q1309" s="159">
        <f t="shared" si="608"/>
        <v>13262520</v>
      </c>
      <c r="R1309" s="159">
        <f t="shared" si="608"/>
        <v>12214827.82</v>
      </c>
    </row>
    <row r="1310" spans="1:18" s="52" customFormat="1" hidden="1">
      <c r="A1310" s="17"/>
      <c r="B1310" s="15">
        <v>793</v>
      </c>
      <c r="C1310" s="16"/>
      <c r="D1310" s="16"/>
      <c r="E1310" s="16"/>
      <c r="F1310" s="16"/>
      <c r="G1310" s="159"/>
      <c r="H1310" s="159"/>
      <c r="I1310" s="159"/>
      <c r="J1310" s="159"/>
      <c r="K1310" s="159"/>
      <c r="L1310" s="159"/>
      <c r="M1310" s="159"/>
      <c r="N1310" s="159"/>
      <c r="O1310" s="159"/>
      <c r="P1310" s="159"/>
      <c r="Q1310" s="159"/>
      <c r="R1310" s="159"/>
    </row>
    <row r="1311" spans="1:18" s="52" customFormat="1" ht="38.25" hidden="1">
      <c r="A1311" s="17" t="s">
        <v>591</v>
      </c>
      <c r="B1311" s="15">
        <v>793</v>
      </c>
      <c r="C1311" s="16" t="s">
        <v>108</v>
      </c>
      <c r="D1311" s="16" t="s">
        <v>90</v>
      </c>
      <c r="E1311" s="16" t="s">
        <v>589</v>
      </c>
      <c r="F1311" s="16"/>
      <c r="G1311" s="159">
        <f>G1315+G1312</f>
        <v>0</v>
      </c>
      <c r="H1311" s="159">
        <f t="shared" ref="H1311:R1311" si="609">H1315+H1312</f>
        <v>0</v>
      </c>
      <c r="I1311" s="159">
        <f t="shared" si="609"/>
        <v>0</v>
      </c>
      <c r="J1311" s="159">
        <f t="shared" si="609"/>
        <v>0</v>
      </c>
      <c r="K1311" s="159">
        <f t="shared" si="609"/>
        <v>0</v>
      </c>
      <c r="L1311" s="159">
        <f t="shared" si="609"/>
        <v>0</v>
      </c>
      <c r="M1311" s="159">
        <f t="shared" si="609"/>
        <v>0</v>
      </c>
      <c r="N1311" s="159">
        <f t="shared" si="609"/>
        <v>0</v>
      </c>
      <c r="O1311" s="159">
        <f t="shared" si="609"/>
        <v>0</v>
      </c>
      <c r="P1311" s="159">
        <f t="shared" si="609"/>
        <v>0</v>
      </c>
      <c r="Q1311" s="159">
        <f t="shared" si="609"/>
        <v>0</v>
      </c>
      <c r="R1311" s="159">
        <f t="shared" si="609"/>
        <v>0</v>
      </c>
    </row>
    <row r="1312" spans="1:18" hidden="1">
      <c r="A1312" s="17" t="s">
        <v>649</v>
      </c>
      <c r="B1312" s="15">
        <v>793</v>
      </c>
      <c r="C1312" s="16" t="s">
        <v>108</v>
      </c>
      <c r="D1312" s="16" t="s">
        <v>90</v>
      </c>
      <c r="E1312" s="16" t="s">
        <v>613</v>
      </c>
      <c r="F1312" s="16" t="s">
        <v>50</v>
      </c>
      <c r="G1312" s="159">
        <f>G1313</f>
        <v>0</v>
      </c>
      <c r="H1312" s="159">
        <f t="shared" ref="H1312:R1313" si="610">H1313</f>
        <v>0</v>
      </c>
      <c r="I1312" s="159">
        <f t="shared" si="610"/>
        <v>0</v>
      </c>
      <c r="J1312" s="159">
        <f t="shared" si="610"/>
        <v>0</v>
      </c>
      <c r="K1312" s="159">
        <f t="shared" si="610"/>
        <v>0</v>
      </c>
      <c r="L1312" s="159">
        <f t="shared" si="610"/>
        <v>0</v>
      </c>
      <c r="M1312" s="159">
        <f t="shared" si="610"/>
        <v>0</v>
      </c>
      <c r="N1312" s="159">
        <f t="shared" si="610"/>
        <v>0</v>
      </c>
      <c r="O1312" s="159">
        <f t="shared" si="610"/>
        <v>0</v>
      </c>
      <c r="P1312" s="159">
        <f t="shared" si="610"/>
        <v>0</v>
      </c>
      <c r="Q1312" s="159">
        <f t="shared" si="610"/>
        <v>0</v>
      </c>
      <c r="R1312" s="159">
        <f t="shared" si="610"/>
        <v>0</v>
      </c>
    </row>
    <row r="1313" spans="1:18" ht="25.5" hidden="1">
      <c r="A1313" s="17" t="s">
        <v>51</v>
      </c>
      <c r="B1313" s="15">
        <v>793</v>
      </c>
      <c r="C1313" s="16" t="s">
        <v>108</v>
      </c>
      <c r="D1313" s="16" t="s">
        <v>90</v>
      </c>
      <c r="E1313" s="16" t="s">
        <v>613</v>
      </c>
      <c r="F1313" s="16" t="s">
        <v>52</v>
      </c>
      <c r="G1313" s="159">
        <f>G1314</f>
        <v>0</v>
      </c>
      <c r="H1313" s="159">
        <f t="shared" si="610"/>
        <v>0</v>
      </c>
      <c r="I1313" s="159">
        <f t="shared" si="610"/>
        <v>0</v>
      </c>
      <c r="J1313" s="159">
        <f t="shared" si="610"/>
        <v>0</v>
      </c>
      <c r="K1313" s="159">
        <f t="shared" si="610"/>
        <v>0</v>
      </c>
      <c r="L1313" s="159">
        <f t="shared" si="610"/>
        <v>0</v>
      </c>
      <c r="M1313" s="159">
        <f t="shared" si="610"/>
        <v>0</v>
      </c>
      <c r="N1313" s="159">
        <f t="shared" si="610"/>
        <v>0</v>
      </c>
      <c r="O1313" s="159">
        <f t="shared" si="610"/>
        <v>0</v>
      </c>
      <c r="P1313" s="159">
        <f t="shared" si="610"/>
        <v>0</v>
      </c>
      <c r="Q1313" s="159">
        <f t="shared" si="610"/>
        <v>0</v>
      </c>
      <c r="R1313" s="159">
        <f t="shared" si="610"/>
        <v>0</v>
      </c>
    </row>
    <row r="1314" spans="1:18" ht="33" hidden="1" customHeight="1">
      <c r="A1314" s="17" t="s">
        <v>650</v>
      </c>
      <c r="B1314" s="15">
        <v>793</v>
      </c>
      <c r="C1314" s="16" t="s">
        <v>108</v>
      </c>
      <c r="D1314" s="16" t="s">
        <v>90</v>
      </c>
      <c r="E1314" s="16" t="s">
        <v>613</v>
      </c>
      <c r="F1314" s="16" t="s">
        <v>53</v>
      </c>
      <c r="G1314" s="159"/>
      <c r="H1314" s="159"/>
      <c r="I1314" s="159"/>
      <c r="J1314" s="159"/>
      <c r="K1314" s="159"/>
      <c r="L1314" s="159"/>
      <c r="M1314" s="159"/>
      <c r="N1314" s="159"/>
      <c r="O1314" s="159"/>
      <c r="P1314" s="159"/>
      <c r="Q1314" s="159"/>
      <c r="R1314" s="159"/>
    </row>
    <row r="1315" spans="1:18" s="52" customFormat="1" ht="25.5" hidden="1">
      <c r="A1315" s="17" t="s">
        <v>695</v>
      </c>
      <c r="B1315" s="15">
        <v>793</v>
      </c>
      <c r="C1315" s="16" t="s">
        <v>108</v>
      </c>
      <c r="D1315" s="16" t="s">
        <v>90</v>
      </c>
      <c r="E1315" s="16" t="s">
        <v>589</v>
      </c>
      <c r="F1315" s="16" t="s">
        <v>696</v>
      </c>
      <c r="G1315" s="159">
        <f>G1316</f>
        <v>0</v>
      </c>
      <c r="H1315" s="159">
        <f t="shared" ref="H1315:R1315" si="611">H1316</f>
        <v>0</v>
      </c>
      <c r="I1315" s="159">
        <f t="shared" si="611"/>
        <v>0</v>
      </c>
      <c r="J1315" s="159">
        <f t="shared" si="611"/>
        <v>0</v>
      </c>
      <c r="K1315" s="159">
        <f t="shared" si="611"/>
        <v>0</v>
      </c>
      <c r="L1315" s="159">
        <f t="shared" si="611"/>
        <v>0</v>
      </c>
      <c r="M1315" s="159">
        <f t="shared" si="611"/>
        <v>0</v>
      </c>
      <c r="N1315" s="159">
        <f t="shared" si="611"/>
        <v>0</v>
      </c>
      <c r="O1315" s="159">
        <f t="shared" si="611"/>
        <v>0</v>
      </c>
      <c r="P1315" s="159">
        <f t="shared" si="611"/>
        <v>0</v>
      </c>
      <c r="Q1315" s="159">
        <f t="shared" si="611"/>
        <v>0</v>
      </c>
      <c r="R1315" s="159">
        <f t="shared" si="611"/>
        <v>0</v>
      </c>
    </row>
    <row r="1316" spans="1:18" s="52" customFormat="1" hidden="1">
      <c r="A1316" s="17" t="s">
        <v>698</v>
      </c>
      <c r="B1316" s="15">
        <v>793</v>
      </c>
      <c r="C1316" s="16" t="s">
        <v>108</v>
      </c>
      <c r="D1316" s="16" t="s">
        <v>90</v>
      </c>
      <c r="E1316" s="16" t="s">
        <v>589</v>
      </c>
      <c r="F1316" s="16" t="s">
        <v>699</v>
      </c>
      <c r="G1316" s="159"/>
      <c r="H1316" s="159"/>
      <c r="I1316" s="159"/>
      <c r="J1316" s="159"/>
      <c r="K1316" s="159"/>
      <c r="L1316" s="159"/>
      <c r="M1316" s="159"/>
      <c r="N1316" s="159"/>
      <c r="O1316" s="159"/>
      <c r="P1316" s="159"/>
      <c r="Q1316" s="159"/>
      <c r="R1316" s="159"/>
    </row>
    <row r="1317" spans="1:18" ht="60" hidden="1" customHeight="1">
      <c r="A1317" s="17" t="s">
        <v>408</v>
      </c>
      <c r="B1317" s="15">
        <v>793</v>
      </c>
      <c r="C1317" s="16" t="s">
        <v>108</v>
      </c>
      <c r="D1317" s="16" t="s">
        <v>90</v>
      </c>
      <c r="E1317" s="16" t="s">
        <v>410</v>
      </c>
      <c r="F1317" s="16"/>
      <c r="G1317" s="159">
        <f>G1318</f>
        <v>0</v>
      </c>
      <c r="H1317" s="159">
        <f t="shared" ref="H1317:R1317" si="612">H1318</f>
        <v>0</v>
      </c>
      <c r="I1317" s="159">
        <f t="shared" si="612"/>
        <v>0</v>
      </c>
      <c r="J1317" s="159">
        <f t="shared" si="612"/>
        <v>0</v>
      </c>
      <c r="K1317" s="159">
        <f t="shared" si="612"/>
        <v>0</v>
      </c>
      <c r="L1317" s="159">
        <f t="shared" si="612"/>
        <v>0</v>
      </c>
      <c r="M1317" s="159">
        <f t="shared" si="612"/>
        <v>0</v>
      </c>
      <c r="N1317" s="159">
        <f t="shared" si="612"/>
        <v>0</v>
      </c>
      <c r="O1317" s="159">
        <f t="shared" si="612"/>
        <v>0</v>
      </c>
      <c r="P1317" s="159">
        <f t="shared" si="612"/>
        <v>0</v>
      </c>
      <c r="Q1317" s="159">
        <f t="shared" si="612"/>
        <v>0</v>
      </c>
      <c r="R1317" s="159">
        <f t="shared" si="612"/>
        <v>0</v>
      </c>
    </row>
    <row r="1318" spans="1:18" ht="52.5" hidden="1" customHeight="1">
      <c r="A1318" s="17" t="s">
        <v>409</v>
      </c>
      <c r="B1318" s="15">
        <v>793</v>
      </c>
      <c r="C1318" s="16" t="s">
        <v>108</v>
      </c>
      <c r="D1318" s="16" t="s">
        <v>90</v>
      </c>
      <c r="E1318" s="16" t="s">
        <v>407</v>
      </c>
      <c r="F1318" s="16"/>
      <c r="G1318" s="159">
        <f>G1320</f>
        <v>0</v>
      </c>
      <c r="H1318" s="159">
        <f t="shared" ref="H1318:R1318" si="613">H1320</f>
        <v>0</v>
      </c>
      <c r="I1318" s="159">
        <f t="shared" si="613"/>
        <v>0</v>
      </c>
      <c r="J1318" s="159">
        <f t="shared" si="613"/>
        <v>0</v>
      </c>
      <c r="K1318" s="159">
        <f t="shared" si="613"/>
        <v>0</v>
      </c>
      <c r="L1318" s="159">
        <f t="shared" si="613"/>
        <v>0</v>
      </c>
      <c r="M1318" s="159">
        <f t="shared" si="613"/>
        <v>0</v>
      </c>
      <c r="N1318" s="159">
        <f t="shared" si="613"/>
        <v>0</v>
      </c>
      <c r="O1318" s="159">
        <f t="shared" si="613"/>
        <v>0</v>
      </c>
      <c r="P1318" s="159">
        <f t="shared" si="613"/>
        <v>0</v>
      </c>
      <c r="Q1318" s="159">
        <f t="shared" si="613"/>
        <v>0</v>
      </c>
      <c r="R1318" s="159">
        <f t="shared" si="613"/>
        <v>0</v>
      </c>
    </row>
    <row r="1319" spans="1:18" ht="25.5" hidden="1">
      <c r="A1319" s="17" t="s">
        <v>695</v>
      </c>
      <c r="B1319" s="15">
        <v>793</v>
      </c>
      <c r="C1319" s="16" t="s">
        <v>108</v>
      </c>
      <c r="D1319" s="16" t="s">
        <v>90</v>
      </c>
      <c r="E1319" s="16" t="s">
        <v>590</v>
      </c>
      <c r="F1319" s="16" t="s">
        <v>696</v>
      </c>
      <c r="G1319" s="159">
        <f>G1320</f>
        <v>0</v>
      </c>
      <c r="H1319" s="159">
        <f t="shared" ref="H1319:R1319" si="614">H1320</f>
        <v>0</v>
      </c>
      <c r="I1319" s="159">
        <f t="shared" si="614"/>
        <v>0</v>
      </c>
      <c r="J1319" s="159">
        <f t="shared" si="614"/>
        <v>0</v>
      </c>
      <c r="K1319" s="159">
        <f t="shared" si="614"/>
        <v>0</v>
      </c>
      <c r="L1319" s="159">
        <f t="shared" si="614"/>
        <v>0</v>
      </c>
      <c r="M1319" s="159">
        <f t="shared" si="614"/>
        <v>0</v>
      </c>
      <c r="N1319" s="159">
        <f t="shared" si="614"/>
        <v>0</v>
      </c>
      <c r="O1319" s="159">
        <f t="shared" si="614"/>
        <v>0</v>
      </c>
      <c r="P1319" s="159">
        <f t="shared" si="614"/>
        <v>0</v>
      </c>
      <c r="Q1319" s="159">
        <f t="shared" si="614"/>
        <v>0</v>
      </c>
      <c r="R1319" s="159">
        <f t="shared" si="614"/>
        <v>0</v>
      </c>
    </row>
    <row r="1320" spans="1:18" hidden="1">
      <c r="A1320" s="17" t="s">
        <v>698</v>
      </c>
      <c r="B1320" s="15">
        <v>793</v>
      </c>
      <c r="C1320" s="16" t="s">
        <v>108</v>
      </c>
      <c r="D1320" s="16" t="s">
        <v>90</v>
      </c>
      <c r="E1320" s="16" t="s">
        <v>407</v>
      </c>
      <c r="F1320" s="16" t="s">
        <v>699</v>
      </c>
      <c r="G1320" s="159"/>
      <c r="H1320" s="159"/>
      <c r="I1320" s="159"/>
      <c r="J1320" s="159"/>
      <c r="K1320" s="159"/>
      <c r="L1320" s="159"/>
      <c r="M1320" s="159"/>
      <c r="N1320" s="159"/>
      <c r="O1320" s="159"/>
      <c r="P1320" s="159"/>
      <c r="Q1320" s="159"/>
      <c r="R1320" s="159"/>
    </row>
    <row r="1321" spans="1:18" s="19" customFormat="1" hidden="1">
      <c r="A1321" s="17"/>
      <c r="B1321" s="15"/>
      <c r="C1321" s="16"/>
      <c r="D1321" s="16"/>
      <c r="E1321" s="16"/>
      <c r="F1321" s="16"/>
      <c r="G1321" s="159"/>
      <c r="H1321" s="159"/>
      <c r="I1321" s="159"/>
      <c r="J1321" s="159"/>
      <c r="K1321" s="159"/>
      <c r="L1321" s="159"/>
      <c r="M1321" s="159"/>
      <c r="N1321" s="159"/>
      <c r="O1321" s="159"/>
      <c r="P1321" s="159"/>
      <c r="Q1321" s="159"/>
      <c r="R1321" s="159"/>
    </row>
    <row r="1322" spans="1:18" ht="60" customHeight="1">
      <c r="A1322" s="127" t="s">
        <v>591</v>
      </c>
      <c r="B1322" s="15">
        <v>793</v>
      </c>
      <c r="C1322" s="16" t="s">
        <v>108</v>
      </c>
      <c r="D1322" s="16" t="s">
        <v>90</v>
      </c>
      <c r="E1322" s="16" t="s">
        <v>590</v>
      </c>
      <c r="F1322" s="16"/>
      <c r="G1322" s="159">
        <f>G1323</f>
        <v>3987200</v>
      </c>
      <c r="H1322" s="159">
        <f t="shared" ref="H1322:R1322" si="615">H1323</f>
        <v>3987201</v>
      </c>
      <c r="I1322" s="159">
        <f t="shared" si="615"/>
        <v>3987202</v>
      </c>
      <c r="J1322" s="159">
        <f t="shared" si="615"/>
        <v>3987203</v>
      </c>
      <c r="K1322" s="159">
        <f t="shared" si="615"/>
        <v>3987204</v>
      </c>
      <c r="L1322" s="159">
        <f t="shared" si="615"/>
        <v>3987205</v>
      </c>
      <c r="M1322" s="159">
        <f t="shared" si="615"/>
        <v>3987206</v>
      </c>
      <c r="N1322" s="159">
        <f t="shared" si="615"/>
        <v>3987207</v>
      </c>
      <c r="O1322" s="159">
        <f t="shared" si="615"/>
        <v>3987208</v>
      </c>
      <c r="P1322" s="159">
        <f t="shared" si="615"/>
        <v>3987209</v>
      </c>
      <c r="Q1322" s="159">
        <f t="shared" si="615"/>
        <v>3987210</v>
      </c>
      <c r="R1322" s="159">
        <f t="shared" si="615"/>
        <v>3987200</v>
      </c>
    </row>
    <row r="1323" spans="1:18" ht="52.5" hidden="1" customHeight="1">
      <c r="A1323" s="17" t="s">
        <v>409</v>
      </c>
      <c r="B1323" s="15">
        <v>793</v>
      </c>
      <c r="C1323" s="16" t="s">
        <v>108</v>
      </c>
      <c r="D1323" s="16" t="s">
        <v>90</v>
      </c>
      <c r="E1323" s="16" t="s">
        <v>280</v>
      </c>
      <c r="F1323" s="16"/>
      <c r="G1323" s="159">
        <f>G1325</f>
        <v>3987200</v>
      </c>
      <c r="H1323" s="159">
        <f t="shared" ref="H1323:R1323" si="616">H1325</f>
        <v>3987201</v>
      </c>
      <c r="I1323" s="159">
        <f t="shared" si="616"/>
        <v>3987202</v>
      </c>
      <c r="J1323" s="159">
        <f t="shared" si="616"/>
        <v>3987203</v>
      </c>
      <c r="K1323" s="159">
        <f t="shared" si="616"/>
        <v>3987204</v>
      </c>
      <c r="L1323" s="159">
        <f t="shared" si="616"/>
        <v>3987205</v>
      </c>
      <c r="M1323" s="159">
        <f t="shared" si="616"/>
        <v>3987206</v>
      </c>
      <c r="N1323" s="159">
        <f t="shared" si="616"/>
        <v>3987207</v>
      </c>
      <c r="O1323" s="159">
        <f t="shared" si="616"/>
        <v>3987208</v>
      </c>
      <c r="P1323" s="159">
        <f t="shared" si="616"/>
        <v>3987209</v>
      </c>
      <c r="Q1323" s="159">
        <f t="shared" si="616"/>
        <v>3987210</v>
      </c>
      <c r="R1323" s="159">
        <f t="shared" si="616"/>
        <v>3987200</v>
      </c>
    </row>
    <row r="1324" spans="1:18" ht="25.5">
      <c r="A1324" s="17" t="s">
        <v>695</v>
      </c>
      <c r="B1324" s="15">
        <v>793</v>
      </c>
      <c r="C1324" s="16" t="s">
        <v>108</v>
      </c>
      <c r="D1324" s="16" t="s">
        <v>90</v>
      </c>
      <c r="E1324" s="16" t="s">
        <v>590</v>
      </c>
      <c r="F1324" s="16" t="s">
        <v>696</v>
      </c>
      <c r="G1324" s="159">
        <f>G1325</f>
        <v>3987200</v>
      </c>
      <c r="H1324" s="159">
        <f t="shared" ref="H1324:R1324" si="617">H1325</f>
        <v>3987201</v>
      </c>
      <c r="I1324" s="159">
        <f t="shared" si="617"/>
        <v>3987202</v>
      </c>
      <c r="J1324" s="159">
        <f t="shared" si="617"/>
        <v>3987203</v>
      </c>
      <c r="K1324" s="159">
        <f t="shared" si="617"/>
        <v>3987204</v>
      </c>
      <c r="L1324" s="159">
        <f t="shared" si="617"/>
        <v>3987205</v>
      </c>
      <c r="M1324" s="159">
        <f t="shared" si="617"/>
        <v>3987206</v>
      </c>
      <c r="N1324" s="159">
        <f t="shared" si="617"/>
        <v>3987207</v>
      </c>
      <c r="O1324" s="159">
        <f t="shared" si="617"/>
        <v>3987208</v>
      </c>
      <c r="P1324" s="159">
        <f t="shared" si="617"/>
        <v>3987209</v>
      </c>
      <c r="Q1324" s="159">
        <f t="shared" si="617"/>
        <v>3987210</v>
      </c>
      <c r="R1324" s="159">
        <f t="shared" si="617"/>
        <v>3987200</v>
      </c>
    </row>
    <row r="1325" spans="1:18">
      <c r="A1325" s="17" t="s">
        <v>698</v>
      </c>
      <c r="B1325" s="15">
        <v>793</v>
      </c>
      <c r="C1325" s="16" t="s">
        <v>108</v>
      </c>
      <c r="D1325" s="16" t="s">
        <v>90</v>
      </c>
      <c r="E1325" s="16" t="s">
        <v>590</v>
      </c>
      <c r="F1325" s="16" t="s">
        <v>699</v>
      </c>
      <c r="G1325" s="159">
        <v>3987200</v>
      </c>
      <c r="H1325" s="159">
        <v>3987201</v>
      </c>
      <c r="I1325" s="159">
        <v>3987202</v>
      </c>
      <c r="J1325" s="159">
        <v>3987203</v>
      </c>
      <c r="K1325" s="159">
        <v>3987204</v>
      </c>
      <c r="L1325" s="159">
        <v>3987205</v>
      </c>
      <c r="M1325" s="159">
        <v>3987206</v>
      </c>
      <c r="N1325" s="159">
        <v>3987207</v>
      </c>
      <c r="O1325" s="159">
        <v>3987208</v>
      </c>
      <c r="P1325" s="159">
        <v>3987209</v>
      </c>
      <c r="Q1325" s="159">
        <v>3987210</v>
      </c>
      <c r="R1325" s="159">
        <v>3987200</v>
      </c>
    </row>
    <row r="1326" spans="1:18" ht="55.5" customHeight="1">
      <c r="A1326" s="127" t="s">
        <v>592</v>
      </c>
      <c r="B1326" s="15">
        <v>793</v>
      </c>
      <c r="C1326" s="16" t="s">
        <v>108</v>
      </c>
      <c r="D1326" s="16" t="s">
        <v>90</v>
      </c>
      <c r="E1326" s="16" t="s">
        <v>746</v>
      </c>
      <c r="F1326" s="16"/>
      <c r="G1326" s="159">
        <f>G1327</f>
        <v>9079300</v>
      </c>
      <c r="H1326" s="159">
        <f t="shared" ref="H1326:R1327" si="618">H1327</f>
        <v>9079301</v>
      </c>
      <c r="I1326" s="159">
        <f t="shared" si="618"/>
        <v>9079302</v>
      </c>
      <c r="J1326" s="159">
        <f t="shared" si="618"/>
        <v>9079303</v>
      </c>
      <c r="K1326" s="159">
        <f t="shared" si="618"/>
        <v>9079304</v>
      </c>
      <c r="L1326" s="159">
        <f t="shared" si="618"/>
        <v>9079305</v>
      </c>
      <c r="M1326" s="159">
        <f t="shared" si="618"/>
        <v>9079306</v>
      </c>
      <c r="N1326" s="159">
        <f t="shared" si="618"/>
        <v>9079307</v>
      </c>
      <c r="O1326" s="159">
        <f t="shared" si="618"/>
        <v>9079308</v>
      </c>
      <c r="P1326" s="159">
        <f t="shared" si="618"/>
        <v>9079309</v>
      </c>
      <c r="Q1326" s="159">
        <f t="shared" si="618"/>
        <v>9079310</v>
      </c>
      <c r="R1326" s="159">
        <f t="shared" si="618"/>
        <v>8031627.8200000003</v>
      </c>
    </row>
    <row r="1327" spans="1:18" ht="25.5">
      <c r="A1327" s="17" t="s">
        <v>695</v>
      </c>
      <c r="B1327" s="15">
        <v>793</v>
      </c>
      <c r="C1327" s="16" t="s">
        <v>108</v>
      </c>
      <c r="D1327" s="16" t="s">
        <v>90</v>
      </c>
      <c r="E1327" s="16" t="s">
        <v>746</v>
      </c>
      <c r="F1327" s="16" t="s">
        <v>696</v>
      </c>
      <c r="G1327" s="159">
        <f>G1328</f>
        <v>9079300</v>
      </c>
      <c r="H1327" s="159">
        <f t="shared" si="618"/>
        <v>9079301</v>
      </c>
      <c r="I1327" s="159">
        <f t="shared" si="618"/>
        <v>9079302</v>
      </c>
      <c r="J1327" s="159">
        <f t="shared" si="618"/>
        <v>9079303</v>
      </c>
      <c r="K1327" s="159">
        <f t="shared" si="618"/>
        <v>9079304</v>
      </c>
      <c r="L1327" s="159">
        <f t="shared" si="618"/>
        <v>9079305</v>
      </c>
      <c r="M1327" s="159">
        <f t="shared" si="618"/>
        <v>9079306</v>
      </c>
      <c r="N1327" s="159">
        <f t="shared" si="618"/>
        <v>9079307</v>
      </c>
      <c r="O1327" s="159">
        <f t="shared" si="618"/>
        <v>9079308</v>
      </c>
      <c r="P1327" s="159">
        <f t="shared" si="618"/>
        <v>9079309</v>
      </c>
      <c r="Q1327" s="159">
        <f t="shared" si="618"/>
        <v>9079310</v>
      </c>
      <c r="R1327" s="159">
        <f t="shared" si="618"/>
        <v>8031627.8200000003</v>
      </c>
    </row>
    <row r="1328" spans="1:18">
      <c r="A1328" s="17" t="s">
        <v>698</v>
      </c>
      <c r="B1328" s="15">
        <v>793</v>
      </c>
      <c r="C1328" s="16" t="s">
        <v>108</v>
      </c>
      <c r="D1328" s="16" t="s">
        <v>90</v>
      </c>
      <c r="E1328" s="16" t="s">
        <v>746</v>
      </c>
      <c r="F1328" s="16" t="s">
        <v>699</v>
      </c>
      <c r="G1328" s="159">
        <v>9079300</v>
      </c>
      <c r="H1328" s="159">
        <v>9079301</v>
      </c>
      <c r="I1328" s="159">
        <v>9079302</v>
      </c>
      <c r="J1328" s="159">
        <v>9079303</v>
      </c>
      <c r="K1328" s="159">
        <v>9079304</v>
      </c>
      <c r="L1328" s="159">
        <v>9079305</v>
      </c>
      <c r="M1328" s="159">
        <v>9079306</v>
      </c>
      <c r="N1328" s="159">
        <v>9079307</v>
      </c>
      <c r="O1328" s="159">
        <v>9079308</v>
      </c>
      <c r="P1328" s="159">
        <v>9079309</v>
      </c>
      <c r="Q1328" s="159">
        <v>9079310</v>
      </c>
      <c r="R1328" s="159">
        <v>8031627.8200000003</v>
      </c>
    </row>
    <row r="1329" spans="1:18" s="19" customFormat="1" ht="25.5">
      <c r="A1329" s="17" t="s">
        <v>723</v>
      </c>
      <c r="B1329" s="15">
        <v>793</v>
      </c>
      <c r="C1329" s="16" t="s">
        <v>108</v>
      </c>
      <c r="D1329" s="16" t="s">
        <v>90</v>
      </c>
      <c r="E1329" s="16" t="s">
        <v>596</v>
      </c>
      <c r="F1329" s="16"/>
      <c r="G1329" s="159">
        <f>G1330</f>
        <v>196000</v>
      </c>
      <c r="H1329" s="159">
        <f t="shared" ref="H1329:R1330" si="619">H1330</f>
        <v>196000</v>
      </c>
      <c r="I1329" s="159">
        <f t="shared" si="619"/>
        <v>196000</v>
      </c>
      <c r="J1329" s="159">
        <f t="shared" si="619"/>
        <v>196000</v>
      </c>
      <c r="K1329" s="159">
        <f t="shared" si="619"/>
        <v>196000</v>
      </c>
      <c r="L1329" s="159">
        <f t="shared" si="619"/>
        <v>196000</v>
      </c>
      <c r="M1329" s="159">
        <f t="shared" si="619"/>
        <v>196000</v>
      </c>
      <c r="N1329" s="159">
        <f t="shared" si="619"/>
        <v>196000</v>
      </c>
      <c r="O1329" s="159">
        <f t="shared" si="619"/>
        <v>196000</v>
      </c>
      <c r="P1329" s="159">
        <f t="shared" si="619"/>
        <v>196000</v>
      </c>
      <c r="Q1329" s="159">
        <f t="shared" si="619"/>
        <v>196000</v>
      </c>
      <c r="R1329" s="159">
        <f t="shared" si="619"/>
        <v>196000</v>
      </c>
    </row>
    <row r="1330" spans="1:18" s="19" customFormat="1" ht="25.5">
      <c r="A1330" s="17" t="s">
        <v>715</v>
      </c>
      <c r="B1330" s="15">
        <v>793</v>
      </c>
      <c r="C1330" s="16" t="s">
        <v>108</v>
      </c>
      <c r="D1330" s="16" t="s">
        <v>90</v>
      </c>
      <c r="E1330" s="16" t="s">
        <v>596</v>
      </c>
      <c r="F1330" s="16" t="s">
        <v>333</v>
      </c>
      <c r="G1330" s="159">
        <f>G1331</f>
        <v>196000</v>
      </c>
      <c r="H1330" s="159">
        <f t="shared" si="619"/>
        <v>196000</v>
      </c>
      <c r="I1330" s="159">
        <f t="shared" si="619"/>
        <v>196000</v>
      </c>
      <c r="J1330" s="159">
        <f t="shared" si="619"/>
        <v>196000</v>
      </c>
      <c r="K1330" s="159">
        <f t="shared" si="619"/>
        <v>196000</v>
      </c>
      <c r="L1330" s="159">
        <f t="shared" si="619"/>
        <v>196000</v>
      </c>
      <c r="M1330" s="159">
        <f t="shared" si="619"/>
        <v>196000</v>
      </c>
      <c r="N1330" s="159">
        <f t="shared" si="619"/>
        <v>196000</v>
      </c>
      <c r="O1330" s="159">
        <f t="shared" si="619"/>
        <v>196000</v>
      </c>
      <c r="P1330" s="159">
        <f t="shared" si="619"/>
        <v>196000</v>
      </c>
      <c r="Q1330" s="159">
        <f t="shared" si="619"/>
        <v>196000</v>
      </c>
      <c r="R1330" s="159">
        <f t="shared" si="619"/>
        <v>196000</v>
      </c>
    </row>
    <row r="1331" spans="1:18" s="19" customFormat="1">
      <c r="A1331" s="17" t="s">
        <v>710</v>
      </c>
      <c r="B1331" s="15">
        <v>793</v>
      </c>
      <c r="C1331" s="16" t="s">
        <v>108</v>
      </c>
      <c r="D1331" s="16" t="s">
        <v>90</v>
      </c>
      <c r="E1331" s="16" t="s">
        <v>596</v>
      </c>
      <c r="F1331" s="16" t="s">
        <v>711</v>
      </c>
      <c r="G1331" s="159">
        <f>200000-4000</f>
        <v>196000</v>
      </c>
      <c r="H1331" s="159">
        <f t="shared" ref="H1331:R1331" si="620">200000-4000</f>
        <v>196000</v>
      </c>
      <c r="I1331" s="159">
        <f t="shared" si="620"/>
        <v>196000</v>
      </c>
      <c r="J1331" s="159">
        <f t="shared" si="620"/>
        <v>196000</v>
      </c>
      <c r="K1331" s="159">
        <f t="shared" si="620"/>
        <v>196000</v>
      </c>
      <c r="L1331" s="159">
        <f t="shared" si="620"/>
        <v>196000</v>
      </c>
      <c r="M1331" s="159">
        <f t="shared" si="620"/>
        <v>196000</v>
      </c>
      <c r="N1331" s="159">
        <f t="shared" si="620"/>
        <v>196000</v>
      </c>
      <c r="O1331" s="159">
        <f t="shared" si="620"/>
        <v>196000</v>
      </c>
      <c r="P1331" s="159">
        <f t="shared" si="620"/>
        <v>196000</v>
      </c>
      <c r="Q1331" s="159">
        <f t="shared" si="620"/>
        <v>196000</v>
      </c>
      <c r="R1331" s="159">
        <f t="shared" si="620"/>
        <v>196000</v>
      </c>
    </row>
    <row r="1332" spans="1:18" s="52" customFormat="1" hidden="1">
      <c r="A1332" s="66" t="s">
        <v>724</v>
      </c>
      <c r="B1332" s="15">
        <v>793</v>
      </c>
      <c r="C1332" s="16" t="s">
        <v>108</v>
      </c>
      <c r="D1332" s="16" t="s">
        <v>348</v>
      </c>
      <c r="E1332" s="16"/>
      <c r="F1332" s="16"/>
      <c r="G1332" s="159">
        <f>G1333</f>
        <v>0</v>
      </c>
      <c r="H1332" s="159">
        <f t="shared" ref="H1332:R1335" si="621">H1333</f>
        <v>0</v>
      </c>
      <c r="I1332" s="159">
        <f t="shared" si="621"/>
        <v>0</v>
      </c>
      <c r="J1332" s="159">
        <f t="shared" si="621"/>
        <v>0</v>
      </c>
      <c r="K1332" s="159">
        <f t="shared" si="621"/>
        <v>0</v>
      </c>
      <c r="L1332" s="159">
        <f t="shared" si="621"/>
        <v>0</v>
      </c>
      <c r="M1332" s="159">
        <f t="shared" si="621"/>
        <v>0</v>
      </c>
      <c r="N1332" s="159">
        <f t="shared" si="621"/>
        <v>0</v>
      </c>
      <c r="O1332" s="159">
        <f t="shared" si="621"/>
        <v>0</v>
      </c>
      <c r="P1332" s="159">
        <f t="shared" si="621"/>
        <v>0</v>
      </c>
      <c r="Q1332" s="159">
        <f t="shared" si="621"/>
        <v>0</v>
      </c>
      <c r="R1332" s="159">
        <f t="shared" si="621"/>
        <v>0</v>
      </c>
    </row>
    <row r="1333" spans="1:18" s="52" customFormat="1" ht="25.5" hidden="1">
      <c r="A1333" s="17" t="s">
        <v>588</v>
      </c>
      <c r="B1333" s="15">
        <v>793</v>
      </c>
      <c r="C1333" s="16" t="s">
        <v>108</v>
      </c>
      <c r="D1333" s="16" t="s">
        <v>348</v>
      </c>
      <c r="E1333" s="16" t="s">
        <v>587</v>
      </c>
      <c r="F1333" s="16"/>
      <c r="G1333" s="159">
        <f>G1334</f>
        <v>0</v>
      </c>
      <c r="H1333" s="159">
        <f t="shared" si="621"/>
        <v>0</v>
      </c>
      <c r="I1333" s="159">
        <f t="shared" si="621"/>
        <v>0</v>
      </c>
      <c r="J1333" s="159">
        <f t="shared" si="621"/>
        <v>0</v>
      </c>
      <c r="K1333" s="159">
        <f t="shared" si="621"/>
        <v>0</v>
      </c>
      <c r="L1333" s="159">
        <f t="shared" si="621"/>
        <v>0</v>
      </c>
      <c r="M1333" s="159">
        <f t="shared" si="621"/>
        <v>0</v>
      </c>
      <c r="N1333" s="159">
        <f t="shared" si="621"/>
        <v>0</v>
      </c>
      <c r="O1333" s="159">
        <f t="shared" si="621"/>
        <v>0</v>
      </c>
      <c r="P1333" s="159">
        <f t="shared" si="621"/>
        <v>0</v>
      </c>
      <c r="Q1333" s="159">
        <f t="shared" si="621"/>
        <v>0</v>
      </c>
      <c r="R1333" s="159">
        <f t="shared" si="621"/>
        <v>0</v>
      </c>
    </row>
    <row r="1334" spans="1:18" s="52" customFormat="1" ht="25.5" hidden="1">
      <c r="A1334" s="64" t="s">
        <v>725</v>
      </c>
      <c r="B1334" s="15">
        <v>793</v>
      </c>
      <c r="C1334" s="16" t="s">
        <v>108</v>
      </c>
      <c r="D1334" s="16" t="s">
        <v>348</v>
      </c>
      <c r="E1334" s="16" t="s">
        <v>584</v>
      </c>
      <c r="F1334" s="16"/>
      <c r="G1334" s="159">
        <f>G1335</f>
        <v>0</v>
      </c>
      <c r="H1334" s="159">
        <f t="shared" si="621"/>
        <v>0</v>
      </c>
      <c r="I1334" s="159">
        <f t="shared" si="621"/>
        <v>0</v>
      </c>
      <c r="J1334" s="159">
        <f t="shared" si="621"/>
        <v>0</v>
      </c>
      <c r="K1334" s="159">
        <f t="shared" si="621"/>
        <v>0</v>
      </c>
      <c r="L1334" s="159">
        <f t="shared" si="621"/>
        <v>0</v>
      </c>
      <c r="M1334" s="159">
        <f t="shared" si="621"/>
        <v>0</v>
      </c>
      <c r="N1334" s="159">
        <f t="shared" si="621"/>
        <v>0</v>
      </c>
      <c r="O1334" s="159">
        <f t="shared" si="621"/>
        <v>0</v>
      </c>
      <c r="P1334" s="159">
        <f t="shared" si="621"/>
        <v>0</v>
      </c>
      <c r="Q1334" s="159">
        <f t="shared" si="621"/>
        <v>0</v>
      </c>
      <c r="R1334" s="159">
        <f t="shared" si="621"/>
        <v>0</v>
      </c>
    </row>
    <row r="1335" spans="1:18" s="52" customFormat="1" hidden="1">
      <c r="A1335" s="17" t="s">
        <v>722</v>
      </c>
      <c r="B1335" s="15">
        <v>793</v>
      </c>
      <c r="C1335" s="16" t="s">
        <v>108</v>
      </c>
      <c r="D1335" s="16" t="s">
        <v>348</v>
      </c>
      <c r="E1335" s="16" t="s">
        <v>584</v>
      </c>
      <c r="F1335" s="16" t="s">
        <v>333</v>
      </c>
      <c r="G1335" s="159">
        <f>G1336</f>
        <v>0</v>
      </c>
      <c r="H1335" s="159">
        <f t="shared" si="621"/>
        <v>0</v>
      </c>
      <c r="I1335" s="159">
        <f t="shared" si="621"/>
        <v>0</v>
      </c>
      <c r="J1335" s="159">
        <f t="shared" si="621"/>
        <v>0</v>
      </c>
      <c r="K1335" s="159">
        <f t="shared" si="621"/>
        <v>0</v>
      </c>
      <c r="L1335" s="159">
        <f t="shared" si="621"/>
        <v>0</v>
      </c>
      <c r="M1335" s="159">
        <f t="shared" si="621"/>
        <v>0</v>
      </c>
      <c r="N1335" s="159">
        <f t="shared" si="621"/>
        <v>0</v>
      </c>
      <c r="O1335" s="159">
        <f t="shared" si="621"/>
        <v>0</v>
      </c>
      <c r="P1335" s="159">
        <f t="shared" si="621"/>
        <v>0</v>
      </c>
      <c r="Q1335" s="159">
        <f t="shared" si="621"/>
        <v>0</v>
      </c>
      <c r="R1335" s="159">
        <f t="shared" si="621"/>
        <v>0</v>
      </c>
    </row>
    <row r="1336" spans="1:18" s="52" customFormat="1" ht="25.5" hidden="1">
      <c r="A1336" s="17" t="s">
        <v>336</v>
      </c>
      <c r="B1336" s="15">
        <v>793</v>
      </c>
      <c r="C1336" s="16" t="s">
        <v>108</v>
      </c>
      <c r="D1336" s="16" t="s">
        <v>348</v>
      </c>
      <c r="E1336" s="16" t="s">
        <v>584</v>
      </c>
      <c r="F1336" s="16" t="s">
        <v>335</v>
      </c>
      <c r="G1336" s="159"/>
      <c r="H1336" s="159"/>
      <c r="I1336" s="159"/>
      <c r="J1336" s="159"/>
      <c r="K1336" s="159"/>
      <c r="L1336" s="159"/>
      <c r="M1336" s="159"/>
      <c r="N1336" s="159"/>
      <c r="O1336" s="159"/>
      <c r="P1336" s="159"/>
      <c r="Q1336" s="159"/>
      <c r="R1336" s="159"/>
    </row>
    <row r="1337" spans="1:18" s="24" customFormat="1">
      <c r="A1337" s="37" t="s">
        <v>726</v>
      </c>
      <c r="B1337" s="7">
        <v>793</v>
      </c>
      <c r="C1337" s="8" t="s">
        <v>113</v>
      </c>
      <c r="D1337" s="8"/>
      <c r="E1337" s="8"/>
      <c r="F1337" s="8"/>
      <c r="G1337" s="161">
        <f>G1338</f>
        <v>637000</v>
      </c>
      <c r="H1337" s="161">
        <f t="shared" ref="H1337:R1337" si="622">H1338</f>
        <v>637001</v>
      </c>
      <c r="I1337" s="161">
        <f t="shared" si="622"/>
        <v>637002</v>
      </c>
      <c r="J1337" s="161">
        <f t="shared" si="622"/>
        <v>637003</v>
      </c>
      <c r="K1337" s="161">
        <f t="shared" si="622"/>
        <v>637004</v>
      </c>
      <c r="L1337" s="161">
        <f t="shared" si="622"/>
        <v>637005</v>
      </c>
      <c r="M1337" s="161">
        <f t="shared" si="622"/>
        <v>637006</v>
      </c>
      <c r="N1337" s="161">
        <f t="shared" si="622"/>
        <v>637007</v>
      </c>
      <c r="O1337" s="161">
        <f t="shared" si="622"/>
        <v>637008</v>
      </c>
      <c r="P1337" s="161">
        <f t="shared" si="622"/>
        <v>637009</v>
      </c>
      <c r="Q1337" s="161">
        <f t="shared" si="622"/>
        <v>637010</v>
      </c>
      <c r="R1337" s="161">
        <f t="shared" si="622"/>
        <v>637000</v>
      </c>
    </row>
    <row r="1338" spans="1:18" s="52" customFormat="1">
      <c r="A1338" s="17" t="s">
        <v>112</v>
      </c>
      <c r="B1338" s="15">
        <v>793</v>
      </c>
      <c r="C1338" s="16" t="s">
        <v>113</v>
      </c>
      <c r="D1338" s="16" t="s">
        <v>37</v>
      </c>
      <c r="E1338" s="16"/>
      <c r="F1338" s="16"/>
      <c r="G1338" s="159">
        <f>G1360+G1354</f>
        <v>637000</v>
      </c>
      <c r="H1338" s="159">
        <f t="shared" ref="H1338:R1338" si="623">H1360+H1354</f>
        <v>637001</v>
      </c>
      <c r="I1338" s="159">
        <f t="shared" si="623"/>
        <v>637002</v>
      </c>
      <c r="J1338" s="159">
        <f t="shared" si="623"/>
        <v>637003</v>
      </c>
      <c r="K1338" s="159">
        <f t="shared" si="623"/>
        <v>637004</v>
      </c>
      <c r="L1338" s="159">
        <f t="shared" si="623"/>
        <v>637005</v>
      </c>
      <c r="M1338" s="159">
        <f t="shared" si="623"/>
        <v>637006</v>
      </c>
      <c r="N1338" s="159">
        <f t="shared" si="623"/>
        <v>637007</v>
      </c>
      <c r="O1338" s="159">
        <f t="shared" si="623"/>
        <v>637008</v>
      </c>
      <c r="P1338" s="159">
        <f t="shared" si="623"/>
        <v>637009</v>
      </c>
      <c r="Q1338" s="159">
        <f t="shared" si="623"/>
        <v>637010</v>
      </c>
      <c r="R1338" s="159">
        <f t="shared" si="623"/>
        <v>637000</v>
      </c>
    </row>
    <row r="1339" spans="1:18" s="52" customFormat="1" hidden="1">
      <c r="A1339" s="17"/>
      <c r="B1339" s="15">
        <v>793</v>
      </c>
      <c r="C1339" s="16" t="s">
        <v>113</v>
      </c>
      <c r="D1339" s="16" t="s">
        <v>37</v>
      </c>
      <c r="E1339" s="16" t="s">
        <v>448</v>
      </c>
      <c r="F1339" s="16"/>
      <c r="G1339" s="159"/>
      <c r="H1339" s="159"/>
      <c r="I1339" s="159"/>
      <c r="J1339" s="159"/>
      <c r="K1339" s="159"/>
      <c r="L1339" s="159"/>
      <c r="M1339" s="159"/>
      <c r="N1339" s="159"/>
      <c r="O1339" s="159"/>
      <c r="P1339" s="159"/>
      <c r="Q1339" s="159"/>
      <c r="R1339" s="159"/>
    </row>
    <row r="1340" spans="1:18" s="52" customFormat="1" hidden="1">
      <c r="A1340" s="17"/>
      <c r="B1340" s="15">
        <v>793</v>
      </c>
      <c r="C1340" s="16" t="s">
        <v>113</v>
      </c>
      <c r="D1340" s="16" t="s">
        <v>37</v>
      </c>
      <c r="E1340" s="16" t="s">
        <v>823</v>
      </c>
      <c r="F1340" s="16"/>
      <c r="G1340" s="159">
        <f>G1341</f>
        <v>0</v>
      </c>
      <c r="H1340" s="159">
        <f t="shared" ref="H1340:R1341" si="624">H1341</f>
        <v>0</v>
      </c>
      <c r="I1340" s="159">
        <f t="shared" si="624"/>
        <v>0</v>
      </c>
      <c r="J1340" s="159">
        <f t="shared" si="624"/>
        <v>0</v>
      </c>
      <c r="K1340" s="159">
        <f t="shared" si="624"/>
        <v>0</v>
      </c>
      <c r="L1340" s="159">
        <f t="shared" si="624"/>
        <v>0</v>
      </c>
      <c r="M1340" s="159">
        <f t="shared" si="624"/>
        <v>0</v>
      </c>
      <c r="N1340" s="159">
        <f t="shared" si="624"/>
        <v>0</v>
      </c>
      <c r="O1340" s="159">
        <f t="shared" si="624"/>
        <v>0</v>
      </c>
      <c r="P1340" s="159">
        <f t="shared" si="624"/>
        <v>0</v>
      </c>
      <c r="Q1340" s="159">
        <f t="shared" si="624"/>
        <v>0</v>
      </c>
      <c r="R1340" s="159">
        <f t="shared" si="624"/>
        <v>0</v>
      </c>
    </row>
    <row r="1341" spans="1:18" s="52" customFormat="1" ht="25.5" hidden="1">
      <c r="A1341" s="17" t="s">
        <v>49</v>
      </c>
      <c r="B1341" s="15">
        <v>793</v>
      </c>
      <c r="C1341" s="16" t="s">
        <v>113</v>
      </c>
      <c r="D1341" s="16" t="s">
        <v>37</v>
      </c>
      <c r="E1341" s="16" t="s">
        <v>823</v>
      </c>
      <c r="F1341" s="16" t="s">
        <v>50</v>
      </c>
      <c r="G1341" s="159">
        <f>G1342</f>
        <v>0</v>
      </c>
      <c r="H1341" s="159">
        <f t="shared" si="624"/>
        <v>0</v>
      </c>
      <c r="I1341" s="159">
        <f t="shared" si="624"/>
        <v>0</v>
      </c>
      <c r="J1341" s="159">
        <f t="shared" si="624"/>
        <v>0</v>
      </c>
      <c r="K1341" s="159">
        <f t="shared" si="624"/>
        <v>0</v>
      </c>
      <c r="L1341" s="159">
        <f t="shared" si="624"/>
        <v>0</v>
      </c>
      <c r="M1341" s="159">
        <f t="shared" si="624"/>
        <v>0</v>
      </c>
      <c r="N1341" s="159">
        <f t="shared" si="624"/>
        <v>0</v>
      </c>
      <c r="O1341" s="159">
        <f t="shared" si="624"/>
        <v>0</v>
      </c>
      <c r="P1341" s="159">
        <f t="shared" si="624"/>
        <v>0</v>
      </c>
      <c r="Q1341" s="159">
        <f t="shared" si="624"/>
        <v>0</v>
      </c>
      <c r="R1341" s="159">
        <f t="shared" si="624"/>
        <v>0</v>
      </c>
    </row>
    <row r="1342" spans="1:18" s="52" customFormat="1" ht="25.5" hidden="1">
      <c r="A1342" s="17" t="s">
        <v>51</v>
      </c>
      <c r="B1342" s="15">
        <v>793</v>
      </c>
      <c r="C1342" s="16" t="s">
        <v>113</v>
      </c>
      <c r="D1342" s="16" t="s">
        <v>37</v>
      </c>
      <c r="E1342" s="16" t="s">
        <v>823</v>
      </c>
      <c r="F1342" s="16" t="s">
        <v>52</v>
      </c>
      <c r="G1342" s="159"/>
      <c r="H1342" s="159"/>
      <c r="I1342" s="159"/>
      <c r="J1342" s="159"/>
      <c r="K1342" s="159"/>
      <c r="L1342" s="159"/>
      <c r="M1342" s="159"/>
      <c r="N1342" s="159"/>
      <c r="O1342" s="159"/>
      <c r="P1342" s="159"/>
      <c r="Q1342" s="159"/>
      <c r="R1342" s="159"/>
    </row>
    <row r="1343" spans="1:18" s="52" customFormat="1" hidden="1">
      <c r="A1343" s="17" t="s">
        <v>360</v>
      </c>
      <c r="B1343" s="15">
        <v>793</v>
      </c>
      <c r="C1343" s="16" t="s">
        <v>113</v>
      </c>
      <c r="D1343" s="16" t="s">
        <v>37</v>
      </c>
      <c r="E1343" s="16" t="s">
        <v>475</v>
      </c>
      <c r="F1343" s="16"/>
      <c r="G1343" s="159">
        <f>G1345</f>
        <v>0</v>
      </c>
      <c r="H1343" s="159">
        <f t="shared" ref="H1343:R1343" si="625">H1345</f>
        <v>0</v>
      </c>
      <c r="I1343" s="159">
        <f t="shared" si="625"/>
        <v>0</v>
      </c>
      <c r="J1343" s="159">
        <f t="shared" si="625"/>
        <v>0</v>
      </c>
      <c r="K1343" s="159">
        <f t="shared" si="625"/>
        <v>0</v>
      </c>
      <c r="L1343" s="159">
        <f t="shared" si="625"/>
        <v>0</v>
      </c>
      <c r="M1343" s="159">
        <f t="shared" si="625"/>
        <v>0</v>
      </c>
      <c r="N1343" s="159">
        <f t="shared" si="625"/>
        <v>0</v>
      </c>
      <c r="O1343" s="159">
        <f t="shared" si="625"/>
        <v>0</v>
      </c>
      <c r="P1343" s="159">
        <f t="shared" si="625"/>
        <v>0</v>
      </c>
      <c r="Q1343" s="159">
        <f t="shared" si="625"/>
        <v>0</v>
      </c>
      <c r="R1343" s="159">
        <f t="shared" si="625"/>
        <v>0</v>
      </c>
    </row>
    <row r="1344" spans="1:18" s="52" customFormat="1" hidden="1">
      <c r="A1344" s="17" t="s">
        <v>360</v>
      </c>
      <c r="B1344" s="15">
        <v>793</v>
      </c>
      <c r="C1344" s="16" t="s">
        <v>113</v>
      </c>
      <c r="D1344" s="16" t="s">
        <v>37</v>
      </c>
      <c r="E1344" s="16" t="s">
        <v>566</v>
      </c>
      <c r="F1344" s="16"/>
      <c r="G1344" s="159">
        <f>G1345</f>
        <v>0</v>
      </c>
      <c r="H1344" s="159">
        <f t="shared" ref="H1344:R1345" si="626">H1345</f>
        <v>0</v>
      </c>
      <c r="I1344" s="159">
        <f t="shared" si="626"/>
        <v>0</v>
      </c>
      <c r="J1344" s="159">
        <f t="shared" si="626"/>
        <v>0</v>
      </c>
      <c r="K1344" s="159">
        <f t="shared" si="626"/>
        <v>0</v>
      </c>
      <c r="L1344" s="159">
        <f t="shared" si="626"/>
        <v>0</v>
      </c>
      <c r="M1344" s="159">
        <f t="shared" si="626"/>
        <v>0</v>
      </c>
      <c r="N1344" s="159">
        <f t="shared" si="626"/>
        <v>0</v>
      </c>
      <c r="O1344" s="159">
        <f t="shared" si="626"/>
        <v>0</v>
      </c>
      <c r="P1344" s="159">
        <f t="shared" si="626"/>
        <v>0</v>
      </c>
      <c r="Q1344" s="159">
        <f t="shared" si="626"/>
        <v>0</v>
      </c>
      <c r="R1344" s="159">
        <f t="shared" si="626"/>
        <v>0</v>
      </c>
    </row>
    <row r="1345" spans="1:18" s="52" customFormat="1" hidden="1">
      <c r="A1345" s="17" t="s">
        <v>343</v>
      </c>
      <c r="B1345" s="15">
        <v>793</v>
      </c>
      <c r="C1345" s="16" t="s">
        <v>113</v>
      </c>
      <c r="D1345" s="16" t="s">
        <v>37</v>
      </c>
      <c r="E1345" s="16" t="s">
        <v>566</v>
      </c>
      <c r="F1345" s="16" t="s">
        <v>344</v>
      </c>
      <c r="G1345" s="159">
        <f>G1346</f>
        <v>0</v>
      </c>
      <c r="H1345" s="159">
        <f t="shared" si="626"/>
        <v>0</v>
      </c>
      <c r="I1345" s="159">
        <f t="shared" si="626"/>
        <v>0</v>
      </c>
      <c r="J1345" s="159">
        <f t="shared" si="626"/>
        <v>0</v>
      </c>
      <c r="K1345" s="159">
        <f t="shared" si="626"/>
        <v>0</v>
      </c>
      <c r="L1345" s="159">
        <f t="shared" si="626"/>
        <v>0</v>
      </c>
      <c r="M1345" s="159">
        <f t="shared" si="626"/>
        <v>0</v>
      </c>
      <c r="N1345" s="159">
        <f t="shared" si="626"/>
        <v>0</v>
      </c>
      <c r="O1345" s="159">
        <f t="shared" si="626"/>
        <v>0</v>
      </c>
      <c r="P1345" s="159">
        <f t="shared" si="626"/>
        <v>0</v>
      </c>
      <c r="Q1345" s="159">
        <f t="shared" si="626"/>
        <v>0</v>
      </c>
      <c r="R1345" s="159">
        <f t="shared" si="626"/>
        <v>0</v>
      </c>
    </row>
    <row r="1346" spans="1:18" s="52" customFormat="1" hidden="1">
      <c r="A1346" s="17" t="s">
        <v>371</v>
      </c>
      <c r="B1346" s="15">
        <v>793</v>
      </c>
      <c r="C1346" s="16" t="s">
        <v>113</v>
      </c>
      <c r="D1346" s="16" t="s">
        <v>37</v>
      </c>
      <c r="E1346" s="16" t="s">
        <v>566</v>
      </c>
      <c r="F1346" s="16" t="s">
        <v>372</v>
      </c>
      <c r="G1346" s="159"/>
      <c r="H1346" s="159"/>
      <c r="I1346" s="159"/>
      <c r="J1346" s="159"/>
      <c r="K1346" s="159"/>
      <c r="L1346" s="159"/>
      <c r="M1346" s="159"/>
      <c r="N1346" s="159"/>
      <c r="O1346" s="159"/>
      <c r="P1346" s="159"/>
      <c r="Q1346" s="159"/>
      <c r="R1346" s="159"/>
    </row>
    <row r="1347" spans="1:18" s="52" customFormat="1" hidden="1">
      <c r="A1347" s="17" t="s">
        <v>728</v>
      </c>
      <c r="B1347" s="15">
        <v>793</v>
      </c>
      <c r="C1347" s="16" t="s">
        <v>113</v>
      </c>
      <c r="D1347" s="16" t="s">
        <v>37</v>
      </c>
      <c r="E1347" s="16" t="s">
        <v>527</v>
      </c>
      <c r="F1347" s="16"/>
      <c r="G1347" s="159">
        <f>G1348+G1351</f>
        <v>0</v>
      </c>
      <c r="H1347" s="159">
        <f t="shared" ref="H1347:R1347" si="627">H1348+H1351</f>
        <v>0</v>
      </c>
      <c r="I1347" s="159">
        <f t="shared" si="627"/>
        <v>0</v>
      </c>
      <c r="J1347" s="159">
        <f t="shared" si="627"/>
        <v>0</v>
      </c>
      <c r="K1347" s="159">
        <f t="shared" si="627"/>
        <v>0</v>
      </c>
      <c r="L1347" s="159">
        <f t="shared" si="627"/>
        <v>0</v>
      </c>
      <c r="M1347" s="159">
        <f t="shared" si="627"/>
        <v>0</v>
      </c>
      <c r="N1347" s="159">
        <f t="shared" si="627"/>
        <v>0</v>
      </c>
      <c r="O1347" s="159">
        <f t="shared" si="627"/>
        <v>0</v>
      </c>
      <c r="P1347" s="159">
        <f t="shared" si="627"/>
        <v>0</v>
      </c>
      <c r="Q1347" s="159">
        <f t="shared" si="627"/>
        <v>0</v>
      </c>
      <c r="R1347" s="159">
        <f t="shared" si="627"/>
        <v>0</v>
      </c>
    </row>
    <row r="1348" spans="1:18" s="52" customFormat="1" ht="32.25" hidden="1" customHeight="1">
      <c r="A1348" s="17" t="s">
        <v>509</v>
      </c>
      <c r="B1348" s="15">
        <v>793</v>
      </c>
      <c r="C1348" s="16" t="s">
        <v>113</v>
      </c>
      <c r="D1348" s="16" t="s">
        <v>37</v>
      </c>
      <c r="E1348" s="16" t="s">
        <v>528</v>
      </c>
      <c r="F1348" s="16"/>
      <c r="G1348" s="159">
        <f>G1349</f>
        <v>0</v>
      </c>
      <c r="H1348" s="159">
        <f t="shared" ref="H1348:R1349" si="628">H1349</f>
        <v>0</v>
      </c>
      <c r="I1348" s="159">
        <f t="shared" si="628"/>
        <v>0</v>
      </c>
      <c r="J1348" s="159">
        <f t="shared" si="628"/>
        <v>0</v>
      </c>
      <c r="K1348" s="159">
        <f t="shared" si="628"/>
        <v>0</v>
      </c>
      <c r="L1348" s="159">
        <f t="shared" si="628"/>
        <v>0</v>
      </c>
      <c r="M1348" s="159">
        <f t="shared" si="628"/>
        <v>0</v>
      </c>
      <c r="N1348" s="159">
        <f t="shared" si="628"/>
        <v>0</v>
      </c>
      <c r="O1348" s="159">
        <f t="shared" si="628"/>
        <v>0</v>
      </c>
      <c r="P1348" s="159">
        <f t="shared" si="628"/>
        <v>0</v>
      </c>
      <c r="Q1348" s="159">
        <f t="shared" si="628"/>
        <v>0</v>
      </c>
      <c r="R1348" s="159">
        <f t="shared" si="628"/>
        <v>0</v>
      </c>
    </row>
    <row r="1349" spans="1:18" s="52" customFormat="1" ht="25.5" hidden="1">
      <c r="A1349" s="17" t="s">
        <v>49</v>
      </c>
      <c r="B1349" s="15">
        <v>793</v>
      </c>
      <c r="C1349" s="16" t="s">
        <v>113</v>
      </c>
      <c r="D1349" s="16" t="s">
        <v>37</v>
      </c>
      <c r="E1349" s="16" t="s">
        <v>528</v>
      </c>
      <c r="F1349" s="16" t="s">
        <v>50</v>
      </c>
      <c r="G1349" s="159">
        <f>G1350</f>
        <v>0</v>
      </c>
      <c r="H1349" s="159">
        <f t="shared" si="628"/>
        <v>0</v>
      </c>
      <c r="I1349" s="159">
        <f t="shared" si="628"/>
        <v>0</v>
      </c>
      <c r="J1349" s="159">
        <f t="shared" si="628"/>
        <v>0</v>
      </c>
      <c r="K1349" s="159">
        <f t="shared" si="628"/>
        <v>0</v>
      </c>
      <c r="L1349" s="159">
        <f t="shared" si="628"/>
        <v>0</v>
      </c>
      <c r="M1349" s="159">
        <f t="shared" si="628"/>
        <v>0</v>
      </c>
      <c r="N1349" s="159">
        <f t="shared" si="628"/>
        <v>0</v>
      </c>
      <c r="O1349" s="159">
        <f t="shared" si="628"/>
        <v>0</v>
      </c>
      <c r="P1349" s="159">
        <f t="shared" si="628"/>
        <v>0</v>
      </c>
      <c r="Q1349" s="159">
        <f t="shared" si="628"/>
        <v>0</v>
      </c>
      <c r="R1349" s="159">
        <f t="shared" si="628"/>
        <v>0</v>
      </c>
    </row>
    <row r="1350" spans="1:18" s="52" customFormat="1" ht="25.5" hidden="1">
      <c r="A1350" s="17" t="s">
        <v>51</v>
      </c>
      <c r="B1350" s="15">
        <v>793</v>
      </c>
      <c r="C1350" s="16" t="s">
        <v>113</v>
      </c>
      <c r="D1350" s="16" t="s">
        <v>37</v>
      </c>
      <c r="E1350" s="16" t="s">
        <v>528</v>
      </c>
      <c r="F1350" s="16" t="s">
        <v>52</v>
      </c>
      <c r="G1350" s="159"/>
      <c r="H1350" s="159"/>
      <c r="I1350" s="159"/>
      <c r="J1350" s="159"/>
      <c r="K1350" s="159"/>
      <c r="L1350" s="159"/>
      <c r="M1350" s="159"/>
      <c r="N1350" s="159"/>
      <c r="O1350" s="159"/>
      <c r="P1350" s="159"/>
      <c r="Q1350" s="159"/>
      <c r="R1350" s="159"/>
    </row>
    <row r="1351" spans="1:18" s="52" customFormat="1" ht="36" hidden="1" customHeight="1">
      <c r="A1351" s="17" t="s">
        <v>508</v>
      </c>
      <c r="B1351" s="15">
        <v>793</v>
      </c>
      <c r="C1351" s="16" t="s">
        <v>113</v>
      </c>
      <c r="D1351" s="16" t="s">
        <v>37</v>
      </c>
      <c r="E1351" s="16" t="s">
        <v>507</v>
      </c>
      <c r="F1351" s="16"/>
      <c r="G1351" s="159">
        <f>G1352</f>
        <v>0</v>
      </c>
      <c r="H1351" s="159">
        <f t="shared" ref="H1351:R1352" si="629">H1352</f>
        <v>0</v>
      </c>
      <c r="I1351" s="159">
        <f t="shared" si="629"/>
        <v>0</v>
      </c>
      <c r="J1351" s="159">
        <f t="shared" si="629"/>
        <v>0</v>
      </c>
      <c r="K1351" s="159">
        <f t="shared" si="629"/>
        <v>0</v>
      </c>
      <c r="L1351" s="159">
        <f t="shared" si="629"/>
        <v>0</v>
      </c>
      <c r="M1351" s="159">
        <f t="shared" si="629"/>
        <v>0</v>
      </c>
      <c r="N1351" s="159">
        <f t="shared" si="629"/>
        <v>0</v>
      </c>
      <c r="O1351" s="159">
        <f t="shared" si="629"/>
        <v>0</v>
      </c>
      <c r="P1351" s="159">
        <f t="shared" si="629"/>
        <v>0</v>
      </c>
      <c r="Q1351" s="159">
        <f t="shared" si="629"/>
        <v>0</v>
      </c>
      <c r="R1351" s="159">
        <f t="shared" si="629"/>
        <v>0</v>
      </c>
    </row>
    <row r="1352" spans="1:18" s="52" customFormat="1" hidden="1">
      <c r="A1352" s="17" t="s">
        <v>100</v>
      </c>
      <c r="B1352" s="15">
        <v>793</v>
      </c>
      <c r="C1352" s="16" t="s">
        <v>113</v>
      </c>
      <c r="D1352" s="16" t="s">
        <v>37</v>
      </c>
      <c r="E1352" s="16" t="s">
        <v>507</v>
      </c>
      <c r="F1352" s="16" t="s">
        <v>101</v>
      </c>
      <c r="G1352" s="159">
        <f>G1353</f>
        <v>0</v>
      </c>
      <c r="H1352" s="159">
        <f t="shared" si="629"/>
        <v>0</v>
      </c>
      <c r="I1352" s="159">
        <f t="shared" si="629"/>
        <v>0</v>
      </c>
      <c r="J1352" s="159">
        <f t="shared" si="629"/>
        <v>0</v>
      </c>
      <c r="K1352" s="159">
        <f t="shared" si="629"/>
        <v>0</v>
      </c>
      <c r="L1352" s="159">
        <f t="shared" si="629"/>
        <v>0</v>
      </c>
      <c r="M1352" s="159">
        <f t="shared" si="629"/>
        <v>0</v>
      </c>
      <c r="N1352" s="159">
        <f t="shared" si="629"/>
        <v>0</v>
      </c>
      <c r="O1352" s="159">
        <f t="shared" si="629"/>
        <v>0</v>
      </c>
      <c r="P1352" s="159">
        <f t="shared" si="629"/>
        <v>0</v>
      </c>
      <c r="Q1352" s="159">
        <f t="shared" si="629"/>
        <v>0</v>
      </c>
      <c r="R1352" s="159">
        <f t="shared" si="629"/>
        <v>0</v>
      </c>
    </row>
    <row r="1353" spans="1:18" s="52" customFormat="1" ht="7.5" hidden="1" customHeight="1">
      <c r="A1353" s="17" t="s">
        <v>103</v>
      </c>
      <c r="B1353" s="15">
        <v>793</v>
      </c>
      <c r="C1353" s="16" t="s">
        <v>113</v>
      </c>
      <c r="D1353" s="16" t="s">
        <v>37</v>
      </c>
      <c r="E1353" s="16" t="s">
        <v>507</v>
      </c>
      <c r="F1353" s="16" t="s">
        <v>104</v>
      </c>
      <c r="G1353" s="159"/>
      <c r="H1353" s="159"/>
      <c r="I1353" s="159"/>
      <c r="J1353" s="159"/>
      <c r="K1353" s="159"/>
      <c r="L1353" s="159"/>
      <c r="M1353" s="159"/>
      <c r="N1353" s="159"/>
      <c r="O1353" s="159"/>
      <c r="P1353" s="159"/>
      <c r="Q1353" s="159"/>
      <c r="R1353" s="159"/>
    </row>
    <row r="1354" spans="1:18" ht="42.75" customHeight="1">
      <c r="A1354" s="17" t="s">
        <v>791</v>
      </c>
      <c r="B1354" s="15">
        <v>793</v>
      </c>
      <c r="C1354" s="16" t="s">
        <v>113</v>
      </c>
      <c r="D1354" s="16" t="s">
        <v>37</v>
      </c>
      <c r="E1354" s="16" t="s">
        <v>525</v>
      </c>
      <c r="F1354" s="16"/>
      <c r="G1354" s="159">
        <f>G1355</f>
        <v>290000</v>
      </c>
      <c r="H1354" s="159">
        <f t="shared" ref="H1354:R1354" si="630">H1355</f>
        <v>290000</v>
      </c>
      <c r="I1354" s="159">
        <f t="shared" si="630"/>
        <v>290000</v>
      </c>
      <c r="J1354" s="159">
        <f t="shared" si="630"/>
        <v>290000</v>
      </c>
      <c r="K1354" s="159">
        <f t="shared" si="630"/>
        <v>290000</v>
      </c>
      <c r="L1354" s="159">
        <f t="shared" si="630"/>
        <v>290000</v>
      </c>
      <c r="M1354" s="159">
        <f t="shared" si="630"/>
        <v>290000</v>
      </c>
      <c r="N1354" s="159">
        <f t="shared" si="630"/>
        <v>290000</v>
      </c>
      <c r="O1354" s="159">
        <f t="shared" si="630"/>
        <v>290000</v>
      </c>
      <c r="P1354" s="159">
        <f t="shared" si="630"/>
        <v>290000</v>
      </c>
      <c r="Q1354" s="159">
        <f t="shared" si="630"/>
        <v>290000</v>
      </c>
      <c r="R1354" s="159">
        <f t="shared" si="630"/>
        <v>290000</v>
      </c>
    </row>
    <row r="1355" spans="1:18" ht="60" customHeight="1">
      <c r="A1355" s="56" t="s">
        <v>173</v>
      </c>
      <c r="B1355" s="15">
        <v>793</v>
      </c>
      <c r="C1355" s="16" t="s">
        <v>113</v>
      </c>
      <c r="D1355" s="16" t="s">
        <v>37</v>
      </c>
      <c r="E1355" s="16" t="s">
        <v>762</v>
      </c>
      <c r="F1355" s="16"/>
      <c r="G1355" s="159">
        <f>G1356+G1358</f>
        <v>290000</v>
      </c>
      <c r="H1355" s="159">
        <f t="shared" ref="H1355:R1355" si="631">H1356+H1358</f>
        <v>290000</v>
      </c>
      <c r="I1355" s="159">
        <f t="shared" si="631"/>
        <v>290000</v>
      </c>
      <c r="J1355" s="159">
        <f t="shared" si="631"/>
        <v>290000</v>
      </c>
      <c r="K1355" s="159">
        <f t="shared" si="631"/>
        <v>290000</v>
      </c>
      <c r="L1355" s="159">
        <f t="shared" si="631"/>
        <v>290000</v>
      </c>
      <c r="M1355" s="159">
        <f t="shared" si="631"/>
        <v>290000</v>
      </c>
      <c r="N1355" s="159">
        <f t="shared" si="631"/>
        <v>290000</v>
      </c>
      <c r="O1355" s="159">
        <f t="shared" si="631"/>
        <v>290000</v>
      </c>
      <c r="P1355" s="159">
        <f t="shared" si="631"/>
        <v>290000</v>
      </c>
      <c r="Q1355" s="159">
        <f t="shared" si="631"/>
        <v>290000</v>
      </c>
      <c r="R1355" s="159">
        <f t="shared" si="631"/>
        <v>290000</v>
      </c>
    </row>
    <row r="1356" spans="1:18" ht="21" hidden="1" customHeight="1">
      <c r="A1356" s="17" t="s">
        <v>332</v>
      </c>
      <c r="B1356" s="15">
        <v>793</v>
      </c>
      <c r="C1356" s="16" t="s">
        <v>113</v>
      </c>
      <c r="D1356" s="16" t="s">
        <v>37</v>
      </c>
      <c r="E1356" s="16" t="s">
        <v>762</v>
      </c>
      <c r="F1356" s="16" t="s">
        <v>333</v>
      </c>
      <c r="G1356" s="159">
        <f>G1357</f>
        <v>0</v>
      </c>
      <c r="H1356" s="159">
        <f t="shared" ref="H1356:R1356" si="632">H1357</f>
        <v>0</v>
      </c>
      <c r="I1356" s="159">
        <f t="shared" si="632"/>
        <v>0</v>
      </c>
      <c r="J1356" s="159">
        <f t="shared" si="632"/>
        <v>0</v>
      </c>
      <c r="K1356" s="159">
        <f t="shared" si="632"/>
        <v>0</v>
      </c>
      <c r="L1356" s="159">
        <f t="shared" si="632"/>
        <v>0</v>
      </c>
      <c r="M1356" s="159">
        <f t="shared" si="632"/>
        <v>0</v>
      </c>
      <c r="N1356" s="159">
        <f t="shared" si="632"/>
        <v>0</v>
      </c>
      <c r="O1356" s="159">
        <f t="shared" si="632"/>
        <v>0</v>
      </c>
      <c r="P1356" s="159">
        <f t="shared" si="632"/>
        <v>0</v>
      </c>
      <c r="Q1356" s="159">
        <f t="shared" si="632"/>
        <v>0</v>
      </c>
      <c r="R1356" s="159">
        <f t="shared" si="632"/>
        <v>0</v>
      </c>
    </row>
    <row r="1357" spans="1:18" ht="30.75" hidden="1" customHeight="1">
      <c r="A1357" s="17" t="s">
        <v>334</v>
      </c>
      <c r="B1357" s="15">
        <v>793</v>
      </c>
      <c r="C1357" s="16" t="s">
        <v>113</v>
      </c>
      <c r="D1357" s="16" t="s">
        <v>37</v>
      </c>
      <c r="E1357" s="16" t="s">
        <v>762</v>
      </c>
      <c r="F1357" s="16" t="s">
        <v>335</v>
      </c>
      <c r="G1357" s="159"/>
      <c r="H1357" s="159"/>
      <c r="I1357" s="159"/>
      <c r="J1357" s="159"/>
      <c r="K1357" s="159"/>
      <c r="L1357" s="159"/>
      <c r="M1357" s="159"/>
      <c r="N1357" s="159"/>
      <c r="O1357" s="159"/>
      <c r="P1357" s="159"/>
      <c r="Q1357" s="159"/>
      <c r="R1357" s="159"/>
    </row>
    <row r="1358" spans="1:18" ht="30.75" customHeight="1">
      <c r="A1358" s="17" t="s">
        <v>343</v>
      </c>
      <c r="B1358" s="15">
        <v>793</v>
      </c>
      <c r="C1358" s="16" t="s">
        <v>113</v>
      </c>
      <c r="D1358" s="16" t="s">
        <v>37</v>
      </c>
      <c r="E1358" s="16" t="s">
        <v>938</v>
      </c>
      <c r="F1358" s="16" t="s">
        <v>344</v>
      </c>
      <c r="G1358" s="159">
        <f>G1359</f>
        <v>290000</v>
      </c>
      <c r="H1358" s="159">
        <f t="shared" ref="H1358:R1358" si="633">H1359</f>
        <v>290000</v>
      </c>
      <c r="I1358" s="159">
        <f t="shared" si="633"/>
        <v>290000</v>
      </c>
      <c r="J1358" s="159">
        <f t="shared" si="633"/>
        <v>290000</v>
      </c>
      <c r="K1358" s="159">
        <f t="shared" si="633"/>
        <v>290000</v>
      </c>
      <c r="L1358" s="159">
        <f t="shared" si="633"/>
        <v>290000</v>
      </c>
      <c r="M1358" s="159">
        <f t="shared" si="633"/>
        <v>290000</v>
      </c>
      <c r="N1358" s="159">
        <f t="shared" si="633"/>
        <v>290000</v>
      </c>
      <c r="O1358" s="159">
        <f t="shared" si="633"/>
        <v>290000</v>
      </c>
      <c r="P1358" s="159">
        <f t="shared" si="633"/>
        <v>290000</v>
      </c>
      <c r="Q1358" s="159">
        <f t="shared" si="633"/>
        <v>290000</v>
      </c>
      <c r="R1358" s="159">
        <f t="shared" si="633"/>
        <v>290000</v>
      </c>
    </row>
    <row r="1359" spans="1:18" ht="30.75" customHeight="1">
      <c r="A1359" s="17" t="s">
        <v>361</v>
      </c>
      <c r="B1359" s="15">
        <v>793</v>
      </c>
      <c r="C1359" s="16" t="s">
        <v>113</v>
      </c>
      <c r="D1359" s="16" t="s">
        <v>37</v>
      </c>
      <c r="E1359" s="16" t="s">
        <v>938</v>
      </c>
      <c r="F1359" s="16" t="s">
        <v>362</v>
      </c>
      <c r="G1359" s="159">
        <f>90000+200000</f>
        <v>290000</v>
      </c>
      <c r="H1359" s="159">
        <f t="shared" ref="H1359:R1359" si="634">90000+200000</f>
        <v>290000</v>
      </c>
      <c r="I1359" s="159">
        <f t="shared" si="634"/>
        <v>290000</v>
      </c>
      <c r="J1359" s="159">
        <f t="shared" si="634"/>
        <v>290000</v>
      </c>
      <c r="K1359" s="159">
        <f t="shared" si="634"/>
        <v>290000</v>
      </c>
      <c r="L1359" s="159">
        <f t="shared" si="634"/>
        <v>290000</v>
      </c>
      <c r="M1359" s="159">
        <f t="shared" si="634"/>
        <v>290000</v>
      </c>
      <c r="N1359" s="159">
        <f t="shared" si="634"/>
        <v>290000</v>
      </c>
      <c r="O1359" s="159">
        <f t="shared" si="634"/>
        <v>290000</v>
      </c>
      <c r="P1359" s="159">
        <f t="shared" si="634"/>
        <v>290000</v>
      </c>
      <c r="Q1359" s="159">
        <f t="shared" si="634"/>
        <v>290000</v>
      </c>
      <c r="R1359" s="159">
        <f t="shared" si="634"/>
        <v>290000</v>
      </c>
    </row>
    <row r="1360" spans="1:18" s="52" customFormat="1">
      <c r="A1360" s="17" t="s">
        <v>728</v>
      </c>
      <c r="B1360" s="15">
        <v>793</v>
      </c>
      <c r="C1360" s="16" t="s">
        <v>113</v>
      </c>
      <c r="D1360" s="16" t="s">
        <v>37</v>
      </c>
      <c r="E1360" s="16" t="s">
        <v>527</v>
      </c>
      <c r="F1360" s="16"/>
      <c r="G1360" s="159">
        <f>G1361</f>
        <v>347000</v>
      </c>
      <c r="H1360" s="159">
        <f t="shared" ref="H1360:R1362" si="635">H1361</f>
        <v>347001</v>
      </c>
      <c r="I1360" s="159">
        <f t="shared" si="635"/>
        <v>347002</v>
      </c>
      <c r="J1360" s="159">
        <f t="shared" si="635"/>
        <v>347003</v>
      </c>
      <c r="K1360" s="159">
        <f t="shared" si="635"/>
        <v>347004</v>
      </c>
      <c r="L1360" s="159">
        <f t="shared" si="635"/>
        <v>347005</v>
      </c>
      <c r="M1360" s="159">
        <f t="shared" si="635"/>
        <v>347006</v>
      </c>
      <c r="N1360" s="159">
        <f t="shared" si="635"/>
        <v>347007</v>
      </c>
      <c r="O1360" s="159">
        <f t="shared" si="635"/>
        <v>347008</v>
      </c>
      <c r="P1360" s="159">
        <f t="shared" si="635"/>
        <v>347009</v>
      </c>
      <c r="Q1360" s="159">
        <f t="shared" si="635"/>
        <v>347010</v>
      </c>
      <c r="R1360" s="159">
        <f t="shared" si="635"/>
        <v>347000</v>
      </c>
    </row>
    <row r="1361" spans="1:18" s="52" customFormat="1" ht="34.5" customHeight="1">
      <c r="A1361" s="17" t="s">
        <v>509</v>
      </c>
      <c r="B1361" s="15">
        <v>793</v>
      </c>
      <c r="C1361" s="16" t="s">
        <v>113</v>
      </c>
      <c r="D1361" s="16" t="s">
        <v>37</v>
      </c>
      <c r="E1361" s="16" t="s">
        <v>528</v>
      </c>
      <c r="F1361" s="16"/>
      <c r="G1361" s="159">
        <f>G1362</f>
        <v>347000</v>
      </c>
      <c r="H1361" s="159">
        <f t="shared" si="635"/>
        <v>347001</v>
      </c>
      <c r="I1361" s="159">
        <f t="shared" si="635"/>
        <v>347002</v>
      </c>
      <c r="J1361" s="159">
        <f t="shared" si="635"/>
        <v>347003</v>
      </c>
      <c r="K1361" s="159">
        <f t="shared" si="635"/>
        <v>347004</v>
      </c>
      <c r="L1361" s="159">
        <f t="shared" si="635"/>
        <v>347005</v>
      </c>
      <c r="M1361" s="159">
        <f t="shared" si="635"/>
        <v>347006</v>
      </c>
      <c r="N1361" s="159">
        <f t="shared" si="635"/>
        <v>347007</v>
      </c>
      <c r="O1361" s="159">
        <f t="shared" si="635"/>
        <v>347008</v>
      </c>
      <c r="P1361" s="159">
        <f t="shared" si="635"/>
        <v>347009</v>
      </c>
      <c r="Q1361" s="159">
        <f t="shared" si="635"/>
        <v>347010</v>
      </c>
      <c r="R1361" s="159">
        <f t="shared" si="635"/>
        <v>347000</v>
      </c>
    </row>
    <row r="1362" spans="1:18" s="52" customFormat="1" ht="25.5">
      <c r="A1362" s="17" t="s">
        <v>49</v>
      </c>
      <c r="B1362" s="15">
        <v>793</v>
      </c>
      <c r="C1362" s="16" t="s">
        <v>113</v>
      </c>
      <c r="D1362" s="16" t="s">
        <v>37</v>
      </c>
      <c r="E1362" s="16" t="s">
        <v>528</v>
      </c>
      <c r="F1362" s="16" t="s">
        <v>50</v>
      </c>
      <c r="G1362" s="159">
        <f>G1363</f>
        <v>347000</v>
      </c>
      <c r="H1362" s="159">
        <f t="shared" si="635"/>
        <v>347001</v>
      </c>
      <c r="I1362" s="159">
        <f t="shared" si="635"/>
        <v>347002</v>
      </c>
      <c r="J1362" s="159">
        <f t="shared" si="635"/>
        <v>347003</v>
      </c>
      <c r="K1362" s="159">
        <f t="shared" si="635"/>
        <v>347004</v>
      </c>
      <c r="L1362" s="159">
        <f t="shared" si="635"/>
        <v>347005</v>
      </c>
      <c r="M1362" s="159">
        <f t="shared" si="635"/>
        <v>347006</v>
      </c>
      <c r="N1362" s="159">
        <f t="shared" si="635"/>
        <v>347007</v>
      </c>
      <c r="O1362" s="159">
        <f t="shared" si="635"/>
        <v>347008</v>
      </c>
      <c r="P1362" s="159">
        <f t="shared" si="635"/>
        <v>347009</v>
      </c>
      <c r="Q1362" s="159">
        <f t="shared" si="635"/>
        <v>347010</v>
      </c>
      <c r="R1362" s="159">
        <f t="shared" si="635"/>
        <v>347000</v>
      </c>
    </row>
    <row r="1363" spans="1:18" s="52" customFormat="1" ht="25.5">
      <c r="A1363" s="17" t="s">
        <v>51</v>
      </c>
      <c r="B1363" s="15">
        <v>793</v>
      </c>
      <c r="C1363" s="16" t="s">
        <v>113</v>
      </c>
      <c r="D1363" s="16" t="s">
        <v>37</v>
      </c>
      <c r="E1363" s="16" t="s">
        <v>528</v>
      </c>
      <c r="F1363" s="16" t="s">
        <v>52</v>
      </c>
      <c r="G1363" s="159">
        <v>347000</v>
      </c>
      <c r="H1363" s="159">
        <v>347001</v>
      </c>
      <c r="I1363" s="159">
        <v>347002</v>
      </c>
      <c r="J1363" s="159">
        <v>347003</v>
      </c>
      <c r="K1363" s="159">
        <v>347004</v>
      </c>
      <c r="L1363" s="159">
        <v>347005</v>
      </c>
      <c r="M1363" s="159">
        <v>347006</v>
      </c>
      <c r="N1363" s="159">
        <v>347007</v>
      </c>
      <c r="O1363" s="159">
        <v>347008</v>
      </c>
      <c r="P1363" s="159">
        <v>347009</v>
      </c>
      <c r="Q1363" s="159">
        <v>347010</v>
      </c>
      <c r="R1363" s="159">
        <v>347000</v>
      </c>
    </row>
    <row r="1364" spans="1:18" ht="25.5">
      <c r="A1364" s="62" t="s">
        <v>618</v>
      </c>
      <c r="B1364" s="21">
        <v>793</v>
      </c>
      <c r="C1364" s="8" t="s">
        <v>32</v>
      </c>
      <c r="D1364" s="8"/>
      <c r="E1364" s="8"/>
      <c r="F1364" s="8"/>
      <c r="G1364" s="157">
        <f t="shared" ref="G1364:R1369" si="636">G1365</f>
        <v>3437274.11</v>
      </c>
      <c r="H1364" s="157">
        <f t="shared" si="636"/>
        <v>3437274.11</v>
      </c>
      <c r="I1364" s="157">
        <f t="shared" si="636"/>
        <v>3437274.11</v>
      </c>
      <c r="J1364" s="157">
        <f t="shared" si="636"/>
        <v>3437274.11</v>
      </c>
      <c r="K1364" s="157">
        <f t="shared" si="636"/>
        <v>3437274.11</v>
      </c>
      <c r="L1364" s="157">
        <f t="shared" si="636"/>
        <v>3437274.11</v>
      </c>
      <c r="M1364" s="157">
        <f t="shared" si="636"/>
        <v>3437274.11</v>
      </c>
      <c r="N1364" s="157">
        <f t="shared" si="636"/>
        <v>3437274.11</v>
      </c>
      <c r="O1364" s="157">
        <f t="shared" si="636"/>
        <v>3437274.11</v>
      </c>
      <c r="P1364" s="157">
        <f t="shared" si="636"/>
        <v>3437274.11</v>
      </c>
      <c r="Q1364" s="157">
        <f t="shared" si="636"/>
        <v>3437274.11</v>
      </c>
      <c r="R1364" s="157">
        <f t="shared" si="636"/>
        <v>1540865.05</v>
      </c>
    </row>
    <row r="1365" spans="1:18" ht="28.5" customHeight="1">
      <c r="A1365" s="14" t="s">
        <v>619</v>
      </c>
      <c r="B1365" s="15">
        <v>793</v>
      </c>
      <c r="C1365" s="16" t="s">
        <v>32</v>
      </c>
      <c r="D1365" s="16" t="s">
        <v>26</v>
      </c>
      <c r="E1365" s="39"/>
      <c r="F1365" s="39"/>
      <c r="G1365" s="159">
        <f t="shared" si="636"/>
        <v>3437274.11</v>
      </c>
      <c r="H1365" s="159">
        <f t="shared" si="636"/>
        <v>3437274.11</v>
      </c>
      <c r="I1365" s="159">
        <f t="shared" si="636"/>
        <v>3437274.11</v>
      </c>
      <c r="J1365" s="159">
        <f t="shared" si="636"/>
        <v>3437274.11</v>
      </c>
      <c r="K1365" s="159">
        <f t="shared" si="636"/>
        <v>3437274.11</v>
      </c>
      <c r="L1365" s="159">
        <f t="shared" si="636"/>
        <v>3437274.11</v>
      </c>
      <c r="M1365" s="159">
        <f t="shared" si="636"/>
        <v>3437274.11</v>
      </c>
      <c r="N1365" s="159">
        <f t="shared" si="636"/>
        <v>3437274.11</v>
      </c>
      <c r="O1365" s="159">
        <f t="shared" si="636"/>
        <v>3437274.11</v>
      </c>
      <c r="P1365" s="159">
        <f t="shared" si="636"/>
        <v>3437274.11</v>
      </c>
      <c r="Q1365" s="159">
        <f t="shared" si="636"/>
        <v>3437274.11</v>
      </c>
      <c r="R1365" s="159">
        <f t="shared" si="636"/>
        <v>1540865.05</v>
      </c>
    </row>
    <row r="1366" spans="1:18" s="31" customFormat="1" ht="38.25">
      <c r="A1366" s="17" t="s">
        <v>786</v>
      </c>
      <c r="B1366" s="15">
        <v>793</v>
      </c>
      <c r="C1366" s="16" t="s">
        <v>32</v>
      </c>
      <c r="D1366" s="16" t="s">
        <v>26</v>
      </c>
      <c r="E1366" s="16" t="s">
        <v>468</v>
      </c>
      <c r="F1366" s="42"/>
      <c r="G1366" s="159">
        <f t="shared" si="636"/>
        <v>3437274.11</v>
      </c>
      <c r="H1366" s="159">
        <f t="shared" si="636"/>
        <v>3437274.11</v>
      </c>
      <c r="I1366" s="159">
        <f t="shared" si="636"/>
        <v>3437274.11</v>
      </c>
      <c r="J1366" s="159">
        <f t="shared" si="636"/>
        <v>3437274.11</v>
      </c>
      <c r="K1366" s="159">
        <f t="shared" si="636"/>
        <v>3437274.11</v>
      </c>
      <c r="L1366" s="159">
        <f t="shared" si="636"/>
        <v>3437274.11</v>
      </c>
      <c r="M1366" s="159">
        <f t="shared" si="636"/>
        <v>3437274.11</v>
      </c>
      <c r="N1366" s="159">
        <f t="shared" si="636"/>
        <v>3437274.11</v>
      </c>
      <c r="O1366" s="159">
        <f t="shared" si="636"/>
        <v>3437274.11</v>
      </c>
      <c r="P1366" s="159">
        <f t="shared" si="636"/>
        <v>3437274.11</v>
      </c>
      <c r="Q1366" s="159">
        <f t="shared" si="636"/>
        <v>3437274.11</v>
      </c>
      <c r="R1366" s="159">
        <f t="shared" si="636"/>
        <v>1540865.05</v>
      </c>
    </row>
    <row r="1367" spans="1:18" s="31" customFormat="1" ht="25.5">
      <c r="A1367" s="17" t="s">
        <v>620</v>
      </c>
      <c r="B1367" s="15">
        <v>793</v>
      </c>
      <c r="C1367" s="16" t="s">
        <v>32</v>
      </c>
      <c r="D1367" s="16" t="s">
        <v>26</v>
      </c>
      <c r="E1367" s="16" t="s">
        <v>481</v>
      </c>
      <c r="F1367" s="42"/>
      <c r="G1367" s="159">
        <f t="shared" si="636"/>
        <v>3437274.11</v>
      </c>
      <c r="H1367" s="159">
        <f t="shared" si="636"/>
        <v>3437274.11</v>
      </c>
      <c r="I1367" s="159">
        <f t="shared" si="636"/>
        <v>3437274.11</v>
      </c>
      <c r="J1367" s="159">
        <f t="shared" si="636"/>
        <v>3437274.11</v>
      </c>
      <c r="K1367" s="159">
        <f t="shared" si="636"/>
        <v>3437274.11</v>
      </c>
      <c r="L1367" s="159">
        <f t="shared" si="636"/>
        <v>3437274.11</v>
      </c>
      <c r="M1367" s="159">
        <f t="shared" si="636"/>
        <v>3437274.11</v>
      </c>
      <c r="N1367" s="159">
        <f t="shared" si="636"/>
        <v>3437274.11</v>
      </c>
      <c r="O1367" s="159">
        <f t="shared" si="636"/>
        <v>3437274.11</v>
      </c>
      <c r="P1367" s="159">
        <f t="shared" si="636"/>
        <v>3437274.11</v>
      </c>
      <c r="Q1367" s="159">
        <f t="shared" si="636"/>
        <v>3437274.11</v>
      </c>
      <c r="R1367" s="159">
        <f t="shared" si="636"/>
        <v>1540865.05</v>
      </c>
    </row>
    <row r="1368" spans="1:18">
      <c r="A1368" s="17" t="s">
        <v>621</v>
      </c>
      <c r="B1368" s="15">
        <v>793</v>
      </c>
      <c r="C1368" s="16" t="s">
        <v>32</v>
      </c>
      <c r="D1368" s="16" t="s">
        <v>26</v>
      </c>
      <c r="E1368" s="16" t="s">
        <v>482</v>
      </c>
      <c r="F1368" s="16"/>
      <c r="G1368" s="159">
        <f t="shared" si="636"/>
        <v>3437274.11</v>
      </c>
      <c r="H1368" s="159">
        <f t="shared" si="636"/>
        <v>3437274.11</v>
      </c>
      <c r="I1368" s="159">
        <f t="shared" si="636"/>
        <v>3437274.11</v>
      </c>
      <c r="J1368" s="159">
        <f t="shared" si="636"/>
        <v>3437274.11</v>
      </c>
      <c r="K1368" s="159">
        <f t="shared" si="636"/>
        <v>3437274.11</v>
      </c>
      <c r="L1368" s="159">
        <f t="shared" si="636"/>
        <v>3437274.11</v>
      </c>
      <c r="M1368" s="159">
        <f t="shared" si="636"/>
        <v>3437274.11</v>
      </c>
      <c r="N1368" s="159">
        <f t="shared" si="636"/>
        <v>3437274.11</v>
      </c>
      <c r="O1368" s="159">
        <f t="shared" si="636"/>
        <v>3437274.11</v>
      </c>
      <c r="P1368" s="159">
        <f t="shared" si="636"/>
        <v>3437274.11</v>
      </c>
      <c r="Q1368" s="159">
        <f t="shared" si="636"/>
        <v>3437274.11</v>
      </c>
      <c r="R1368" s="159">
        <f t="shared" si="636"/>
        <v>1540865.05</v>
      </c>
    </row>
    <row r="1369" spans="1:18">
      <c r="A1369" s="17" t="s">
        <v>622</v>
      </c>
      <c r="B1369" s="15">
        <v>793</v>
      </c>
      <c r="C1369" s="16" t="s">
        <v>32</v>
      </c>
      <c r="D1369" s="16" t="s">
        <v>26</v>
      </c>
      <c r="E1369" s="16" t="s">
        <v>482</v>
      </c>
      <c r="F1369" s="16" t="s">
        <v>623</v>
      </c>
      <c r="G1369" s="159">
        <f t="shared" si="636"/>
        <v>3437274.11</v>
      </c>
      <c r="H1369" s="159">
        <f t="shared" si="636"/>
        <v>3437274.11</v>
      </c>
      <c r="I1369" s="159">
        <f t="shared" si="636"/>
        <v>3437274.11</v>
      </c>
      <c r="J1369" s="159">
        <f t="shared" si="636"/>
        <v>3437274.11</v>
      </c>
      <c r="K1369" s="159">
        <f t="shared" si="636"/>
        <v>3437274.11</v>
      </c>
      <c r="L1369" s="159">
        <f t="shared" si="636"/>
        <v>3437274.11</v>
      </c>
      <c r="M1369" s="159">
        <f t="shared" si="636"/>
        <v>3437274.11</v>
      </c>
      <c r="N1369" s="159">
        <f t="shared" si="636"/>
        <v>3437274.11</v>
      </c>
      <c r="O1369" s="159">
        <f t="shared" si="636"/>
        <v>3437274.11</v>
      </c>
      <c r="P1369" s="159">
        <f t="shared" si="636"/>
        <v>3437274.11</v>
      </c>
      <c r="Q1369" s="159">
        <f t="shared" si="636"/>
        <v>3437274.11</v>
      </c>
      <c r="R1369" s="159">
        <f t="shared" si="636"/>
        <v>1540865.05</v>
      </c>
    </row>
    <row r="1370" spans="1:18">
      <c r="A1370" s="17" t="s">
        <v>624</v>
      </c>
      <c r="B1370" s="15">
        <v>793</v>
      </c>
      <c r="C1370" s="16" t="s">
        <v>32</v>
      </c>
      <c r="D1370" s="16" t="s">
        <v>26</v>
      </c>
      <c r="E1370" s="16" t="s">
        <v>482</v>
      </c>
      <c r="F1370" s="16" t="s">
        <v>625</v>
      </c>
      <c r="G1370" s="159">
        <f>4006246-568971.89</f>
        <v>3437274.11</v>
      </c>
      <c r="H1370" s="159">
        <f t="shared" ref="H1370:Q1370" si="637">4006246-568971.89</f>
        <v>3437274.11</v>
      </c>
      <c r="I1370" s="159">
        <f t="shared" si="637"/>
        <v>3437274.11</v>
      </c>
      <c r="J1370" s="159">
        <f t="shared" si="637"/>
        <v>3437274.11</v>
      </c>
      <c r="K1370" s="159">
        <f t="shared" si="637"/>
        <v>3437274.11</v>
      </c>
      <c r="L1370" s="159">
        <f t="shared" si="637"/>
        <v>3437274.11</v>
      </c>
      <c r="M1370" s="159">
        <f t="shared" si="637"/>
        <v>3437274.11</v>
      </c>
      <c r="N1370" s="159">
        <f t="shared" si="637"/>
        <v>3437274.11</v>
      </c>
      <c r="O1370" s="159">
        <f t="shared" si="637"/>
        <v>3437274.11</v>
      </c>
      <c r="P1370" s="159">
        <f t="shared" si="637"/>
        <v>3437274.11</v>
      </c>
      <c r="Q1370" s="159">
        <f t="shared" si="637"/>
        <v>3437274.11</v>
      </c>
      <c r="R1370" s="159">
        <v>1540865.05</v>
      </c>
    </row>
    <row r="1371" spans="1:18" s="24" customFormat="1">
      <c r="A1371" s="142" t="s">
        <v>117</v>
      </c>
      <c r="B1371" s="21"/>
      <c r="C1371" s="22"/>
      <c r="D1371" s="22"/>
      <c r="E1371" s="22"/>
      <c r="F1371" s="22"/>
      <c r="G1371" s="161">
        <f>G904++G1108+G1155+G1253+G1233+G1337+G1364</f>
        <v>84378473.709999993</v>
      </c>
      <c r="H1371" s="161">
        <f t="shared" ref="H1371:R1371" si="638">H904++H1108+H1155+H1253+H1233+H1337+H1364</f>
        <v>84378513.709999993</v>
      </c>
      <c r="I1371" s="161">
        <f t="shared" si="638"/>
        <v>84378553.709999993</v>
      </c>
      <c r="J1371" s="161">
        <f t="shared" si="638"/>
        <v>84378593.709999993</v>
      </c>
      <c r="K1371" s="161">
        <f t="shared" si="638"/>
        <v>84378633.709999993</v>
      </c>
      <c r="L1371" s="161">
        <f t="shared" si="638"/>
        <v>84378673.709999993</v>
      </c>
      <c r="M1371" s="161">
        <f t="shared" si="638"/>
        <v>84378713.709999993</v>
      </c>
      <c r="N1371" s="161">
        <f t="shared" si="638"/>
        <v>84378753.709999993</v>
      </c>
      <c r="O1371" s="161">
        <f t="shared" si="638"/>
        <v>84378793.709999993</v>
      </c>
      <c r="P1371" s="161">
        <f t="shared" si="638"/>
        <v>84378833.709999993</v>
      </c>
      <c r="Q1371" s="161">
        <f t="shared" si="638"/>
        <v>84378873.709999993</v>
      </c>
      <c r="R1371" s="161">
        <f t="shared" si="638"/>
        <v>80092383.420000002</v>
      </c>
    </row>
    <row r="1372" spans="1:18" ht="25.5">
      <c r="A1372" s="139" t="s">
        <v>845</v>
      </c>
      <c r="B1372" s="137">
        <v>794</v>
      </c>
      <c r="C1372" s="143"/>
      <c r="D1372" s="143"/>
      <c r="E1372" s="143"/>
      <c r="F1372" s="143"/>
      <c r="G1372" s="166"/>
      <c r="H1372" s="166"/>
      <c r="I1372" s="166"/>
      <c r="J1372" s="166"/>
      <c r="K1372" s="166"/>
      <c r="L1372" s="166"/>
      <c r="M1372" s="166"/>
      <c r="N1372" s="166"/>
      <c r="O1372" s="166"/>
      <c r="P1372" s="166"/>
      <c r="Q1372" s="166"/>
      <c r="R1372" s="166"/>
    </row>
    <row r="1373" spans="1:18">
      <c r="A1373" s="68" t="s">
        <v>25</v>
      </c>
      <c r="B1373" s="21">
        <v>794</v>
      </c>
      <c r="C1373" s="8" t="s">
        <v>26</v>
      </c>
      <c r="D1373" s="8"/>
      <c r="E1373" s="8"/>
      <c r="F1373" s="8"/>
      <c r="G1373" s="157">
        <f>G1374+G1402</f>
        <v>4613352</v>
      </c>
      <c r="H1373" s="157">
        <f t="shared" ref="H1373:R1373" si="639">H1374+H1402</f>
        <v>4613357</v>
      </c>
      <c r="I1373" s="157">
        <f t="shared" si="639"/>
        <v>4613362</v>
      </c>
      <c r="J1373" s="157">
        <f t="shared" si="639"/>
        <v>4613367</v>
      </c>
      <c r="K1373" s="157">
        <f t="shared" si="639"/>
        <v>4613372</v>
      </c>
      <c r="L1373" s="157">
        <f t="shared" si="639"/>
        <v>4613377</v>
      </c>
      <c r="M1373" s="157">
        <f t="shared" si="639"/>
        <v>4613382</v>
      </c>
      <c r="N1373" s="157">
        <f t="shared" si="639"/>
        <v>4613387</v>
      </c>
      <c r="O1373" s="157">
        <f t="shared" si="639"/>
        <v>4613392</v>
      </c>
      <c r="P1373" s="157">
        <f t="shared" si="639"/>
        <v>4613397</v>
      </c>
      <c r="Q1373" s="157">
        <f t="shared" si="639"/>
        <v>4613402</v>
      </c>
      <c r="R1373" s="157">
        <f t="shared" si="639"/>
        <v>4453158.3900000006</v>
      </c>
    </row>
    <row r="1374" spans="1:18" ht="38.25">
      <c r="A1374" s="17" t="s">
        <v>729</v>
      </c>
      <c r="B1374" s="15">
        <v>794</v>
      </c>
      <c r="C1374" s="16" t="s">
        <v>26</v>
      </c>
      <c r="D1374" s="16" t="s">
        <v>109</v>
      </c>
      <c r="E1374" s="16"/>
      <c r="F1374" s="16"/>
      <c r="G1374" s="159">
        <f>G1375</f>
        <v>2615981</v>
      </c>
      <c r="H1374" s="159">
        <f t="shared" ref="H1374:R1374" si="640">H1375</f>
        <v>2615985</v>
      </c>
      <c r="I1374" s="159">
        <f t="shared" si="640"/>
        <v>2615989</v>
      </c>
      <c r="J1374" s="159">
        <f t="shared" si="640"/>
        <v>2615993</v>
      </c>
      <c r="K1374" s="159">
        <f t="shared" si="640"/>
        <v>2615997</v>
      </c>
      <c r="L1374" s="159">
        <f t="shared" si="640"/>
        <v>2616001</v>
      </c>
      <c r="M1374" s="159">
        <f t="shared" si="640"/>
        <v>2616005</v>
      </c>
      <c r="N1374" s="159">
        <f t="shared" si="640"/>
        <v>2616009</v>
      </c>
      <c r="O1374" s="159">
        <f t="shared" si="640"/>
        <v>2616013</v>
      </c>
      <c r="P1374" s="159">
        <f t="shared" si="640"/>
        <v>2616017</v>
      </c>
      <c r="Q1374" s="159">
        <f t="shared" si="640"/>
        <v>2616021</v>
      </c>
      <c r="R1374" s="159">
        <f t="shared" si="640"/>
        <v>2583660.35</v>
      </c>
    </row>
    <row r="1375" spans="1:18" s="52" customFormat="1">
      <c r="A1375" s="17" t="s">
        <v>730</v>
      </c>
      <c r="B1375" s="15">
        <v>794</v>
      </c>
      <c r="C1375" s="16" t="s">
        <v>26</v>
      </c>
      <c r="D1375" s="16" t="s">
        <v>109</v>
      </c>
      <c r="E1375" s="16" t="s">
        <v>529</v>
      </c>
      <c r="F1375" s="16"/>
      <c r="G1375" s="159">
        <f>G1376+G1380+G1384</f>
        <v>2615981</v>
      </c>
      <c r="H1375" s="159">
        <f t="shared" ref="H1375:R1375" si="641">H1376+H1380+H1384</f>
        <v>2615985</v>
      </c>
      <c r="I1375" s="159">
        <f t="shared" si="641"/>
        <v>2615989</v>
      </c>
      <c r="J1375" s="159">
        <f t="shared" si="641"/>
        <v>2615993</v>
      </c>
      <c r="K1375" s="159">
        <f t="shared" si="641"/>
        <v>2615997</v>
      </c>
      <c r="L1375" s="159">
        <f t="shared" si="641"/>
        <v>2616001</v>
      </c>
      <c r="M1375" s="159">
        <f t="shared" si="641"/>
        <v>2616005</v>
      </c>
      <c r="N1375" s="159">
        <f t="shared" si="641"/>
        <v>2616009</v>
      </c>
      <c r="O1375" s="159">
        <f t="shared" si="641"/>
        <v>2616013</v>
      </c>
      <c r="P1375" s="159">
        <f t="shared" si="641"/>
        <v>2616017</v>
      </c>
      <c r="Q1375" s="159">
        <f t="shared" si="641"/>
        <v>2616021</v>
      </c>
      <c r="R1375" s="159">
        <f t="shared" si="641"/>
        <v>2583660.35</v>
      </c>
    </row>
    <row r="1376" spans="1:18" s="36" customFormat="1" ht="25.5">
      <c r="A1376" s="17" t="s">
        <v>731</v>
      </c>
      <c r="B1376" s="15">
        <v>794</v>
      </c>
      <c r="C1376" s="16" t="s">
        <v>26</v>
      </c>
      <c r="D1376" s="16" t="s">
        <v>109</v>
      </c>
      <c r="E1376" s="16" t="s">
        <v>530</v>
      </c>
      <c r="F1376" s="42"/>
      <c r="G1376" s="159">
        <f>G1377</f>
        <v>945816</v>
      </c>
      <c r="H1376" s="159">
        <f t="shared" ref="H1376:R1378" si="642">H1377</f>
        <v>945816</v>
      </c>
      <c r="I1376" s="159">
        <f t="shared" si="642"/>
        <v>945816</v>
      </c>
      <c r="J1376" s="159">
        <f t="shared" si="642"/>
        <v>945816</v>
      </c>
      <c r="K1376" s="159">
        <f t="shared" si="642"/>
        <v>945816</v>
      </c>
      <c r="L1376" s="159">
        <f t="shared" si="642"/>
        <v>945816</v>
      </c>
      <c r="M1376" s="159">
        <f t="shared" si="642"/>
        <v>945816</v>
      </c>
      <c r="N1376" s="159">
        <f t="shared" si="642"/>
        <v>945816</v>
      </c>
      <c r="O1376" s="159">
        <f t="shared" si="642"/>
        <v>945816</v>
      </c>
      <c r="P1376" s="159">
        <f t="shared" si="642"/>
        <v>945816</v>
      </c>
      <c r="Q1376" s="159">
        <f t="shared" si="642"/>
        <v>945816</v>
      </c>
      <c r="R1376" s="159">
        <f t="shared" si="642"/>
        <v>945816</v>
      </c>
    </row>
    <row r="1377" spans="1:18" s="36" customFormat="1" ht="25.5">
      <c r="A1377" s="17" t="s">
        <v>121</v>
      </c>
      <c r="B1377" s="15">
        <v>794</v>
      </c>
      <c r="C1377" s="16" t="s">
        <v>26</v>
      </c>
      <c r="D1377" s="16" t="s">
        <v>109</v>
      </c>
      <c r="E1377" s="16" t="s">
        <v>533</v>
      </c>
      <c r="F1377" s="16"/>
      <c r="G1377" s="159">
        <f>G1378</f>
        <v>945816</v>
      </c>
      <c r="H1377" s="159">
        <f t="shared" si="642"/>
        <v>945816</v>
      </c>
      <c r="I1377" s="159">
        <f t="shared" si="642"/>
        <v>945816</v>
      </c>
      <c r="J1377" s="159">
        <f t="shared" si="642"/>
        <v>945816</v>
      </c>
      <c r="K1377" s="159">
        <f t="shared" si="642"/>
        <v>945816</v>
      </c>
      <c r="L1377" s="159">
        <f t="shared" si="642"/>
        <v>945816</v>
      </c>
      <c r="M1377" s="159">
        <f t="shared" si="642"/>
        <v>945816</v>
      </c>
      <c r="N1377" s="159">
        <f t="shared" si="642"/>
        <v>945816</v>
      </c>
      <c r="O1377" s="159">
        <f t="shared" si="642"/>
        <v>945816</v>
      </c>
      <c r="P1377" s="159">
        <f t="shared" si="642"/>
        <v>945816</v>
      </c>
      <c r="Q1377" s="159">
        <f t="shared" si="642"/>
        <v>945816</v>
      </c>
      <c r="R1377" s="159">
        <f t="shared" si="642"/>
        <v>945816</v>
      </c>
    </row>
    <row r="1378" spans="1:18" s="36" customFormat="1" ht="51">
      <c r="A1378" s="64" t="s">
        <v>92</v>
      </c>
      <c r="B1378" s="15">
        <v>794</v>
      </c>
      <c r="C1378" s="16" t="s">
        <v>26</v>
      </c>
      <c r="D1378" s="16" t="s">
        <v>109</v>
      </c>
      <c r="E1378" s="16" t="s">
        <v>533</v>
      </c>
      <c r="F1378" s="16" t="s">
        <v>95</v>
      </c>
      <c r="G1378" s="159">
        <f>G1379</f>
        <v>945816</v>
      </c>
      <c r="H1378" s="159">
        <f t="shared" si="642"/>
        <v>945816</v>
      </c>
      <c r="I1378" s="159">
        <f t="shared" si="642"/>
        <v>945816</v>
      </c>
      <c r="J1378" s="159">
        <f t="shared" si="642"/>
        <v>945816</v>
      </c>
      <c r="K1378" s="159">
        <f t="shared" si="642"/>
        <v>945816</v>
      </c>
      <c r="L1378" s="159">
        <f t="shared" si="642"/>
        <v>945816</v>
      </c>
      <c r="M1378" s="159">
        <f t="shared" si="642"/>
        <v>945816</v>
      </c>
      <c r="N1378" s="159">
        <f t="shared" si="642"/>
        <v>945816</v>
      </c>
      <c r="O1378" s="159">
        <f t="shared" si="642"/>
        <v>945816</v>
      </c>
      <c r="P1378" s="159">
        <f t="shared" si="642"/>
        <v>945816</v>
      </c>
      <c r="Q1378" s="159">
        <f t="shared" si="642"/>
        <v>945816</v>
      </c>
      <c r="R1378" s="159">
        <f t="shared" si="642"/>
        <v>945816</v>
      </c>
    </row>
    <row r="1379" spans="1:18" ht="25.5">
      <c r="A1379" s="64" t="s">
        <v>93</v>
      </c>
      <c r="B1379" s="15">
        <v>794</v>
      </c>
      <c r="C1379" s="16" t="s">
        <v>26</v>
      </c>
      <c r="D1379" s="16" t="s">
        <v>109</v>
      </c>
      <c r="E1379" s="16" t="s">
        <v>533</v>
      </c>
      <c r="F1379" s="16" t="s">
        <v>96</v>
      </c>
      <c r="G1379" s="159">
        <f>835391+252288-141864-10299+10300</f>
        <v>945816</v>
      </c>
      <c r="H1379" s="159">
        <f t="shared" ref="H1379:R1379" si="643">835391+252288-141864-10299+10300</f>
        <v>945816</v>
      </c>
      <c r="I1379" s="159">
        <f t="shared" si="643"/>
        <v>945816</v>
      </c>
      <c r="J1379" s="159">
        <f t="shared" si="643"/>
        <v>945816</v>
      </c>
      <c r="K1379" s="159">
        <f t="shared" si="643"/>
        <v>945816</v>
      </c>
      <c r="L1379" s="159">
        <f t="shared" si="643"/>
        <v>945816</v>
      </c>
      <c r="M1379" s="159">
        <f t="shared" si="643"/>
        <v>945816</v>
      </c>
      <c r="N1379" s="159">
        <f t="shared" si="643"/>
        <v>945816</v>
      </c>
      <c r="O1379" s="159">
        <f t="shared" si="643"/>
        <v>945816</v>
      </c>
      <c r="P1379" s="159">
        <f t="shared" si="643"/>
        <v>945816</v>
      </c>
      <c r="Q1379" s="159">
        <f t="shared" si="643"/>
        <v>945816</v>
      </c>
      <c r="R1379" s="159">
        <f t="shared" si="643"/>
        <v>945816</v>
      </c>
    </row>
    <row r="1380" spans="1:18" s="36" customFormat="1" ht="25.5">
      <c r="A1380" s="17" t="s">
        <v>732</v>
      </c>
      <c r="B1380" s="15">
        <v>794</v>
      </c>
      <c r="C1380" s="16" t="s">
        <v>26</v>
      </c>
      <c r="D1380" s="16" t="s">
        <v>109</v>
      </c>
      <c r="E1380" s="16" t="s">
        <v>534</v>
      </c>
      <c r="F1380" s="42"/>
      <c r="G1380" s="159">
        <f>G1381</f>
        <v>361080</v>
      </c>
      <c r="H1380" s="159">
        <f t="shared" ref="H1380:R1382" si="644">H1381</f>
        <v>361081</v>
      </c>
      <c r="I1380" s="159">
        <f t="shared" si="644"/>
        <v>361082</v>
      </c>
      <c r="J1380" s="159">
        <f t="shared" si="644"/>
        <v>361083</v>
      </c>
      <c r="K1380" s="159">
        <f t="shared" si="644"/>
        <v>361084</v>
      </c>
      <c r="L1380" s="159">
        <f t="shared" si="644"/>
        <v>361085</v>
      </c>
      <c r="M1380" s="159">
        <f t="shared" si="644"/>
        <v>361086</v>
      </c>
      <c r="N1380" s="159">
        <f t="shared" si="644"/>
        <v>361087</v>
      </c>
      <c r="O1380" s="159">
        <f t="shared" si="644"/>
        <v>361088</v>
      </c>
      <c r="P1380" s="159">
        <f t="shared" si="644"/>
        <v>361089</v>
      </c>
      <c r="Q1380" s="159">
        <f t="shared" si="644"/>
        <v>361090</v>
      </c>
      <c r="R1380" s="159">
        <f t="shared" si="644"/>
        <v>361080</v>
      </c>
    </row>
    <row r="1381" spans="1:18" s="36" customFormat="1" ht="25.5">
      <c r="A1381" s="17" t="s">
        <v>121</v>
      </c>
      <c r="B1381" s="15">
        <v>794</v>
      </c>
      <c r="C1381" s="16" t="s">
        <v>26</v>
      </c>
      <c r="D1381" s="16" t="s">
        <v>109</v>
      </c>
      <c r="E1381" s="16" t="s">
        <v>535</v>
      </c>
      <c r="F1381" s="16"/>
      <c r="G1381" s="159">
        <f>G1382</f>
        <v>361080</v>
      </c>
      <c r="H1381" s="159">
        <f t="shared" si="644"/>
        <v>361081</v>
      </c>
      <c r="I1381" s="159">
        <f t="shared" si="644"/>
        <v>361082</v>
      </c>
      <c r="J1381" s="159">
        <f t="shared" si="644"/>
        <v>361083</v>
      </c>
      <c r="K1381" s="159">
        <f t="shared" si="644"/>
        <v>361084</v>
      </c>
      <c r="L1381" s="159">
        <f t="shared" si="644"/>
        <v>361085</v>
      </c>
      <c r="M1381" s="159">
        <f t="shared" si="644"/>
        <v>361086</v>
      </c>
      <c r="N1381" s="159">
        <f t="shared" si="644"/>
        <v>361087</v>
      </c>
      <c r="O1381" s="159">
        <f t="shared" si="644"/>
        <v>361088</v>
      </c>
      <c r="P1381" s="159">
        <f t="shared" si="644"/>
        <v>361089</v>
      </c>
      <c r="Q1381" s="159">
        <f t="shared" si="644"/>
        <v>361090</v>
      </c>
      <c r="R1381" s="159">
        <f t="shared" si="644"/>
        <v>361080</v>
      </c>
    </row>
    <row r="1382" spans="1:18" s="36" customFormat="1" ht="51">
      <c r="A1382" s="64" t="s">
        <v>92</v>
      </c>
      <c r="B1382" s="15">
        <v>794</v>
      </c>
      <c r="C1382" s="16" t="s">
        <v>26</v>
      </c>
      <c r="D1382" s="16" t="s">
        <v>109</v>
      </c>
      <c r="E1382" s="16" t="s">
        <v>535</v>
      </c>
      <c r="F1382" s="16" t="s">
        <v>95</v>
      </c>
      <c r="G1382" s="159">
        <f>G1383</f>
        <v>361080</v>
      </c>
      <c r="H1382" s="159">
        <f t="shared" si="644"/>
        <v>361081</v>
      </c>
      <c r="I1382" s="159">
        <f t="shared" si="644"/>
        <v>361082</v>
      </c>
      <c r="J1382" s="159">
        <f t="shared" si="644"/>
        <v>361083</v>
      </c>
      <c r="K1382" s="159">
        <f t="shared" si="644"/>
        <v>361084</v>
      </c>
      <c r="L1382" s="159">
        <f t="shared" si="644"/>
        <v>361085</v>
      </c>
      <c r="M1382" s="159">
        <f t="shared" si="644"/>
        <v>361086</v>
      </c>
      <c r="N1382" s="159">
        <f t="shared" si="644"/>
        <v>361087</v>
      </c>
      <c r="O1382" s="159">
        <f t="shared" si="644"/>
        <v>361088</v>
      </c>
      <c r="P1382" s="159">
        <f t="shared" si="644"/>
        <v>361089</v>
      </c>
      <c r="Q1382" s="159">
        <f t="shared" si="644"/>
        <v>361090</v>
      </c>
      <c r="R1382" s="159">
        <f t="shared" si="644"/>
        <v>361080</v>
      </c>
    </row>
    <row r="1383" spans="1:18" s="36" customFormat="1" ht="25.5">
      <c r="A1383" s="64" t="s">
        <v>93</v>
      </c>
      <c r="B1383" s="15">
        <v>794</v>
      </c>
      <c r="C1383" s="16" t="s">
        <v>26</v>
      </c>
      <c r="D1383" s="16" t="s">
        <v>109</v>
      </c>
      <c r="E1383" s="16" t="s">
        <v>535</v>
      </c>
      <c r="F1383" s="16" t="s">
        <v>96</v>
      </c>
      <c r="G1383" s="159">
        <v>361080</v>
      </c>
      <c r="H1383" s="159">
        <v>361081</v>
      </c>
      <c r="I1383" s="159">
        <v>361082</v>
      </c>
      <c r="J1383" s="159">
        <v>361083</v>
      </c>
      <c r="K1383" s="159">
        <v>361084</v>
      </c>
      <c r="L1383" s="159">
        <v>361085</v>
      </c>
      <c r="M1383" s="159">
        <v>361086</v>
      </c>
      <c r="N1383" s="159">
        <v>361087</v>
      </c>
      <c r="O1383" s="159">
        <v>361088</v>
      </c>
      <c r="P1383" s="159">
        <v>361089</v>
      </c>
      <c r="Q1383" s="159">
        <v>361090</v>
      </c>
      <c r="R1383" s="159">
        <v>361080</v>
      </c>
    </row>
    <row r="1384" spans="1:18">
      <c r="A1384" s="64" t="s">
        <v>733</v>
      </c>
      <c r="B1384" s="15">
        <v>794</v>
      </c>
      <c r="C1384" s="16" t="s">
        <v>26</v>
      </c>
      <c r="D1384" s="16" t="s">
        <v>109</v>
      </c>
      <c r="E1384" s="16" t="s">
        <v>536</v>
      </c>
      <c r="F1384" s="16"/>
      <c r="G1384" s="159">
        <f>G1385</f>
        <v>1309085</v>
      </c>
      <c r="H1384" s="159">
        <f t="shared" ref="H1384:R1384" si="645">H1385</f>
        <v>1309088</v>
      </c>
      <c r="I1384" s="159">
        <f t="shared" si="645"/>
        <v>1309091</v>
      </c>
      <c r="J1384" s="159">
        <f t="shared" si="645"/>
        <v>1309094</v>
      </c>
      <c r="K1384" s="159">
        <f t="shared" si="645"/>
        <v>1309097</v>
      </c>
      <c r="L1384" s="159">
        <f t="shared" si="645"/>
        <v>1309100</v>
      </c>
      <c r="M1384" s="159">
        <f t="shared" si="645"/>
        <v>1309103</v>
      </c>
      <c r="N1384" s="159">
        <f t="shared" si="645"/>
        <v>1309106</v>
      </c>
      <c r="O1384" s="159">
        <f t="shared" si="645"/>
        <v>1309109</v>
      </c>
      <c r="P1384" s="159">
        <f t="shared" si="645"/>
        <v>1309112</v>
      </c>
      <c r="Q1384" s="159">
        <f t="shared" si="645"/>
        <v>1309115</v>
      </c>
      <c r="R1384" s="159">
        <f t="shared" si="645"/>
        <v>1276764.3500000001</v>
      </c>
    </row>
    <row r="1385" spans="1:18" s="36" customFormat="1" ht="25.5">
      <c r="A1385" s="17" t="s">
        <v>121</v>
      </c>
      <c r="B1385" s="15">
        <v>794</v>
      </c>
      <c r="C1385" s="16" t="s">
        <v>26</v>
      </c>
      <c r="D1385" s="16" t="s">
        <v>109</v>
      </c>
      <c r="E1385" s="16" t="s">
        <v>537</v>
      </c>
      <c r="F1385" s="42"/>
      <c r="G1385" s="159">
        <f>G1386+G1390+G1393+G1397</f>
        <v>1309085</v>
      </c>
      <c r="H1385" s="159">
        <f t="shared" ref="H1385:R1385" si="646">H1386+H1390+H1393+H1397</f>
        <v>1309088</v>
      </c>
      <c r="I1385" s="159">
        <f t="shared" si="646"/>
        <v>1309091</v>
      </c>
      <c r="J1385" s="159">
        <f t="shared" si="646"/>
        <v>1309094</v>
      </c>
      <c r="K1385" s="159">
        <f t="shared" si="646"/>
        <v>1309097</v>
      </c>
      <c r="L1385" s="159">
        <f t="shared" si="646"/>
        <v>1309100</v>
      </c>
      <c r="M1385" s="159">
        <f t="shared" si="646"/>
        <v>1309103</v>
      </c>
      <c r="N1385" s="159">
        <f t="shared" si="646"/>
        <v>1309106</v>
      </c>
      <c r="O1385" s="159">
        <f t="shared" si="646"/>
        <v>1309109</v>
      </c>
      <c r="P1385" s="159">
        <f t="shared" si="646"/>
        <v>1309112</v>
      </c>
      <c r="Q1385" s="159">
        <f t="shared" si="646"/>
        <v>1309115</v>
      </c>
      <c r="R1385" s="159">
        <f t="shared" si="646"/>
        <v>1276764.3500000001</v>
      </c>
    </row>
    <row r="1386" spans="1:18" ht="51">
      <c r="A1386" s="64" t="s">
        <v>92</v>
      </c>
      <c r="B1386" s="15">
        <v>794</v>
      </c>
      <c r="C1386" s="16" t="s">
        <v>26</v>
      </c>
      <c r="D1386" s="16" t="s">
        <v>109</v>
      </c>
      <c r="E1386" s="16" t="s">
        <v>537</v>
      </c>
      <c r="F1386" s="16" t="s">
        <v>95</v>
      </c>
      <c r="G1386" s="159">
        <f>G1387</f>
        <v>701300</v>
      </c>
      <c r="H1386" s="159">
        <f t="shared" ref="H1386:R1386" si="647">H1387</f>
        <v>701301</v>
      </c>
      <c r="I1386" s="159">
        <f t="shared" si="647"/>
        <v>701302</v>
      </c>
      <c r="J1386" s="159">
        <f t="shared" si="647"/>
        <v>701303</v>
      </c>
      <c r="K1386" s="159">
        <f t="shared" si="647"/>
        <v>701304</v>
      </c>
      <c r="L1386" s="159">
        <f t="shared" si="647"/>
        <v>701305</v>
      </c>
      <c r="M1386" s="159">
        <f t="shared" si="647"/>
        <v>701306</v>
      </c>
      <c r="N1386" s="159">
        <f t="shared" si="647"/>
        <v>701307</v>
      </c>
      <c r="O1386" s="159">
        <f t="shared" si="647"/>
        <v>701308</v>
      </c>
      <c r="P1386" s="159">
        <f t="shared" si="647"/>
        <v>701309</v>
      </c>
      <c r="Q1386" s="159">
        <f t="shared" si="647"/>
        <v>701310</v>
      </c>
      <c r="R1386" s="159">
        <f t="shared" si="647"/>
        <v>669010.53</v>
      </c>
    </row>
    <row r="1387" spans="1:18" ht="25.5">
      <c r="A1387" s="64" t="s">
        <v>93</v>
      </c>
      <c r="B1387" s="15">
        <v>794</v>
      </c>
      <c r="C1387" s="16" t="s">
        <v>26</v>
      </c>
      <c r="D1387" s="16" t="s">
        <v>109</v>
      </c>
      <c r="E1387" s="16" t="s">
        <v>537</v>
      </c>
      <c r="F1387" s="16" t="s">
        <v>96</v>
      </c>
      <c r="G1387" s="159">
        <v>701300</v>
      </c>
      <c r="H1387" s="159">
        <v>701301</v>
      </c>
      <c r="I1387" s="159">
        <v>701302</v>
      </c>
      <c r="J1387" s="159">
        <v>701303</v>
      </c>
      <c r="K1387" s="159">
        <v>701304</v>
      </c>
      <c r="L1387" s="159">
        <v>701305</v>
      </c>
      <c r="M1387" s="159">
        <v>701306</v>
      </c>
      <c r="N1387" s="159">
        <v>701307</v>
      </c>
      <c r="O1387" s="159">
        <v>701308</v>
      </c>
      <c r="P1387" s="159">
        <v>701309</v>
      </c>
      <c r="Q1387" s="159">
        <v>701310</v>
      </c>
      <c r="R1387" s="159">
        <v>669010.53</v>
      </c>
    </row>
    <row r="1388" spans="1:18" ht="25.5" hidden="1">
      <c r="A1388" s="46" t="s">
        <v>94</v>
      </c>
      <c r="B1388" s="15">
        <v>794</v>
      </c>
      <c r="C1388" s="16" t="s">
        <v>26</v>
      </c>
      <c r="D1388" s="16" t="s">
        <v>109</v>
      </c>
      <c r="E1388" s="16" t="s">
        <v>537</v>
      </c>
      <c r="F1388" s="16" t="s">
        <v>97</v>
      </c>
      <c r="G1388" s="159"/>
      <c r="H1388" s="159"/>
      <c r="I1388" s="159"/>
      <c r="J1388" s="159"/>
      <c r="K1388" s="159"/>
      <c r="L1388" s="159"/>
      <c r="M1388" s="159"/>
      <c r="N1388" s="159"/>
      <c r="O1388" s="159"/>
      <c r="P1388" s="159"/>
      <c r="Q1388" s="159"/>
      <c r="R1388" s="159"/>
    </row>
    <row r="1389" spans="1:18" ht="25.5" hidden="1">
      <c r="A1389" s="33" t="s">
        <v>98</v>
      </c>
      <c r="B1389" s="15">
        <v>794</v>
      </c>
      <c r="C1389" s="16" t="s">
        <v>26</v>
      </c>
      <c r="D1389" s="16" t="s">
        <v>109</v>
      </c>
      <c r="E1389" s="16" t="s">
        <v>537</v>
      </c>
      <c r="F1389" s="16" t="s">
        <v>99</v>
      </c>
      <c r="G1389" s="159"/>
      <c r="H1389" s="159"/>
      <c r="I1389" s="159"/>
      <c r="J1389" s="159"/>
      <c r="K1389" s="159"/>
      <c r="L1389" s="159"/>
      <c r="M1389" s="159"/>
      <c r="N1389" s="159"/>
      <c r="O1389" s="159"/>
      <c r="P1389" s="159"/>
      <c r="Q1389" s="159"/>
      <c r="R1389" s="159"/>
    </row>
    <row r="1390" spans="1:18" ht="25.5">
      <c r="A1390" s="17" t="s">
        <v>49</v>
      </c>
      <c r="B1390" s="15">
        <v>794</v>
      </c>
      <c r="C1390" s="16" t="s">
        <v>26</v>
      </c>
      <c r="D1390" s="16" t="s">
        <v>109</v>
      </c>
      <c r="E1390" s="16" t="s">
        <v>537</v>
      </c>
      <c r="F1390" s="16" t="s">
        <v>50</v>
      </c>
      <c r="G1390" s="159">
        <f>G1391</f>
        <v>607785</v>
      </c>
      <c r="H1390" s="159">
        <f t="shared" ref="H1390:R1390" si="648">H1391</f>
        <v>607786</v>
      </c>
      <c r="I1390" s="159">
        <f t="shared" si="648"/>
        <v>607787</v>
      </c>
      <c r="J1390" s="159">
        <f t="shared" si="648"/>
        <v>607788</v>
      </c>
      <c r="K1390" s="159">
        <f t="shared" si="648"/>
        <v>607789</v>
      </c>
      <c r="L1390" s="159">
        <f t="shared" si="648"/>
        <v>607790</v>
      </c>
      <c r="M1390" s="159">
        <f t="shared" si="648"/>
        <v>607791</v>
      </c>
      <c r="N1390" s="159">
        <f t="shared" si="648"/>
        <v>607792</v>
      </c>
      <c r="O1390" s="159">
        <f t="shared" si="648"/>
        <v>607793</v>
      </c>
      <c r="P1390" s="159">
        <f t="shared" si="648"/>
        <v>607794</v>
      </c>
      <c r="Q1390" s="159">
        <f t="shared" si="648"/>
        <v>607795</v>
      </c>
      <c r="R1390" s="159">
        <f t="shared" si="648"/>
        <v>607753.81999999995</v>
      </c>
    </row>
    <row r="1391" spans="1:18" ht="25.5">
      <c r="A1391" s="17" t="s">
        <v>51</v>
      </c>
      <c r="B1391" s="15">
        <v>794</v>
      </c>
      <c r="C1391" s="16" t="s">
        <v>26</v>
      </c>
      <c r="D1391" s="16" t="s">
        <v>109</v>
      </c>
      <c r="E1391" s="16" t="s">
        <v>537</v>
      </c>
      <c r="F1391" s="16" t="s">
        <v>52</v>
      </c>
      <c r="G1391" s="159">
        <v>607785</v>
      </c>
      <c r="H1391" s="159">
        <v>607786</v>
      </c>
      <c r="I1391" s="159">
        <v>607787</v>
      </c>
      <c r="J1391" s="159">
        <v>607788</v>
      </c>
      <c r="K1391" s="159">
        <v>607789</v>
      </c>
      <c r="L1391" s="159">
        <v>607790</v>
      </c>
      <c r="M1391" s="159">
        <v>607791</v>
      </c>
      <c r="N1391" s="159">
        <v>607792</v>
      </c>
      <c r="O1391" s="159">
        <v>607793</v>
      </c>
      <c r="P1391" s="159">
        <v>607794</v>
      </c>
      <c r="Q1391" s="159">
        <v>607795</v>
      </c>
      <c r="R1391" s="159">
        <v>607753.81999999995</v>
      </c>
    </row>
    <row r="1392" spans="1:18" ht="25.5" hidden="1">
      <c r="A1392" s="33" t="s">
        <v>91</v>
      </c>
      <c r="B1392" s="15">
        <v>794</v>
      </c>
      <c r="C1392" s="16" t="s">
        <v>26</v>
      </c>
      <c r="D1392" s="16" t="s">
        <v>109</v>
      </c>
      <c r="E1392" s="16" t="s">
        <v>537</v>
      </c>
      <c r="F1392" s="16" t="s">
        <v>53</v>
      </c>
      <c r="G1392" s="159"/>
      <c r="H1392" s="159"/>
      <c r="I1392" s="159"/>
      <c r="J1392" s="159"/>
      <c r="K1392" s="159"/>
      <c r="L1392" s="159"/>
      <c r="M1392" s="159"/>
      <c r="N1392" s="159"/>
      <c r="O1392" s="159"/>
      <c r="P1392" s="159"/>
      <c r="Q1392" s="159"/>
      <c r="R1392" s="159"/>
    </row>
    <row r="1393" spans="1:18" ht="16.5" hidden="1" customHeight="1">
      <c r="A1393" s="17" t="s">
        <v>100</v>
      </c>
      <c r="B1393" s="15">
        <v>794</v>
      </c>
      <c r="C1393" s="16" t="s">
        <v>26</v>
      </c>
      <c r="D1393" s="16" t="s">
        <v>109</v>
      </c>
      <c r="E1393" s="16" t="s">
        <v>537</v>
      </c>
      <c r="F1393" s="16" t="s">
        <v>101</v>
      </c>
      <c r="G1393" s="159">
        <f>G1395+G1394</f>
        <v>0</v>
      </c>
      <c r="H1393" s="159">
        <f t="shared" ref="H1393:R1393" si="649">H1395+H1394</f>
        <v>0</v>
      </c>
      <c r="I1393" s="159">
        <f t="shared" si="649"/>
        <v>0</v>
      </c>
      <c r="J1393" s="159">
        <f t="shared" si="649"/>
        <v>0</v>
      </c>
      <c r="K1393" s="159">
        <f t="shared" si="649"/>
        <v>0</v>
      </c>
      <c r="L1393" s="159">
        <f t="shared" si="649"/>
        <v>0</v>
      </c>
      <c r="M1393" s="159">
        <f t="shared" si="649"/>
        <v>0</v>
      </c>
      <c r="N1393" s="159">
        <f t="shared" si="649"/>
        <v>0</v>
      </c>
      <c r="O1393" s="159">
        <f t="shared" si="649"/>
        <v>0</v>
      </c>
      <c r="P1393" s="159">
        <f t="shared" si="649"/>
        <v>0</v>
      </c>
      <c r="Q1393" s="159">
        <f t="shared" si="649"/>
        <v>0</v>
      </c>
      <c r="R1393" s="159">
        <f t="shared" si="649"/>
        <v>0</v>
      </c>
    </row>
    <row r="1394" spans="1:18" ht="76.5" hidden="1">
      <c r="A1394" s="17" t="s">
        <v>130</v>
      </c>
      <c r="B1394" s="15">
        <v>794</v>
      </c>
      <c r="C1394" s="16" t="s">
        <v>26</v>
      </c>
      <c r="D1394" s="16" t="s">
        <v>109</v>
      </c>
      <c r="E1394" s="16" t="s">
        <v>537</v>
      </c>
      <c r="F1394" s="16" t="s">
        <v>656</v>
      </c>
      <c r="G1394" s="159"/>
      <c r="H1394" s="159"/>
      <c r="I1394" s="159"/>
      <c r="J1394" s="159"/>
      <c r="K1394" s="159"/>
      <c r="L1394" s="159"/>
      <c r="M1394" s="159"/>
      <c r="N1394" s="159"/>
      <c r="O1394" s="159"/>
      <c r="P1394" s="159"/>
      <c r="Q1394" s="159"/>
      <c r="R1394" s="159"/>
    </row>
    <row r="1395" spans="1:18" hidden="1">
      <c r="A1395" s="17" t="s">
        <v>103</v>
      </c>
      <c r="B1395" s="15">
        <v>794</v>
      </c>
      <c r="C1395" s="16" t="s">
        <v>26</v>
      </c>
      <c r="D1395" s="16" t="s">
        <v>109</v>
      </c>
      <c r="E1395" s="16" t="s">
        <v>537</v>
      </c>
      <c r="F1395" s="16" t="s">
        <v>104</v>
      </c>
      <c r="G1395" s="159"/>
      <c r="H1395" s="159"/>
      <c r="I1395" s="159"/>
      <c r="J1395" s="159"/>
      <c r="K1395" s="159"/>
      <c r="L1395" s="159"/>
      <c r="M1395" s="159"/>
      <c r="N1395" s="159"/>
      <c r="O1395" s="159"/>
      <c r="P1395" s="159"/>
      <c r="Q1395" s="159"/>
      <c r="R1395" s="159"/>
    </row>
    <row r="1396" spans="1:18" s="36" customFormat="1" hidden="1">
      <c r="A1396" s="33" t="s">
        <v>105</v>
      </c>
      <c r="B1396" s="15">
        <v>794</v>
      </c>
      <c r="C1396" s="16" t="s">
        <v>26</v>
      </c>
      <c r="D1396" s="16" t="s">
        <v>109</v>
      </c>
      <c r="E1396" s="16" t="s">
        <v>537</v>
      </c>
      <c r="F1396" s="16" t="s">
        <v>106</v>
      </c>
      <c r="G1396" s="159"/>
      <c r="H1396" s="159"/>
      <c r="I1396" s="159"/>
      <c r="J1396" s="159"/>
      <c r="K1396" s="159"/>
      <c r="L1396" s="159"/>
      <c r="M1396" s="159"/>
      <c r="N1396" s="159"/>
      <c r="O1396" s="159"/>
      <c r="P1396" s="159"/>
      <c r="Q1396" s="159"/>
      <c r="R1396" s="159"/>
    </row>
    <row r="1397" spans="1:18" s="36" customFormat="1" hidden="1">
      <c r="A1397" s="33" t="s">
        <v>100</v>
      </c>
      <c r="B1397" s="15">
        <v>794</v>
      </c>
      <c r="C1397" s="16" t="s">
        <v>26</v>
      </c>
      <c r="D1397" s="16" t="s">
        <v>109</v>
      </c>
      <c r="E1397" s="16" t="s">
        <v>537</v>
      </c>
      <c r="F1397" s="16" t="s">
        <v>101</v>
      </c>
      <c r="G1397" s="159">
        <f>G1398</f>
        <v>0</v>
      </c>
      <c r="H1397" s="159">
        <f t="shared" ref="H1397:R1398" si="650">H1398</f>
        <v>1</v>
      </c>
      <c r="I1397" s="159">
        <f t="shared" si="650"/>
        <v>2</v>
      </c>
      <c r="J1397" s="159">
        <f t="shared" si="650"/>
        <v>3</v>
      </c>
      <c r="K1397" s="159">
        <f t="shared" si="650"/>
        <v>4</v>
      </c>
      <c r="L1397" s="159">
        <f t="shared" si="650"/>
        <v>5</v>
      </c>
      <c r="M1397" s="159">
        <f t="shared" si="650"/>
        <v>6</v>
      </c>
      <c r="N1397" s="159">
        <f t="shared" si="650"/>
        <v>7</v>
      </c>
      <c r="O1397" s="159">
        <f t="shared" si="650"/>
        <v>8</v>
      </c>
      <c r="P1397" s="159">
        <f t="shared" si="650"/>
        <v>9</v>
      </c>
      <c r="Q1397" s="159">
        <f t="shared" si="650"/>
        <v>10</v>
      </c>
      <c r="R1397" s="159">
        <f t="shared" si="650"/>
        <v>0</v>
      </c>
    </row>
    <row r="1398" spans="1:18" s="36" customFormat="1" hidden="1">
      <c r="A1398" s="33" t="s">
        <v>323</v>
      </c>
      <c r="B1398" s="15">
        <v>794</v>
      </c>
      <c r="C1398" s="16" t="s">
        <v>26</v>
      </c>
      <c r="D1398" s="16" t="s">
        <v>109</v>
      </c>
      <c r="E1398" s="16" t="s">
        <v>537</v>
      </c>
      <c r="F1398" s="16" t="s">
        <v>104</v>
      </c>
      <c r="G1398" s="159">
        <f>G1399</f>
        <v>0</v>
      </c>
      <c r="H1398" s="159">
        <f t="shared" si="650"/>
        <v>1</v>
      </c>
      <c r="I1398" s="159">
        <f t="shared" si="650"/>
        <v>2</v>
      </c>
      <c r="J1398" s="159">
        <f t="shared" si="650"/>
        <v>3</v>
      </c>
      <c r="K1398" s="159">
        <f t="shared" si="650"/>
        <v>4</v>
      </c>
      <c r="L1398" s="159">
        <f t="shared" si="650"/>
        <v>5</v>
      </c>
      <c r="M1398" s="159">
        <f t="shared" si="650"/>
        <v>6</v>
      </c>
      <c r="N1398" s="159">
        <f t="shared" si="650"/>
        <v>7</v>
      </c>
      <c r="O1398" s="159">
        <f t="shared" si="650"/>
        <v>8</v>
      </c>
      <c r="P1398" s="159">
        <f t="shared" si="650"/>
        <v>9</v>
      </c>
      <c r="Q1398" s="159">
        <f t="shared" si="650"/>
        <v>10</v>
      </c>
      <c r="R1398" s="159">
        <f t="shared" si="650"/>
        <v>0</v>
      </c>
    </row>
    <row r="1399" spans="1:18" s="36" customFormat="1" hidden="1">
      <c r="A1399" s="33" t="s">
        <v>123</v>
      </c>
      <c r="B1399" s="15">
        <v>794</v>
      </c>
      <c r="C1399" s="16" t="s">
        <v>26</v>
      </c>
      <c r="D1399" s="16" t="s">
        <v>109</v>
      </c>
      <c r="E1399" s="16" t="s">
        <v>537</v>
      </c>
      <c r="F1399" s="16" t="s">
        <v>124</v>
      </c>
      <c r="G1399" s="159">
        <v>0</v>
      </c>
      <c r="H1399" s="159">
        <v>1</v>
      </c>
      <c r="I1399" s="159">
        <v>2</v>
      </c>
      <c r="J1399" s="159">
        <v>3</v>
      </c>
      <c r="K1399" s="159">
        <v>4</v>
      </c>
      <c r="L1399" s="159">
        <v>5</v>
      </c>
      <c r="M1399" s="159">
        <v>6</v>
      </c>
      <c r="N1399" s="159">
        <v>7</v>
      </c>
      <c r="O1399" s="159">
        <v>8</v>
      </c>
      <c r="P1399" s="159">
        <v>9</v>
      </c>
      <c r="Q1399" s="159">
        <v>10</v>
      </c>
      <c r="R1399" s="159">
        <v>0</v>
      </c>
    </row>
    <row r="1400" spans="1:18" s="36" customFormat="1" hidden="1">
      <c r="A1400" s="33" t="s">
        <v>123</v>
      </c>
      <c r="B1400" s="15">
        <v>794</v>
      </c>
      <c r="C1400" s="16" t="s">
        <v>26</v>
      </c>
      <c r="D1400" s="16" t="s">
        <v>109</v>
      </c>
      <c r="E1400" s="16" t="s">
        <v>537</v>
      </c>
      <c r="F1400" s="16" t="s">
        <v>124</v>
      </c>
      <c r="G1400" s="159"/>
      <c r="H1400" s="159"/>
      <c r="I1400" s="159"/>
      <c r="J1400" s="159"/>
      <c r="K1400" s="159"/>
      <c r="L1400" s="159"/>
      <c r="M1400" s="159"/>
      <c r="N1400" s="159"/>
      <c r="O1400" s="159"/>
      <c r="P1400" s="159"/>
      <c r="Q1400" s="159"/>
      <c r="R1400" s="159"/>
    </row>
    <row r="1401" spans="1:18" s="36" customFormat="1" ht="39" customHeight="1">
      <c r="A1401" s="33" t="s">
        <v>735</v>
      </c>
      <c r="B1401" s="15">
        <v>794</v>
      </c>
      <c r="C1401" s="16" t="s">
        <v>26</v>
      </c>
      <c r="D1401" s="16" t="s">
        <v>348</v>
      </c>
      <c r="E1401" s="16"/>
      <c r="F1401" s="16"/>
      <c r="G1401" s="159">
        <f>G1402</f>
        <v>1997371</v>
      </c>
      <c r="H1401" s="159">
        <f t="shared" ref="H1401:R1403" si="651">H1402</f>
        <v>1997372</v>
      </c>
      <c r="I1401" s="159">
        <f t="shared" si="651"/>
        <v>1997373</v>
      </c>
      <c r="J1401" s="159">
        <f t="shared" si="651"/>
        <v>1997374</v>
      </c>
      <c r="K1401" s="159">
        <f t="shared" si="651"/>
        <v>1997375</v>
      </c>
      <c r="L1401" s="159">
        <f t="shared" si="651"/>
        <v>1997376</v>
      </c>
      <c r="M1401" s="159">
        <f t="shared" si="651"/>
        <v>1997377</v>
      </c>
      <c r="N1401" s="159">
        <f t="shared" si="651"/>
        <v>1997378</v>
      </c>
      <c r="O1401" s="159">
        <f t="shared" si="651"/>
        <v>1997379</v>
      </c>
      <c r="P1401" s="159">
        <f t="shared" si="651"/>
        <v>1997380</v>
      </c>
      <c r="Q1401" s="159">
        <f t="shared" si="651"/>
        <v>1997381</v>
      </c>
      <c r="R1401" s="159">
        <f t="shared" si="651"/>
        <v>1869498.04</v>
      </c>
    </row>
    <row r="1402" spans="1:18" s="4" customFormat="1" ht="38.25" hidden="1">
      <c r="A1402" s="17" t="s">
        <v>347</v>
      </c>
      <c r="B1402" s="15">
        <v>794</v>
      </c>
      <c r="C1402" s="16" t="s">
        <v>26</v>
      </c>
      <c r="D1402" s="16" t="s">
        <v>348</v>
      </c>
      <c r="E1402" s="16"/>
      <c r="F1402" s="16"/>
      <c r="G1402" s="159">
        <f>G1403</f>
        <v>1997371</v>
      </c>
      <c r="H1402" s="159">
        <f t="shared" si="651"/>
        <v>1997372</v>
      </c>
      <c r="I1402" s="159">
        <f t="shared" si="651"/>
        <v>1997373</v>
      </c>
      <c r="J1402" s="159">
        <f t="shared" si="651"/>
        <v>1997374</v>
      </c>
      <c r="K1402" s="159">
        <f t="shared" si="651"/>
        <v>1997375</v>
      </c>
      <c r="L1402" s="159">
        <f t="shared" si="651"/>
        <v>1997376</v>
      </c>
      <c r="M1402" s="159">
        <f t="shared" si="651"/>
        <v>1997377</v>
      </c>
      <c r="N1402" s="159">
        <f t="shared" si="651"/>
        <v>1997378</v>
      </c>
      <c r="O1402" s="159">
        <f t="shared" si="651"/>
        <v>1997379</v>
      </c>
      <c r="P1402" s="159">
        <f t="shared" si="651"/>
        <v>1997380</v>
      </c>
      <c r="Q1402" s="159">
        <f t="shared" si="651"/>
        <v>1997381</v>
      </c>
      <c r="R1402" s="159">
        <f t="shared" si="651"/>
        <v>1869498.04</v>
      </c>
    </row>
    <row r="1403" spans="1:18" s="52" customFormat="1">
      <c r="A1403" s="17" t="s">
        <v>730</v>
      </c>
      <c r="B1403" s="15">
        <v>794</v>
      </c>
      <c r="C1403" s="16" t="s">
        <v>26</v>
      </c>
      <c r="D1403" s="16" t="s">
        <v>348</v>
      </c>
      <c r="E1403" s="16" t="s">
        <v>529</v>
      </c>
      <c r="F1403" s="16"/>
      <c r="G1403" s="159">
        <f>G1404</f>
        <v>1997371</v>
      </c>
      <c r="H1403" s="159">
        <f t="shared" si="651"/>
        <v>1997372</v>
      </c>
      <c r="I1403" s="159">
        <f t="shared" si="651"/>
        <v>1997373</v>
      </c>
      <c r="J1403" s="159">
        <f t="shared" si="651"/>
        <v>1997374</v>
      </c>
      <c r="K1403" s="159">
        <f t="shared" si="651"/>
        <v>1997375</v>
      </c>
      <c r="L1403" s="159">
        <f t="shared" si="651"/>
        <v>1997376</v>
      </c>
      <c r="M1403" s="159">
        <f t="shared" si="651"/>
        <v>1997377</v>
      </c>
      <c r="N1403" s="159">
        <f t="shared" si="651"/>
        <v>1997378</v>
      </c>
      <c r="O1403" s="159">
        <f t="shared" si="651"/>
        <v>1997379</v>
      </c>
      <c r="P1403" s="159">
        <f t="shared" si="651"/>
        <v>1997380</v>
      </c>
      <c r="Q1403" s="159">
        <f t="shared" si="651"/>
        <v>1997381</v>
      </c>
      <c r="R1403" s="159">
        <f t="shared" si="651"/>
        <v>1869498.04</v>
      </c>
    </row>
    <row r="1404" spans="1:18" s="52" customFormat="1" ht="25.5">
      <c r="A1404" s="64" t="s">
        <v>736</v>
      </c>
      <c r="B1404" s="15">
        <v>794</v>
      </c>
      <c r="C1404" s="16" t="s">
        <v>26</v>
      </c>
      <c r="D1404" s="16" t="s">
        <v>348</v>
      </c>
      <c r="E1404" s="16" t="s">
        <v>538</v>
      </c>
      <c r="F1404" s="16"/>
      <c r="G1404" s="159">
        <f>G1405+G1412</f>
        <v>1997371</v>
      </c>
      <c r="H1404" s="159">
        <f t="shared" ref="H1404:R1404" si="652">H1405+H1412</f>
        <v>1997372</v>
      </c>
      <c r="I1404" s="159">
        <f t="shared" si="652"/>
        <v>1997373</v>
      </c>
      <c r="J1404" s="159">
        <f t="shared" si="652"/>
        <v>1997374</v>
      </c>
      <c r="K1404" s="159">
        <f t="shared" si="652"/>
        <v>1997375</v>
      </c>
      <c r="L1404" s="159">
        <f t="shared" si="652"/>
        <v>1997376</v>
      </c>
      <c r="M1404" s="159">
        <f t="shared" si="652"/>
        <v>1997377</v>
      </c>
      <c r="N1404" s="159">
        <f t="shared" si="652"/>
        <v>1997378</v>
      </c>
      <c r="O1404" s="159">
        <f t="shared" si="652"/>
        <v>1997379</v>
      </c>
      <c r="P1404" s="159">
        <f t="shared" si="652"/>
        <v>1997380</v>
      </c>
      <c r="Q1404" s="159">
        <f t="shared" si="652"/>
        <v>1997381</v>
      </c>
      <c r="R1404" s="159">
        <f t="shared" si="652"/>
        <v>1869498.04</v>
      </c>
    </row>
    <row r="1405" spans="1:18" s="52" customFormat="1" ht="25.5">
      <c r="A1405" s="17" t="s">
        <v>121</v>
      </c>
      <c r="B1405" s="15">
        <v>794</v>
      </c>
      <c r="C1405" s="16" t="s">
        <v>26</v>
      </c>
      <c r="D1405" s="16" t="s">
        <v>348</v>
      </c>
      <c r="E1405" s="16" t="s">
        <v>564</v>
      </c>
      <c r="F1405" s="16"/>
      <c r="G1405" s="159">
        <f>G1406+G1408+G1410</f>
        <v>1925665</v>
      </c>
      <c r="H1405" s="159">
        <f t="shared" ref="H1405:R1405" si="653">H1406+H1408+H1410</f>
        <v>1925665</v>
      </c>
      <c r="I1405" s="159">
        <f t="shared" si="653"/>
        <v>1925665</v>
      </c>
      <c r="J1405" s="159">
        <f t="shared" si="653"/>
        <v>1925665</v>
      </c>
      <c r="K1405" s="159">
        <f t="shared" si="653"/>
        <v>1925665</v>
      </c>
      <c r="L1405" s="159">
        <f t="shared" si="653"/>
        <v>1925665</v>
      </c>
      <c r="M1405" s="159">
        <f t="shared" si="653"/>
        <v>1925665</v>
      </c>
      <c r="N1405" s="159">
        <f t="shared" si="653"/>
        <v>1925665</v>
      </c>
      <c r="O1405" s="159">
        <f t="shared" si="653"/>
        <v>1925665</v>
      </c>
      <c r="P1405" s="159">
        <f t="shared" si="653"/>
        <v>1925665</v>
      </c>
      <c r="Q1405" s="159">
        <f t="shared" si="653"/>
        <v>1925665</v>
      </c>
      <c r="R1405" s="159">
        <f t="shared" si="653"/>
        <v>1797792.04</v>
      </c>
    </row>
    <row r="1406" spans="1:18" s="4" customFormat="1" ht="51">
      <c r="A1406" s="64" t="s">
        <v>92</v>
      </c>
      <c r="B1406" s="15">
        <v>794</v>
      </c>
      <c r="C1406" s="16" t="s">
        <v>26</v>
      </c>
      <c r="D1406" s="16" t="s">
        <v>348</v>
      </c>
      <c r="E1406" s="16" t="s">
        <v>564</v>
      </c>
      <c r="F1406" s="16" t="s">
        <v>95</v>
      </c>
      <c r="G1406" s="159">
        <f>G1407</f>
        <v>1798385</v>
      </c>
      <c r="H1406" s="159">
        <f t="shared" ref="H1406:R1406" si="654">H1407</f>
        <v>1798385</v>
      </c>
      <c r="I1406" s="159">
        <f t="shared" si="654"/>
        <v>1798385</v>
      </c>
      <c r="J1406" s="159">
        <f t="shared" si="654"/>
        <v>1798385</v>
      </c>
      <c r="K1406" s="159">
        <f t="shared" si="654"/>
        <v>1798385</v>
      </c>
      <c r="L1406" s="159">
        <f t="shared" si="654"/>
        <v>1798385</v>
      </c>
      <c r="M1406" s="159">
        <f t="shared" si="654"/>
        <v>1798385</v>
      </c>
      <c r="N1406" s="159">
        <f t="shared" si="654"/>
        <v>1798385</v>
      </c>
      <c r="O1406" s="159">
        <f t="shared" si="654"/>
        <v>1798385</v>
      </c>
      <c r="P1406" s="159">
        <f t="shared" si="654"/>
        <v>1798385</v>
      </c>
      <c r="Q1406" s="159">
        <f t="shared" si="654"/>
        <v>1798385</v>
      </c>
      <c r="R1406" s="159">
        <f t="shared" si="654"/>
        <v>1678748.04</v>
      </c>
    </row>
    <row r="1407" spans="1:18" s="4" customFormat="1" ht="25.5">
      <c r="A1407" s="64" t="s">
        <v>93</v>
      </c>
      <c r="B1407" s="15">
        <v>794</v>
      </c>
      <c r="C1407" s="16" t="s">
        <v>26</v>
      </c>
      <c r="D1407" s="16" t="s">
        <v>348</v>
      </c>
      <c r="E1407" s="16" t="s">
        <v>564</v>
      </c>
      <c r="F1407" s="16" t="s">
        <v>96</v>
      </c>
      <c r="G1407" s="159">
        <f>1826865-28480</f>
        <v>1798385</v>
      </c>
      <c r="H1407" s="159">
        <f t="shared" ref="H1407:Q1407" si="655">1826865-28480</f>
        <v>1798385</v>
      </c>
      <c r="I1407" s="159">
        <f t="shared" si="655"/>
        <v>1798385</v>
      </c>
      <c r="J1407" s="159">
        <f t="shared" si="655"/>
        <v>1798385</v>
      </c>
      <c r="K1407" s="159">
        <f t="shared" si="655"/>
        <v>1798385</v>
      </c>
      <c r="L1407" s="159">
        <f t="shared" si="655"/>
        <v>1798385</v>
      </c>
      <c r="M1407" s="159">
        <f t="shared" si="655"/>
        <v>1798385</v>
      </c>
      <c r="N1407" s="159">
        <f t="shared" si="655"/>
        <v>1798385</v>
      </c>
      <c r="O1407" s="159">
        <f t="shared" si="655"/>
        <v>1798385</v>
      </c>
      <c r="P1407" s="159">
        <f t="shared" si="655"/>
        <v>1798385</v>
      </c>
      <c r="Q1407" s="159">
        <f t="shared" si="655"/>
        <v>1798385</v>
      </c>
      <c r="R1407" s="159">
        <v>1678748.04</v>
      </c>
    </row>
    <row r="1408" spans="1:18" s="4" customFormat="1" ht="25.5">
      <c r="A1408" s="17" t="s">
        <v>49</v>
      </c>
      <c r="B1408" s="15">
        <v>794</v>
      </c>
      <c r="C1408" s="16" t="s">
        <v>26</v>
      </c>
      <c r="D1408" s="16" t="s">
        <v>348</v>
      </c>
      <c r="E1408" s="16" t="s">
        <v>564</v>
      </c>
      <c r="F1408" s="16" t="s">
        <v>50</v>
      </c>
      <c r="G1408" s="159">
        <f>G1409</f>
        <v>127280</v>
      </c>
      <c r="H1408" s="159">
        <f t="shared" ref="H1408:R1408" si="656">H1409</f>
        <v>127280</v>
      </c>
      <c r="I1408" s="159">
        <f t="shared" si="656"/>
        <v>127280</v>
      </c>
      <c r="J1408" s="159">
        <f t="shared" si="656"/>
        <v>127280</v>
      </c>
      <c r="K1408" s="159">
        <f t="shared" si="656"/>
        <v>127280</v>
      </c>
      <c r="L1408" s="159">
        <f t="shared" si="656"/>
        <v>127280</v>
      </c>
      <c r="M1408" s="159">
        <f t="shared" si="656"/>
        <v>127280</v>
      </c>
      <c r="N1408" s="159">
        <f t="shared" si="656"/>
        <v>127280</v>
      </c>
      <c r="O1408" s="159">
        <f t="shared" si="656"/>
        <v>127280</v>
      </c>
      <c r="P1408" s="159">
        <f t="shared" si="656"/>
        <v>127280</v>
      </c>
      <c r="Q1408" s="159">
        <f t="shared" si="656"/>
        <v>127280</v>
      </c>
      <c r="R1408" s="159">
        <f t="shared" si="656"/>
        <v>119044</v>
      </c>
    </row>
    <row r="1409" spans="1:18" s="4" customFormat="1" ht="25.5">
      <c r="A1409" s="17" t="s">
        <v>51</v>
      </c>
      <c r="B1409" s="15">
        <v>794</v>
      </c>
      <c r="C1409" s="16" t="s">
        <v>26</v>
      </c>
      <c r="D1409" s="16" t="s">
        <v>348</v>
      </c>
      <c r="E1409" s="16" t="s">
        <v>564</v>
      </c>
      <c r="F1409" s="16" t="s">
        <v>52</v>
      </c>
      <c r="G1409" s="159">
        <f>98800+28480</f>
        <v>127280</v>
      </c>
      <c r="H1409" s="159">
        <f t="shared" ref="H1409:Q1409" si="657">98800+28480</f>
        <v>127280</v>
      </c>
      <c r="I1409" s="159">
        <f t="shared" si="657"/>
        <v>127280</v>
      </c>
      <c r="J1409" s="159">
        <f t="shared" si="657"/>
        <v>127280</v>
      </c>
      <c r="K1409" s="159">
        <f t="shared" si="657"/>
        <v>127280</v>
      </c>
      <c r="L1409" s="159">
        <f t="shared" si="657"/>
        <v>127280</v>
      </c>
      <c r="M1409" s="159">
        <f t="shared" si="657"/>
        <v>127280</v>
      </c>
      <c r="N1409" s="159">
        <f t="shared" si="657"/>
        <v>127280</v>
      </c>
      <c r="O1409" s="159">
        <f t="shared" si="657"/>
        <v>127280</v>
      </c>
      <c r="P1409" s="159">
        <f t="shared" si="657"/>
        <v>127280</v>
      </c>
      <c r="Q1409" s="159">
        <f t="shared" si="657"/>
        <v>127280</v>
      </c>
      <c r="R1409" s="159">
        <v>119044</v>
      </c>
    </row>
    <row r="1410" spans="1:18" s="4" customFormat="1" hidden="1">
      <c r="A1410" s="17" t="s">
        <v>100</v>
      </c>
      <c r="B1410" s="15">
        <v>794</v>
      </c>
      <c r="C1410" s="16" t="s">
        <v>26</v>
      </c>
      <c r="D1410" s="16" t="s">
        <v>348</v>
      </c>
      <c r="E1410" s="16" t="s">
        <v>564</v>
      </c>
      <c r="F1410" s="16" t="s">
        <v>101</v>
      </c>
      <c r="G1410" s="159">
        <f>G1411</f>
        <v>0</v>
      </c>
      <c r="H1410" s="159">
        <f t="shared" ref="H1410:R1410" si="658">H1411</f>
        <v>0</v>
      </c>
      <c r="I1410" s="159">
        <f t="shared" si="658"/>
        <v>0</v>
      </c>
      <c r="J1410" s="159">
        <f t="shared" si="658"/>
        <v>0</v>
      </c>
      <c r="K1410" s="159">
        <f t="shared" si="658"/>
        <v>0</v>
      </c>
      <c r="L1410" s="159">
        <f t="shared" si="658"/>
        <v>0</v>
      </c>
      <c r="M1410" s="159">
        <f t="shared" si="658"/>
        <v>0</v>
      </c>
      <c r="N1410" s="159">
        <f t="shared" si="658"/>
        <v>0</v>
      </c>
      <c r="O1410" s="159">
        <f t="shared" si="658"/>
        <v>0</v>
      </c>
      <c r="P1410" s="159">
        <f t="shared" si="658"/>
        <v>0</v>
      </c>
      <c r="Q1410" s="159">
        <f t="shared" si="658"/>
        <v>0</v>
      </c>
      <c r="R1410" s="159">
        <f t="shared" si="658"/>
        <v>0</v>
      </c>
    </row>
    <row r="1411" spans="1:18" s="4" customFormat="1" hidden="1">
      <c r="A1411" s="17" t="s">
        <v>323</v>
      </c>
      <c r="B1411" s="15">
        <v>794</v>
      </c>
      <c r="C1411" s="16" t="s">
        <v>26</v>
      </c>
      <c r="D1411" s="16" t="s">
        <v>348</v>
      </c>
      <c r="E1411" s="16" t="s">
        <v>564</v>
      </c>
      <c r="F1411" s="16" t="s">
        <v>104</v>
      </c>
      <c r="G1411" s="159"/>
      <c r="H1411" s="159"/>
      <c r="I1411" s="159"/>
      <c r="J1411" s="159"/>
      <c r="K1411" s="159"/>
      <c r="L1411" s="159"/>
      <c r="M1411" s="159"/>
      <c r="N1411" s="159"/>
      <c r="O1411" s="159"/>
      <c r="P1411" s="159"/>
      <c r="Q1411" s="159"/>
      <c r="R1411" s="159"/>
    </row>
    <row r="1412" spans="1:18" s="4" customFormat="1" ht="56.25" customHeight="1">
      <c r="A1412" s="33" t="s">
        <v>319</v>
      </c>
      <c r="B1412" s="15">
        <v>794</v>
      </c>
      <c r="C1412" s="16" t="s">
        <v>26</v>
      </c>
      <c r="D1412" s="16" t="s">
        <v>348</v>
      </c>
      <c r="E1412" s="16" t="s">
        <v>565</v>
      </c>
      <c r="F1412" s="16"/>
      <c r="G1412" s="159">
        <f>G1413</f>
        <v>71706</v>
      </c>
      <c r="H1412" s="159">
        <f t="shared" ref="H1412:R1413" si="659">H1413</f>
        <v>71707</v>
      </c>
      <c r="I1412" s="159">
        <f t="shared" si="659"/>
        <v>71708</v>
      </c>
      <c r="J1412" s="159">
        <f t="shared" si="659"/>
        <v>71709</v>
      </c>
      <c r="K1412" s="159">
        <f t="shared" si="659"/>
        <v>71710</v>
      </c>
      <c r="L1412" s="159">
        <f t="shared" si="659"/>
        <v>71711</v>
      </c>
      <c r="M1412" s="159">
        <f t="shared" si="659"/>
        <v>71712</v>
      </c>
      <c r="N1412" s="159">
        <f t="shared" si="659"/>
        <v>71713</v>
      </c>
      <c r="O1412" s="159">
        <f t="shared" si="659"/>
        <v>71714</v>
      </c>
      <c r="P1412" s="159">
        <f t="shared" si="659"/>
        <v>71715</v>
      </c>
      <c r="Q1412" s="159">
        <f t="shared" si="659"/>
        <v>71716</v>
      </c>
      <c r="R1412" s="159">
        <f t="shared" si="659"/>
        <v>71706</v>
      </c>
    </row>
    <row r="1413" spans="1:18" s="4" customFormat="1" ht="25.5">
      <c r="A1413" s="17" t="s">
        <v>49</v>
      </c>
      <c r="B1413" s="15">
        <v>794</v>
      </c>
      <c r="C1413" s="16" t="s">
        <v>26</v>
      </c>
      <c r="D1413" s="16" t="s">
        <v>348</v>
      </c>
      <c r="E1413" s="16" t="s">
        <v>565</v>
      </c>
      <c r="F1413" s="16" t="s">
        <v>50</v>
      </c>
      <c r="G1413" s="159">
        <f>G1414</f>
        <v>71706</v>
      </c>
      <c r="H1413" s="159">
        <f t="shared" si="659"/>
        <v>71707</v>
      </c>
      <c r="I1413" s="159">
        <f t="shared" si="659"/>
        <v>71708</v>
      </c>
      <c r="J1413" s="159">
        <f t="shared" si="659"/>
        <v>71709</v>
      </c>
      <c r="K1413" s="159">
        <f t="shared" si="659"/>
        <v>71710</v>
      </c>
      <c r="L1413" s="159">
        <f t="shared" si="659"/>
        <v>71711</v>
      </c>
      <c r="M1413" s="159">
        <f t="shared" si="659"/>
        <v>71712</v>
      </c>
      <c r="N1413" s="159">
        <f t="shared" si="659"/>
        <v>71713</v>
      </c>
      <c r="O1413" s="159">
        <f t="shared" si="659"/>
        <v>71714</v>
      </c>
      <c r="P1413" s="159">
        <f t="shared" si="659"/>
        <v>71715</v>
      </c>
      <c r="Q1413" s="159">
        <f t="shared" si="659"/>
        <v>71716</v>
      </c>
      <c r="R1413" s="159">
        <f t="shared" si="659"/>
        <v>71706</v>
      </c>
    </row>
    <row r="1414" spans="1:18" s="4" customFormat="1" ht="25.5">
      <c r="A1414" s="17" t="s">
        <v>51</v>
      </c>
      <c r="B1414" s="15">
        <v>794</v>
      </c>
      <c r="C1414" s="16" t="s">
        <v>26</v>
      </c>
      <c r="D1414" s="16" t="s">
        <v>348</v>
      </c>
      <c r="E1414" s="16" t="s">
        <v>565</v>
      </c>
      <c r="F1414" s="16" t="s">
        <v>52</v>
      </c>
      <c r="G1414" s="159">
        <v>71706</v>
      </c>
      <c r="H1414" s="159">
        <v>71707</v>
      </c>
      <c r="I1414" s="159">
        <v>71708</v>
      </c>
      <c r="J1414" s="159">
        <v>71709</v>
      </c>
      <c r="K1414" s="159">
        <v>71710</v>
      </c>
      <c r="L1414" s="159">
        <v>71711</v>
      </c>
      <c r="M1414" s="159">
        <v>71712</v>
      </c>
      <c r="N1414" s="159">
        <v>71713</v>
      </c>
      <c r="O1414" s="159">
        <v>71714</v>
      </c>
      <c r="P1414" s="159">
        <v>71715</v>
      </c>
      <c r="Q1414" s="159">
        <v>71716</v>
      </c>
      <c r="R1414" s="159">
        <v>71706</v>
      </c>
    </row>
    <row r="1415" spans="1:18" s="24" customFormat="1">
      <c r="A1415" s="142" t="s">
        <v>117</v>
      </c>
      <c r="B1415" s="21"/>
      <c r="C1415" s="22"/>
      <c r="D1415" s="22"/>
      <c r="E1415" s="22"/>
      <c r="F1415" s="22"/>
      <c r="G1415" s="161">
        <f>G1373</f>
        <v>4613352</v>
      </c>
      <c r="H1415" s="161">
        <f t="shared" ref="H1415:R1415" si="660">H1373</f>
        <v>4613357</v>
      </c>
      <c r="I1415" s="161">
        <f t="shared" si="660"/>
        <v>4613362</v>
      </c>
      <c r="J1415" s="161">
        <f t="shared" si="660"/>
        <v>4613367</v>
      </c>
      <c r="K1415" s="161">
        <f t="shared" si="660"/>
        <v>4613372</v>
      </c>
      <c r="L1415" s="161">
        <f t="shared" si="660"/>
        <v>4613377</v>
      </c>
      <c r="M1415" s="161">
        <f t="shared" si="660"/>
        <v>4613382</v>
      </c>
      <c r="N1415" s="161">
        <f t="shared" si="660"/>
        <v>4613387</v>
      </c>
      <c r="O1415" s="161">
        <f t="shared" si="660"/>
        <v>4613392</v>
      </c>
      <c r="P1415" s="161">
        <f t="shared" si="660"/>
        <v>4613397</v>
      </c>
      <c r="Q1415" s="161">
        <f t="shared" si="660"/>
        <v>4613402</v>
      </c>
      <c r="R1415" s="161">
        <f t="shared" si="660"/>
        <v>4453158.3900000006</v>
      </c>
    </row>
    <row r="1416" spans="1:18" s="24" customFormat="1" ht="38.25">
      <c r="A1416" s="139" t="s">
        <v>846</v>
      </c>
      <c r="B1416" s="21">
        <v>795</v>
      </c>
      <c r="C1416" s="22"/>
      <c r="D1416" s="22"/>
      <c r="E1416" s="22"/>
      <c r="F1416" s="22"/>
      <c r="G1416" s="161"/>
      <c r="H1416" s="161"/>
      <c r="I1416" s="161"/>
      <c r="J1416" s="161"/>
      <c r="K1416" s="161"/>
      <c r="L1416" s="161"/>
      <c r="M1416" s="161"/>
      <c r="N1416" s="161"/>
      <c r="O1416" s="161"/>
      <c r="P1416" s="161"/>
      <c r="Q1416" s="161"/>
      <c r="R1416" s="161"/>
    </row>
    <row r="1417" spans="1:18" s="24" customFormat="1">
      <c r="A1417" s="12" t="s">
        <v>138</v>
      </c>
      <c r="B1417" s="21">
        <v>795</v>
      </c>
      <c r="C1417" s="22" t="s">
        <v>90</v>
      </c>
      <c r="D1417" s="22"/>
      <c r="E1417" s="22"/>
      <c r="F1417" s="22"/>
      <c r="G1417" s="161">
        <f>G1550+G1418</f>
        <v>74195836.99000001</v>
      </c>
      <c r="H1417" s="161">
        <f t="shared" ref="H1417:R1417" si="661">H1550+H1418</f>
        <v>74195845.99000001</v>
      </c>
      <c r="I1417" s="161">
        <f t="shared" si="661"/>
        <v>74195854.99000001</v>
      </c>
      <c r="J1417" s="161">
        <f t="shared" si="661"/>
        <v>74195863.99000001</v>
      </c>
      <c r="K1417" s="161">
        <f t="shared" si="661"/>
        <v>74195872.99000001</v>
      </c>
      <c r="L1417" s="161">
        <f t="shared" si="661"/>
        <v>74195881.99000001</v>
      </c>
      <c r="M1417" s="161">
        <f t="shared" si="661"/>
        <v>74195890.99000001</v>
      </c>
      <c r="N1417" s="161">
        <f t="shared" si="661"/>
        <v>74195899.99000001</v>
      </c>
      <c r="O1417" s="161">
        <f t="shared" si="661"/>
        <v>74195908.99000001</v>
      </c>
      <c r="P1417" s="161">
        <f t="shared" si="661"/>
        <v>74195917.99000001</v>
      </c>
      <c r="Q1417" s="161">
        <f t="shared" si="661"/>
        <v>74195926.99000001</v>
      </c>
      <c r="R1417" s="161">
        <f t="shared" si="661"/>
        <v>54522576.829999998</v>
      </c>
    </row>
    <row r="1418" spans="1:18" s="4" customFormat="1">
      <c r="A1418" s="112" t="s">
        <v>969</v>
      </c>
      <c r="B1418" s="21">
        <v>795</v>
      </c>
      <c r="C1418" s="39" t="s">
        <v>90</v>
      </c>
      <c r="D1418" s="39" t="s">
        <v>235</v>
      </c>
      <c r="E1418" s="39"/>
      <c r="F1418" s="39"/>
      <c r="G1418" s="165">
        <f>G1419+G1545</f>
        <v>63631952.990000002</v>
      </c>
      <c r="H1418" s="165">
        <f t="shared" ref="H1418:R1418" si="662">H1419+H1545</f>
        <v>63631957.990000002</v>
      </c>
      <c r="I1418" s="165">
        <f t="shared" si="662"/>
        <v>63631962.990000002</v>
      </c>
      <c r="J1418" s="165">
        <f t="shared" si="662"/>
        <v>63631967.990000002</v>
      </c>
      <c r="K1418" s="165">
        <f t="shared" si="662"/>
        <v>63631972.990000002</v>
      </c>
      <c r="L1418" s="165">
        <f t="shared" si="662"/>
        <v>63631977.990000002</v>
      </c>
      <c r="M1418" s="165">
        <f t="shared" si="662"/>
        <v>63631982.990000002</v>
      </c>
      <c r="N1418" s="165">
        <f t="shared" si="662"/>
        <v>63631987.990000002</v>
      </c>
      <c r="O1418" s="165">
        <f t="shared" si="662"/>
        <v>63631992.990000002</v>
      </c>
      <c r="P1418" s="165">
        <f t="shared" si="662"/>
        <v>63631997.990000002</v>
      </c>
      <c r="Q1418" s="165">
        <f t="shared" si="662"/>
        <v>63632002.990000002</v>
      </c>
      <c r="R1418" s="165">
        <f t="shared" si="662"/>
        <v>44072700.950000003</v>
      </c>
    </row>
    <row r="1419" spans="1:18" s="19" customFormat="1" ht="27" customHeight="1">
      <c r="A1419" s="17" t="s">
        <v>784</v>
      </c>
      <c r="B1419" s="55">
        <v>795</v>
      </c>
      <c r="C1419" s="16" t="s">
        <v>90</v>
      </c>
      <c r="D1419" s="16" t="s">
        <v>235</v>
      </c>
      <c r="E1419" s="16" t="s">
        <v>478</v>
      </c>
      <c r="F1419" s="16"/>
      <c r="G1419" s="159">
        <f>G1423+G1456+G1492+G1482+G1530+G1420+G1524</f>
        <v>56126952.990000002</v>
      </c>
      <c r="H1419" s="159">
        <f t="shared" ref="H1419:R1419" si="663">H1423+H1456+H1492+H1482+H1530+H1420+H1524</f>
        <v>56126956.990000002</v>
      </c>
      <c r="I1419" s="159">
        <f t="shared" si="663"/>
        <v>56126960.990000002</v>
      </c>
      <c r="J1419" s="159">
        <f t="shared" si="663"/>
        <v>56126964.990000002</v>
      </c>
      <c r="K1419" s="159">
        <f t="shared" si="663"/>
        <v>56126968.990000002</v>
      </c>
      <c r="L1419" s="159">
        <f t="shared" si="663"/>
        <v>56126972.990000002</v>
      </c>
      <c r="M1419" s="159">
        <f t="shared" si="663"/>
        <v>56126976.990000002</v>
      </c>
      <c r="N1419" s="159">
        <f t="shared" si="663"/>
        <v>56126980.990000002</v>
      </c>
      <c r="O1419" s="159">
        <f t="shared" si="663"/>
        <v>56126984.990000002</v>
      </c>
      <c r="P1419" s="159">
        <f t="shared" si="663"/>
        <v>56126988.990000002</v>
      </c>
      <c r="Q1419" s="159">
        <f t="shared" si="663"/>
        <v>56126992.990000002</v>
      </c>
      <c r="R1419" s="159">
        <f t="shared" si="663"/>
        <v>44072700.950000003</v>
      </c>
    </row>
    <row r="1420" spans="1:18" s="19" customFormat="1" ht="27" hidden="1" customHeight="1">
      <c r="A1420" s="17" t="s">
        <v>822</v>
      </c>
      <c r="B1420" s="55">
        <v>795</v>
      </c>
      <c r="C1420" s="16" t="s">
        <v>90</v>
      </c>
      <c r="D1420" s="16" t="s">
        <v>235</v>
      </c>
      <c r="E1420" s="16" t="s">
        <v>821</v>
      </c>
      <c r="F1420" s="16"/>
      <c r="G1420" s="159">
        <f>G1421</f>
        <v>0</v>
      </c>
      <c r="H1420" s="159">
        <f t="shared" ref="H1420:R1421" si="664">H1421</f>
        <v>0</v>
      </c>
      <c r="I1420" s="159">
        <f t="shared" si="664"/>
        <v>0</v>
      </c>
      <c r="J1420" s="159">
        <f t="shared" si="664"/>
        <v>0</v>
      </c>
      <c r="K1420" s="159">
        <f t="shared" si="664"/>
        <v>0</v>
      </c>
      <c r="L1420" s="159">
        <f t="shared" si="664"/>
        <v>0</v>
      </c>
      <c r="M1420" s="159">
        <f t="shared" si="664"/>
        <v>0</v>
      </c>
      <c r="N1420" s="159">
        <f t="shared" si="664"/>
        <v>0</v>
      </c>
      <c r="O1420" s="159">
        <f t="shared" si="664"/>
        <v>0</v>
      </c>
      <c r="P1420" s="159">
        <f t="shared" si="664"/>
        <v>0</v>
      </c>
      <c r="Q1420" s="159">
        <f t="shared" si="664"/>
        <v>0</v>
      </c>
      <c r="R1420" s="159">
        <f t="shared" si="664"/>
        <v>0</v>
      </c>
    </row>
    <row r="1421" spans="1:18" s="19" customFormat="1" ht="27" hidden="1" customHeight="1">
      <c r="A1421" s="17" t="s">
        <v>343</v>
      </c>
      <c r="B1421" s="55">
        <v>795</v>
      </c>
      <c r="C1421" s="16" t="s">
        <v>90</v>
      </c>
      <c r="D1421" s="16" t="s">
        <v>235</v>
      </c>
      <c r="E1421" s="16" t="s">
        <v>821</v>
      </c>
      <c r="F1421" s="16" t="s">
        <v>344</v>
      </c>
      <c r="G1421" s="159">
        <f>G1422</f>
        <v>0</v>
      </c>
      <c r="H1421" s="159">
        <f t="shared" si="664"/>
        <v>0</v>
      </c>
      <c r="I1421" s="159">
        <f t="shared" si="664"/>
        <v>0</v>
      </c>
      <c r="J1421" s="159">
        <f t="shared" si="664"/>
        <v>0</v>
      </c>
      <c r="K1421" s="159">
        <f t="shared" si="664"/>
        <v>0</v>
      </c>
      <c r="L1421" s="159">
        <f t="shared" si="664"/>
        <v>0</v>
      </c>
      <c r="M1421" s="159">
        <f t="shared" si="664"/>
        <v>0</v>
      </c>
      <c r="N1421" s="159">
        <f t="shared" si="664"/>
        <v>0</v>
      </c>
      <c r="O1421" s="159">
        <f t="shared" si="664"/>
        <v>0</v>
      </c>
      <c r="P1421" s="159">
        <f t="shared" si="664"/>
        <v>0</v>
      </c>
      <c r="Q1421" s="159">
        <f t="shared" si="664"/>
        <v>0</v>
      </c>
      <c r="R1421" s="159">
        <f t="shared" si="664"/>
        <v>0</v>
      </c>
    </row>
    <row r="1422" spans="1:18" s="19" customFormat="1" ht="27" hidden="1" customHeight="1">
      <c r="A1422" s="17" t="s">
        <v>361</v>
      </c>
      <c r="B1422" s="55">
        <v>795</v>
      </c>
      <c r="C1422" s="16" t="s">
        <v>90</v>
      </c>
      <c r="D1422" s="16" t="s">
        <v>235</v>
      </c>
      <c r="E1422" s="16" t="s">
        <v>821</v>
      </c>
      <c r="F1422" s="16" t="s">
        <v>362</v>
      </c>
      <c r="G1422" s="159"/>
      <c r="H1422" s="159"/>
      <c r="I1422" s="159"/>
      <c r="J1422" s="159"/>
      <c r="K1422" s="159"/>
      <c r="L1422" s="159"/>
      <c r="M1422" s="159"/>
      <c r="N1422" s="159"/>
      <c r="O1422" s="159"/>
      <c r="P1422" s="159"/>
      <c r="Q1422" s="159"/>
      <c r="R1422" s="159"/>
    </row>
    <row r="1423" spans="1:18" s="19" customFormat="1" ht="66" customHeight="1">
      <c r="A1423" s="56" t="s">
        <v>807</v>
      </c>
      <c r="B1423" s="55">
        <v>795</v>
      </c>
      <c r="C1423" s="16" t="s">
        <v>90</v>
      </c>
      <c r="D1423" s="16" t="s">
        <v>235</v>
      </c>
      <c r="E1423" s="16" t="s">
        <v>184</v>
      </c>
      <c r="F1423" s="16"/>
      <c r="G1423" s="159">
        <f>G1424+G1429+G1432+G1448+G1451</f>
        <v>9449248.1099999994</v>
      </c>
      <c r="H1423" s="159">
        <f t="shared" ref="H1423:R1423" si="665">H1424+H1429+H1432+H1448+H1451</f>
        <v>9449251.1099999994</v>
      </c>
      <c r="I1423" s="159">
        <f t="shared" si="665"/>
        <v>9449254.1099999994</v>
      </c>
      <c r="J1423" s="159">
        <f t="shared" si="665"/>
        <v>9449257.1099999994</v>
      </c>
      <c r="K1423" s="159">
        <f t="shared" si="665"/>
        <v>9449260.1099999994</v>
      </c>
      <c r="L1423" s="159">
        <f t="shared" si="665"/>
        <v>9449263.1099999994</v>
      </c>
      <c r="M1423" s="159">
        <f t="shared" si="665"/>
        <v>9449266.1099999994</v>
      </c>
      <c r="N1423" s="159">
        <f t="shared" si="665"/>
        <v>9449269.1099999994</v>
      </c>
      <c r="O1423" s="159">
        <f t="shared" si="665"/>
        <v>9449272.1099999994</v>
      </c>
      <c r="P1423" s="159">
        <f t="shared" si="665"/>
        <v>9449275.1099999994</v>
      </c>
      <c r="Q1423" s="159">
        <f t="shared" si="665"/>
        <v>9449278.1099999994</v>
      </c>
      <c r="R1423" s="159">
        <f t="shared" si="665"/>
        <v>6841947.7299999995</v>
      </c>
    </row>
    <row r="1424" spans="1:18" s="19" customFormat="1" ht="53.25" customHeight="1">
      <c r="A1424" s="56" t="s">
        <v>808</v>
      </c>
      <c r="B1424" s="55">
        <v>795</v>
      </c>
      <c r="C1424" s="16" t="s">
        <v>90</v>
      </c>
      <c r="D1424" s="16" t="s">
        <v>235</v>
      </c>
      <c r="E1424" s="16" t="s">
        <v>185</v>
      </c>
      <c r="F1424" s="16"/>
      <c r="G1424" s="159">
        <f>G1425</f>
        <v>2015932</v>
      </c>
      <c r="H1424" s="159">
        <f t="shared" ref="H1424:R1425" si="666">H1425</f>
        <v>2015933</v>
      </c>
      <c r="I1424" s="159">
        <f t="shared" si="666"/>
        <v>2015934</v>
      </c>
      <c r="J1424" s="159">
        <f t="shared" si="666"/>
        <v>2015935</v>
      </c>
      <c r="K1424" s="159">
        <f t="shared" si="666"/>
        <v>2015936</v>
      </c>
      <c r="L1424" s="159">
        <f t="shared" si="666"/>
        <v>2015937</v>
      </c>
      <c r="M1424" s="159">
        <f t="shared" si="666"/>
        <v>2015938</v>
      </c>
      <c r="N1424" s="159">
        <f t="shared" si="666"/>
        <v>2015939</v>
      </c>
      <c r="O1424" s="159">
        <f t="shared" si="666"/>
        <v>2015940</v>
      </c>
      <c r="P1424" s="159">
        <f t="shared" si="666"/>
        <v>2015941</v>
      </c>
      <c r="Q1424" s="159">
        <f t="shared" si="666"/>
        <v>2015942</v>
      </c>
      <c r="R1424" s="159">
        <f t="shared" si="666"/>
        <v>1410550</v>
      </c>
    </row>
    <row r="1425" spans="1:18" s="19" customFormat="1" ht="31.5" customHeight="1">
      <c r="A1425" s="17" t="s">
        <v>649</v>
      </c>
      <c r="B1425" s="55">
        <v>795</v>
      </c>
      <c r="C1425" s="16" t="s">
        <v>90</v>
      </c>
      <c r="D1425" s="16" t="s">
        <v>235</v>
      </c>
      <c r="E1425" s="16" t="s">
        <v>185</v>
      </c>
      <c r="F1425" s="16" t="s">
        <v>50</v>
      </c>
      <c r="G1425" s="159">
        <f>G1426</f>
        <v>2015932</v>
      </c>
      <c r="H1425" s="159">
        <f t="shared" si="666"/>
        <v>2015933</v>
      </c>
      <c r="I1425" s="159">
        <f t="shared" si="666"/>
        <v>2015934</v>
      </c>
      <c r="J1425" s="159">
        <f t="shared" si="666"/>
        <v>2015935</v>
      </c>
      <c r="K1425" s="159">
        <f t="shared" si="666"/>
        <v>2015936</v>
      </c>
      <c r="L1425" s="159">
        <f t="shared" si="666"/>
        <v>2015937</v>
      </c>
      <c r="M1425" s="159">
        <f t="shared" si="666"/>
        <v>2015938</v>
      </c>
      <c r="N1425" s="159">
        <f t="shared" si="666"/>
        <v>2015939</v>
      </c>
      <c r="O1425" s="159">
        <f t="shared" si="666"/>
        <v>2015940</v>
      </c>
      <c r="P1425" s="159">
        <f t="shared" si="666"/>
        <v>2015941</v>
      </c>
      <c r="Q1425" s="159">
        <f t="shared" si="666"/>
        <v>2015942</v>
      </c>
      <c r="R1425" s="159">
        <f t="shared" si="666"/>
        <v>1410550</v>
      </c>
    </row>
    <row r="1426" spans="1:18" s="19" customFormat="1" ht="32.25" customHeight="1">
      <c r="A1426" s="17" t="s">
        <v>51</v>
      </c>
      <c r="B1426" s="55">
        <v>795</v>
      </c>
      <c r="C1426" s="16" t="s">
        <v>90</v>
      </c>
      <c r="D1426" s="16" t="s">
        <v>235</v>
      </c>
      <c r="E1426" s="16" t="s">
        <v>185</v>
      </c>
      <c r="F1426" s="16" t="s">
        <v>52</v>
      </c>
      <c r="G1426" s="159">
        <v>2015932</v>
      </c>
      <c r="H1426" s="159">
        <v>2015933</v>
      </c>
      <c r="I1426" s="159">
        <v>2015934</v>
      </c>
      <c r="J1426" s="159">
        <v>2015935</v>
      </c>
      <c r="K1426" s="159">
        <v>2015936</v>
      </c>
      <c r="L1426" s="159">
        <v>2015937</v>
      </c>
      <c r="M1426" s="159">
        <v>2015938</v>
      </c>
      <c r="N1426" s="159">
        <v>2015939</v>
      </c>
      <c r="O1426" s="159">
        <v>2015940</v>
      </c>
      <c r="P1426" s="159">
        <v>2015941</v>
      </c>
      <c r="Q1426" s="159">
        <v>2015942</v>
      </c>
      <c r="R1426" s="159">
        <v>1410550</v>
      </c>
    </row>
    <row r="1427" spans="1:18" s="19" customFormat="1" ht="32.25" hidden="1" customHeight="1">
      <c r="A1427" s="17" t="s">
        <v>343</v>
      </c>
      <c r="B1427" s="55">
        <v>795</v>
      </c>
      <c r="C1427" s="16" t="s">
        <v>90</v>
      </c>
      <c r="D1427" s="16" t="s">
        <v>235</v>
      </c>
      <c r="E1427" s="16" t="s">
        <v>185</v>
      </c>
      <c r="F1427" s="16" t="s">
        <v>344</v>
      </c>
      <c r="G1427" s="159"/>
      <c r="H1427" s="159"/>
      <c r="I1427" s="159"/>
      <c r="J1427" s="159"/>
      <c r="K1427" s="159"/>
      <c r="L1427" s="159"/>
      <c r="M1427" s="159"/>
      <c r="N1427" s="159"/>
      <c r="O1427" s="159"/>
      <c r="P1427" s="159"/>
      <c r="Q1427" s="159"/>
      <c r="R1427" s="159"/>
    </row>
    <row r="1428" spans="1:18" s="19" customFormat="1" ht="32.25" hidden="1" customHeight="1">
      <c r="A1428" s="17" t="s">
        <v>371</v>
      </c>
      <c r="B1428" s="55">
        <v>795</v>
      </c>
      <c r="C1428" s="16" t="s">
        <v>90</v>
      </c>
      <c r="D1428" s="16" t="s">
        <v>235</v>
      </c>
      <c r="E1428" s="16" t="s">
        <v>185</v>
      </c>
      <c r="F1428" s="16" t="s">
        <v>372</v>
      </c>
      <c r="G1428" s="159"/>
      <c r="H1428" s="159"/>
      <c r="I1428" s="159"/>
      <c r="J1428" s="159"/>
      <c r="K1428" s="159"/>
      <c r="L1428" s="159"/>
      <c r="M1428" s="159"/>
      <c r="N1428" s="159"/>
      <c r="O1428" s="159"/>
      <c r="P1428" s="159"/>
      <c r="Q1428" s="159"/>
      <c r="R1428" s="159"/>
    </row>
    <row r="1429" spans="1:18" ht="22.5" hidden="1" customHeight="1">
      <c r="A1429" s="56" t="s">
        <v>858</v>
      </c>
      <c r="B1429" s="55">
        <v>795</v>
      </c>
      <c r="C1429" s="16" t="s">
        <v>90</v>
      </c>
      <c r="D1429" s="16" t="s">
        <v>235</v>
      </c>
      <c r="E1429" s="16" t="s">
        <v>857</v>
      </c>
      <c r="F1429" s="16"/>
      <c r="G1429" s="159">
        <f>G1430</f>
        <v>0</v>
      </c>
      <c r="H1429" s="159">
        <f t="shared" ref="H1429:R1430" si="667">H1430</f>
        <v>0</v>
      </c>
      <c r="I1429" s="159">
        <f t="shared" si="667"/>
        <v>0</v>
      </c>
      <c r="J1429" s="159">
        <f t="shared" si="667"/>
        <v>0</v>
      </c>
      <c r="K1429" s="159">
        <f t="shared" si="667"/>
        <v>0</v>
      </c>
      <c r="L1429" s="159">
        <f t="shared" si="667"/>
        <v>0</v>
      </c>
      <c r="M1429" s="159">
        <f t="shared" si="667"/>
        <v>0</v>
      </c>
      <c r="N1429" s="159">
        <f t="shared" si="667"/>
        <v>0</v>
      </c>
      <c r="O1429" s="159">
        <f t="shared" si="667"/>
        <v>0</v>
      </c>
      <c r="P1429" s="159">
        <f t="shared" si="667"/>
        <v>0</v>
      </c>
      <c r="Q1429" s="159">
        <f t="shared" si="667"/>
        <v>0</v>
      </c>
      <c r="R1429" s="159">
        <f t="shared" si="667"/>
        <v>0</v>
      </c>
    </row>
    <row r="1430" spans="1:18" ht="18" hidden="1" customHeight="1">
      <c r="A1430" s="17" t="s">
        <v>343</v>
      </c>
      <c r="B1430" s="55">
        <v>795</v>
      </c>
      <c r="C1430" s="16" t="s">
        <v>90</v>
      </c>
      <c r="D1430" s="16" t="s">
        <v>235</v>
      </c>
      <c r="E1430" s="16" t="s">
        <v>857</v>
      </c>
      <c r="F1430" s="16" t="s">
        <v>344</v>
      </c>
      <c r="G1430" s="159">
        <f>G1431</f>
        <v>0</v>
      </c>
      <c r="H1430" s="159">
        <f t="shared" si="667"/>
        <v>0</v>
      </c>
      <c r="I1430" s="159">
        <f t="shared" si="667"/>
        <v>0</v>
      </c>
      <c r="J1430" s="159">
        <f t="shared" si="667"/>
        <v>0</v>
      </c>
      <c r="K1430" s="159">
        <f t="shared" si="667"/>
        <v>0</v>
      </c>
      <c r="L1430" s="159">
        <f t="shared" si="667"/>
        <v>0</v>
      </c>
      <c r="M1430" s="159">
        <f t="shared" si="667"/>
        <v>0</v>
      </c>
      <c r="N1430" s="159">
        <f t="shared" si="667"/>
        <v>0</v>
      </c>
      <c r="O1430" s="159">
        <f t="shared" si="667"/>
        <v>0</v>
      </c>
      <c r="P1430" s="159">
        <f t="shared" si="667"/>
        <v>0</v>
      </c>
      <c r="Q1430" s="159">
        <f t="shared" si="667"/>
        <v>0</v>
      </c>
      <c r="R1430" s="159">
        <f t="shared" si="667"/>
        <v>0</v>
      </c>
    </row>
    <row r="1431" spans="1:18" ht="15" hidden="1" customHeight="1">
      <c r="A1431" s="17" t="s">
        <v>371</v>
      </c>
      <c r="B1431" s="55">
        <v>795</v>
      </c>
      <c r="C1431" s="16" t="s">
        <v>90</v>
      </c>
      <c r="D1431" s="16" t="s">
        <v>235</v>
      </c>
      <c r="E1431" s="16" t="s">
        <v>857</v>
      </c>
      <c r="F1431" s="16" t="s">
        <v>372</v>
      </c>
      <c r="G1431" s="159"/>
      <c r="H1431" s="159"/>
      <c r="I1431" s="159"/>
      <c r="J1431" s="159"/>
      <c r="K1431" s="159"/>
      <c r="L1431" s="159"/>
      <c r="M1431" s="159"/>
      <c r="N1431" s="159"/>
      <c r="O1431" s="159"/>
      <c r="P1431" s="159"/>
      <c r="Q1431" s="159"/>
      <c r="R1431" s="159"/>
    </row>
    <row r="1432" spans="1:18" ht="80.25" customHeight="1">
      <c r="A1432" s="56" t="s">
        <v>807</v>
      </c>
      <c r="B1432" s="55">
        <v>795</v>
      </c>
      <c r="C1432" s="16" t="s">
        <v>90</v>
      </c>
      <c r="D1432" s="16" t="s">
        <v>235</v>
      </c>
      <c r="E1432" s="16" t="s">
        <v>269</v>
      </c>
      <c r="F1432" s="16"/>
      <c r="G1432" s="159">
        <f>G1433+G1439</f>
        <v>6655559.3099999996</v>
      </c>
      <c r="H1432" s="159">
        <f t="shared" ref="H1432:R1432" si="668">H1433+H1439</f>
        <v>6655559.3099999996</v>
      </c>
      <c r="I1432" s="159">
        <f t="shared" si="668"/>
        <v>6655559.3099999996</v>
      </c>
      <c r="J1432" s="159">
        <f t="shared" si="668"/>
        <v>6655559.3099999996</v>
      </c>
      <c r="K1432" s="159">
        <f t="shared" si="668"/>
        <v>6655559.3099999996</v>
      </c>
      <c r="L1432" s="159">
        <f t="shared" si="668"/>
        <v>6655559.3099999996</v>
      </c>
      <c r="M1432" s="159">
        <f t="shared" si="668"/>
        <v>6655559.3099999996</v>
      </c>
      <c r="N1432" s="159">
        <f t="shared" si="668"/>
        <v>6655559.3099999996</v>
      </c>
      <c r="O1432" s="159">
        <f t="shared" si="668"/>
        <v>6655559.3099999996</v>
      </c>
      <c r="P1432" s="159">
        <f t="shared" si="668"/>
        <v>6655559.3099999996</v>
      </c>
      <c r="Q1432" s="159">
        <f t="shared" si="668"/>
        <v>6655559.3099999996</v>
      </c>
      <c r="R1432" s="159">
        <f t="shared" si="668"/>
        <v>5175731.93</v>
      </c>
    </row>
    <row r="1433" spans="1:18" ht="15" customHeight="1">
      <c r="A1433" s="17" t="s">
        <v>343</v>
      </c>
      <c r="B1433" s="55">
        <v>795</v>
      </c>
      <c r="C1433" s="16" t="s">
        <v>90</v>
      </c>
      <c r="D1433" s="16" t="s">
        <v>235</v>
      </c>
      <c r="E1433" s="16" t="s">
        <v>267</v>
      </c>
      <c r="F1433" s="16" t="s">
        <v>344</v>
      </c>
      <c r="G1433" s="159">
        <f>G1434</f>
        <v>6655559.3099999996</v>
      </c>
      <c r="H1433" s="159">
        <f t="shared" ref="H1433:R1433" si="669">H1434</f>
        <v>6655559.3099999996</v>
      </c>
      <c r="I1433" s="159">
        <f t="shared" si="669"/>
        <v>6655559.3099999996</v>
      </c>
      <c r="J1433" s="159">
        <f t="shared" si="669"/>
        <v>6655559.3099999996</v>
      </c>
      <c r="K1433" s="159">
        <f t="shared" si="669"/>
        <v>6655559.3099999996</v>
      </c>
      <c r="L1433" s="159">
        <f t="shared" si="669"/>
        <v>6655559.3099999996</v>
      </c>
      <c r="M1433" s="159">
        <f t="shared" si="669"/>
        <v>6655559.3099999996</v>
      </c>
      <c r="N1433" s="159">
        <f t="shared" si="669"/>
        <v>6655559.3099999996</v>
      </c>
      <c r="O1433" s="159">
        <f t="shared" si="669"/>
        <v>6655559.3099999996</v>
      </c>
      <c r="P1433" s="159">
        <f t="shared" si="669"/>
        <v>6655559.3099999996</v>
      </c>
      <c r="Q1433" s="159">
        <f t="shared" si="669"/>
        <v>6655559.3099999996</v>
      </c>
      <c r="R1433" s="159">
        <f t="shared" si="669"/>
        <v>5175731.93</v>
      </c>
    </row>
    <row r="1434" spans="1:18" ht="15" customHeight="1">
      <c r="A1434" s="17" t="s">
        <v>371</v>
      </c>
      <c r="B1434" s="55">
        <v>795</v>
      </c>
      <c r="C1434" s="16" t="s">
        <v>90</v>
      </c>
      <c r="D1434" s="16" t="s">
        <v>235</v>
      </c>
      <c r="E1434" s="16" t="s">
        <v>267</v>
      </c>
      <c r="F1434" s="16" t="s">
        <v>372</v>
      </c>
      <c r="G1434" s="159">
        <f>6880579.31-25020-200000</f>
        <v>6655559.3099999996</v>
      </c>
      <c r="H1434" s="159">
        <f t="shared" ref="H1434:Q1434" si="670">6880579.31-25020-200000</f>
        <v>6655559.3099999996</v>
      </c>
      <c r="I1434" s="159">
        <f t="shared" si="670"/>
        <v>6655559.3099999996</v>
      </c>
      <c r="J1434" s="159">
        <f t="shared" si="670"/>
        <v>6655559.3099999996</v>
      </c>
      <c r="K1434" s="159">
        <f t="shared" si="670"/>
        <v>6655559.3099999996</v>
      </c>
      <c r="L1434" s="159">
        <f t="shared" si="670"/>
        <v>6655559.3099999996</v>
      </c>
      <c r="M1434" s="159">
        <f t="shared" si="670"/>
        <v>6655559.3099999996</v>
      </c>
      <c r="N1434" s="159">
        <f t="shared" si="670"/>
        <v>6655559.3099999996</v>
      </c>
      <c r="O1434" s="159">
        <f t="shared" si="670"/>
        <v>6655559.3099999996</v>
      </c>
      <c r="P1434" s="159">
        <f t="shared" si="670"/>
        <v>6655559.3099999996</v>
      </c>
      <c r="Q1434" s="159">
        <f t="shared" si="670"/>
        <v>6655559.3099999996</v>
      </c>
      <c r="R1434" s="159">
        <v>5175731.93</v>
      </c>
    </row>
    <row r="1435" spans="1:18" s="19" customFormat="1" ht="94.5" hidden="1" customHeight="1">
      <c r="A1435" s="56" t="s">
        <v>78</v>
      </c>
      <c r="B1435" s="55">
        <v>795</v>
      </c>
      <c r="C1435" s="16" t="s">
        <v>90</v>
      </c>
      <c r="D1435" s="16" t="s">
        <v>235</v>
      </c>
      <c r="E1435" s="16" t="s">
        <v>178</v>
      </c>
      <c r="F1435" s="16"/>
      <c r="G1435" s="159">
        <f>G1436</f>
        <v>0</v>
      </c>
      <c r="H1435" s="159">
        <f t="shared" ref="H1435:R1437" si="671">H1436</f>
        <v>0</v>
      </c>
      <c r="I1435" s="159">
        <f t="shared" si="671"/>
        <v>0</v>
      </c>
      <c r="J1435" s="159">
        <f t="shared" si="671"/>
        <v>0</v>
      </c>
      <c r="K1435" s="159">
        <f t="shared" si="671"/>
        <v>0</v>
      </c>
      <c r="L1435" s="159">
        <f t="shared" si="671"/>
        <v>0</v>
      </c>
      <c r="M1435" s="159">
        <f t="shared" si="671"/>
        <v>0</v>
      </c>
      <c r="N1435" s="159">
        <f t="shared" si="671"/>
        <v>0</v>
      </c>
      <c r="O1435" s="159">
        <f t="shared" si="671"/>
        <v>0</v>
      </c>
      <c r="P1435" s="159">
        <f t="shared" si="671"/>
        <v>0</v>
      </c>
      <c r="Q1435" s="159">
        <f t="shared" si="671"/>
        <v>0</v>
      </c>
      <c r="R1435" s="159">
        <f t="shared" si="671"/>
        <v>0</v>
      </c>
    </row>
    <row r="1436" spans="1:18" s="19" customFormat="1" ht="51" hidden="1" customHeight="1">
      <c r="A1436" s="56" t="s">
        <v>187</v>
      </c>
      <c r="B1436" s="55">
        <v>795</v>
      </c>
      <c r="C1436" s="16" t="s">
        <v>90</v>
      </c>
      <c r="D1436" s="16" t="s">
        <v>235</v>
      </c>
      <c r="E1436" s="16" t="s">
        <v>389</v>
      </c>
      <c r="F1436" s="16"/>
      <c r="G1436" s="159">
        <f>G1437</f>
        <v>0</v>
      </c>
      <c r="H1436" s="159">
        <f t="shared" si="671"/>
        <v>0</v>
      </c>
      <c r="I1436" s="159">
        <f t="shared" si="671"/>
        <v>0</v>
      </c>
      <c r="J1436" s="159">
        <f t="shared" si="671"/>
        <v>0</v>
      </c>
      <c r="K1436" s="159">
        <f t="shared" si="671"/>
        <v>0</v>
      </c>
      <c r="L1436" s="159">
        <f t="shared" si="671"/>
        <v>0</v>
      </c>
      <c r="M1436" s="159">
        <f t="shared" si="671"/>
        <v>0</v>
      </c>
      <c r="N1436" s="159">
        <f t="shared" si="671"/>
        <v>0</v>
      </c>
      <c r="O1436" s="159">
        <f t="shared" si="671"/>
        <v>0</v>
      </c>
      <c r="P1436" s="159">
        <f t="shared" si="671"/>
        <v>0</v>
      </c>
      <c r="Q1436" s="159">
        <f t="shared" si="671"/>
        <v>0</v>
      </c>
      <c r="R1436" s="159">
        <f t="shared" si="671"/>
        <v>0</v>
      </c>
    </row>
    <row r="1437" spans="1:18" s="19" customFormat="1" ht="31.5" hidden="1" customHeight="1">
      <c r="A1437" s="17" t="s">
        <v>649</v>
      </c>
      <c r="B1437" s="55">
        <v>795</v>
      </c>
      <c r="C1437" s="16" t="s">
        <v>90</v>
      </c>
      <c r="D1437" s="16" t="s">
        <v>235</v>
      </c>
      <c r="E1437" s="16" t="s">
        <v>389</v>
      </c>
      <c r="F1437" s="16" t="s">
        <v>50</v>
      </c>
      <c r="G1437" s="159">
        <f>G1438</f>
        <v>0</v>
      </c>
      <c r="H1437" s="159">
        <f t="shared" si="671"/>
        <v>0</v>
      </c>
      <c r="I1437" s="159">
        <f t="shared" si="671"/>
        <v>0</v>
      </c>
      <c r="J1437" s="159">
        <f t="shared" si="671"/>
        <v>0</v>
      </c>
      <c r="K1437" s="159">
        <f t="shared" si="671"/>
        <v>0</v>
      </c>
      <c r="L1437" s="159">
        <f t="shared" si="671"/>
        <v>0</v>
      </c>
      <c r="M1437" s="159">
        <f t="shared" si="671"/>
        <v>0</v>
      </c>
      <c r="N1437" s="159">
        <f t="shared" si="671"/>
        <v>0</v>
      </c>
      <c r="O1437" s="159">
        <f t="shared" si="671"/>
        <v>0</v>
      </c>
      <c r="P1437" s="159">
        <f t="shared" si="671"/>
        <v>0</v>
      </c>
      <c r="Q1437" s="159">
        <f t="shared" si="671"/>
        <v>0</v>
      </c>
      <c r="R1437" s="159">
        <f t="shared" si="671"/>
        <v>0</v>
      </c>
    </row>
    <row r="1438" spans="1:18" s="19" customFormat="1" ht="32.25" hidden="1" customHeight="1">
      <c r="A1438" s="17" t="s">
        <v>51</v>
      </c>
      <c r="B1438" s="55">
        <v>795</v>
      </c>
      <c r="C1438" s="16" t="s">
        <v>90</v>
      </c>
      <c r="D1438" s="16" t="s">
        <v>235</v>
      </c>
      <c r="E1438" s="16" t="s">
        <v>389</v>
      </c>
      <c r="F1438" s="16" t="s">
        <v>52</v>
      </c>
      <c r="G1438" s="159"/>
      <c r="H1438" s="159"/>
      <c r="I1438" s="159"/>
      <c r="J1438" s="159"/>
      <c r="K1438" s="159"/>
      <c r="L1438" s="159"/>
      <c r="M1438" s="159"/>
      <c r="N1438" s="159"/>
      <c r="O1438" s="159"/>
      <c r="P1438" s="159"/>
      <c r="Q1438" s="159"/>
      <c r="R1438" s="159"/>
    </row>
    <row r="1439" spans="1:18" s="19" customFormat="1" ht="15.75" hidden="1" customHeight="1">
      <c r="A1439" s="17" t="s">
        <v>100</v>
      </c>
      <c r="B1439" s="55">
        <v>795</v>
      </c>
      <c r="C1439" s="16" t="s">
        <v>90</v>
      </c>
      <c r="D1439" s="16" t="s">
        <v>235</v>
      </c>
      <c r="E1439" s="16" t="s">
        <v>267</v>
      </c>
      <c r="F1439" s="16" t="s">
        <v>101</v>
      </c>
      <c r="G1439" s="159">
        <f>G1440</f>
        <v>0</v>
      </c>
      <c r="H1439" s="159">
        <f t="shared" ref="H1439:R1439" si="672">H1440</f>
        <v>0</v>
      </c>
      <c r="I1439" s="159">
        <f t="shared" si="672"/>
        <v>0</v>
      </c>
      <c r="J1439" s="159">
        <f t="shared" si="672"/>
        <v>0</v>
      </c>
      <c r="K1439" s="159">
        <f t="shared" si="672"/>
        <v>0</v>
      </c>
      <c r="L1439" s="159">
        <f t="shared" si="672"/>
        <v>0</v>
      </c>
      <c r="M1439" s="159">
        <f t="shared" si="672"/>
        <v>0</v>
      </c>
      <c r="N1439" s="159">
        <f t="shared" si="672"/>
        <v>0</v>
      </c>
      <c r="O1439" s="159">
        <f t="shared" si="672"/>
        <v>0</v>
      </c>
      <c r="P1439" s="159">
        <f t="shared" si="672"/>
        <v>0</v>
      </c>
      <c r="Q1439" s="159">
        <f t="shared" si="672"/>
        <v>0</v>
      </c>
      <c r="R1439" s="159">
        <f t="shared" si="672"/>
        <v>0</v>
      </c>
    </row>
    <row r="1440" spans="1:18" s="19" customFormat="1" ht="15.75" hidden="1" customHeight="1">
      <c r="A1440" s="17" t="s">
        <v>373</v>
      </c>
      <c r="B1440" s="55">
        <v>795</v>
      </c>
      <c r="C1440" s="16" t="s">
        <v>90</v>
      </c>
      <c r="D1440" s="16" t="s">
        <v>235</v>
      </c>
      <c r="E1440" s="16" t="s">
        <v>267</v>
      </c>
      <c r="F1440" s="16" t="s">
        <v>374</v>
      </c>
      <c r="G1440" s="159"/>
      <c r="H1440" s="159"/>
      <c r="I1440" s="159"/>
      <c r="J1440" s="159"/>
      <c r="K1440" s="159"/>
      <c r="L1440" s="159"/>
      <c r="M1440" s="159"/>
      <c r="N1440" s="159"/>
      <c r="O1440" s="159"/>
      <c r="P1440" s="159"/>
      <c r="Q1440" s="159"/>
      <c r="R1440" s="159"/>
    </row>
    <row r="1441" spans="1:18" ht="72.75" hidden="1" customHeight="1">
      <c r="A1441" s="56" t="s">
        <v>174</v>
      </c>
      <c r="B1441" s="55">
        <v>795</v>
      </c>
      <c r="C1441" s="16" t="s">
        <v>90</v>
      </c>
      <c r="D1441" s="16" t="s">
        <v>235</v>
      </c>
      <c r="E1441" s="16" t="s">
        <v>270</v>
      </c>
      <c r="F1441" s="16"/>
      <c r="G1441" s="159">
        <f>G1442+G1446</f>
        <v>0</v>
      </c>
      <c r="H1441" s="159">
        <f t="shared" ref="H1441:R1441" si="673">H1442+H1446</f>
        <v>0</v>
      </c>
      <c r="I1441" s="159">
        <f t="shared" si="673"/>
        <v>0</v>
      </c>
      <c r="J1441" s="159">
        <f t="shared" si="673"/>
        <v>0</v>
      </c>
      <c r="K1441" s="159">
        <f t="shared" si="673"/>
        <v>0</v>
      </c>
      <c r="L1441" s="159">
        <f t="shared" si="673"/>
        <v>0</v>
      </c>
      <c r="M1441" s="159">
        <f t="shared" si="673"/>
        <v>0</v>
      </c>
      <c r="N1441" s="159">
        <f t="shared" si="673"/>
        <v>0</v>
      </c>
      <c r="O1441" s="159">
        <f t="shared" si="673"/>
        <v>0</v>
      </c>
      <c r="P1441" s="159">
        <f t="shared" si="673"/>
        <v>0</v>
      </c>
      <c r="Q1441" s="159">
        <f t="shared" si="673"/>
        <v>0</v>
      </c>
      <c r="R1441" s="159">
        <f t="shared" si="673"/>
        <v>0</v>
      </c>
    </row>
    <row r="1442" spans="1:18" ht="18" hidden="1" customHeight="1">
      <c r="A1442" s="17" t="s">
        <v>343</v>
      </c>
      <c r="B1442" s="55">
        <v>795</v>
      </c>
      <c r="C1442" s="16" t="s">
        <v>90</v>
      </c>
      <c r="D1442" s="16" t="s">
        <v>235</v>
      </c>
      <c r="E1442" s="16" t="s">
        <v>268</v>
      </c>
      <c r="F1442" s="16" t="s">
        <v>344</v>
      </c>
      <c r="G1442" s="159">
        <f>G1443</f>
        <v>0</v>
      </c>
      <c r="H1442" s="159">
        <f t="shared" ref="H1442:R1442" si="674">H1443</f>
        <v>0</v>
      </c>
      <c r="I1442" s="159">
        <f t="shared" si="674"/>
        <v>0</v>
      </c>
      <c r="J1442" s="159">
        <f t="shared" si="674"/>
        <v>0</v>
      </c>
      <c r="K1442" s="159">
        <f t="shared" si="674"/>
        <v>0</v>
      </c>
      <c r="L1442" s="159">
        <f t="shared" si="674"/>
        <v>0</v>
      </c>
      <c r="M1442" s="159">
        <f t="shared" si="674"/>
        <v>0</v>
      </c>
      <c r="N1442" s="159">
        <f t="shared" si="674"/>
        <v>0</v>
      </c>
      <c r="O1442" s="159">
        <f t="shared" si="674"/>
        <v>0</v>
      </c>
      <c r="P1442" s="159">
        <f t="shared" si="674"/>
        <v>0</v>
      </c>
      <c r="Q1442" s="159">
        <f t="shared" si="674"/>
        <v>0</v>
      </c>
      <c r="R1442" s="159">
        <f t="shared" si="674"/>
        <v>0</v>
      </c>
    </row>
    <row r="1443" spans="1:18" ht="15" hidden="1" customHeight="1">
      <c r="A1443" s="17" t="s">
        <v>371</v>
      </c>
      <c r="B1443" s="55">
        <v>795</v>
      </c>
      <c r="C1443" s="16" t="s">
        <v>90</v>
      </c>
      <c r="D1443" s="16" t="s">
        <v>235</v>
      </c>
      <c r="E1443" s="16" t="s">
        <v>268</v>
      </c>
      <c r="F1443" s="16" t="s">
        <v>372</v>
      </c>
      <c r="G1443" s="159"/>
      <c r="H1443" s="159"/>
      <c r="I1443" s="159"/>
      <c r="J1443" s="159"/>
      <c r="K1443" s="159"/>
      <c r="L1443" s="159"/>
      <c r="M1443" s="159"/>
      <c r="N1443" s="159"/>
      <c r="O1443" s="159"/>
      <c r="P1443" s="159"/>
      <c r="Q1443" s="159"/>
      <c r="R1443" s="159"/>
    </row>
    <row r="1444" spans="1:18" s="19" customFormat="1" ht="32.25" hidden="1" customHeight="1">
      <c r="A1444" s="17"/>
      <c r="B1444" s="55"/>
      <c r="C1444" s="16"/>
      <c r="D1444" s="16"/>
      <c r="E1444" s="16"/>
      <c r="F1444" s="16"/>
      <c r="G1444" s="159"/>
      <c r="H1444" s="159"/>
      <c r="I1444" s="159"/>
      <c r="J1444" s="159"/>
      <c r="K1444" s="159"/>
      <c r="L1444" s="159"/>
      <c r="M1444" s="159"/>
      <c r="N1444" s="159"/>
      <c r="O1444" s="159"/>
      <c r="P1444" s="159"/>
      <c r="Q1444" s="159"/>
      <c r="R1444" s="159"/>
    </row>
    <row r="1445" spans="1:18" s="19" customFormat="1" ht="32.25" hidden="1" customHeight="1">
      <c r="A1445" s="17"/>
      <c r="B1445" s="55"/>
      <c r="C1445" s="16"/>
      <c r="D1445" s="16"/>
      <c r="E1445" s="16"/>
      <c r="F1445" s="16"/>
      <c r="G1445" s="159"/>
      <c r="H1445" s="159"/>
      <c r="I1445" s="159"/>
      <c r="J1445" s="159"/>
      <c r="K1445" s="159"/>
      <c r="L1445" s="159"/>
      <c r="M1445" s="159"/>
      <c r="N1445" s="159"/>
      <c r="O1445" s="159"/>
      <c r="P1445" s="159"/>
      <c r="Q1445" s="159"/>
      <c r="R1445" s="159"/>
    </row>
    <row r="1446" spans="1:18" s="19" customFormat="1" ht="32.25" hidden="1" customHeight="1">
      <c r="A1446" s="17" t="s">
        <v>649</v>
      </c>
      <c r="B1446" s="55">
        <v>795</v>
      </c>
      <c r="C1446" s="16" t="s">
        <v>90</v>
      </c>
      <c r="D1446" s="16" t="s">
        <v>235</v>
      </c>
      <c r="E1446" s="16" t="s">
        <v>268</v>
      </c>
      <c r="F1446" s="16" t="s">
        <v>50</v>
      </c>
      <c r="G1446" s="159">
        <f>G1447</f>
        <v>0</v>
      </c>
      <c r="H1446" s="159">
        <f t="shared" ref="H1446:R1446" si="675">H1447</f>
        <v>0</v>
      </c>
      <c r="I1446" s="159">
        <f t="shared" si="675"/>
        <v>0</v>
      </c>
      <c r="J1446" s="159">
        <f t="shared" si="675"/>
        <v>0</v>
      </c>
      <c r="K1446" s="159">
        <f t="shared" si="675"/>
        <v>0</v>
      </c>
      <c r="L1446" s="159">
        <f t="shared" si="675"/>
        <v>0</v>
      </c>
      <c r="M1446" s="159">
        <f t="shared" si="675"/>
        <v>0</v>
      </c>
      <c r="N1446" s="159">
        <f t="shared" si="675"/>
        <v>0</v>
      </c>
      <c r="O1446" s="159">
        <f t="shared" si="675"/>
        <v>0</v>
      </c>
      <c r="P1446" s="159">
        <f t="shared" si="675"/>
        <v>0</v>
      </c>
      <c r="Q1446" s="159">
        <f t="shared" si="675"/>
        <v>0</v>
      </c>
      <c r="R1446" s="159">
        <f t="shared" si="675"/>
        <v>0</v>
      </c>
    </row>
    <row r="1447" spans="1:18" s="19" customFormat="1" ht="32.25" hidden="1" customHeight="1">
      <c r="A1447" s="17" t="s">
        <v>51</v>
      </c>
      <c r="B1447" s="55">
        <v>795</v>
      </c>
      <c r="C1447" s="16" t="s">
        <v>90</v>
      </c>
      <c r="D1447" s="16" t="s">
        <v>235</v>
      </c>
      <c r="E1447" s="16" t="s">
        <v>268</v>
      </c>
      <c r="F1447" s="16" t="s">
        <v>52</v>
      </c>
      <c r="G1447" s="159"/>
      <c r="H1447" s="159"/>
      <c r="I1447" s="159"/>
      <c r="J1447" s="159"/>
      <c r="K1447" s="159"/>
      <c r="L1447" s="159"/>
      <c r="M1447" s="159"/>
      <c r="N1447" s="159"/>
      <c r="O1447" s="159"/>
      <c r="P1447" s="159"/>
      <c r="Q1447" s="159"/>
      <c r="R1447" s="159"/>
    </row>
    <row r="1448" spans="1:18" ht="78" customHeight="1">
      <c r="A1448" s="56" t="s">
        <v>908</v>
      </c>
      <c r="B1448" s="55">
        <v>795</v>
      </c>
      <c r="C1448" s="16" t="s">
        <v>90</v>
      </c>
      <c r="D1448" s="16" t="s">
        <v>235</v>
      </c>
      <c r="E1448" s="16" t="s">
        <v>270</v>
      </c>
      <c r="F1448" s="16"/>
      <c r="G1448" s="159">
        <f>G1449</f>
        <v>423091</v>
      </c>
      <c r="H1448" s="159">
        <f t="shared" ref="H1448:R1449" si="676">H1449</f>
        <v>423092</v>
      </c>
      <c r="I1448" s="159">
        <f t="shared" si="676"/>
        <v>423093</v>
      </c>
      <c r="J1448" s="159">
        <f t="shared" si="676"/>
        <v>423094</v>
      </c>
      <c r="K1448" s="159">
        <f t="shared" si="676"/>
        <v>423095</v>
      </c>
      <c r="L1448" s="159">
        <f t="shared" si="676"/>
        <v>423096</v>
      </c>
      <c r="M1448" s="159">
        <f t="shared" si="676"/>
        <v>423097</v>
      </c>
      <c r="N1448" s="159">
        <f t="shared" si="676"/>
        <v>423098</v>
      </c>
      <c r="O1448" s="159">
        <f t="shared" si="676"/>
        <v>423099</v>
      </c>
      <c r="P1448" s="159">
        <f t="shared" si="676"/>
        <v>423100</v>
      </c>
      <c r="Q1448" s="159">
        <f t="shared" si="676"/>
        <v>423101</v>
      </c>
      <c r="R1448" s="159">
        <f t="shared" si="676"/>
        <v>0</v>
      </c>
    </row>
    <row r="1449" spans="1:18" ht="18" customHeight="1">
      <c r="A1449" s="17" t="s">
        <v>343</v>
      </c>
      <c r="B1449" s="55">
        <v>795</v>
      </c>
      <c r="C1449" s="16" t="s">
        <v>90</v>
      </c>
      <c r="D1449" s="16" t="s">
        <v>235</v>
      </c>
      <c r="E1449" s="16" t="s">
        <v>268</v>
      </c>
      <c r="F1449" s="16" t="s">
        <v>344</v>
      </c>
      <c r="G1449" s="159">
        <f>G1450</f>
        <v>423091</v>
      </c>
      <c r="H1449" s="159">
        <f t="shared" si="676"/>
        <v>423092</v>
      </c>
      <c r="I1449" s="159">
        <f t="shared" si="676"/>
        <v>423093</v>
      </c>
      <c r="J1449" s="159">
        <f t="shared" si="676"/>
        <v>423094</v>
      </c>
      <c r="K1449" s="159">
        <f t="shared" si="676"/>
        <v>423095</v>
      </c>
      <c r="L1449" s="159">
        <f t="shared" si="676"/>
        <v>423096</v>
      </c>
      <c r="M1449" s="159">
        <f t="shared" si="676"/>
        <v>423097</v>
      </c>
      <c r="N1449" s="159">
        <f t="shared" si="676"/>
        <v>423098</v>
      </c>
      <c r="O1449" s="159">
        <f t="shared" si="676"/>
        <v>423099</v>
      </c>
      <c r="P1449" s="159">
        <f t="shared" si="676"/>
        <v>423100</v>
      </c>
      <c r="Q1449" s="159">
        <f t="shared" si="676"/>
        <v>423101</v>
      </c>
      <c r="R1449" s="159">
        <f t="shared" si="676"/>
        <v>0</v>
      </c>
    </row>
    <row r="1450" spans="1:18" ht="15" customHeight="1">
      <c r="A1450" s="17" t="s">
        <v>371</v>
      </c>
      <c r="B1450" s="55">
        <v>795</v>
      </c>
      <c r="C1450" s="16" t="s">
        <v>90</v>
      </c>
      <c r="D1450" s="16" t="s">
        <v>235</v>
      </c>
      <c r="E1450" s="16" t="s">
        <v>268</v>
      </c>
      <c r="F1450" s="16" t="s">
        <v>372</v>
      </c>
      <c r="G1450" s="159">
        <v>423091</v>
      </c>
      <c r="H1450" s="159">
        <v>423092</v>
      </c>
      <c r="I1450" s="159">
        <v>423093</v>
      </c>
      <c r="J1450" s="159">
        <v>423094</v>
      </c>
      <c r="K1450" s="159">
        <v>423095</v>
      </c>
      <c r="L1450" s="159">
        <v>423096</v>
      </c>
      <c r="M1450" s="159">
        <v>423097</v>
      </c>
      <c r="N1450" s="159">
        <v>423098</v>
      </c>
      <c r="O1450" s="159">
        <v>423099</v>
      </c>
      <c r="P1450" s="159">
        <v>423100</v>
      </c>
      <c r="Q1450" s="159">
        <v>423101</v>
      </c>
      <c r="R1450" s="159">
        <v>0</v>
      </c>
    </row>
    <row r="1451" spans="1:18" s="19" customFormat="1" ht="62.25" customHeight="1">
      <c r="A1451" s="17" t="s">
        <v>957</v>
      </c>
      <c r="B1451" s="55">
        <v>795</v>
      </c>
      <c r="C1451" s="16" t="s">
        <v>90</v>
      </c>
      <c r="D1451" s="16" t="s">
        <v>235</v>
      </c>
      <c r="E1451" s="16" t="s">
        <v>389</v>
      </c>
      <c r="F1451" s="16"/>
      <c r="G1451" s="159">
        <f>G1452+G1454</f>
        <v>354665.8</v>
      </c>
      <c r="H1451" s="159">
        <f t="shared" ref="H1451:R1451" si="677">H1452+H1454</f>
        <v>354666.8</v>
      </c>
      <c r="I1451" s="159">
        <f t="shared" si="677"/>
        <v>354667.8</v>
      </c>
      <c r="J1451" s="159">
        <f t="shared" si="677"/>
        <v>354668.79999999999</v>
      </c>
      <c r="K1451" s="159">
        <f t="shared" si="677"/>
        <v>354669.8</v>
      </c>
      <c r="L1451" s="159">
        <f t="shared" si="677"/>
        <v>354670.8</v>
      </c>
      <c r="M1451" s="159">
        <f t="shared" si="677"/>
        <v>354671.8</v>
      </c>
      <c r="N1451" s="159">
        <f t="shared" si="677"/>
        <v>354672.8</v>
      </c>
      <c r="O1451" s="159">
        <f t="shared" si="677"/>
        <v>354673.8</v>
      </c>
      <c r="P1451" s="159">
        <f t="shared" si="677"/>
        <v>354674.8</v>
      </c>
      <c r="Q1451" s="159">
        <f t="shared" si="677"/>
        <v>354675.8</v>
      </c>
      <c r="R1451" s="159">
        <f t="shared" si="677"/>
        <v>255665.8</v>
      </c>
    </row>
    <row r="1452" spans="1:18" s="19" customFormat="1" ht="32.25" customHeight="1">
      <c r="A1452" s="17" t="s">
        <v>649</v>
      </c>
      <c r="B1452" s="55">
        <v>795</v>
      </c>
      <c r="C1452" s="16" t="s">
        <v>90</v>
      </c>
      <c r="D1452" s="16" t="s">
        <v>235</v>
      </c>
      <c r="E1452" s="16" t="s">
        <v>389</v>
      </c>
      <c r="F1452" s="16" t="s">
        <v>50</v>
      </c>
      <c r="G1452" s="159">
        <f>G1453</f>
        <v>148500</v>
      </c>
      <c r="H1452" s="159">
        <f t="shared" ref="H1452:R1452" si="678">H1453</f>
        <v>148501</v>
      </c>
      <c r="I1452" s="159">
        <f t="shared" si="678"/>
        <v>148502</v>
      </c>
      <c r="J1452" s="159">
        <f t="shared" si="678"/>
        <v>148503</v>
      </c>
      <c r="K1452" s="159">
        <f t="shared" si="678"/>
        <v>148504</v>
      </c>
      <c r="L1452" s="159">
        <f t="shared" si="678"/>
        <v>148505</v>
      </c>
      <c r="M1452" s="159">
        <f t="shared" si="678"/>
        <v>148506</v>
      </c>
      <c r="N1452" s="159">
        <f t="shared" si="678"/>
        <v>148507</v>
      </c>
      <c r="O1452" s="159">
        <f t="shared" si="678"/>
        <v>148508</v>
      </c>
      <c r="P1452" s="159">
        <f t="shared" si="678"/>
        <v>148509</v>
      </c>
      <c r="Q1452" s="159">
        <f t="shared" si="678"/>
        <v>148510</v>
      </c>
      <c r="R1452" s="159">
        <f t="shared" si="678"/>
        <v>49500</v>
      </c>
    </row>
    <row r="1453" spans="1:18" s="19" customFormat="1" ht="32.25" customHeight="1">
      <c r="A1453" s="17" t="s">
        <v>51</v>
      </c>
      <c r="B1453" s="55">
        <v>795</v>
      </c>
      <c r="C1453" s="16" t="s">
        <v>90</v>
      </c>
      <c r="D1453" s="16" t="s">
        <v>235</v>
      </c>
      <c r="E1453" s="16" t="s">
        <v>389</v>
      </c>
      <c r="F1453" s="16" t="s">
        <v>52</v>
      </c>
      <c r="G1453" s="159">
        <v>148500</v>
      </c>
      <c r="H1453" s="159">
        <v>148501</v>
      </c>
      <c r="I1453" s="159">
        <v>148502</v>
      </c>
      <c r="J1453" s="159">
        <v>148503</v>
      </c>
      <c r="K1453" s="159">
        <v>148504</v>
      </c>
      <c r="L1453" s="159">
        <v>148505</v>
      </c>
      <c r="M1453" s="159">
        <v>148506</v>
      </c>
      <c r="N1453" s="159">
        <v>148507</v>
      </c>
      <c r="O1453" s="159">
        <v>148508</v>
      </c>
      <c r="P1453" s="159">
        <v>148509</v>
      </c>
      <c r="Q1453" s="159">
        <v>148510</v>
      </c>
      <c r="R1453" s="159">
        <v>49500</v>
      </c>
    </row>
    <row r="1454" spans="1:18" ht="18" customHeight="1">
      <c r="A1454" s="17" t="s">
        <v>343</v>
      </c>
      <c r="B1454" s="55">
        <v>795</v>
      </c>
      <c r="C1454" s="16" t="s">
        <v>90</v>
      </c>
      <c r="D1454" s="16" t="s">
        <v>235</v>
      </c>
      <c r="E1454" s="16" t="s">
        <v>389</v>
      </c>
      <c r="F1454" s="16" t="s">
        <v>344</v>
      </c>
      <c r="G1454" s="159">
        <f>G1455</f>
        <v>206165.8</v>
      </c>
      <c r="H1454" s="159">
        <f t="shared" ref="H1454:R1454" si="679">H1455</f>
        <v>206165.8</v>
      </c>
      <c r="I1454" s="159">
        <f t="shared" si="679"/>
        <v>206165.8</v>
      </c>
      <c r="J1454" s="159">
        <f t="shared" si="679"/>
        <v>206165.8</v>
      </c>
      <c r="K1454" s="159">
        <f t="shared" si="679"/>
        <v>206165.8</v>
      </c>
      <c r="L1454" s="159">
        <f t="shared" si="679"/>
        <v>206165.8</v>
      </c>
      <c r="M1454" s="159">
        <f t="shared" si="679"/>
        <v>206165.8</v>
      </c>
      <c r="N1454" s="159">
        <f t="shared" si="679"/>
        <v>206165.8</v>
      </c>
      <c r="O1454" s="159">
        <f t="shared" si="679"/>
        <v>206165.8</v>
      </c>
      <c r="P1454" s="159">
        <f t="shared" si="679"/>
        <v>206165.8</v>
      </c>
      <c r="Q1454" s="159">
        <f t="shared" si="679"/>
        <v>206165.8</v>
      </c>
      <c r="R1454" s="159">
        <f t="shared" si="679"/>
        <v>206165.8</v>
      </c>
    </row>
    <row r="1455" spans="1:18" ht="15" customHeight="1">
      <c r="A1455" s="17" t="s">
        <v>371</v>
      </c>
      <c r="B1455" s="55">
        <v>795</v>
      </c>
      <c r="C1455" s="16" t="s">
        <v>90</v>
      </c>
      <c r="D1455" s="16" t="s">
        <v>235</v>
      </c>
      <c r="E1455" s="16" t="s">
        <v>389</v>
      </c>
      <c r="F1455" s="16" t="s">
        <v>372</v>
      </c>
      <c r="G1455" s="159">
        <f>181145.8+25020</f>
        <v>206165.8</v>
      </c>
      <c r="H1455" s="159">
        <f t="shared" ref="H1455:R1455" si="680">181145.8+25020</f>
        <v>206165.8</v>
      </c>
      <c r="I1455" s="159">
        <f t="shared" si="680"/>
        <v>206165.8</v>
      </c>
      <c r="J1455" s="159">
        <f t="shared" si="680"/>
        <v>206165.8</v>
      </c>
      <c r="K1455" s="159">
        <f t="shared" si="680"/>
        <v>206165.8</v>
      </c>
      <c r="L1455" s="159">
        <f t="shared" si="680"/>
        <v>206165.8</v>
      </c>
      <c r="M1455" s="159">
        <f t="shared" si="680"/>
        <v>206165.8</v>
      </c>
      <c r="N1455" s="159">
        <f t="shared" si="680"/>
        <v>206165.8</v>
      </c>
      <c r="O1455" s="159">
        <f t="shared" si="680"/>
        <v>206165.8</v>
      </c>
      <c r="P1455" s="159">
        <f t="shared" si="680"/>
        <v>206165.8</v>
      </c>
      <c r="Q1455" s="159">
        <f t="shared" si="680"/>
        <v>206165.8</v>
      </c>
      <c r="R1455" s="159">
        <f t="shared" si="680"/>
        <v>206165.8</v>
      </c>
    </row>
    <row r="1456" spans="1:18" ht="63.75" customHeight="1">
      <c r="A1456" s="17" t="s">
        <v>809</v>
      </c>
      <c r="B1456" s="55">
        <v>795</v>
      </c>
      <c r="C1456" s="16" t="s">
        <v>90</v>
      </c>
      <c r="D1456" s="16" t="s">
        <v>235</v>
      </c>
      <c r="E1456" s="16" t="s">
        <v>188</v>
      </c>
      <c r="F1456" s="16"/>
      <c r="G1456" s="159">
        <f>G1457+G1477+G1467+G1471+G1474+G1515+G1510+G1513</f>
        <v>23485133.880000003</v>
      </c>
      <c r="H1456" s="159">
        <f t="shared" ref="H1456:R1456" si="681">H1457+H1477+H1467+H1471+H1474+H1515+H1510+H1513</f>
        <v>23485133.880000003</v>
      </c>
      <c r="I1456" s="159">
        <f t="shared" si="681"/>
        <v>23485133.880000003</v>
      </c>
      <c r="J1456" s="159">
        <f t="shared" si="681"/>
        <v>23485133.880000003</v>
      </c>
      <c r="K1456" s="159">
        <f t="shared" si="681"/>
        <v>23485133.880000003</v>
      </c>
      <c r="L1456" s="159">
        <f t="shared" si="681"/>
        <v>23485133.880000003</v>
      </c>
      <c r="M1456" s="159">
        <f t="shared" si="681"/>
        <v>23485133.880000003</v>
      </c>
      <c r="N1456" s="159">
        <f t="shared" si="681"/>
        <v>23485133.880000003</v>
      </c>
      <c r="O1456" s="159">
        <f t="shared" si="681"/>
        <v>23485133.880000003</v>
      </c>
      <c r="P1456" s="159">
        <f t="shared" si="681"/>
        <v>23485133.880000003</v>
      </c>
      <c r="Q1456" s="159">
        <f t="shared" si="681"/>
        <v>23485133.880000003</v>
      </c>
      <c r="R1456" s="159">
        <f t="shared" si="681"/>
        <v>16468398.219999999</v>
      </c>
    </row>
    <row r="1457" spans="1:18" ht="48.75" customHeight="1">
      <c r="A1457" s="17" t="s">
        <v>810</v>
      </c>
      <c r="B1457" s="55">
        <v>795</v>
      </c>
      <c r="C1457" s="16" t="s">
        <v>90</v>
      </c>
      <c r="D1457" s="16" t="s">
        <v>235</v>
      </c>
      <c r="E1457" s="16" t="s">
        <v>189</v>
      </c>
      <c r="F1457" s="16"/>
      <c r="G1457" s="159">
        <f>G1465+G1458+G1460+G1507+G1463</f>
        <v>21874415.760000002</v>
      </c>
      <c r="H1457" s="159">
        <f t="shared" ref="H1457:R1457" si="682">H1465+H1458+H1460+H1507+H1463</f>
        <v>21874415.760000002</v>
      </c>
      <c r="I1457" s="159">
        <f t="shared" si="682"/>
        <v>21874415.760000002</v>
      </c>
      <c r="J1457" s="159">
        <f t="shared" si="682"/>
        <v>21874415.760000002</v>
      </c>
      <c r="K1457" s="159">
        <f t="shared" si="682"/>
        <v>21874415.760000002</v>
      </c>
      <c r="L1457" s="159">
        <f t="shared" si="682"/>
        <v>21874415.760000002</v>
      </c>
      <c r="M1457" s="159">
        <f t="shared" si="682"/>
        <v>21874415.760000002</v>
      </c>
      <c r="N1457" s="159">
        <f t="shared" si="682"/>
        <v>21874415.760000002</v>
      </c>
      <c r="O1457" s="159">
        <f t="shared" si="682"/>
        <v>21874415.760000002</v>
      </c>
      <c r="P1457" s="159">
        <f t="shared" si="682"/>
        <v>21874415.760000002</v>
      </c>
      <c r="Q1457" s="159">
        <f t="shared" si="682"/>
        <v>21874415.760000002</v>
      </c>
      <c r="R1457" s="159">
        <f t="shared" si="682"/>
        <v>15563700.35</v>
      </c>
    </row>
    <row r="1458" spans="1:18" s="19" customFormat="1" ht="31.5" hidden="1" customHeight="1">
      <c r="A1458" s="17" t="s">
        <v>649</v>
      </c>
      <c r="B1458" s="55">
        <v>795</v>
      </c>
      <c r="C1458" s="16" t="s">
        <v>90</v>
      </c>
      <c r="D1458" s="16" t="s">
        <v>235</v>
      </c>
      <c r="E1458" s="16" t="s">
        <v>189</v>
      </c>
      <c r="F1458" s="16" t="s">
        <v>50</v>
      </c>
      <c r="G1458" s="159">
        <f>G1459</f>
        <v>0</v>
      </c>
      <c r="H1458" s="159">
        <f t="shared" ref="H1458:R1458" si="683">H1459</f>
        <v>0</v>
      </c>
      <c r="I1458" s="159">
        <f t="shared" si="683"/>
        <v>0</v>
      </c>
      <c r="J1458" s="159">
        <f t="shared" si="683"/>
        <v>0</v>
      </c>
      <c r="K1458" s="159">
        <f t="shared" si="683"/>
        <v>0</v>
      </c>
      <c r="L1458" s="159">
        <f t="shared" si="683"/>
        <v>0</v>
      </c>
      <c r="M1458" s="159">
        <f t="shared" si="683"/>
        <v>0</v>
      </c>
      <c r="N1458" s="159">
        <f t="shared" si="683"/>
        <v>0</v>
      </c>
      <c r="O1458" s="159">
        <f t="shared" si="683"/>
        <v>0</v>
      </c>
      <c r="P1458" s="159">
        <f t="shared" si="683"/>
        <v>0</v>
      </c>
      <c r="Q1458" s="159">
        <f t="shared" si="683"/>
        <v>0</v>
      </c>
      <c r="R1458" s="159">
        <f t="shared" si="683"/>
        <v>0</v>
      </c>
    </row>
    <row r="1459" spans="1:18" s="19" customFormat="1" ht="32.25" hidden="1" customHeight="1">
      <c r="A1459" s="17" t="s">
        <v>51</v>
      </c>
      <c r="B1459" s="55">
        <v>795</v>
      </c>
      <c r="C1459" s="16" t="s">
        <v>90</v>
      </c>
      <c r="D1459" s="16" t="s">
        <v>235</v>
      </c>
      <c r="E1459" s="16" t="s">
        <v>189</v>
      </c>
      <c r="F1459" s="16" t="s">
        <v>52</v>
      </c>
      <c r="G1459" s="159"/>
      <c r="H1459" s="159"/>
      <c r="I1459" s="159"/>
      <c r="J1459" s="159"/>
      <c r="K1459" s="159"/>
      <c r="L1459" s="159"/>
      <c r="M1459" s="159"/>
      <c r="N1459" s="159"/>
      <c r="O1459" s="159"/>
      <c r="P1459" s="159"/>
      <c r="Q1459" s="159"/>
      <c r="R1459" s="159"/>
    </row>
    <row r="1460" spans="1:18" s="19" customFormat="1" ht="31.5" hidden="1" customHeight="1">
      <c r="A1460" s="17" t="s">
        <v>649</v>
      </c>
      <c r="B1460" s="55">
        <v>795</v>
      </c>
      <c r="C1460" s="16" t="s">
        <v>90</v>
      </c>
      <c r="D1460" s="16" t="s">
        <v>235</v>
      </c>
      <c r="E1460" s="16" t="s">
        <v>189</v>
      </c>
      <c r="F1460" s="16" t="s">
        <v>50</v>
      </c>
      <c r="G1460" s="159">
        <f>G1461</f>
        <v>0</v>
      </c>
      <c r="H1460" s="159">
        <f t="shared" ref="H1460:R1460" si="684">H1461</f>
        <v>0</v>
      </c>
      <c r="I1460" s="159">
        <f t="shared" si="684"/>
        <v>0</v>
      </c>
      <c r="J1460" s="159">
        <f t="shared" si="684"/>
        <v>0</v>
      </c>
      <c r="K1460" s="159">
        <f t="shared" si="684"/>
        <v>0</v>
      </c>
      <c r="L1460" s="159">
        <f t="shared" si="684"/>
        <v>0</v>
      </c>
      <c r="M1460" s="159">
        <f t="shared" si="684"/>
        <v>0</v>
      </c>
      <c r="N1460" s="159">
        <f t="shared" si="684"/>
        <v>0</v>
      </c>
      <c r="O1460" s="159">
        <f t="shared" si="684"/>
        <v>0</v>
      </c>
      <c r="P1460" s="159">
        <f t="shared" si="684"/>
        <v>0</v>
      </c>
      <c r="Q1460" s="159">
        <f t="shared" si="684"/>
        <v>0</v>
      </c>
      <c r="R1460" s="159">
        <f t="shared" si="684"/>
        <v>0</v>
      </c>
    </row>
    <row r="1461" spans="1:18" s="19" customFormat="1" ht="32.25" hidden="1" customHeight="1">
      <c r="A1461" s="17" t="s">
        <v>51</v>
      </c>
      <c r="B1461" s="55">
        <v>795</v>
      </c>
      <c r="C1461" s="16" t="s">
        <v>90</v>
      </c>
      <c r="D1461" s="16" t="s">
        <v>235</v>
      </c>
      <c r="E1461" s="16" t="s">
        <v>189</v>
      </c>
      <c r="F1461" s="16" t="s">
        <v>52</v>
      </c>
      <c r="G1461" s="159"/>
      <c r="H1461" s="159"/>
      <c r="I1461" s="159"/>
      <c r="J1461" s="159"/>
      <c r="K1461" s="159"/>
      <c r="L1461" s="159"/>
      <c r="M1461" s="159"/>
      <c r="N1461" s="159"/>
      <c r="O1461" s="159"/>
      <c r="P1461" s="159"/>
      <c r="Q1461" s="159"/>
      <c r="R1461" s="159"/>
    </row>
    <row r="1462" spans="1:18" s="19" customFormat="1" ht="32.25" hidden="1" customHeight="1">
      <c r="A1462" s="17"/>
      <c r="B1462" s="55"/>
      <c r="C1462" s="16"/>
      <c r="D1462" s="16"/>
      <c r="E1462" s="16"/>
      <c r="F1462" s="16"/>
      <c r="G1462" s="159"/>
      <c r="H1462" s="159"/>
      <c r="I1462" s="159"/>
      <c r="J1462" s="159"/>
      <c r="K1462" s="159"/>
      <c r="L1462" s="159"/>
      <c r="M1462" s="159"/>
      <c r="N1462" s="159"/>
      <c r="O1462" s="159"/>
      <c r="P1462" s="159"/>
      <c r="Q1462" s="159"/>
      <c r="R1462" s="159"/>
    </row>
    <row r="1463" spans="1:18" s="19" customFormat="1" ht="32.25" customHeight="1">
      <c r="A1463" s="17" t="s">
        <v>649</v>
      </c>
      <c r="B1463" s="55">
        <v>795</v>
      </c>
      <c r="C1463" s="16" t="s">
        <v>90</v>
      </c>
      <c r="D1463" s="16" t="s">
        <v>235</v>
      </c>
      <c r="E1463" s="16" t="s">
        <v>189</v>
      </c>
      <c r="F1463" s="16" t="s">
        <v>50</v>
      </c>
      <c r="G1463" s="159">
        <f>G1464</f>
        <v>6310344</v>
      </c>
      <c r="H1463" s="159">
        <f t="shared" ref="H1463:R1463" si="685">H1464</f>
        <v>6310344</v>
      </c>
      <c r="I1463" s="159">
        <f t="shared" si="685"/>
        <v>6310344</v>
      </c>
      <c r="J1463" s="159">
        <f t="shared" si="685"/>
        <v>6310344</v>
      </c>
      <c r="K1463" s="159">
        <f t="shared" si="685"/>
        <v>6310344</v>
      </c>
      <c r="L1463" s="159">
        <f t="shared" si="685"/>
        <v>6310344</v>
      </c>
      <c r="M1463" s="159">
        <f t="shared" si="685"/>
        <v>6310344</v>
      </c>
      <c r="N1463" s="159">
        <f t="shared" si="685"/>
        <v>6310344</v>
      </c>
      <c r="O1463" s="159">
        <f t="shared" si="685"/>
        <v>6310344</v>
      </c>
      <c r="P1463" s="159">
        <f t="shared" si="685"/>
        <v>6310344</v>
      </c>
      <c r="Q1463" s="159">
        <f t="shared" si="685"/>
        <v>6310344</v>
      </c>
      <c r="R1463" s="159">
        <f t="shared" si="685"/>
        <v>5633661.0800000001</v>
      </c>
    </row>
    <row r="1464" spans="1:18" s="19" customFormat="1" ht="32.25" customHeight="1">
      <c r="A1464" s="17" t="s">
        <v>51</v>
      </c>
      <c r="B1464" s="55">
        <v>795</v>
      </c>
      <c r="C1464" s="16" t="s">
        <v>90</v>
      </c>
      <c r="D1464" s="16" t="s">
        <v>235</v>
      </c>
      <c r="E1464" s="16" t="s">
        <v>189</v>
      </c>
      <c r="F1464" s="16" t="s">
        <v>52</v>
      </c>
      <c r="G1464" s="159">
        <f>6409344-99000</f>
        <v>6310344</v>
      </c>
      <c r="H1464" s="159">
        <f t="shared" ref="H1464:Q1464" si="686">6409344-99000</f>
        <v>6310344</v>
      </c>
      <c r="I1464" s="159">
        <f t="shared" si="686"/>
        <v>6310344</v>
      </c>
      <c r="J1464" s="159">
        <f t="shared" si="686"/>
        <v>6310344</v>
      </c>
      <c r="K1464" s="159">
        <f t="shared" si="686"/>
        <v>6310344</v>
      </c>
      <c r="L1464" s="159">
        <f t="shared" si="686"/>
        <v>6310344</v>
      </c>
      <c r="M1464" s="159">
        <f t="shared" si="686"/>
        <v>6310344</v>
      </c>
      <c r="N1464" s="159">
        <f t="shared" si="686"/>
        <v>6310344</v>
      </c>
      <c r="O1464" s="159">
        <f t="shared" si="686"/>
        <v>6310344</v>
      </c>
      <c r="P1464" s="159">
        <f t="shared" si="686"/>
        <v>6310344</v>
      </c>
      <c r="Q1464" s="159">
        <f t="shared" si="686"/>
        <v>6310344</v>
      </c>
      <c r="R1464" s="159">
        <v>5633661.0800000001</v>
      </c>
    </row>
    <row r="1465" spans="1:18" ht="22.5" customHeight="1">
      <c r="A1465" s="17" t="s">
        <v>343</v>
      </c>
      <c r="B1465" s="55">
        <v>795</v>
      </c>
      <c r="C1465" s="16" t="s">
        <v>90</v>
      </c>
      <c r="D1465" s="16" t="s">
        <v>235</v>
      </c>
      <c r="E1465" s="16" t="s">
        <v>189</v>
      </c>
      <c r="F1465" s="16" t="s">
        <v>344</v>
      </c>
      <c r="G1465" s="159">
        <f>G1466</f>
        <v>11000445.470000001</v>
      </c>
      <c r="H1465" s="159">
        <f t="shared" ref="H1465:R1465" si="687">H1466</f>
        <v>11000445.470000001</v>
      </c>
      <c r="I1465" s="159">
        <f t="shared" si="687"/>
        <v>11000445.470000001</v>
      </c>
      <c r="J1465" s="159">
        <f t="shared" si="687"/>
        <v>11000445.470000001</v>
      </c>
      <c r="K1465" s="159">
        <f t="shared" si="687"/>
        <v>11000445.470000001</v>
      </c>
      <c r="L1465" s="159">
        <f t="shared" si="687"/>
        <v>11000445.470000001</v>
      </c>
      <c r="M1465" s="159">
        <f t="shared" si="687"/>
        <v>11000445.470000001</v>
      </c>
      <c r="N1465" s="159">
        <f t="shared" si="687"/>
        <v>11000445.470000001</v>
      </c>
      <c r="O1465" s="159">
        <f t="shared" si="687"/>
        <v>11000445.470000001</v>
      </c>
      <c r="P1465" s="159">
        <f t="shared" si="687"/>
        <v>11000445.470000001</v>
      </c>
      <c r="Q1465" s="159">
        <f t="shared" si="687"/>
        <v>11000445.470000001</v>
      </c>
      <c r="R1465" s="159">
        <f t="shared" si="687"/>
        <v>9930039.2699999996</v>
      </c>
    </row>
    <row r="1466" spans="1:18" ht="16.5" customHeight="1">
      <c r="A1466" s="17" t="s">
        <v>371</v>
      </c>
      <c r="B1466" s="55">
        <v>795</v>
      </c>
      <c r="C1466" s="16" t="s">
        <v>90</v>
      </c>
      <c r="D1466" s="16" t="s">
        <v>235</v>
      </c>
      <c r="E1466" s="16" t="s">
        <v>189</v>
      </c>
      <c r="F1466" s="16" t="s">
        <v>372</v>
      </c>
      <c r="G1466" s="159">
        <f>10824731.39-24285.92+200000</f>
        <v>11000445.470000001</v>
      </c>
      <c r="H1466" s="159">
        <f t="shared" ref="H1466:Q1466" si="688">10824731.39-24285.92+200000</f>
        <v>11000445.470000001</v>
      </c>
      <c r="I1466" s="159">
        <f t="shared" si="688"/>
        <v>11000445.470000001</v>
      </c>
      <c r="J1466" s="159">
        <f t="shared" si="688"/>
        <v>11000445.470000001</v>
      </c>
      <c r="K1466" s="159">
        <f t="shared" si="688"/>
        <v>11000445.470000001</v>
      </c>
      <c r="L1466" s="159">
        <f t="shared" si="688"/>
        <v>11000445.470000001</v>
      </c>
      <c r="M1466" s="159">
        <f t="shared" si="688"/>
        <v>11000445.470000001</v>
      </c>
      <c r="N1466" s="159">
        <f t="shared" si="688"/>
        <v>11000445.470000001</v>
      </c>
      <c r="O1466" s="159">
        <f t="shared" si="688"/>
        <v>11000445.470000001</v>
      </c>
      <c r="P1466" s="159">
        <f t="shared" si="688"/>
        <v>11000445.470000001</v>
      </c>
      <c r="Q1466" s="159">
        <f t="shared" si="688"/>
        <v>11000445.470000001</v>
      </c>
      <c r="R1466" s="159">
        <v>9930039.2699999996</v>
      </c>
    </row>
    <row r="1467" spans="1:18" ht="105" hidden="1" customHeight="1">
      <c r="A1467" s="17" t="s">
        <v>77</v>
      </c>
      <c r="B1467" s="55">
        <v>795</v>
      </c>
      <c r="C1467" s="16" t="s">
        <v>90</v>
      </c>
      <c r="D1467" s="16" t="s">
        <v>235</v>
      </c>
      <c r="E1467" s="16" t="s">
        <v>177</v>
      </c>
      <c r="F1467" s="16"/>
      <c r="G1467" s="159">
        <f>G1468</f>
        <v>0</v>
      </c>
      <c r="H1467" s="159">
        <f t="shared" ref="H1467:R1469" si="689">H1468</f>
        <v>0</v>
      </c>
      <c r="I1467" s="159">
        <f t="shared" si="689"/>
        <v>0</v>
      </c>
      <c r="J1467" s="159">
        <f t="shared" si="689"/>
        <v>0</v>
      </c>
      <c r="K1467" s="159">
        <f t="shared" si="689"/>
        <v>0</v>
      </c>
      <c r="L1467" s="159">
        <f t="shared" si="689"/>
        <v>0</v>
      </c>
      <c r="M1467" s="159">
        <f t="shared" si="689"/>
        <v>0</v>
      </c>
      <c r="N1467" s="159">
        <f t="shared" si="689"/>
        <v>0</v>
      </c>
      <c r="O1467" s="159">
        <f t="shared" si="689"/>
        <v>0</v>
      </c>
      <c r="P1467" s="159">
        <f t="shared" si="689"/>
        <v>0</v>
      </c>
      <c r="Q1467" s="159">
        <f t="shared" si="689"/>
        <v>0</v>
      </c>
      <c r="R1467" s="159">
        <f t="shared" si="689"/>
        <v>0</v>
      </c>
    </row>
    <row r="1468" spans="1:18" s="19" customFormat="1" ht="49.5" hidden="1" customHeight="1">
      <c r="A1468" s="17" t="s">
        <v>191</v>
      </c>
      <c r="B1468" s="55">
        <v>795</v>
      </c>
      <c r="C1468" s="16" t="s">
        <v>90</v>
      </c>
      <c r="D1468" s="16" t="s">
        <v>235</v>
      </c>
      <c r="E1468" s="16" t="s">
        <v>76</v>
      </c>
      <c r="F1468" s="16"/>
      <c r="G1468" s="159">
        <f>G1469</f>
        <v>0</v>
      </c>
      <c r="H1468" s="159">
        <f t="shared" si="689"/>
        <v>0</v>
      </c>
      <c r="I1468" s="159">
        <f t="shared" si="689"/>
        <v>0</v>
      </c>
      <c r="J1468" s="159">
        <f t="shared" si="689"/>
        <v>0</v>
      </c>
      <c r="K1468" s="159">
        <f t="shared" si="689"/>
        <v>0</v>
      </c>
      <c r="L1468" s="159">
        <f t="shared" si="689"/>
        <v>0</v>
      </c>
      <c r="M1468" s="159">
        <f t="shared" si="689"/>
        <v>0</v>
      </c>
      <c r="N1468" s="159">
        <f t="shared" si="689"/>
        <v>0</v>
      </c>
      <c r="O1468" s="159">
        <f t="shared" si="689"/>
        <v>0</v>
      </c>
      <c r="P1468" s="159">
        <f t="shared" si="689"/>
        <v>0</v>
      </c>
      <c r="Q1468" s="159">
        <f t="shared" si="689"/>
        <v>0</v>
      </c>
      <c r="R1468" s="159">
        <f t="shared" si="689"/>
        <v>0</v>
      </c>
    </row>
    <row r="1469" spans="1:18" s="19" customFormat="1" ht="34.5" hidden="1" customHeight="1">
      <c r="A1469" s="17" t="s">
        <v>49</v>
      </c>
      <c r="B1469" s="55">
        <v>795</v>
      </c>
      <c r="C1469" s="16" t="s">
        <v>90</v>
      </c>
      <c r="D1469" s="16" t="s">
        <v>235</v>
      </c>
      <c r="E1469" s="16" t="s">
        <v>76</v>
      </c>
      <c r="F1469" s="16" t="s">
        <v>50</v>
      </c>
      <c r="G1469" s="159">
        <f>G1470</f>
        <v>0</v>
      </c>
      <c r="H1469" s="159">
        <f t="shared" si="689"/>
        <v>0</v>
      </c>
      <c r="I1469" s="159">
        <f t="shared" si="689"/>
        <v>0</v>
      </c>
      <c r="J1469" s="159">
        <f t="shared" si="689"/>
        <v>0</v>
      </c>
      <c r="K1469" s="159">
        <f t="shared" si="689"/>
        <v>0</v>
      </c>
      <c r="L1469" s="159">
        <f t="shared" si="689"/>
        <v>0</v>
      </c>
      <c r="M1469" s="159">
        <f t="shared" si="689"/>
        <v>0</v>
      </c>
      <c r="N1469" s="159">
        <f t="shared" si="689"/>
        <v>0</v>
      </c>
      <c r="O1469" s="159">
        <f t="shared" si="689"/>
        <v>0</v>
      </c>
      <c r="P1469" s="159">
        <f t="shared" si="689"/>
        <v>0</v>
      </c>
      <c r="Q1469" s="159">
        <f t="shared" si="689"/>
        <v>0</v>
      </c>
      <c r="R1469" s="159">
        <f t="shared" si="689"/>
        <v>0</v>
      </c>
    </row>
    <row r="1470" spans="1:18" s="19" customFormat="1" ht="39" hidden="1" customHeight="1">
      <c r="A1470" s="17" t="s">
        <v>51</v>
      </c>
      <c r="B1470" s="55">
        <v>795</v>
      </c>
      <c r="C1470" s="16" t="s">
        <v>90</v>
      </c>
      <c r="D1470" s="16" t="s">
        <v>235</v>
      </c>
      <c r="E1470" s="16" t="s">
        <v>76</v>
      </c>
      <c r="F1470" s="16" t="s">
        <v>52</v>
      </c>
      <c r="G1470" s="159"/>
      <c r="H1470" s="159"/>
      <c r="I1470" s="159"/>
      <c r="J1470" s="159"/>
      <c r="K1470" s="159"/>
      <c r="L1470" s="159"/>
      <c r="M1470" s="159"/>
      <c r="N1470" s="159"/>
      <c r="O1470" s="159"/>
      <c r="P1470" s="159"/>
      <c r="Q1470" s="159"/>
      <c r="R1470" s="159"/>
    </row>
    <row r="1471" spans="1:18" s="19" customFormat="1" ht="64.5" hidden="1" customHeight="1">
      <c r="A1471" s="17" t="s">
        <v>176</v>
      </c>
      <c r="B1471" s="55">
        <v>795</v>
      </c>
      <c r="C1471" s="16" t="s">
        <v>90</v>
      </c>
      <c r="D1471" s="16" t="s">
        <v>235</v>
      </c>
      <c r="E1471" s="16" t="s">
        <v>175</v>
      </c>
      <c r="F1471" s="16"/>
      <c r="G1471" s="159">
        <f>G1472</f>
        <v>0</v>
      </c>
      <c r="H1471" s="159">
        <f t="shared" ref="H1471:R1472" si="690">H1472</f>
        <v>0</v>
      </c>
      <c r="I1471" s="159">
        <f t="shared" si="690"/>
        <v>0</v>
      </c>
      <c r="J1471" s="159">
        <f t="shared" si="690"/>
        <v>0</v>
      </c>
      <c r="K1471" s="159">
        <f t="shared" si="690"/>
        <v>0</v>
      </c>
      <c r="L1471" s="159">
        <f t="shared" si="690"/>
        <v>0</v>
      </c>
      <c r="M1471" s="159">
        <f t="shared" si="690"/>
        <v>0</v>
      </c>
      <c r="N1471" s="159">
        <f t="shared" si="690"/>
        <v>0</v>
      </c>
      <c r="O1471" s="159">
        <f t="shared" si="690"/>
        <v>0</v>
      </c>
      <c r="P1471" s="159">
        <f t="shared" si="690"/>
        <v>0</v>
      </c>
      <c r="Q1471" s="159">
        <f t="shared" si="690"/>
        <v>0</v>
      </c>
      <c r="R1471" s="159">
        <f t="shared" si="690"/>
        <v>0</v>
      </c>
    </row>
    <row r="1472" spans="1:18" s="19" customFormat="1" ht="15.75" hidden="1" customHeight="1">
      <c r="A1472" s="17" t="s">
        <v>343</v>
      </c>
      <c r="B1472" s="55">
        <v>795</v>
      </c>
      <c r="C1472" s="16" t="s">
        <v>90</v>
      </c>
      <c r="D1472" s="16" t="s">
        <v>235</v>
      </c>
      <c r="E1472" s="16" t="s">
        <v>175</v>
      </c>
      <c r="F1472" s="16" t="s">
        <v>344</v>
      </c>
      <c r="G1472" s="159">
        <f>G1473</f>
        <v>0</v>
      </c>
      <c r="H1472" s="159">
        <f t="shared" si="690"/>
        <v>0</v>
      </c>
      <c r="I1472" s="159">
        <f t="shared" si="690"/>
        <v>0</v>
      </c>
      <c r="J1472" s="159">
        <f t="shared" si="690"/>
        <v>0</v>
      </c>
      <c r="K1472" s="159">
        <f t="shared" si="690"/>
        <v>0</v>
      </c>
      <c r="L1472" s="159">
        <f t="shared" si="690"/>
        <v>0</v>
      </c>
      <c r="M1472" s="159">
        <f t="shared" si="690"/>
        <v>0</v>
      </c>
      <c r="N1472" s="159">
        <f t="shared" si="690"/>
        <v>0</v>
      </c>
      <c r="O1472" s="159">
        <f t="shared" si="690"/>
        <v>0</v>
      </c>
      <c r="P1472" s="159">
        <f t="shared" si="690"/>
        <v>0</v>
      </c>
      <c r="Q1472" s="159">
        <f t="shared" si="690"/>
        <v>0</v>
      </c>
      <c r="R1472" s="159">
        <f t="shared" si="690"/>
        <v>0</v>
      </c>
    </row>
    <row r="1473" spans="1:18" s="19" customFormat="1" ht="15.75" hidden="1" customHeight="1">
      <c r="A1473" s="17" t="s">
        <v>371</v>
      </c>
      <c r="B1473" s="55">
        <v>795</v>
      </c>
      <c r="C1473" s="16" t="s">
        <v>90</v>
      </c>
      <c r="D1473" s="16" t="s">
        <v>235</v>
      </c>
      <c r="E1473" s="16" t="s">
        <v>175</v>
      </c>
      <c r="F1473" s="16" t="s">
        <v>372</v>
      </c>
      <c r="G1473" s="159"/>
      <c r="H1473" s="159"/>
      <c r="I1473" s="159"/>
      <c r="J1473" s="159"/>
      <c r="K1473" s="159"/>
      <c r="L1473" s="159"/>
      <c r="M1473" s="159"/>
      <c r="N1473" s="159"/>
      <c r="O1473" s="159"/>
      <c r="P1473" s="159"/>
      <c r="Q1473" s="159"/>
      <c r="R1473" s="159"/>
    </row>
    <row r="1474" spans="1:18" ht="34.5" hidden="1" customHeight="1">
      <c r="A1474" s="17" t="s">
        <v>27</v>
      </c>
      <c r="B1474" s="55">
        <v>795</v>
      </c>
      <c r="C1474" s="16" t="s">
        <v>90</v>
      </c>
      <c r="D1474" s="16" t="s">
        <v>235</v>
      </c>
      <c r="E1474" s="16" t="s">
        <v>28</v>
      </c>
      <c r="F1474" s="16"/>
      <c r="G1474" s="159">
        <f>G1475</f>
        <v>0</v>
      </c>
      <c r="H1474" s="159">
        <f t="shared" ref="H1474:R1475" si="691">H1475</f>
        <v>0</v>
      </c>
      <c r="I1474" s="159">
        <f t="shared" si="691"/>
        <v>0</v>
      </c>
      <c r="J1474" s="159">
        <f t="shared" si="691"/>
        <v>0</v>
      </c>
      <c r="K1474" s="159">
        <f t="shared" si="691"/>
        <v>0</v>
      </c>
      <c r="L1474" s="159">
        <f t="shared" si="691"/>
        <v>0</v>
      </c>
      <c r="M1474" s="159">
        <f t="shared" si="691"/>
        <v>0</v>
      </c>
      <c r="N1474" s="159">
        <f t="shared" si="691"/>
        <v>0</v>
      </c>
      <c r="O1474" s="159">
        <f t="shared" si="691"/>
        <v>0</v>
      </c>
      <c r="P1474" s="159">
        <f t="shared" si="691"/>
        <v>0</v>
      </c>
      <c r="Q1474" s="159">
        <f t="shared" si="691"/>
        <v>0</v>
      </c>
      <c r="R1474" s="159">
        <f t="shared" si="691"/>
        <v>0</v>
      </c>
    </row>
    <row r="1475" spans="1:18" ht="37.5" hidden="1" customHeight="1">
      <c r="A1475" s="17" t="s">
        <v>49</v>
      </c>
      <c r="B1475" s="55">
        <v>795</v>
      </c>
      <c r="C1475" s="16" t="s">
        <v>90</v>
      </c>
      <c r="D1475" s="16" t="s">
        <v>235</v>
      </c>
      <c r="E1475" s="16" t="s">
        <v>28</v>
      </c>
      <c r="F1475" s="16" t="s">
        <v>50</v>
      </c>
      <c r="G1475" s="159">
        <f>G1476</f>
        <v>0</v>
      </c>
      <c r="H1475" s="159">
        <f t="shared" si="691"/>
        <v>0</v>
      </c>
      <c r="I1475" s="159">
        <f t="shared" si="691"/>
        <v>0</v>
      </c>
      <c r="J1475" s="159">
        <f t="shared" si="691"/>
        <v>0</v>
      </c>
      <c r="K1475" s="159">
        <f t="shared" si="691"/>
        <v>0</v>
      </c>
      <c r="L1475" s="159">
        <f t="shared" si="691"/>
        <v>0</v>
      </c>
      <c r="M1475" s="159">
        <f t="shared" si="691"/>
        <v>0</v>
      </c>
      <c r="N1475" s="159">
        <f t="shared" si="691"/>
        <v>0</v>
      </c>
      <c r="O1475" s="159">
        <f t="shared" si="691"/>
        <v>0</v>
      </c>
      <c r="P1475" s="159">
        <f t="shared" si="691"/>
        <v>0</v>
      </c>
      <c r="Q1475" s="159">
        <f t="shared" si="691"/>
        <v>0</v>
      </c>
      <c r="R1475" s="159">
        <f t="shared" si="691"/>
        <v>0</v>
      </c>
    </row>
    <row r="1476" spans="1:18" ht="25.5" hidden="1" customHeight="1">
      <c r="A1476" s="17" t="s">
        <v>51</v>
      </c>
      <c r="B1476" s="55">
        <v>795</v>
      </c>
      <c r="C1476" s="16" t="s">
        <v>90</v>
      </c>
      <c r="D1476" s="16" t="s">
        <v>235</v>
      </c>
      <c r="E1476" s="16" t="s">
        <v>28</v>
      </c>
      <c r="F1476" s="16" t="s">
        <v>52</v>
      </c>
      <c r="G1476" s="159"/>
      <c r="H1476" s="159"/>
      <c r="I1476" s="159"/>
      <c r="J1476" s="159"/>
      <c r="K1476" s="159"/>
      <c r="L1476" s="159"/>
      <c r="M1476" s="159"/>
      <c r="N1476" s="159"/>
      <c r="O1476" s="159"/>
      <c r="P1476" s="159"/>
      <c r="Q1476" s="159"/>
      <c r="R1476" s="159"/>
    </row>
    <row r="1477" spans="1:18" ht="85.5" hidden="1" customHeight="1">
      <c r="A1477" s="17" t="s">
        <v>289</v>
      </c>
      <c r="B1477" s="55">
        <v>795</v>
      </c>
      <c r="C1477" s="16" t="s">
        <v>90</v>
      </c>
      <c r="D1477" s="16" t="s">
        <v>235</v>
      </c>
      <c r="E1477" s="16" t="s">
        <v>15</v>
      </c>
      <c r="F1477" s="16"/>
      <c r="G1477" s="159">
        <f>G1480+G1478</f>
        <v>0</v>
      </c>
      <c r="H1477" s="159">
        <f t="shared" ref="H1477:R1477" si="692">H1480+H1478</f>
        <v>0</v>
      </c>
      <c r="I1477" s="159">
        <f t="shared" si="692"/>
        <v>0</v>
      </c>
      <c r="J1477" s="159">
        <f t="shared" si="692"/>
        <v>0</v>
      </c>
      <c r="K1477" s="159">
        <f t="shared" si="692"/>
        <v>0</v>
      </c>
      <c r="L1477" s="159">
        <f t="shared" si="692"/>
        <v>0</v>
      </c>
      <c r="M1477" s="159">
        <f t="shared" si="692"/>
        <v>0</v>
      </c>
      <c r="N1477" s="159">
        <f t="shared" si="692"/>
        <v>0</v>
      </c>
      <c r="O1477" s="159">
        <f t="shared" si="692"/>
        <v>0</v>
      </c>
      <c r="P1477" s="159">
        <f t="shared" si="692"/>
        <v>0</v>
      </c>
      <c r="Q1477" s="159">
        <f t="shared" si="692"/>
        <v>0</v>
      </c>
      <c r="R1477" s="159">
        <f t="shared" si="692"/>
        <v>0</v>
      </c>
    </row>
    <row r="1478" spans="1:18" ht="37.5" hidden="1" customHeight="1">
      <c r="A1478" s="17" t="s">
        <v>49</v>
      </c>
      <c r="B1478" s="55">
        <v>795</v>
      </c>
      <c r="C1478" s="16" t="s">
        <v>90</v>
      </c>
      <c r="D1478" s="16" t="s">
        <v>235</v>
      </c>
      <c r="E1478" s="16" t="s">
        <v>15</v>
      </c>
      <c r="F1478" s="16" t="s">
        <v>50</v>
      </c>
      <c r="G1478" s="159">
        <f>G1479</f>
        <v>0</v>
      </c>
      <c r="H1478" s="159">
        <f t="shared" ref="H1478:R1478" si="693">H1479</f>
        <v>0</v>
      </c>
      <c r="I1478" s="159">
        <f t="shared" si="693"/>
        <v>0</v>
      </c>
      <c r="J1478" s="159">
        <f t="shared" si="693"/>
        <v>0</v>
      </c>
      <c r="K1478" s="159">
        <f t="shared" si="693"/>
        <v>0</v>
      </c>
      <c r="L1478" s="159">
        <f t="shared" si="693"/>
        <v>0</v>
      </c>
      <c r="M1478" s="159">
        <f t="shared" si="693"/>
        <v>0</v>
      </c>
      <c r="N1478" s="159">
        <f t="shared" si="693"/>
        <v>0</v>
      </c>
      <c r="O1478" s="159">
        <f t="shared" si="693"/>
        <v>0</v>
      </c>
      <c r="P1478" s="159">
        <f t="shared" si="693"/>
        <v>0</v>
      </c>
      <c r="Q1478" s="159">
        <f t="shared" si="693"/>
        <v>0</v>
      </c>
      <c r="R1478" s="159">
        <f t="shared" si="693"/>
        <v>0</v>
      </c>
    </row>
    <row r="1479" spans="1:18" ht="25.5" hidden="1" customHeight="1">
      <c r="A1479" s="17" t="s">
        <v>51</v>
      </c>
      <c r="B1479" s="55">
        <v>795</v>
      </c>
      <c r="C1479" s="16" t="s">
        <v>90</v>
      </c>
      <c r="D1479" s="16" t="s">
        <v>235</v>
      </c>
      <c r="E1479" s="16" t="s">
        <v>15</v>
      </c>
      <c r="F1479" s="16" t="s">
        <v>52</v>
      </c>
      <c r="G1479" s="159"/>
      <c r="H1479" s="159"/>
      <c r="I1479" s="159"/>
      <c r="J1479" s="159"/>
      <c r="K1479" s="159"/>
      <c r="L1479" s="159"/>
      <c r="M1479" s="159"/>
      <c r="N1479" s="159"/>
      <c r="O1479" s="159"/>
      <c r="P1479" s="159"/>
      <c r="Q1479" s="159"/>
      <c r="R1479" s="159"/>
    </row>
    <row r="1480" spans="1:18" ht="21.75" hidden="1" customHeight="1">
      <c r="A1480" s="17" t="s">
        <v>343</v>
      </c>
      <c r="B1480" s="55">
        <v>795</v>
      </c>
      <c r="C1480" s="16" t="s">
        <v>90</v>
      </c>
      <c r="D1480" s="16" t="s">
        <v>235</v>
      </c>
      <c r="E1480" s="16" t="s">
        <v>15</v>
      </c>
      <c r="F1480" s="16" t="s">
        <v>344</v>
      </c>
      <c r="G1480" s="159">
        <f>G1481</f>
        <v>0</v>
      </c>
      <c r="H1480" s="159">
        <f t="shared" ref="H1480:R1480" si="694">H1481</f>
        <v>0</v>
      </c>
      <c r="I1480" s="159">
        <f t="shared" si="694"/>
        <v>0</v>
      </c>
      <c r="J1480" s="159">
        <f t="shared" si="694"/>
        <v>0</v>
      </c>
      <c r="K1480" s="159">
        <f t="shared" si="694"/>
        <v>0</v>
      </c>
      <c r="L1480" s="159">
        <f t="shared" si="694"/>
        <v>0</v>
      </c>
      <c r="M1480" s="159">
        <f t="shared" si="694"/>
        <v>0</v>
      </c>
      <c r="N1480" s="159">
        <f t="shared" si="694"/>
        <v>0</v>
      </c>
      <c r="O1480" s="159">
        <f t="shared" si="694"/>
        <v>0</v>
      </c>
      <c r="P1480" s="159">
        <f t="shared" si="694"/>
        <v>0</v>
      </c>
      <c r="Q1480" s="159">
        <f t="shared" si="694"/>
        <v>0</v>
      </c>
      <c r="R1480" s="159">
        <f t="shared" si="694"/>
        <v>0</v>
      </c>
    </row>
    <row r="1481" spans="1:18" ht="13.5" hidden="1" customHeight="1">
      <c r="A1481" s="17" t="s">
        <v>371</v>
      </c>
      <c r="B1481" s="55">
        <v>795</v>
      </c>
      <c r="C1481" s="16" t="s">
        <v>90</v>
      </c>
      <c r="D1481" s="16" t="s">
        <v>235</v>
      </c>
      <c r="E1481" s="16" t="s">
        <v>15</v>
      </c>
      <c r="F1481" s="16" t="s">
        <v>372</v>
      </c>
      <c r="G1481" s="159"/>
      <c r="H1481" s="159"/>
      <c r="I1481" s="159"/>
      <c r="J1481" s="159"/>
      <c r="K1481" s="159"/>
      <c r="L1481" s="159"/>
      <c r="M1481" s="159"/>
      <c r="N1481" s="159"/>
      <c r="O1481" s="159"/>
      <c r="P1481" s="159"/>
      <c r="Q1481" s="159"/>
      <c r="R1481" s="159"/>
    </row>
    <row r="1482" spans="1:18" s="19" customFormat="1" ht="84" hidden="1" customHeight="1">
      <c r="A1482" s="17" t="s">
        <v>182</v>
      </c>
      <c r="B1482" s="55">
        <v>795</v>
      </c>
      <c r="C1482" s="16" t="s">
        <v>90</v>
      </c>
      <c r="D1482" s="16" t="s">
        <v>235</v>
      </c>
      <c r="E1482" s="16" t="s">
        <v>183</v>
      </c>
      <c r="F1482" s="16"/>
      <c r="G1482" s="159">
        <f>G1496+G1483+G1499</f>
        <v>0</v>
      </c>
      <c r="H1482" s="159">
        <f t="shared" ref="H1482:R1482" si="695">H1496+H1483+H1499</f>
        <v>0</v>
      </c>
      <c r="I1482" s="159">
        <f t="shared" si="695"/>
        <v>0</v>
      </c>
      <c r="J1482" s="159">
        <f t="shared" si="695"/>
        <v>0</v>
      </c>
      <c r="K1482" s="159">
        <f t="shared" si="695"/>
        <v>0</v>
      </c>
      <c r="L1482" s="159">
        <f t="shared" si="695"/>
        <v>0</v>
      </c>
      <c r="M1482" s="159">
        <f t="shared" si="695"/>
        <v>0</v>
      </c>
      <c r="N1482" s="159">
        <f t="shared" si="695"/>
        <v>0</v>
      </c>
      <c r="O1482" s="159">
        <f t="shared" si="695"/>
        <v>0</v>
      </c>
      <c r="P1482" s="159">
        <f t="shared" si="695"/>
        <v>0</v>
      </c>
      <c r="Q1482" s="159">
        <f t="shared" si="695"/>
        <v>0</v>
      </c>
      <c r="R1482" s="159">
        <f t="shared" si="695"/>
        <v>0</v>
      </c>
    </row>
    <row r="1483" spans="1:18" s="19" customFormat="1" ht="73.5" hidden="1" customHeight="1">
      <c r="A1483" s="17" t="s">
        <v>251</v>
      </c>
      <c r="B1483" s="55">
        <v>795</v>
      </c>
      <c r="C1483" s="16" t="s">
        <v>90</v>
      </c>
      <c r="D1483" s="16" t="s">
        <v>235</v>
      </c>
      <c r="E1483" s="16" t="s">
        <v>250</v>
      </c>
      <c r="F1483" s="16"/>
      <c r="G1483" s="159">
        <f>G1484+G1488</f>
        <v>0</v>
      </c>
      <c r="H1483" s="159">
        <f t="shared" ref="H1483:R1483" si="696">H1484+H1488</f>
        <v>0</v>
      </c>
      <c r="I1483" s="159">
        <f t="shared" si="696"/>
        <v>0</v>
      </c>
      <c r="J1483" s="159">
        <f t="shared" si="696"/>
        <v>0</v>
      </c>
      <c r="K1483" s="159">
        <f t="shared" si="696"/>
        <v>0</v>
      </c>
      <c r="L1483" s="159">
        <f t="shared" si="696"/>
        <v>0</v>
      </c>
      <c r="M1483" s="159">
        <f t="shared" si="696"/>
        <v>0</v>
      </c>
      <c r="N1483" s="159">
        <f t="shared" si="696"/>
        <v>0</v>
      </c>
      <c r="O1483" s="159">
        <f t="shared" si="696"/>
        <v>0</v>
      </c>
      <c r="P1483" s="159">
        <f t="shared" si="696"/>
        <v>0</v>
      </c>
      <c r="Q1483" s="159">
        <f t="shared" si="696"/>
        <v>0</v>
      </c>
      <c r="R1483" s="159">
        <f t="shared" si="696"/>
        <v>0</v>
      </c>
    </row>
    <row r="1484" spans="1:18" ht="37.5" hidden="1" customHeight="1">
      <c r="A1484" s="17" t="s">
        <v>49</v>
      </c>
      <c r="B1484" s="55">
        <v>795</v>
      </c>
      <c r="C1484" s="16" t="s">
        <v>90</v>
      </c>
      <c r="D1484" s="16" t="s">
        <v>235</v>
      </c>
      <c r="E1484" s="16" t="s">
        <v>250</v>
      </c>
      <c r="F1484" s="16" t="s">
        <v>50</v>
      </c>
      <c r="G1484" s="159">
        <f>G1485</f>
        <v>0</v>
      </c>
      <c r="H1484" s="159">
        <f t="shared" ref="H1484:R1484" si="697">H1485</f>
        <v>0</v>
      </c>
      <c r="I1484" s="159">
        <f t="shared" si="697"/>
        <v>0</v>
      </c>
      <c r="J1484" s="159">
        <f t="shared" si="697"/>
        <v>0</v>
      </c>
      <c r="K1484" s="159">
        <f t="shared" si="697"/>
        <v>0</v>
      </c>
      <c r="L1484" s="159">
        <f t="shared" si="697"/>
        <v>0</v>
      </c>
      <c r="M1484" s="159">
        <f t="shared" si="697"/>
        <v>0</v>
      </c>
      <c r="N1484" s="159">
        <f t="shared" si="697"/>
        <v>0</v>
      </c>
      <c r="O1484" s="159">
        <f t="shared" si="697"/>
        <v>0</v>
      </c>
      <c r="P1484" s="159">
        <f t="shared" si="697"/>
        <v>0</v>
      </c>
      <c r="Q1484" s="159">
        <f t="shared" si="697"/>
        <v>0</v>
      </c>
      <c r="R1484" s="159">
        <f t="shared" si="697"/>
        <v>0</v>
      </c>
    </row>
    <row r="1485" spans="1:18" ht="25.5" hidden="1" customHeight="1">
      <c r="A1485" s="17" t="s">
        <v>51</v>
      </c>
      <c r="B1485" s="55">
        <v>795</v>
      </c>
      <c r="C1485" s="16" t="s">
        <v>90</v>
      </c>
      <c r="D1485" s="16" t="s">
        <v>235</v>
      </c>
      <c r="E1485" s="16" t="s">
        <v>250</v>
      </c>
      <c r="F1485" s="16" t="s">
        <v>52</v>
      </c>
      <c r="G1485" s="159"/>
      <c r="H1485" s="159"/>
      <c r="I1485" s="159"/>
      <c r="J1485" s="159"/>
      <c r="K1485" s="159"/>
      <c r="L1485" s="159"/>
      <c r="M1485" s="159"/>
      <c r="N1485" s="159"/>
      <c r="O1485" s="159"/>
      <c r="P1485" s="159"/>
      <c r="Q1485" s="159"/>
      <c r="R1485" s="159"/>
    </row>
    <row r="1486" spans="1:18" s="19" customFormat="1" ht="55.5" hidden="1" customHeight="1">
      <c r="A1486" s="17"/>
      <c r="B1486" s="55"/>
      <c r="C1486" s="16"/>
      <c r="D1486" s="16"/>
      <c r="E1486" s="16"/>
      <c r="F1486" s="16"/>
      <c r="G1486" s="159"/>
      <c r="H1486" s="159"/>
      <c r="I1486" s="159"/>
      <c r="J1486" s="159"/>
      <c r="K1486" s="159"/>
      <c r="L1486" s="159"/>
      <c r="M1486" s="159"/>
      <c r="N1486" s="159"/>
      <c r="O1486" s="159"/>
      <c r="P1486" s="159"/>
      <c r="Q1486" s="159"/>
      <c r="R1486" s="159"/>
    </row>
    <row r="1487" spans="1:18" s="19" customFormat="1" ht="55.5" hidden="1" customHeight="1">
      <c r="A1487" s="17"/>
      <c r="B1487" s="55"/>
      <c r="C1487" s="16"/>
      <c r="D1487" s="16"/>
      <c r="E1487" s="16"/>
      <c r="F1487" s="16"/>
      <c r="G1487" s="159"/>
      <c r="H1487" s="159"/>
      <c r="I1487" s="159"/>
      <c r="J1487" s="159"/>
      <c r="K1487" s="159"/>
      <c r="L1487" s="159"/>
      <c r="M1487" s="159"/>
      <c r="N1487" s="159"/>
      <c r="O1487" s="159"/>
      <c r="P1487" s="159"/>
      <c r="Q1487" s="159"/>
      <c r="R1487" s="159"/>
    </row>
    <row r="1488" spans="1:18" ht="21.75" hidden="1" customHeight="1">
      <c r="A1488" s="17" t="s">
        <v>343</v>
      </c>
      <c r="B1488" s="55">
        <v>795</v>
      </c>
      <c r="C1488" s="16" t="s">
        <v>90</v>
      </c>
      <c r="D1488" s="16" t="s">
        <v>235</v>
      </c>
      <c r="E1488" s="16" t="s">
        <v>250</v>
      </c>
      <c r="F1488" s="16" t="s">
        <v>344</v>
      </c>
      <c r="G1488" s="159">
        <f>G1489</f>
        <v>0</v>
      </c>
      <c r="H1488" s="159">
        <f t="shared" ref="H1488:R1488" si="698">H1489</f>
        <v>0</v>
      </c>
      <c r="I1488" s="159">
        <f t="shared" si="698"/>
        <v>0</v>
      </c>
      <c r="J1488" s="159">
        <f t="shared" si="698"/>
        <v>0</v>
      </c>
      <c r="K1488" s="159">
        <f t="shared" si="698"/>
        <v>0</v>
      </c>
      <c r="L1488" s="159">
        <f t="shared" si="698"/>
        <v>0</v>
      </c>
      <c r="M1488" s="159">
        <f t="shared" si="698"/>
        <v>0</v>
      </c>
      <c r="N1488" s="159">
        <f t="shared" si="698"/>
        <v>0</v>
      </c>
      <c r="O1488" s="159">
        <f t="shared" si="698"/>
        <v>0</v>
      </c>
      <c r="P1488" s="159">
        <f t="shared" si="698"/>
        <v>0</v>
      </c>
      <c r="Q1488" s="159">
        <f t="shared" si="698"/>
        <v>0</v>
      </c>
      <c r="R1488" s="159">
        <f t="shared" si="698"/>
        <v>0</v>
      </c>
    </row>
    <row r="1489" spans="1:18" ht="13.5" hidden="1" customHeight="1">
      <c r="A1489" s="17" t="s">
        <v>371</v>
      </c>
      <c r="B1489" s="55">
        <v>795</v>
      </c>
      <c r="C1489" s="16" t="s">
        <v>90</v>
      </c>
      <c r="D1489" s="16" t="s">
        <v>235</v>
      </c>
      <c r="E1489" s="16" t="s">
        <v>250</v>
      </c>
      <c r="F1489" s="16" t="s">
        <v>372</v>
      </c>
      <c r="G1489" s="159"/>
      <c r="H1489" s="159"/>
      <c r="I1489" s="159"/>
      <c r="J1489" s="159"/>
      <c r="K1489" s="159"/>
      <c r="L1489" s="159"/>
      <c r="M1489" s="159"/>
      <c r="N1489" s="159"/>
      <c r="O1489" s="159"/>
      <c r="P1489" s="159"/>
      <c r="Q1489" s="159"/>
      <c r="R1489" s="159"/>
    </row>
    <row r="1490" spans="1:18" s="19" customFormat="1" ht="32.25" hidden="1" customHeight="1">
      <c r="A1490" s="17" t="s">
        <v>649</v>
      </c>
      <c r="B1490" s="55">
        <v>795</v>
      </c>
      <c r="C1490" s="16" t="s">
        <v>90</v>
      </c>
      <c r="D1490" s="16" t="s">
        <v>235</v>
      </c>
      <c r="E1490" s="16" t="s">
        <v>283</v>
      </c>
      <c r="F1490" s="16" t="s">
        <v>50</v>
      </c>
      <c r="G1490" s="159">
        <f>G1491</f>
        <v>0</v>
      </c>
      <c r="H1490" s="159">
        <f t="shared" ref="H1490:R1490" si="699">H1491</f>
        <v>0</v>
      </c>
      <c r="I1490" s="159">
        <f t="shared" si="699"/>
        <v>0</v>
      </c>
      <c r="J1490" s="159">
        <f t="shared" si="699"/>
        <v>0</v>
      </c>
      <c r="K1490" s="159">
        <f t="shared" si="699"/>
        <v>0</v>
      </c>
      <c r="L1490" s="159">
        <f t="shared" si="699"/>
        <v>0</v>
      </c>
      <c r="M1490" s="159">
        <f t="shared" si="699"/>
        <v>0</v>
      </c>
      <c r="N1490" s="159">
        <f t="shared" si="699"/>
        <v>0</v>
      </c>
      <c r="O1490" s="159">
        <f t="shared" si="699"/>
        <v>0</v>
      </c>
      <c r="P1490" s="159">
        <f t="shared" si="699"/>
        <v>0</v>
      </c>
      <c r="Q1490" s="159">
        <f t="shared" si="699"/>
        <v>0</v>
      </c>
      <c r="R1490" s="159">
        <f t="shared" si="699"/>
        <v>0</v>
      </c>
    </row>
    <row r="1491" spans="1:18" s="19" customFormat="1" ht="32.25" hidden="1" customHeight="1">
      <c r="A1491" s="17" t="s">
        <v>51</v>
      </c>
      <c r="B1491" s="55">
        <v>795</v>
      </c>
      <c r="C1491" s="16" t="s">
        <v>90</v>
      </c>
      <c r="D1491" s="16" t="s">
        <v>235</v>
      </c>
      <c r="E1491" s="16" t="s">
        <v>283</v>
      </c>
      <c r="F1491" s="16" t="s">
        <v>52</v>
      </c>
      <c r="G1491" s="159"/>
      <c r="H1491" s="159"/>
      <c r="I1491" s="159"/>
      <c r="J1491" s="159"/>
      <c r="K1491" s="159"/>
      <c r="L1491" s="159"/>
      <c r="M1491" s="159"/>
      <c r="N1491" s="159"/>
      <c r="O1491" s="159"/>
      <c r="P1491" s="159"/>
      <c r="Q1491" s="159"/>
      <c r="R1491" s="159"/>
    </row>
    <row r="1492" spans="1:18" s="19" customFormat="1" ht="74.25" hidden="1" customHeight="1">
      <c r="A1492" s="17" t="s">
        <v>16</v>
      </c>
      <c r="B1492" s="55">
        <v>795</v>
      </c>
      <c r="C1492" s="16" t="s">
        <v>90</v>
      </c>
      <c r="D1492" s="16" t="s">
        <v>235</v>
      </c>
      <c r="E1492" s="16" t="s">
        <v>17</v>
      </c>
      <c r="F1492" s="16"/>
      <c r="G1492" s="159">
        <f>G1493</f>
        <v>0</v>
      </c>
      <c r="H1492" s="159">
        <f t="shared" ref="H1492:R1494" si="700">H1493</f>
        <v>0</v>
      </c>
      <c r="I1492" s="159">
        <f t="shared" si="700"/>
        <v>0</v>
      </c>
      <c r="J1492" s="159">
        <f t="shared" si="700"/>
        <v>0</v>
      </c>
      <c r="K1492" s="159">
        <f t="shared" si="700"/>
        <v>0</v>
      </c>
      <c r="L1492" s="159">
        <f t="shared" si="700"/>
        <v>0</v>
      </c>
      <c r="M1492" s="159">
        <f t="shared" si="700"/>
        <v>0</v>
      </c>
      <c r="N1492" s="159">
        <f t="shared" si="700"/>
        <v>0</v>
      </c>
      <c r="O1492" s="159">
        <f t="shared" si="700"/>
        <v>0</v>
      </c>
      <c r="P1492" s="159">
        <f t="shared" si="700"/>
        <v>0</v>
      </c>
      <c r="Q1492" s="159">
        <f t="shared" si="700"/>
        <v>0</v>
      </c>
      <c r="R1492" s="159">
        <f t="shared" si="700"/>
        <v>0</v>
      </c>
    </row>
    <row r="1493" spans="1:18" s="19" customFormat="1" ht="75" hidden="1" customHeight="1">
      <c r="A1493" s="17" t="s">
        <v>582</v>
      </c>
      <c r="B1493" s="55">
        <v>795</v>
      </c>
      <c r="C1493" s="16" t="s">
        <v>90</v>
      </c>
      <c r="D1493" s="16" t="s">
        <v>235</v>
      </c>
      <c r="E1493" s="16" t="s">
        <v>18</v>
      </c>
      <c r="F1493" s="16"/>
      <c r="G1493" s="159">
        <f>G1494</f>
        <v>0</v>
      </c>
      <c r="H1493" s="159">
        <f t="shared" si="700"/>
        <v>0</v>
      </c>
      <c r="I1493" s="159">
        <f t="shared" si="700"/>
        <v>0</v>
      </c>
      <c r="J1493" s="159">
        <f t="shared" si="700"/>
        <v>0</v>
      </c>
      <c r="K1493" s="159">
        <f t="shared" si="700"/>
        <v>0</v>
      </c>
      <c r="L1493" s="159">
        <f t="shared" si="700"/>
        <v>0</v>
      </c>
      <c r="M1493" s="159">
        <f t="shared" si="700"/>
        <v>0</v>
      </c>
      <c r="N1493" s="159">
        <f t="shared" si="700"/>
        <v>0</v>
      </c>
      <c r="O1493" s="159">
        <f t="shared" si="700"/>
        <v>0</v>
      </c>
      <c r="P1493" s="159">
        <f t="shared" si="700"/>
        <v>0</v>
      </c>
      <c r="Q1493" s="159">
        <f t="shared" si="700"/>
        <v>0</v>
      </c>
      <c r="R1493" s="159">
        <f t="shared" si="700"/>
        <v>0</v>
      </c>
    </row>
    <row r="1494" spans="1:18" s="19" customFormat="1" ht="18.75" hidden="1" customHeight="1">
      <c r="A1494" s="17" t="s">
        <v>343</v>
      </c>
      <c r="B1494" s="55">
        <v>795</v>
      </c>
      <c r="C1494" s="16" t="s">
        <v>90</v>
      </c>
      <c r="D1494" s="16" t="s">
        <v>235</v>
      </c>
      <c r="E1494" s="16" t="s">
        <v>18</v>
      </c>
      <c r="F1494" s="16" t="s">
        <v>344</v>
      </c>
      <c r="G1494" s="159">
        <f>G1495</f>
        <v>0</v>
      </c>
      <c r="H1494" s="159">
        <f t="shared" si="700"/>
        <v>0</v>
      </c>
      <c r="I1494" s="159">
        <f t="shared" si="700"/>
        <v>0</v>
      </c>
      <c r="J1494" s="159">
        <f t="shared" si="700"/>
        <v>0</v>
      </c>
      <c r="K1494" s="159">
        <f t="shared" si="700"/>
        <v>0</v>
      </c>
      <c r="L1494" s="159">
        <f t="shared" si="700"/>
        <v>0</v>
      </c>
      <c r="M1494" s="159">
        <f t="shared" si="700"/>
        <v>0</v>
      </c>
      <c r="N1494" s="159">
        <f t="shared" si="700"/>
        <v>0</v>
      </c>
      <c r="O1494" s="159">
        <f t="shared" si="700"/>
        <v>0</v>
      </c>
      <c r="P1494" s="159">
        <f t="shared" si="700"/>
        <v>0</v>
      </c>
      <c r="Q1494" s="159">
        <f t="shared" si="700"/>
        <v>0</v>
      </c>
      <c r="R1494" s="159">
        <f t="shared" si="700"/>
        <v>0</v>
      </c>
    </row>
    <row r="1495" spans="1:18" s="19" customFormat="1" ht="15.75" hidden="1" customHeight="1">
      <c r="A1495" s="17" t="s">
        <v>371</v>
      </c>
      <c r="B1495" s="55">
        <v>795</v>
      </c>
      <c r="C1495" s="16" t="s">
        <v>90</v>
      </c>
      <c r="D1495" s="16" t="s">
        <v>235</v>
      </c>
      <c r="E1495" s="16" t="s">
        <v>18</v>
      </c>
      <c r="F1495" s="16" t="s">
        <v>372</v>
      </c>
      <c r="G1495" s="159"/>
      <c r="H1495" s="159"/>
      <c r="I1495" s="159"/>
      <c r="J1495" s="159"/>
      <c r="K1495" s="159"/>
      <c r="L1495" s="159"/>
      <c r="M1495" s="159"/>
      <c r="N1495" s="159"/>
      <c r="O1495" s="159"/>
      <c r="P1495" s="159"/>
      <c r="Q1495" s="159"/>
      <c r="R1495" s="159"/>
    </row>
    <row r="1496" spans="1:18" s="19" customFormat="1" ht="84.75" hidden="1" customHeight="1">
      <c r="A1496" s="17" t="s">
        <v>582</v>
      </c>
      <c r="B1496" s="55">
        <v>795</v>
      </c>
      <c r="C1496" s="16" t="s">
        <v>90</v>
      </c>
      <c r="D1496" s="16" t="s">
        <v>235</v>
      </c>
      <c r="E1496" s="16" t="s">
        <v>283</v>
      </c>
      <c r="F1496" s="16"/>
      <c r="G1496" s="159">
        <f>G1490+G1497</f>
        <v>0</v>
      </c>
      <c r="H1496" s="159">
        <f t="shared" ref="H1496:R1496" si="701">H1490+H1497</f>
        <v>0</v>
      </c>
      <c r="I1496" s="159">
        <f t="shared" si="701"/>
        <v>0</v>
      </c>
      <c r="J1496" s="159">
        <f t="shared" si="701"/>
        <v>0</v>
      </c>
      <c r="K1496" s="159">
        <f t="shared" si="701"/>
        <v>0</v>
      </c>
      <c r="L1496" s="159">
        <f t="shared" si="701"/>
        <v>0</v>
      </c>
      <c r="M1496" s="159">
        <f t="shared" si="701"/>
        <v>0</v>
      </c>
      <c r="N1496" s="159">
        <f t="shared" si="701"/>
        <v>0</v>
      </c>
      <c r="O1496" s="159">
        <f t="shared" si="701"/>
        <v>0</v>
      </c>
      <c r="P1496" s="159">
        <f t="shared" si="701"/>
        <v>0</v>
      </c>
      <c r="Q1496" s="159">
        <f t="shared" si="701"/>
        <v>0</v>
      </c>
      <c r="R1496" s="159">
        <f t="shared" si="701"/>
        <v>0</v>
      </c>
    </row>
    <row r="1497" spans="1:18" s="19" customFormat="1" ht="32.25" hidden="1" customHeight="1">
      <c r="A1497" s="17" t="s">
        <v>100</v>
      </c>
      <c r="B1497" s="55">
        <v>795</v>
      </c>
      <c r="C1497" s="16" t="s">
        <v>90</v>
      </c>
      <c r="D1497" s="16" t="s">
        <v>235</v>
      </c>
      <c r="E1497" s="16" t="s">
        <v>283</v>
      </c>
      <c r="F1497" s="16" t="s">
        <v>101</v>
      </c>
      <c r="G1497" s="159">
        <f>G1498</f>
        <v>0</v>
      </c>
      <c r="H1497" s="159">
        <f t="shared" ref="H1497:R1497" si="702">H1498</f>
        <v>0</v>
      </c>
      <c r="I1497" s="159">
        <f t="shared" si="702"/>
        <v>0</v>
      </c>
      <c r="J1497" s="159">
        <f t="shared" si="702"/>
        <v>0</v>
      </c>
      <c r="K1497" s="159">
        <f t="shared" si="702"/>
        <v>0</v>
      </c>
      <c r="L1497" s="159">
        <f t="shared" si="702"/>
        <v>0</v>
      </c>
      <c r="M1497" s="159">
        <f t="shared" si="702"/>
        <v>0</v>
      </c>
      <c r="N1497" s="159">
        <f t="shared" si="702"/>
        <v>0</v>
      </c>
      <c r="O1497" s="159">
        <f t="shared" si="702"/>
        <v>0</v>
      </c>
      <c r="P1497" s="159">
        <f t="shared" si="702"/>
        <v>0</v>
      </c>
      <c r="Q1497" s="159">
        <f t="shared" si="702"/>
        <v>0</v>
      </c>
      <c r="R1497" s="159">
        <f t="shared" si="702"/>
        <v>0</v>
      </c>
    </row>
    <row r="1498" spans="1:18" s="19" customFormat="1" ht="32.25" hidden="1" customHeight="1">
      <c r="A1498" s="17" t="s">
        <v>373</v>
      </c>
      <c r="B1498" s="55">
        <v>795</v>
      </c>
      <c r="C1498" s="16" t="s">
        <v>90</v>
      </c>
      <c r="D1498" s="16" t="s">
        <v>235</v>
      </c>
      <c r="E1498" s="16" t="s">
        <v>283</v>
      </c>
      <c r="F1498" s="16" t="s">
        <v>374</v>
      </c>
      <c r="G1498" s="159">
        <f>1767000-1767000</f>
        <v>0</v>
      </c>
      <c r="H1498" s="159">
        <f t="shared" ref="H1498:R1498" si="703">1767000-1767000</f>
        <v>0</v>
      </c>
      <c r="I1498" s="159">
        <f t="shared" si="703"/>
        <v>0</v>
      </c>
      <c r="J1498" s="159">
        <f t="shared" si="703"/>
        <v>0</v>
      </c>
      <c r="K1498" s="159">
        <f t="shared" si="703"/>
        <v>0</v>
      </c>
      <c r="L1498" s="159">
        <f t="shared" si="703"/>
        <v>0</v>
      </c>
      <c r="M1498" s="159">
        <f t="shared" si="703"/>
        <v>0</v>
      </c>
      <c r="N1498" s="159">
        <f t="shared" si="703"/>
        <v>0</v>
      </c>
      <c r="O1498" s="159">
        <f t="shared" si="703"/>
        <v>0</v>
      </c>
      <c r="P1498" s="159">
        <f t="shared" si="703"/>
        <v>0</v>
      </c>
      <c r="Q1498" s="159">
        <f t="shared" si="703"/>
        <v>0</v>
      </c>
      <c r="R1498" s="159">
        <f t="shared" si="703"/>
        <v>0</v>
      </c>
    </row>
    <row r="1499" spans="1:18" s="19" customFormat="1" ht="60.75" hidden="1" customHeight="1">
      <c r="A1499" s="17" t="s">
        <v>286</v>
      </c>
      <c r="B1499" s="55">
        <v>795</v>
      </c>
      <c r="C1499" s="16" t="s">
        <v>90</v>
      </c>
      <c r="D1499" s="16" t="s">
        <v>235</v>
      </c>
      <c r="E1499" s="16" t="s">
        <v>285</v>
      </c>
      <c r="F1499" s="16"/>
      <c r="G1499" s="159">
        <f>G1500</f>
        <v>0</v>
      </c>
      <c r="H1499" s="159">
        <f t="shared" ref="H1499:R1500" si="704">H1500</f>
        <v>0</v>
      </c>
      <c r="I1499" s="159">
        <f t="shared" si="704"/>
        <v>0</v>
      </c>
      <c r="J1499" s="159">
        <f t="shared" si="704"/>
        <v>0</v>
      </c>
      <c r="K1499" s="159">
        <f t="shared" si="704"/>
        <v>0</v>
      </c>
      <c r="L1499" s="159">
        <f t="shared" si="704"/>
        <v>0</v>
      </c>
      <c r="M1499" s="159">
        <f t="shared" si="704"/>
        <v>0</v>
      </c>
      <c r="N1499" s="159">
        <f t="shared" si="704"/>
        <v>0</v>
      </c>
      <c r="O1499" s="159">
        <f t="shared" si="704"/>
        <v>0</v>
      </c>
      <c r="P1499" s="159">
        <f t="shared" si="704"/>
        <v>0</v>
      </c>
      <c r="Q1499" s="159">
        <f t="shared" si="704"/>
        <v>0</v>
      </c>
      <c r="R1499" s="159">
        <f t="shared" si="704"/>
        <v>0</v>
      </c>
    </row>
    <row r="1500" spans="1:18" s="19" customFormat="1" ht="15.75" hidden="1" customHeight="1">
      <c r="A1500" s="17" t="s">
        <v>100</v>
      </c>
      <c r="B1500" s="55">
        <v>795</v>
      </c>
      <c r="C1500" s="16" t="s">
        <v>90</v>
      </c>
      <c r="D1500" s="16" t="s">
        <v>235</v>
      </c>
      <c r="E1500" s="16" t="s">
        <v>285</v>
      </c>
      <c r="F1500" s="16" t="s">
        <v>101</v>
      </c>
      <c r="G1500" s="159">
        <f>G1501</f>
        <v>0</v>
      </c>
      <c r="H1500" s="159">
        <f t="shared" si="704"/>
        <v>0</v>
      </c>
      <c r="I1500" s="159">
        <f t="shared" si="704"/>
        <v>0</v>
      </c>
      <c r="J1500" s="159">
        <f t="shared" si="704"/>
        <v>0</v>
      </c>
      <c r="K1500" s="159">
        <f t="shared" si="704"/>
        <v>0</v>
      </c>
      <c r="L1500" s="159">
        <f t="shared" si="704"/>
        <v>0</v>
      </c>
      <c r="M1500" s="159">
        <f t="shared" si="704"/>
        <v>0</v>
      </c>
      <c r="N1500" s="159">
        <f t="shared" si="704"/>
        <v>0</v>
      </c>
      <c r="O1500" s="159">
        <f t="shared" si="704"/>
        <v>0</v>
      </c>
      <c r="P1500" s="159">
        <f t="shared" si="704"/>
        <v>0</v>
      </c>
      <c r="Q1500" s="159">
        <f t="shared" si="704"/>
        <v>0</v>
      </c>
      <c r="R1500" s="159">
        <f t="shared" si="704"/>
        <v>0</v>
      </c>
    </row>
    <row r="1501" spans="1:18" s="19" customFormat="1" ht="15.75" hidden="1" customHeight="1">
      <c r="A1501" s="17" t="s">
        <v>373</v>
      </c>
      <c r="B1501" s="55">
        <v>795</v>
      </c>
      <c r="C1501" s="16" t="s">
        <v>90</v>
      </c>
      <c r="D1501" s="16" t="s">
        <v>235</v>
      </c>
      <c r="E1501" s="16" t="s">
        <v>285</v>
      </c>
      <c r="F1501" s="16" t="s">
        <v>374</v>
      </c>
      <c r="G1501" s="159"/>
      <c r="H1501" s="159"/>
      <c r="I1501" s="159"/>
      <c r="J1501" s="159"/>
      <c r="K1501" s="159"/>
      <c r="L1501" s="159"/>
      <c r="M1501" s="159"/>
      <c r="N1501" s="159"/>
      <c r="O1501" s="159"/>
      <c r="P1501" s="159"/>
      <c r="Q1501" s="159"/>
      <c r="R1501" s="159"/>
    </row>
    <row r="1502" spans="1:18" s="19" customFormat="1" ht="66" hidden="1" customHeight="1">
      <c r="A1502" s="56" t="s">
        <v>772</v>
      </c>
      <c r="B1502" s="55">
        <v>795</v>
      </c>
      <c r="C1502" s="16" t="s">
        <v>90</v>
      </c>
      <c r="D1502" s="16" t="s">
        <v>235</v>
      </c>
      <c r="E1502" s="16" t="s">
        <v>183</v>
      </c>
      <c r="F1502" s="16"/>
      <c r="G1502" s="159">
        <f>G1503</f>
        <v>0</v>
      </c>
      <c r="H1502" s="159">
        <f t="shared" ref="H1502:R1504" si="705">H1503</f>
        <v>0</v>
      </c>
      <c r="I1502" s="159">
        <f t="shared" si="705"/>
        <v>0</v>
      </c>
      <c r="J1502" s="159">
        <f t="shared" si="705"/>
        <v>0</v>
      </c>
      <c r="K1502" s="159">
        <f t="shared" si="705"/>
        <v>0</v>
      </c>
      <c r="L1502" s="159">
        <f t="shared" si="705"/>
        <v>0</v>
      </c>
      <c r="M1502" s="159">
        <f t="shared" si="705"/>
        <v>0</v>
      </c>
      <c r="N1502" s="159">
        <f t="shared" si="705"/>
        <v>0</v>
      </c>
      <c r="O1502" s="159">
        <f t="shared" si="705"/>
        <v>0</v>
      </c>
      <c r="P1502" s="159">
        <f t="shared" si="705"/>
        <v>0</v>
      </c>
      <c r="Q1502" s="159">
        <f t="shared" si="705"/>
        <v>0</v>
      </c>
      <c r="R1502" s="159">
        <f t="shared" si="705"/>
        <v>0</v>
      </c>
    </row>
    <row r="1503" spans="1:18" s="19" customFormat="1" ht="53.25" hidden="1" customHeight="1">
      <c r="A1503" s="56"/>
      <c r="B1503" s="55">
        <v>795</v>
      </c>
      <c r="C1503" s="16" t="s">
        <v>90</v>
      </c>
      <c r="D1503" s="16" t="s">
        <v>235</v>
      </c>
      <c r="E1503" s="16" t="s">
        <v>771</v>
      </c>
      <c r="F1503" s="16"/>
      <c r="G1503" s="159">
        <f>G1504</f>
        <v>0</v>
      </c>
      <c r="H1503" s="159">
        <f t="shared" si="705"/>
        <v>0</v>
      </c>
      <c r="I1503" s="159">
        <f t="shared" si="705"/>
        <v>0</v>
      </c>
      <c r="J1503" s="159">
        <f t="shared" si="705"/>
        <v>0</v>
      </c>
      <c r="K1503" s="159">
        <f t="shared" si="705"/>
        <v>0</v>
      </c>
      <c r="L1503" s="159">
        <f t="shared" si="705"/>
        <v>0</v>
      </c>
      <c r="M1503" s="159">
        <f t="shared" si="705"/>
        <v>0</v>
      </c>
      <c r="N1503" s="159">
        <f t="shared" si="705"/>
        <v>0</v>
      </c>
      <c r="O1503" s="159">
        <f t="shared" si="705"/>
        <v>0</v>
      </c>
      <c r="P1503" s="159">
        <f t="shared" si="705"/>
        <v>0</v>
      </c>
      <c r="Q1503" s="159">
        <f t="shared" si="705"/>
        <v>0</v>
      </c>
      <c r="R1503" s="159">
        <f t="shared" si="705"/>
        <v>0</v>
      </c>
    </row>
    <row r="1504" spans="1:18" s="19" customFormat="1" ht="31.5" hidden="1" customHeight="1">
      <c r="A1504" s="17" t="s">
        <v>649</v>
      </c>
      <c r="B1504" s="55">
        <v>795</v>
      </c>
      <c r="C1504" s="16" t="s">
        <v>90</v>
      </c>
      <c r="D1504" s="16" t="s">
        <v>235</v>
      </c>
      <c r="E1504" s="16" t="s">
        <v>771</v>
      </c>
      <c r="F1504" s="16" t="s">
        <v>50</v>
      </c>
      <c r="G1504" s="159">
        <f>G1505</f>
        <v>0</v>
      </c>
      <c r="H1504" s="159">
        <f t="shared" si="705"/>
        <v>0</v>
      </c>
      <c r="I1504" s="159">
        <f t="shared" si="705"/>
        <v>0</v>
      </c>
      <c r="J1504" s="159">
        <f t="shared" si="705"/>
        <v>0</v>
      </c>
      <c r="K1504" s="159">
        <f t="shared" si="705"/>
        <v>0</v>
      </c>
      <c r="L1504" s="159">
        <f t="shared" si="705"/>
        <v>0</v>
      </c>
      <c r="M1504" s="159">
        <f t="shared" si="705"/>
        <v>0</v>
      </c>
      <c r="N1504" s="159">
        <f t="shared" si="705"/>
        <v>0</v>
      </c>
      <c r="O1504" s="159">
        <f t="shared" si="705"/>
        <v>0</v>
      </c>
      <c r="P1504" s="159">
        <f t="shared" si="705"/>
        <v>0</v>
      </c>
      <c r="Q1504" s="159">
        <f t="shared" si="705"/>
        <v>0</v>
      </c>
      <c r="R1504" s="159">
        <f t="shared" si="705"/>
        <v>0</v>
      </c>
    </row>
    <row r="1505" spans="1:18" s="19" customFormat="1" ht="32.25" hidden="1" customHeight="1">
      <c r="A1505" s="17" t="s">
        <v>51</v>
      </c>
      <c r="B1505" s="55">
        <v>795</v>
      </c>
      <c r="C1505" s="16" t="s">
        <v>90</v>
      </c>
      <c r="D1505" s="16" t="s">
        <v>235</v>
      </c>
      <c r="E1505" s="16" t="s">
        <v>771</v>
      </c>
      <c r="F1505" s="16" t="s">
        <v>52</v>
      </c>
      <c r="G1505" s="159"/>
      <c r="H1505" s="159"/>
      <c r="I1505" s="159"/>
      <c r="J1505" s="159"/>
      <c r="K1505" s="159"/>
      <c r="L1505" s="159"/>
      <c r="M1505" s="159"/>
      <c r="N1505" s="159"/>
      <c r="O1505" s="159"/>
      <c r="P1505" s="159"/>
      <c r="Q1505" s="159"/>
      <c r="R1505" s="159"/>
    </row>
    <row r="1506" spans="1:18" s="19" customFormat="1" ht="15.75" hidden="1" customHeight="1">
      <c r="A1506" s="17"/>
      <c r="B1506" s="55"/>
      <c r="C1506" s="16"/>
      <c r="D1506" s="16"/>
      <c r="E1506" s="16"/>
      <c r="F1506" s="16"/>
      <c r="G1506" s="159"/>
      <c r="H1506" s="159"/>
      <c r="I1506" s="159"/>
      <c r="J1506" s="159"/>
      <c r="K1506" s="159"/>
      <c r="L1506" s="159"/>
      <c r="M1506" s="159"/>
      <c r="N1506" s="159"/>
      <c r="O1506" s="159"/>
      <c r="P1506" s="159"/>
      <c r="Q1506" s="159"/>
      <c r="R1506" s="159"/>
    </row>
    <row r="1507" spans="1:18" s="19" customFormat="1" ht="15.75" customHeight="1">
      <c r="A1507" s="17" t="s">
        <v>100</v>
      </c>
      <c r="B1507" s="55">
        <v>795</v>
      </c>
      <c r="C1507" s="16" t="s">
        <v>90</v>
      </c>
      <c r="D1507" s="16" t="s">
        <v>235</v>
      </c>
      <c r="E1507" s="16" t="s">
        <v>189</v>
      </c>
      <c r="F1507" s="16" t="s">
        <v>101</v>
      </c>
      <c r="G1507" s="159">
        <f>G1508</f>
        <v>4563626.29</v>
      </c>
      <c r="H1507" s="159">
        <f t="shared" ref="H1507:R1507" si="706">H1508</f>
        <v>4563626.29</v>
      </c>
      <c r="I1507" s="159">
        <f t="shared" si="706"/>
        <v>4563626.29</v>
      </c>
      <c r="J1507" s="159">
        <f t="shared" si="706"/>
        <v>4563626.29</v>
      </c>
      <c r="K1507" s="159">
        <f t="shared" si="706"/>
        <v>4563626.29</v>
      </c>
      <c r="L1507" s="159">
        <f t="shared" si="706"/>
        <v>4563626.29</v>
      </c>
      <c r="M1507" s="159">
        <f t="shared" si="706"/>
        <v>4563626.29</v>
      </c>
      <c r="N1507" s="159">
        <f t="shared" si="706"/>
        <v>4563626.29</v>
      </c>
      <c r="O1507" s="159">
        <f t="shared" si="706"/>
        <v>4563626.29</v>
      </c>
      <c r="P1507" s="159">
        <f t="shared" si="706"/>
        <v>4563626.29</v>
      </c>
      <c r="Q1507" s="159">
        <f t="shared" si="706"/>
        <v>4563626.29</v>
      </c>
      <c r="R1507" s="159">
        <f t="shared" si="706"/>
        <v>0</v>
      </c>
    </row>
    <row r="1508" spans="1:18" s="19" customFormat="1" ht="15.75" customHeight="1">
      <c r="A1508" s="17" t="s">
        <v>373</v>
      </c>
      <c r="B1508" s="55">
        <v>795</v>
      </c>
      <c r="C1508" s="16" t="s">
        <v>90</v>
      </c>
      <c r="D1508" s="16" t="s">
        <v>235</v>
      </c>
      <c r="E1508" s="16" t="s">
        <v>189</v>
      </c>
      <c r="F1508" s="16" t="s">
        <v>374</v>
      </c>
      <c r="G1508" s="159">
        <f>7306635.39-773637.1-997372-972000</f>
        <v>4563626.29</v>
      </c>
      <c r="H1508" s="159">
        <f t="shared" ref="H1508:Q1508" si="707">7306635.39-773637.1-997372-972000</f>
        <v>4563626.29</v>
      </c>
      <c r="I1508" s="159">
        <f t="shared" si="707"/>
        <v>4563626.29</v>
      </c>
      <c r="J1508" s="159">
        <f t="shared" si="707"/>
        <v>4563626.29</v>
      </c>
      <c r="K1508" s="159">
        <f t="shared" si="707"/>
        <v>4563626.29</v>
      </c>
      <c r="L1508" s="159">
        <f t="shared" si="707"/>
        <v>4563626.29</v>
      </c>
      <c r="M1508" s="159">
        <f t="shared" si="707"/>
        <v>4563626.29</v>
      </c>
      <c r="N1508" s="159">
        <f t="shared" si="707"/>
        <v>4563626.29</v>
      </c>
      <c r="O1508" s="159">
        <f t="shared" si="707"/>
        <v>4563626.29</v>
      </c>
      <c r="P1508" s="159">
        <f t="shared" si="707"/>
        <v>4563626.29</v>
      </c>
      <c r="Q1508" s="159">
        <f t="shared" si="707"/>
        <v>4563626.29</v>
      </c>
      <c r="R1508" s="159">
        <v>0</v>
      </c>
    </row>
    <row r="1509" spans="1:18" s="19" customFormat="1" ht="27" hidden="1" customHeight="1">
      <c r="A1509" s="17" t="s">
        <v>956</v>
      </c>
      <c r="B1509" s="55">
        <v>795</v>
      </c>
      <c r="C1509" s="16" t="s">
        <v>90</v>
      </c>
      <c r="D1509" s="16" t="s">
        <v>235</v>
      </c>
      <c r="E1509" s="16" t="s">
        <v>76</v>
      </c>
      <c r="F1509" s="16"/>
      <c r="G1509" s="159">
        <f>G1510</f>
        <v>247500</v>
      </c>
      <c r="H1509" s="159">
        <f t="shared" ref="H1509:R1511" si="708">H1510</f>
        <v>247500</v>
      </c>
      <c r="I1509" s="159">
        <f t="shared" si="708"/>
        <v>247500</v>
      </c>
      <c r="J1509" s="159">
        <f t="shared" si="708"/>
        <v>247500</v>
      </c>
      <c r="K1509" s="159">
        <f t="shared" si="708"/>
        <v>247500</v>
      </c>
      <c r="L1509" s="159">
        <f t="shared" si="708"/>
        <v>247500</v>
      </c>
      <c r="M1509" s="159">
        <f t="shared" si="708"/>
        <v>247500</v>
      </c>
      <c r="N1509" s="159">
        <f t="shared" si="708"/>
        <v>247500</v>
      </c>
      <c r="O1509" s="159">
        <f t="shared" si="708"/>
        <v>247500</v>
      </c>
      <c r="P1509" s="159">
        <f t="shared" si="708"/>
        <v>247500</v>
      </c>
      <c r="Q1509" s="159">
        <f t="shared" si="708"/>
        <v>247500</v>
      </c>
      <c r="R1509" s="159">
        <f t="shared" si="708"/>
        <v>0</v>
      </c>
    </row>
    <row r="1510" spans="1:18" s="19" customFormat="1" ht="65.25" customHeight="1">
      <c r="A1510" s="17" t="s">
        <v>956</v>
      </c>
      <c r="B1510" s="55">
        <v>795</v>
      </c>
      <c r="C1510" s="16" t="s">
        <v>90</v>
      </c>
      <c r="D1510" s="16" t="s">
        <v>235</v>
      </c>
      <c r="E1510" s="16" t="s">
        <v>76</v>
      </c>
      <c r="F1510" s="16"/>
      <c r="G1510" s="159">
        <f>G1511</f>
        <v>247500</v>
      </c>
      <c r="H1510" s="159">
        <f t="shared" si="708"/>
        <v>247500</v>
      </c>
      <c r="I1510" s="159">
        <f t="shared" si="708"/>
        <v>247500</v>
      </c>
      <c r="J1510" s="159">
        <f t="shared" si="708"/>
        <v>247500</v>
      </c>
      <c r="K1510" s="159">
        <f t="shared" si="708"/>
        <v>247500</v>
      </c>
      <c r="L1510" s="159">
        <f t="shared" si="708"/>
        <v>247500</v>
      </c>
      <c r="M1510" s="159">
        <f t="shared" si="708"/>
        <v>247500</v>
      </c>
      <c r="N1510" s="159">
        <f t="shared" si="708"/>
        <v>247500</v>
      </c>
      <c r="O1510" s="159">
        <f t="shared" si="708"/>
        <v>247500</v>
      </c>
      <c r="P1510" s="159">
        <f t="shared" si="708"/>
        <v>247500</v>
      </c>
      <c r="Q1510" s="159">
        <f t="shared" si="708"/>
        <v>247500</v>
      </c>
      <c r="R1510" s="159">
        <f t="shared" si="708"/>
        <v>0</v>
      </c>
    </row>
    <row r="1511" spans="1:18" s="19" customFormat="1" ht="15.75" customHeight="1">
      <c r="A1511" s="17" t="s">
        <v>649</v>
      </c>
      <c r="B1511" s="55">
        <v>795</v>
      </c>
      <c r="C1511" s="16" t="s">
        <v>90</v>
      </c>
      <c r="D1511" s="16" t="s">
        <v>235</v>
      </c>
      <c r="E1511" s="16" t="s">
        <v>76</v>
      </c>
      <c r="F1511" s="16" t="s">
        <v>50</v>
      </c>
      <c r="G1511" s="159">
        <f>G1512</f>
        <v>247500</v>
      </c>
      <c r="H1511" s="159">
        <f t="shared" si="708"/>
        <v>247500</v>
      </c>
      <c r="I1511" s="159">
        <f t="shared" si="708"/>
        <v>247500</v>
      </c>
      <c r="J1511" s="159">
        <f t="shared" si="708"/>
        <v>247500</v>
      </c>
      <c r="K1511" s="159">
        <f t="shared" si="708"/>
        <v>247500</v>
      </c>
      <c r="L1511" s="159">
        <f t="shared" si="708"/>
        <v>247500</v>
      </c>
      <c r="M1511" s="159">
        <f t="shared" si="708"/>
        <v>247500</v>
      </c>
      <c r="N1511" s="159">
        <f t="shared" si="708"/>
        <v>247500</v>
      </c>
      <c r="O1511" s="159">
        <f t="shared" si="708"/>
        <v>247500</v>
      </c>
      <c r="P1511" s="159">
        <f t="shared" si="708"/>
        <v>247500</v>
      </c>
      <c r="Q1511" s="159">
        <f t="shared" si="708"/>
        <v>247500</v>
      </c>
      <c r="R1511" s="159">
        <f t="shared" si="708"/>
        <v>0</v>
      </c>
    </row>
    <row r="1512" spans="1:18" s="19" customFormat="1" ht="15.75" customHeight="1">
      <c r="A1512" s="17" t="s">
        <v>51</v>
      </c>
      <c r="B1512" s="55">
        <v>795</v>
      </c>
      <c r="C1512" s="16" t="s">
        <v>90</v>
      </c>
      <c r="D1512" s="16" t="s">
        <v>235</v>
      </c>
      <c r="E1512" s="16" t="s">
        <v>76</v>
      </c>
      <c r="F1512" s="16" t="s">
        <v>52</v>
      </c>
      <c r="G1512" s="159">
        <f>148500+99000</f>
        <v>247500</v>
      </c>
      <c r="H1512" s="159">
        <f t="shared" ref="H1512:Q1512" si="709">148500+99000</f>
        <v>247500</v>
      </c>
      <c r="I1512" s="159">
        <f t="shared" si="709"/>
        <v>247500</v>
      </c>
      <c r="J1512" s="159">
        <f t="shared" si="709"/>
        <v>247500</v>
      </c>
      <c r="K1512" s="159">
        <f t="shared" si="709"/>
        <v>247500</v>
      </c>
      <c r="L1512" s="159">
        <f t="shared" si="709"/>
        <v>247500</v>
      </c>
      <c r="M1512" s="159">
        <f t="shared" si="709"/>
        <v>247500</v>
      </c>
      <c r="N1512" s="159">
        <f t="shared" si="709"/>
        <v>247500</v>
      </c>
      <c r="O1512" s="159">
        <f t="shared" si="709"/>
        <v>247500</v>
      </c>
      <c r="P1512" s="159">
        <f t="shared" si="709"/>
        <v>247500</v>
      </c>
      <c r="Q1512" s="159">
        <f t="shared" si="709"/>
        <v>247500</v>
      </c>
      <c r="R1512" s="159">
        <v>0</v>
      </c>
    </row>
    <row r="1513" spans="1:18" ht="22.5" customHeight="1">
      <c r="A1513" s="17" t="s">
        <v>343</v>
      </c>
      <c r="B1513" s="55">
        <v>795</v>
      </c>
      <c r="C1513" s="16" t="s">
        <v>90</v>
      </c>
      <c r="D1513" s="16" t="s">
        <v>235</v>
      </c>
      <c r="E1513" s="16" t="s">
        <v>76</v>
      </c>
      <c r="F1513" s="16" t="s">
        <v>344</v>
      </c>
      <c r="G1513" s="159">
        <f>G1514</f>
        <v>347725</v>
      </c>
      <c r="H1513" s="159">
        <f t="shared" ref="H1513:R1513" si="710">H1514</f>
        <v>347725</v>
      </c>
      <c r="I1513" s="159">
        <f t="shared" si="710"/>
        <v>347725</v>
      </c>
      <c r="J1513" s="159">
        <f t="shared" si="710"/>
        <v>347725</v>
      </c>
      <c r="K1513" s="159">
        <f t="shared" si="710"/>
        <v>347725</v>
      </c>
      <c r="L1513" s="159">
        <f t="shared" si="710"/>
        <v>347725</v>
      </c>
      <c r="M1513" s="159">
        <f t="shared" si="710"/>
        <v>347725</v>
      </c>
      <c r="N1513" s="159">
        <f t="shared" si="710"/>
        <v>347725</v>
      </c>
      <c r="O1513" s="159">
        <f t="shared" si="710"/>
        <v>347725</v>
      </c>
      <c r="P1513" s="159">
        <f t="shared" si="710"/>
        <v>347725</v>
      </c>
      <c r="Q1513" s="159">
        <f t="shared" si="710"/>
        <v>347725</v>
      </c>
      <c r="R1513" s="159">
        <f t="shared" si="710"/>
        <v>347725</v>
      </c>
    </row>
    <row r="1514" spans="1:18" ht="16.5" customHeight="1">
      <c r="A1514" s="17" t="s">
        <v>371</v>
      </c>
      <c r="B1514" s="55">
        <v>795</v>
      </c>
      <c r="C1514" s="16" t="s">
        <v>90</v>
      </c>
      <c r="D1514" s="16" t="s">
        <v>235</v>
      </c>
      <c r="E1514" s="16" t="s">
        <v>76</v>
      </c>
      <c r="F1514" s="16" t="s">
        <v>372</v>
      </c>
      <c r="G1514" s="159">
        <f>323439.08+24285.92</f>
        <v>347725</v>
      </c>
      <c r="H1514" s="159">
        <f t="shared" ref="H1514:R1514" si="711">323439.08+24285.92</f>
        <v>347725</v>
      </c>
      <c r="I1514" s="159">
        <f t="shared" si="711"/>
        <v>347725</v>
      </c>
      <c r="J1514" s="159">
        <f t="shared" si="711"/>
        <v>347725</v>
      </c>
      <c r="K1514" s="159">
        <f t="shared" si="711"/>
        <v>347725</v>
      </c>
      <c r="L1514" s="159">
        <f t="shared" si="711"/>
        <v>347725</v>
      </c>
      <c r="M1514" s="159">
        <f t="shared" si="711"/>
        <v>347725</v>
      </c>
      <c r="N1514" s="159">
        <f t="shared" si="711"/>
        <v>347725</v>
      </c>
      <c r="O1514" s="159">
        <f t="shared" si="711"/>
        <v>347725</v>
      </c>
      <c r="P1514" s="159">
        <f t="shared" si="711"/>
        <v>347725</v>
      </c>
      <c r="Q1514" s="159">
        <f t="shared" si="711"/>
        <v>347725</v>
      </c>
      <c r="R1514" s="159">
        <f t="shared" si="711"/>
        <v>347725</v>
      </c>
    </row>
    <row r="1515" spans="1:18" ht="68.25" customHeight="1">
      <c r="A1515" s="17" t="s">
        <v>909</v>
      </c>
      <c r="B1515" s="55">
        <v>795</v>
      </c>
      <c r="C1515" s="16" t="s">
        <v>90</v>
      </c>
      <c r="D1515" s="16" t="s">
        <v>235</v>
      </c>
      <c r="E1515" s="16" t="s">
        <v>15</v>
      </c>
      <c r="F1515" s="16"/>
      <c r="G1515" s="159">
        <f>G1521</f>
        <v>1015493.12</v>
      </c>
      <c r="H1515" s="159">
        <f t="shared" ref="H1515:R1515" si="712">H1521</f>
        <v>1015493.12</v>
      </c>
      <c r="I1515" s="159">
        <f t="shared" si="712"/>
        <v>1015493.12</v>
      </c>
      <c r="J1515" s="159">
        <f t="shared" si="712"/>
        <v>1015493.12</v>
      </c>
      <c r="K1515" s="159">
        <f t="shared" si="712"/>
        <v>1015493.12</v>
      </c>
      <c r="L1515" s="159">
        <f t="shared" si="712"/>
        <v>1015493.12</v>
      </c>
      <c r="M1515" s="159">
        <f t="shared" si="712"/>
        <v>1015493.12</v>
      </c>
      <c r="N1515" s="159">
        <f t="shared" si="712"/>
        <v>1015493.12</v>
      </c>
      <c r="O1515" s="159">
        <f t="shared" si="712"/>
        <v>1015493.12</v>
      </c>
      <c r="P1515" s="159">
        <f t="shared" si="712"/>
        <v>1015493.12</v>
      </c>
      <c r="Q1515" s="159">
        <f t="shared" si="712"/>
        <v>1015493.12</v>
      </c>
      <c r="R1515" s="159">
        <f t="shared" si="712"/>
        <v>556972.87</v>
      </c>
    </row>
    <row r="1516" spans="1:18" s="19" customFormat="1" ht="31.5" hidden="1" customHeight="1">
      <c r="A1516" s="17" t="s">
        <v>649</v>
      </c>
      <c r="B1516" s="55">
        <v>795</v>
      </c>
      <c r="C1516" s="16" t="s">
        <v>90</v>
      </c>
      <c r="D1516" s="16" t="s">
        <v>235</v>
      </c>
      <c r="E1516" s="16" t="s">
        <v>189</v>
      </c>
      <c r="F1516" s="16" t="s">
        <v>50</v>
      </c>
      <c r="G1516" s="159">
        <f>G1517</f>
        <v>0</v>
      </c>
      <c r="H1516" s="159">
        <f t="shared" ref="H1516:R1516" si="713">H1517</f>
        <v>0</v>
      </c>
      <c r="I1516" s="159">
        <f t="shared" si="713"/>
        <v>0</v>
      </c>
      <c r="J1516" s="159">
        <f t="shared" si="713"/>
        <v>0</v>
      </c>
      <c r="K1516" s="159">
        <f t="shared" si="713"/>
        <v>0</v>
      </c>
      <c r="L1516" s="159">
        <f t="shared" si="713"/>
        <v>0</v>
      </c>
      <c r="M1516" s="159">
        <f t="shared" si="713"/>
        <v>0</v>
      </c>
      <c r="N1516" s="159">
        <f t="shared" si="713"/>
        <v>0</v>
      </c>
      <c r="O1516" s="159">
        <f t="shared" si="713"/>
        <v>0</v>
      </c>
      <c r="P1516" s="159">
        <f t="shared" si="713"/>
        <v>0</v>
      </c>
      <c r="Q1516" s="159">
        <f t="shared" si="713"/>
        <v>0</v>
      </c>
      <c r="R1516" s="159">
        <f t="shared" si="713"/>
        <v>0</v>
      </c>
    </row>
    <row r="1517" spans="1:18" s="19" customFormat="1" ht="32.25" hidden="1" customHeight="1">
      <c r="A1517" s="17" t="s">
        <v>51</v>
      </c>
      <c r="B1517" s="55">
        <v>795</v>
      </c>
      <c r="C1517" s="16" t="s">
        <v>90</v>
      </c>
      <c r="D1517" s="16" t="s">
        <v>235</v>
      </c>
      <c r="E1517" s="16" t="s">
        <v>189</v>
      </c>
      <c r="F1517" s="16" t="s">
        <v>52</v>
      </c>
      <c r="G1517" s="159"/>
      <c r="H1517" s="159"/>
      <c r="I1517" s="159"/>
      <c r="J1517" s="159"/>
      <c r="K1517" s="159"/>
      <c r="L1517" s="159"/>
      <c r="M1517" s="159"/>
      <c r="N1517" s="159"/>
      <c r="O1517" s="159"/>
      <c r="P1517" s="159"/>
      <c r="Q1517" s="159"/>
      <c r="R1517" s="159"/>
    </row>
    <row r="1518" spans="1:18" s="19" customFormat="1" ht="31.5" hidden="1" customHeight="1">
      <c r="A1518" s="17" t="s">
        <v>649</v>
      </c>
      <c r="B1518" s="55">
        <v>795</v>
      </c>
      <c r="C1518" s="16" t="s">
        <v>90</v>
      </c>
      <c r="D1518" s="16" t="s">
        <v>235</v>
      </c>
      <c r="E1518" s="16" t="s">
        <v>189</v>
      </c>
      <c r="F1518" s="16" t="s">
        <v>50</v>
      </c>
      <c r="G1518" s="159">
        <f>G1519</f>
        <v>0</v>
      </c>
      <c r="H1518" s="159">
        <f t="shared" ref="H1518:R1518" si="714">H1519</f>
        <v>0</v>
      </c>
      <c r="I1518" s="159">
        <f t="shared" si="714"/>
        <v>0</v>
      </c>
      <c r="J1518" s="159">
        <f t="shared" si="714"/>
        <v>0</v>
      </c>
      <c r="K1518" s="159">
        <f t="shared" si="714"/>
        <v>0</v>
      </c>
      <c r="L1518" s="159">
        <f t="shared" si="714"/>
        <v>0</v>
      </c>
      <c r="M1518" s="159">
        <f t="shared" si="714"/>
        <v>0</v>
      </c>
      <c r="N1518" s="159">
        <f t="shared" si="714"/>
        <v>0</v>
      </c>
      <c r="O1518" s="159">
        <f t="shared" si="714"/>
        <v>0</v>
      </c>
      <c r="P1518" s="159">
        <f t="shared" si="714"/>
        <v>0</v>
      </c>
      <c r="Q1518" s="159">
        <f t="shared" si="714"/>
        <v>0</v>
      </c>
      <c r="R1518" s="159">
        <f t="shared" si="714"/>
        <v>0</v>
      </c>
    </row>
    <row r="1519" spans="1:18" s="19" customFormat="1" ht="32.25" hidden="1" customHeight="1">
      <c r="A1519" s="17" t="s">
        <v>51</v>
      </c>
      <c r="B1519" s="55">
        <v>795</v>
      </c>
      <c r="C1519" s="16" t="s">
        <v>90</v>
      </c>
      <c r="D1519" s="16" t="s">
        <v>235</v>
      </c>
      <c r="E1519" s="16" t="s">
        <v>189</v>
      </c>
      <c r="F1519" s="16" t="s">
        <v>52</v>
      </c>
      <c r="G1519" s="159"/>
      <c r="H1519" s="159"/>
      <c r="I1519" s="159"/>
      <c r="J1519" s="159"/>
      <c r="K1519" s="159"/>
      <c r="L1519" s="159"/>
      <c r="M1519" s="159"/>
      <c r="N1519" s="159"/>
      <c r="O1519" s="159"/>
      <c r="P1519" s="159"/>
      <c r="Q1519" s="159"/>
      <c r="R1519" s="159"/>
    </row>
    <row r="1520" spans="1:18" s="19" customFormat="1" ht="32.25" hidden="1" customHeight="1">
      <c r="A1520" s="17"/>
      <c r="B1520" s="55"/>
      <c r="C1520" s="16"/>
      <c r="D1520" s="16"/>
      <c r="E1520" s="16"/>
      <c r="F1520" s="16"/>
      <c r="G1520" s="159"/>
      <c r="H1520" s="159"/>
      <c r="I1520" s="159"/>
      <c r="J1520" s="159"/>
      <c r="K1520" s="159"/>
      <c r="L1520" s="159"/>
      <c r="M1520" s="159"/>
      <c r="N1520" s="159"/>
      <c r="O1520" s="159"/>
      <c r="P1520" s="159"/>
      <c r="Q1520" s="159"/>
      <c r="R1520" s="159"/>
    </row>
    <row r="1521" spans="1:32" ht="22.5" customHeight="1">
      <c r="A1521" s="17" t="s">
        <v>343</v>
      </c>
      <c r="B1521" s="55">
        <v>795</v>
      </c>
      <c r="C1521" s="16" t="s">
        <v>90</v>
      </c>
      <c r="D1521" s="16" t="s">
        <v>235</v>
      </c>
      <c r="E1521" s="16" t="s">
        <v>15</v>
      </c>
      <c r="F1521" s="16" t="s">
        <v>344</v>
      </c>
      <c r="G1521" s="159">
        <f>G1522</f>
        <v>1015493.12</v>
      </c>
      <c r="H1521" s="159">
        <f t="shared" ref="H1521:R1521" si="715">H1522</f>
        <v>1015493.12</v>
      </c>
      <c r="I1521" s="159">
        <f t="shared" si="715"/>
        <v>1015493.12</v>
      </c>
      <c r="J1521" s="159">
        <f t="shared" si="715"/>
        <v>1015493.12</v>
      </c>
      <c r="K1521" s="159">
        <f t="shared" si="715"/>
        <v>1015493.12</v>
      </c>
      <c r="L1521" s="159">
        <f t="shared" si="715"/>
        <v>1015493.12</v>
      </c>
      <c r="M1521" s="159">
        <f t="shared" si="715"/>
        <v>1015493.12</v>
      </c>
      <c r="N1521" s="159">
        <f t="shared" si="715"/>
        <v>1015493.12</v>
      </c>
      <c r="O1521" s="159">
        <f t="shared" si="715"/>
        <v>1015493.12</v>
      </c>
      <c r="P1521" s="159">
        <f t="shared" si="715"/>
        <v>1015493.12</v>
      </c>
      <c r="Q1521" s="159">
        <f t="shared" si="715"/>
        <v>1015493.12</v>
      </c>
      <c r="R1521" s="159">
        <f t="shared" si="715"/>
        <v>556972.87</v>
      </c>
    </row>
    <row r="1522" spans="1:32" ht="16.5" customHeight="1">
      <c r="A1522" s="17" t="s">
        <v>371</v>
      </c>
      <c r="B1522" s="55">
        <v>795</v>
      </c>
      <c r="C1522" s="16" t="s">
        <v>90</v>
      </c>
      <c r="D1522" s="16" t="s">
        <v>235</v>
      </c>
      <c r="E1522" s="16" t="s">
        <v>15</v>
      </c>
      <c r="F1522" s="16" t="s">
        <v>372</v>
      </c>
      <c r="G1522" s="159">
        <v>1015493.12</v>
      </c>
      <c r="H1522" s="159">
        <v>1015493.12</v>
      </c>
      <c r="I1522" s="159">
        <v>1015493.12</v>
      </c>
      <c r="J1522" s="159">
        <v>1015493.12</v>
      </c>
      <c r="K1522" s="159">
        <v>1015493.12</v>
      </c>
      <c r="L1522" s="159">
        <v>1015493.12</v>
      </c>
      <c r="M1522" s="159">
        <v>1015493.12</v>
      </c>
      <c r="N1522" s="159">
        <v>1015493.12</v>
      </c>
      <c r="O1522" s="159">
        <v>1015493.12</v>
      </c>
      <c r="P1522" s="159">
        <v>1015493.12</v>
      </c>
      <c r="Q1522" s="159">
        <v>1015493.12</v>
      </c>
      <c r="R1522" s="159">
        <v>556972.87</v>
      </c>
    </row>
    <row r="1523" spans="1:32" ht="16.5" customHeight="1">
      <c r="A1523" s="17" t="s">
        <v>912</v>
      </c>
      <c r="B1523" s="55">
        <v>795</v>
      </c>
      <c r="C1523" s="16" t="s">
        <v>90</v>
      </c>
      <c r="D1523" s="16" t="s">
        <v>235</v>
      </c>
      <c r="E1523" s="16" t="s">
        <v>17</v>
      </c>
      <c r="F1523" s="16"/>
      <c r="G1523" s="159">
        <v>21204171</v>
      </c>
      <c r="H1523" s="159">
        <v>21204171</v>
      </c>
      <c r="I1523" s="159">
        <v>21204171</v>
      </c>
      <c r="J1523" s="159">
        <v>21204171</v>
      </c>
      <c r="K1523" s="159">
        <v>21204171</v>
      </c>
      <c r="L1523" s="159">
        <v>21204171</v>
      </c>
      <c r="M1523" s="159">
        <v>21204171</v>
      </c>
      <c r="N1523" s="159">
        <v>21204171</v>
      </c>
      <c r="O1523" s="159">
        <v>21204171</v>
      </c>
      <c r="P1523" s="159">
        <v>21204171</v>
      </c>
      <c r="Q1523" s="159">
        <v>21204171</v>
      </c>
      <c r="R1523" s="159">
        <v>21204171</v>
      </c>
    </row>
    <row r="1524" spans="1:32" s="19" customFormat="1" ht="49.5" customHeight="1">
      <c r="A1524" s="17" t="s">
        <v>868</v>
      </c>
      <c r="B1524" s="55">
        <v>795</v>
      </c>
      <c r="C1524" s="16" t="s">
        <v>90</v>
      </c>
      <c r="D1524" s="16" t="s">
        <v>235</v>
      </c>
      <c r="E1524" s="16" t="s">
        <v>867</v>
      </c>
      <c r="F1524" s="16"/>
      <c r="G1524" s="159">
        <f>G1526+G1528</f>
        <v>18920771</v>
      </c>
      <c r="H1524" s="159">
        <f t="shared" ref="H1524:R1524" si="716">H1526+H1528</f>
        <v>18920771</v>
      </c>
      <c r="I1524" s="159">
        <f t="shared" si="716"/>
        <v>18920771</v>
      </c>
      <c r="J1524" s="159">
        <f t="shared" si="716"/>
        <v>18920771</v>
      </c>
      <c r="K1524" s="159">
        <f t="shared" si="716"/>
        <v>18920771</v>
      </c>
      <c r="L1524" s="159">
        <f t="shared" si="716"/>
        <v>18920771</v>
      </c>
      <c r="M1524" s="159">
        <f t="shared" si="716"/>
        <v>18920771</v>
      </c>
      <c r="N1524" s="159">
        <f t="shared" si="716"/>
        <v>18920771</v>
      </c>
      <c r="O1524" s="159">
        <f t="shared" si="716"/>
        <v>18920771</v>
      </c>
      <c r="P1524" s="159">
        <f t="shared" si="716"/>
        <v>18920771</v>
      </c>
      <c r="Q1524" s="159">
        <f t="shared" si="716"/>
        <v>18920771</v>
      </c>
      <c r="R1524" s="159">
        <f t="shared" si="716"/>
        <v>18478955</v>
      </c>
      <c r="AF1524" s="18"/>
    </row>
    <row r="1525" spans="1:32" ht="22.5" customHeight="1">
      <c r="A1525" s="17" t="s">
        <v>343</v>
      </c>
      <c r="B1525" s="55">
        <v>795</v>
      </c>
      <c r="C1525" s="16" t="s">
        <v>90</v>
      </c>
      <c r="D1525" s="16" t="s">
        <v>235</v>
      </c>
      <c r="E1525" s="16" t="s">
        <v>15</v>
      </c>
      <c r="F1525" s="16" t="s">
        <v>344</v>
      </c>
      <c r="G1525" s="159">
        <f>G1527+G1529</f>
        <v>18920771</v>
      </c>
      <c r="H1525" s="159">
        <f t="shared" ref="H1525:R1525" si="717">H1527+H1529</f>
        <v>18920771</v>
      </c>
      <c r="I1525" s="159">
        <f t="shared" si="717"/>
        <v>18920771</v>
      </c>
      <c r="J1525" s="159">
        <f t="shared" si="717"/>
        <v>18920771</v>
      </c>
      <c r="K1525" s="159">
        <f t="shared" si="717"/>
        <v>18920771</v>
      </c>
      <c r="L1525" s="159">
        <f t="shared" si="717"/>
        <v>18920771</v>
      </c>
      <c r="M1525" s="159">
        <f t="shared" si="717"/>
        <v>18920771</v>
      </c>
      <c r="N1525" s="159">
        <f t="shared" si="717"/>
        <v>18920771</v>
      </c>
      <c r="O1525" s="159">
        <f t="shared" si="717"/>
        <v>18920771</v>
      </c>
      <c r="P1525" s="159">
        <f t="shared" si="717"/>
        <v>18920771</v>
      </c>
      <c r="Q1525" s="159">
        <f t="shared" si="717"/>
        <v>18920771</v>
      </c>
      <c r="R1525" s="159">
        <f t="shared" si="717"/>
        <v>18478955</v>
      </c>
    </row>
    <row r="1526" spans="1:32" s="19" customFormat="1" ht="20.25" hidden="1" customHeight="1">
      <c r="A1526" s="17" t="s">
        <v>343</v>
      </c>
      <c r="B1526" s="55">
        <v>795</v>
      </c>
      <c r="C1526" s="16" t="s">
        <v>90</v>
      </c>
      <c r="D1526" s="16" t="s">
        <v>235</v>
      </c>
      <c r="E1526" s="16" t="s">
        <v>867</v>
      </c>
      <c r="F1526" s="16" t="s">
        <v>362</v>
      </c>
      <c r="G1526" s="159">
        <f>G1527</f>
        <v>18920771</v>
      </c>
      <c r="H1526" s="159">
        <f t="shared" ref="H1526:R1526" si="718">H1527</f>
        <v>18920771</v>
      </c>
      <c r="I1526" s="159">
        <f t="shared" si="718"/>
        <v>18920771</v>
      </c>
      <c r="J1526" s="159">
        <f t="shared" si="718"/>
        <v>18920771</v>
      </c>
      <c r="K1526" s="159">
        <f t="shared" si="718"/>
        <v>18920771</v>
      </c>
      <c r="L1526" s="159">
        <f t="shared" si="718"/>
        <v>18920771</v>
      </c>
      <c r="M1526" s="159">
        <f t="shared" si="718"/>
        <v>18920771</v>
      </c>
      <c r="N1526" s="159">
        <f t="shared" si="718"/>
        <v>18920771</v>
      </c>
      <c r="O1526" s="159">
        <f t="shared" si="718"/>
        <v>18920771</v>
      </c>
      <c r="P1526" s="159">
        <f t="shared" si="718"/>
        <v>18920771</v>
      </c>
      <c r="Q1526" s="159">
        <f t="shared" si="718"/>
        <v>18920771</v>
      </c>
      <c r="R1526" s="159">
        <f t="shared" si="718"/>
        <v>18478955</v>
      </c>
    </row>
    <row r="1527" spans="1:32" s="19" customFormat="1" ht="20.25" customHeight="1">
      <c r="A1527" s="17" t="s">
        <v>361</v>
      </c>
      <c r="B1527" s="55">
        <v>795</v>
      </c>
      <c r="C1527" s="16" t="s">
        <v>90</v>
      </c>
      <c r="D1527" s="16" t="s">
        <v>235</v>
      </c>
      <c r="E1527" s="16" t="s">
        <v>867</v>
      </c>
      <c r="F1527" s="16" t="s">
        <v>362</v>
      </c>
      <c r="G1527" s="159">
        <f>18920771</f>
        <v>18920771</v>
      </c>
      <c r="H1527" s="159">
        <f t="shared" ref="H1527:Q1527" si="719">18920771</f>
        <v>18920771</v>
      </c>
      <c r="I1527" s="159">
        <f t="shared" si="719"/>
        <v>18920771</v>
      </c>
      <c r="J1527" s="159">
        <f t="shared" si="719"/>
        <v>18920771</v>
      </c>
      <c r="K1527" s="159">
        <f t="shared" si="719"/>
        <v>18920771</v>
      </c>
      <c r="L1527" s="159">
        <f t="shared" si="719"/>
        <v>18920771</v>
      </c>
      <c r="M1527" s="159">
        <f t="shared" si="719"/>
        <v>18920771</v>
      </c>
      <c r="N1527" s="159">
        <f t="shared" si="719"/>
        <v>18920771</v>
      </c>
      <c r="O1527" s="159">
        <f t="shared" si="719"/>
        <v>18920771</v>
      </c>
      <c r="P1527" s="159">
        <f t="shared" si="719"/>
        <v>18920771</v>
      </c>
      <c r="Q1527" s="159">
        <f t="shared" si="719"/>
        <v>18920771</v>
      </c>
      <c r="R1527" s="159">
        <v>18478955</v>
      </c>
    </row>
    <row r="1528" spans="1:32" ht="22.5" hidden="1" customHeight="1">
      <c r="A1528" s="17" t="s">
        <v>343</v>
      </c>
      <c r="B1528" s="55">
        <v>795</v>
      </c>
      <c r="C1528" s="16" t="s">
        <v>90</v>
      </c>
      <c r="D1528" s="16" t="s">
        <v>235</v>
      </c>
      <c r="E1528" s="16" t="s">
        <v>867</v>
      </c>
      <c r="F1528" s="16" t="s">
        <v>344</v>
      </c>
      <c r="G1528" s="159">
        <f>G1529</f>
        <v>0</v>
      </c>
      <c r="H1528" s="159">
        <f t="shared" ref="H1528:R1528" si="720">H1529</f>
        <v>0</v>
      </c>
      <c r="I1528" s="159">
        <f t="shared" si="720"/>
        <v>0</v>
      </c>
      <c r="J1528" s="159">
        <f t="shared" si="720"/>
        <v>0</v>
      </c>
      <c r="K1528" s="159">
        <f t="shared" si="720"/>
        <v>0</v>
      </c>
      <c r="L1528" s="159">
        <f t="shared" si="720"/>
        <v>0</v>
      </c>
      <c r="M1528" s="159">
        <f t="shared" si="720"/>
        <v>0</v>
      </c>
      <c r="N1528" s="159">
        <f t="shared" si="720"/>
        <v>0</v>
      </c>
      <c r="O1528" s="159">
        <f t="shared" si="720"/>
        <v>0</v>
      </c>
      <c r="P1528" s="159">
        <f t="shared" si="720"/>
        <v>0</v>
      </c>
      <c r="Q1528" s="159">
        <f t="shared" si="720"/>
        <v>0</v>
      </c>
      <c r="R1528" s="159">
        <f t="shared" si="720"/>
        <v>0</v>
      </c>
    </row>
    <row r="1529" spans="1:32" ht="16.5" hidden="1" customHeight="1">
      <c r="A1529" s="17" t="s">
        <v>371</v>
      </c>
      <c r="B1529" s="55">
        <v>795</v>
      </c>
      <c r="C1529" s="16" t="s">
        <v>90</v>
      </c>
      <c r="D1529" s="16" t="s">
        <v>235</v>
      </c>
      <c r="E1529" s="16" t="s">
        <v>867</v>
      </c>
      <c r="F1529" s="16" t="s">
        <v>372</v>
      </c>
      <c r="G1529" s="159"/>
      <c r="H1529" s="159"/>
      <c r="I1529" s="159"/>
      <c r="J1529" s="159"/>
      <c r="K1529" s="159"/>
      <c r="L1529" s="159"/>
      <c r="M1529" s="159"/>
      <c r="N1529" s="159"/>
      <c r="O1529" s="159"/>
      <c r="P1529" s="159"/>
      <c r="Q1529" s="159"/>
      <c r="R1529" s="159"/>
    </row>
    <row r="1530" spans="1:32" s="19" customFormat="1" ht="74.25" customHeight="1">
      <c r="A1530" s="17" t="s">
        <v>16</v>
      </c>
      <c r="B1530" s="55">
        <v>795</v>
      </c>
      <c r="C1530" s="16" t="s">
        <v>90</v>
      </c>
      <c r="D1530" s="16" t="s">
        <v>235</v>
      </c>
      <c r="E1530" s="16" t="s">
        <v>17</v>
      </c>
      <c r="F1530" s="16"/>
      <c r="G1530" s="159">
        <f>G1531+G1536+G1539+G1542</f>
        <v>4271800</v>
      </c>
      <c r="H1530" s="159">
        <f t="shared" ref="H1530:R1530" si="721">H1531+H1536+H1539+H1542</f>
        <v>4271801</v>
      </c>
      <c r="I1530" s="159">
        <f t="shared" si="721"/>
        <v>4271802</v>
      </c>
      <c r="J1530" s="159">
        <f t="shared" si="721"/>
        <v>4271803</v>
      </c>
      <c r="K1530" s="159">
        <f t="shared" si="721"/>
        <v>4271804</v>
      </c>
      <c r="L1530" s="159">
        <f t="shared" si="721"/>
        <v>4271805</v>
      </c>
      <c r="M1530" s="159">
        <f t="shared" si="721"/>
        <v>4271806</v>
      </c>
      <c r="N1530" s="159">
        <f t="shared" si="721"/>
        <v>4271807</v>
      </c>
      <c r="O1530" s="159">
        <f t="shared" si="721"/>
        <v>4271808</v>
      </c>
      <c r="P1530" s="159">
        <f t="shared" si="721"/>
        <v>4271809</v>
      </c>
      <c r="Q1530" s="159">
        <f t="shared" si="721"/>
        <v>4271810</v>
      </c>
      <c r="R1530" s="159">
        <f t="shared" si="721"/>
        <v>2283400</v>
      </c>
    </row>
    <row r="1531" spans="1:32" s="19" customFormat="1" ht="93.75" customHeight="1">
      <c r="A1531" s="127" t="s">
        <v>744</v>
      </c>
      <c r="B1531" s="55">
        <v>795</v>
      </c>
      <c r="C1531" s="16" t="s">
        <v>90</v>
      </c>
      <c r="D1531" s="16" t="s">
        <v>235</v>
      </c>
      <c r="E1531" s="16" t="s">
        <v>743</v>
      </c>
      <c r="F1531" s="16"/>
      <c r="G1531" s="159">
        <f>G1532+G1534</f>
        <v>3976800</v>
      </c>
      <c r="H1531" s="159">
        <f t="shared" ref="H1531:R1531" si="722">H1532+H1534</f>
        <v>3976800</v>
      </c>
      <c r="I1531" s="159">
        <f t="shared" si="722"/>
        <v>3976800</v>
      </c>
      <c r="J1531" s="159">
        <f t="shared" si="722"/>
        <v>3976800</v>
      </c>
      <c r="K1531" s="159">
        <f t="shared" si="722"/>
        <v>3976800</v>
      </c>
      <c r="L1531" s="159">
        <f t="shared" si="722"/>
        <v>3976800</v>
      </c>
      <c r="M1531" s="159">
        <f t="shared" si="722"/>
        <v>3976800</v>
      </c>
      <c r="N1531" s="159">
        <f t="shared" si="722"/>
        <v>3976800</v>
      </c>
      <c r="O1531" s="159">
        <f t="shared" si="722"/>
        <v>3976800</v>
      </c>
      <c r="P1531" s="159">
        <f t="shared" si="722"/>
        <v>3976800</v>
      </c>
      <c r="Q1531" s="159">
        <f t="shared" si="722"/>
        <v>3976800</v>
      </c>
      <c r="R1531" s="159">
        <f t="shared" si="722"/>
        <v>1988400</v>
      </c>
    </row>
    <row r="1532" spans="1:32" s="19" customFormat="1" ht="18.75" customHeight="1">
      <c r="A1532" s="17" t="s">
        <v>343</v>
      </c>
      <c r="B1532" s="55">
        <v>795</v>
      </c>
      <c r="C1532" s="16" t="s">
        <v>90</v>
      </c>
      <c r="D1532" s="16" t="s">
        <v>235</v>
      </c>
      <c r="E1532" s="16" t="s">
        <v>743</v>
      </c>
      <c r="F1532" s="16" t="s">
        <v>344</v>
      </c>
      <c r="G1532" s="159">
        <f>G1533</f>
        <v>3976800</v>
      </c>
      <c r="H1532" s="159">
        <f t="shared" ref="H1532:R1532" si="723">H1533</f>
        <v>3976800</v>
      </c>
      <c r="I1532" s="159">
        <f t="shared" si="723"/>
        <v>3976800</v>
      </c>
      <c r="J1532" s="159">
        <f t="shared" si="723"/>
        <v>3976800</v>
      </c>
      <c r="K1532" s="159">
        <f t="shared" si="723"/>
        <v>3976800</v>
      </c>
      <c r="L1532" s="159">
        <f t="shared" si="723"/>
        <v>3976800</v>
      </c>
      <c r="M1532" s="159">
        <f t="shared" si="723"/>
        <v>3976800</v>
      </c>
      <c r="N1532" s="159">
        <f t="shared" si="723"/>
        <v>3976800</v>
      </c>
      <c r="O1532" s="159">
        <f t="shared" si="723"/>
        <v>3976800</v>
      </c>
      <c r="P1532" s="159">
        <f t="shared" si="723"/>
        <v>3976800</v>
      </c>
      <c r="Q1532" s="159">
        <f t="shared" si="723"/>
        <v>3976800</v>
      </c>
      <c r="R1532" s="159">
        <f t="shared" si="723"/>
        <v>1988400</v>
      </c>
    </row>
    <row r="1533" spans="1:32" s="19" customFormat="1" ht="15.75" customHeight="1">
      <c r="A1533" s="17" t="s">
        <v>361</v>
      </c>
      <c r="B1533" s="55">
        <v>795</v>
      </c>
      <c r="C1533" s="16" t="s">
        <v>90</v>
      </c>
      <c r="D1533" s="16" t="s">
        <v>235</v>
      </c>
      <c r="E1533" s="16" t="s">
        <v>743</v>
      </c>
      <c r="F1533" s="16" t="s">
        <v>362</v>
      </c>
      <c r="G1533" s="159">
        <f>1988400+1988400</f>
        <v>3976800</v>
      </c>
      <c r="H1533" s="159">
        <f t="shared" ref="H1533:Q1533" si="724">1988400+1988400</f>
        <v>3976800</v>
      </c>
      <c r="I1533" s="159">
        <f t="shared" si="724"/>
        <v>3976800</v>
      </c>
      <c r="J1533" s="159">
        <f t="shared" si="724"/>
        <v>3976800</v>
      </c>
      <c r="K1533" s="159">
        <f t="shared" si="724"/>
        <v>3976800</v>
      </c>
      <c r="L1533" s="159">
        <f t="shared" si="724"/>
        <v>3976800</v>
      </c>
      <c r="M1533" s="159">
        <f t="shared" si="724"/>
        <v>3976800</v>
      </c>
      <c r="N1533" s="159">
        <f t="shared" si="724"/>
        <v>3976800</v>
      </c>
      <c r="O1533" s="159">
        <f t="shared" si="724"/>
        <v>3976800</v>
      </c>
      <c r="P1533" s="159">
        <f t="shared" si="724"/>
        <v>3976800</v>
      </c>
      <c r="Q1533" s="159">
        <f t="shared" si="724"/>
        <v>3976800</v>
      </c>
      <c r="R1533" s="159">
        <v>1988400</v>
      </c>
    </row>
    <row r="1534" spans="1:32" s="19" customFormat="1" ht="18.75" customHeight="1">
      <c r="A1534" s="17" t="s">
        <v>649</v>
      </c>
      <c r="B1534" s="55">
        <v>795</v>
      </c>
      <c r="C1534" s="16" t="s">
        <v>90</v>
      </c>
      <c r="D1534" s="16" t="s">
        <v>235</v>
      </c>
      <c r="E1534" s="16" t="s">
        <v>743</v>
      </c>
      <c r="F1534" s="16" t="s">
        <v>50</v>
      </c>
      <c r="G1534" s="159">
        <f>G1535</f>
        <v>0</v>
      </c>
      <c r="H1534" s="159">
        <f t="shared" ref="H1534:R1534" si="725">H1535</f>
        <v>0</v>
      </c>
      <c r="I1534" s="159">
        <f t="shared" si="725"/>
        <v>0</v>
      </c>
      <c r="J1534" s="159">
        <f t="shared" si="725"/>
        <v>0</v>
      </c>
      <c r="K1534" s="159">
        <f t="shared" si="725"/>
        <v>0</v>
      </c>
      <c r="L1534" s="159">
        <f t="shared" si="725"/>
        <v>0</v>
      </c>
      <c r="M1534" s="159">
        <f t="shared" si="725"/>
        <v>0</v>
      </c>
      <c r="N1534" s="159">
        <f t="shared" si="725"/>
        <v>0</v>
      </c>
      <c r="O1534" s="159">
        <f t="shared" si="725"/>
        <v>0</v>
      </c>
      <c r="P1534" s="159">
        <f t="shared" si="725"/>
        <v>0</v>
      </c>
      <c r="Q1534" s="159">
        <f t="shared" si="725"/>
        <v>0</v>
      </c>
      <c r="R1534" s="159">
        <f t="shared" si="725"/>
        <v>0</v>
      </c>
    </row>
    <row r="1535" spans="1:32" s="19" customFormat="1" ht="15.75" customHeight="1">
      <c r="A1535" s="17" t="s">
        <v>51</v>
      </c>
      <c r="B1535" s="55">
        <v>795</v>
      </c>
      <c r="C1535" s="16" t="s">
        <v>90</v>
      </c>
      <c r="D1535" s="16" t="s">
        <v>235</v>
      </c>
      <c r="E1535" s="16" t="s">
        <v>743</v>
      </c>
      <c r="F1535" s="16" t="s">
        <v>52</v>
      </c>
      <c r="G1535" s="159"/>
      <c r="H1535" s="159"/>
      <c r="I1535" s="159"/>
      <c r="J1535" s="159"/>
      <c r="K1535" s="159"/>
      <c r="L1535" s="159"/>
      <c r="M1535" s="159"/>
      <c r="N1535" s="159"/>
      <c r="O1535" s="159"/>
      <c r="P1535" s="159"/>
      <c r="Q1535" s="159"/>
      <c r="R1535" s="159"/>
    </row>
    <row r="1536" spans="1:32" s="19" customFormat="1" ht="27" customHeight="1">
      <c r="A1536" s="17" t="s">
        <v>860</v>
      </c>
      <c r="B1536" s="55">
        <v>795</v>
      </c>
      <c r="C1536" s="16" t="s">
        <v>90</v>
      </c>
      <c r="D1536" s="16" t="s">
        <v>235</v>
      </c>
      <c r="E1536" s="16" t="s">
        <v>859</v>
      </c>
      <c r="F1536" s="16"/>
      <c r="G1536" s="159">
        <f>G1537</f>
        <v>295000</v>
      </c>
      <c r="H1536" s="159">
        <f t="shared" ref="H1536:R1537" si="726">H1537</f>
        <v>295001</v>
      </c>
      <c r="I1536" s="159">
        <f t="shared" si="726"/>
        <v>295002</v>
      </c>
      <c r="J1536" s="159">
        <f t="shared" si="726"/>
        <v>295003</v>
      </c>
      <c r="K1536" s="159">
        <f t="shared" si="726"/>
        <v>295004</v>
      </c>
      <c r="L1536" s="159">
        <f t="shared" si="726"/>
        <v>295005</v>
      </c>
      <c r="M1536" s="159">
        <f t="shared" si="726"/>
        <v>295006</v>
      </c>
      <c r="N1536" s="159">
        <f t="shared" si="726"/>
        <v>295007</v>
      </c>
      <c r="O1536" s="159">
        <f t="shared" si="726"/>
        <v>295008</v>
      </c>
      <c r="P1536" s="159">
        <f t="shared" si="726"/>
        <v>295009</v>
      </c>
      <c r="Q1536" s="159">
        <f t="shared" si="726"/>
        <v>295010</v>
      </c>
      <c r="R1536" s="159">
        <f t="shared" si="726"/>
        <v>295000</v>
      </c>
    </row>
    <row r="1537" spans="1:18" s="19" customFormat="1" ht="21.75" customHeight="1">
      <c r="A1537" s="17" t="s">
        <v>343</v>
      </c>
      <c r="B1537" s="55">
        <v>795</v>
      </c>
      <c r="C1537" s="16" t="s">
        <v>90</v>
      </c>
      <c r="D1537" s="16" t="s">
        <v>235</v>
      </c>
      <c r="E1537" s="16" t="s">
        <v>859</v>
      </c>
      <c r="F1537" s="16" t="s">
        <v>344</v>
      </c>
      <c r="G1537" s="159">
        <f>G1538</f>
        <v>295000</v>
      </c>
      <c r="H1537" s="159">
        <f t="shared" si="726"/>
        <v>295001</v>
      </c>
      <c r="I1537" s="159">
        <f t="shared" si="726"/>
        <v>295002</v>
      </c>
      <c r="J1537" s="159">
        <f t="shared" si="726"/>
        <v>295003</v>
      </c>
      <c r="K1537" s="159">
        <f t="shared" si="726"/>
        <v>295004</v>
      </c>
      <c r="L1537" s="159">
        <f t="shared" si="726"/>
        <v>295005</v>
      </c>
      <c r="M1537" s="159">
        <f t="shared" si="726"/>
        <v>295006</v>
      </c>
      <c r="N1537" s="159">
        <f t="shared" si="726"/>
        <v>295007</v>
      </c>
      <c r="O1537" s="159">
        <f t="shared" si="726"/>
        <v>295008</v>
      </c>
      <c r="P1537" s="159">
        <f t="shared" si="726"/>
        <v>295009</v>
      </c>
      <c r="Q1537" s="159">
        <f t="shared" si="726"/>
        <v>295010</v>
      </c>
      <c r="R1537" s="159">
        <f t="shared" si="726"/>
        <v>295000</v>
      </c>
    </row>
    <row r="1538" spans="1:18" s="19" customFormat="1" ht="20.25" customHeight="1">
      <c r="A1538" s="17" t="s">
        <v>361</v>
      </c>
      <c r="B1538" s="55">
        <v>795</v>
      </c>
      <c r="C1538" s="16" t="s">
        <v>90</v>
      </c>
      <c r="D1538" s="16" t="s">
        <v>235</v>
      </c>
      <c r="E1538" s="16" t="s">
        <v>859</v>
      </c>
      <c r="F1538" s="16" t="s">
        <v>362</v>
      </c>
      <c r="G1538" s="159">
        <v>295000</v>
      </c>
      <c r="H1538" s="159">
        <v>295001</v>
      </c>
      <c r="I1538" s="159">
        <v>295002</v>
      </c>
      <c r="J1538" s="159">
        <v>295003</v>
      </c>
      <c r="K1538" s="159">
        <v>295004</v>
      </c>
      <c r="L1538" s="159">
        <v>295005</v>
      </c>
      <c r="M1538" s="159">
        <v>295006</v>
      </c>
      <c r="N1538" s="159">
        <v>295007</v>
      </c>
      <c r="O1538" s="159">
        <v>295008</v>
      </c>
      <c r="P1538" s="159">
        <v>295009</v>
      </c>
      <c r="Q1538" s="159">
        <v>295010</v>
      </c>
      <c r="R1538" s="159">
        <v>295000</v>
      </c>
    </row>
    <row r="1539" spans="1:18" s="19" customFormat="1" ht="27" hidden="1" customHeight="1">
      <c r="A1539" s="17" t="s">
        <v>862</v>
      </c>
      <c r="B1539" s="55">
        <v>795</v>
      </c>
      <c r="C1539" s="16" t="s">
        <v>90</v>
      </c>
      <c r="D1539" s="16" t="s">
        <v>235</v>
      </c>
      <c r="E1539" s="16" t="s">
        <v>861</v>
      </c>
      <c r="F1539" s="16"/>
      <c r="G1539" s="159">
        <f>G1540</f>
        <v>0</v>
      </c>
      <c r="H1539" s="159">
        <f t="shared" ref="H1539:R1540" si="727">H1540</f>
        <v>0</v>
      </c>
      <c r="I1539" s="159">
        <f t="shared" si="727"/>
        <v>0</v>
      </c>
      <c r="J1539" s="159">
        <f t="shared" si="727"/>
        <v>0</v>
      </c>
      <c r="K1539" s="159">
        <f t="shared" si="727"/>
        <v>0</v>
      </c>
      <c r="L1539" s="159">
        <f t="shared" si="727"/>
        <v>0</v>
      </c>
      <c r="M1539" s="159">
        <f t="shared" si="727"/>
        <v>0</v>
      </c>
      <c r="N1539" s="159">
        <f t="shared" si="727"/>
        <v>0</v>
      </c>
      <c r="O1539" s="159">
        <f t="shared" si="727"/>
        <v>0</v>
      </c>
      <c r="P1539" s="159">
        <f t="shared" si="727"/>
        <v>0</v>
      </c>
      <c r="Q1539" s="159">
        <f t="shared" si="727"/>
        <v>0</v>
      </c>
      <c r="R1539" s="159">
        <f t="shared" si="727"/>
        <v>0</v>
      </c>
    </row>
    <row r="1540" spans="1:18" s="19" customFormat="1" ht="21.75" hidden="1" customHeight="1">
      <c r="A1540" s="17" t="s">
        <v>343</v>
      </c>
      <c r="B1540" s="55">
        <v>795</v>
      </c>
      <c r="C1540" s="16" t="s">
        <v>90</v>
      </c>
      <c r="D1540" s="16" t="s">
        <v>235</v>
      </c>
      <c r="E1540" s="16" t="s">
        <v>861</v>
      </c>
      <c r="F1540" s="16" t="s">
        <v>344</v>
      </c>
      <c r="G1540" s="159">
        <f>G1541</f>
        <v>0</v>
      </c>
      <c r="H1540" s="159">
        <f t="shared" si="727"/>
        <v>0</v>
      </c>
      <c r="I1540" s="159">
        <f t="shared" si="727"/>
        <v>0</v>
      </c>
      <c r="J1540" s="159">
        <f t="shared" si="727"/>
        <v>0</v>
      </c>
      <c r="K1540" s="159">
        <f t="shared" si="727"/>
        <v>0</v>
      </c>
      <c r="L1540" s="159">
        <f t="shared" si="727"/>
        <v>0</v>
      </c>
      <c r="M1540" s="159">
        <f t="shared" si="727"/>
        <v>0</v>
      </c>
      <c r="N1540" s="159">
        <f t="shared" si="727"/>
        <v>0</v>
      </c>
      <c r="O1540" s="159">
        <f t="shared" si="727"/>
        <v>0</v>
      </c>
      <c r="P1540" s="159">
        <f t="shared" si="727"/>
        <v>0</v>
      </c>
      <c r="Q1540" s="159">
        <f t="shared" si="727"/>
        <v>0</v>
      </c>
      <c r="R1540" s="159">
        <f t="shared" si="727"/>
        <v>0</v>
      </c>
    </row>
    <row r="1541" spans="1:18" s="19" customFormat="1" ht="20.25" hidden="1" customHeight="1">
      <c r="A1541" s="17" t="s">
        <v>361</v>
      </c>
      <c r="B1541" s="55">
        <v>795</v>
      </c>
      <c r="C1541" s="16" t="s">
        <v>90</v>
      </c>
      <c r="D1541" s="16" t="s">
        <v>235</v>
      </c>
      <c r="E1541" s="16" t="s">
        <v>861</v>
      </c>
      <c r="F1541" s="16" t="s">
        <v>362</v>
      </c>
      <c r="G1541" s="159"/>
      <c r="H1541" s="159"/>
      <c r="I1541" s="159"/>
      <c r="J1541" s="159"/>
      <c r="K1541" s="159"/>
      <c r="L1541" s="159"/>
      <c r="M1541" s="159"/>
      <c r="N1541" s="159"/>
      <c r="O1541" s="159"/>
      <c r="P1541" s="159"/>
      <c r="Q1541" s="159"/>
      <c r="R1541" s="159"/>
    </row>
    <row r="1542" spans="1:18" s="19" customFormat="1" ht="49.5" hidden="1" customHeight="1">
      <c r="A1542" s="17" t="s">
        <v>868</v>
      </c>
      <c r="B1542" s="55">
        <v>795</v>
      </c>
      <c r="C1542" s="16" t="s">
        <v>90</v>
      </c>
      <c r="D1542" s="16" t="s">
        <v>235</v>
      </c>
      <c r="E1542" s="16" t="s">
        <v>867</v>
      </c>
      <c r="F1542" s="16"/>
      <c r="G1542" s="159">
        <f>G1543</f>
        <v>0</v>
      </c>
      <c r="H1542" s="159">
        <f t="shared" ref="H1542:R1543" si="728">H1543</f>
        <v>0</v>
      </c>
      <c r="I1542" s="159">
        <f t="shared" si="728"/>
        <v>0</v>
      </c>
      <c r="J1542" s="159">
        <f t="shared" si="728"/>
        <v>0</v>
      </c>
      <c r="K1542" s="159">
        <f t="shared" si="728"/>
        <v>0</v>
      </c>
      <c r="L1542" s="159">
        <f t="shared" si="728"/>
        <v>0</v>
      </c>
      <c r="M1542" s="159">
        <f t="shared" si="728"/>
        <v>0</v>
      </c>
      <c r="N1542" s="159">
        <f t="shared" si="728"/>
        <v>0</v>
      </c>
      <c r="O1542" s="159">
        <f t="shared" si="728"/>
        <v>0</v>
      </c>
      <c r="P1542" s="159">
        <f t="shared" si="728"/>
        <v>0</v>
      </c>
      <c r="Q1542" s="159">
        <f t="shared" si="728"/>
        <v>0</v>
      </c>
      <c r="R1542" s="159">
        <f t="shared" si="728"/>
        <v>0</v>
      </c>
    </row>
    <row r="1543" spans="1:18" s="19" customFormat="1" ht="20.25" hidden="1" customHeight="1">
      <c r="A1543" s="17" t="s">
        <v>343</v>
      </c>
      <c r="B1543" s="55">
        <v>795</v>
      </c>
      <c r="C1543" s="16" t="s">
        <v>90</v>
      </c>
      <c r="D1543" s="16" t="s">
        <v>235</v>
      </c>
      <c r="E1543" s="16" t="s">
        <v>867</v>
      </c>
      <c r="F1543" s="16" t="s">
        <v>344</v>
      </c>
      <c r="G1543" s="159">
        <f>G1544</f>
        <v>0</v>
      </c>
      <c r="H1543" s="159">
        <f t="shared" si="728"/>
        <v>0</v>
      </c>
      <c r="I1543" s="159">
        <f t="shared" si="728"/>
        <v>0</v>
      </c>
      <c r="J1543" s="159">
        <f t="shared" si="728"/>
        <v>0</v>
      </c>
      <c r="K1543" s="159">
        <f t="shared" si="728"/>
        <v>0</v>
      </c>
      <c r="L1543" s="159">
        <f t="shared" si="728"/>
        <v>0</v>
      </c>
      <c r="M1543" s="159">
        <f t="shared" si="728"/>
        <v>0</v>
      </c>
      <c r="N1543" s="159">
        <f t="shared" si="728"/>
        <v>0</v>
      </c>
      <c r="O1543" s="159">
        <f t="shared" si="728"/>
        <v>0</v>
      </c>
      <c r="P1543" s="159">
        <f t="shared" si="728"/>
        <v>0</v>
      </c>
      <c r="Q1543" s="159">
        <f t="shared" si="728"/>
        <v>0</v>
      </c>
      <c r="R1543" s="159">
        <f t="shared" si="728"/>
        <v>0</v>
      </c>
    </row>
    <row r="1544" spans="1:18" s="19" customFormat="1" ht="20.25" hidden="1" customHeight="1">
      <c r="A1544" s="17" t="s">
        <v>361</v>
      </c>
      <c r="B1544" s="55">
        <v>795</v>
      </c>
      <c r="C1544" s="16" t="s">
        <v>90</v>
      </c>
      <c r="D1544" s="16" t="s">
        <v>235</v>
      </c>
      <c r="E1544" s="16" t="s">
        <v>867</v>
      </c>
      <c r="F1544" s="16" t="s">
        <v>362</v>
      </c>
      <c r="G1544" s="159"/>
      <c r="H1544" s="159"/>
      <c r="I1544" s="159"/>
      <c r="J1544" s="159"/>
      <c r="K1544" s="159"/>
      <c r="L1544" s="159"/>
      <c r="M1544" s="159"/>
      <c r="N1544" s="159"/>
      <c r="O1544" s="159"/>
      <c r="P1544" s="159"/>
      <c r="Q1544" s="159"/>
      <c r="R1544" s="159"/>
    </row>
    <row r="1545" spans="1:18" s="19" customFormat="1" ht="29.25" customHeight="1">
      <c r="A1545" s="33" t="s">
        <v>794</v>
      </c>
      <c r="B1545" s="55">
        <v>795</v>
      </c>
      <c r="C1545" s="16" t="s">
        <v>90</v>
      </c>
      <c r="D1545" s="16" t="s">
        <v>235</v>
      </c>
      <c r="E1545" s="16" t="s">
        <v>433</v>
      </c>
      <c r="F1545" s="16"/>
      <c r="G1545" s="159">
        <f>G1546</f>
        <v>7505000</v>
      </c>
      <c r="H1545" s="159">
        <f t="shared" ref="H1545:R1547" si="729">H1546</f>
        <v>7505001</v>
      </c>
      <c r="I1545" s="159">
        <f t="shared" si="729"/>
        <v>7505002</v>
      </c>
      <c r="J1545" s="159">
        <f t="shared" si="729"/>
        <v>7505003</v>
      </c>
      <c r="K1545" s="159">
        <f t="shared" si="729"/>
        <v>7505004</v>
      </c>
      <c r="L1545" s="159">
        <f t="shared" si="729"/>
        <v>7505005</v>
      </c>
      <c r="M1545" s="159">
        <f t="shared" si="729"/>
        <v>7505006</v>
      </c>
      <c r="N1545" s="159">
        <f t="shared" si="729"/>
        <v>7505007</v>
      </c>
      <c r="O1545" s="159">
        <f t="shared" si="729"/>
        <v>7505008</v>
      </c>
      <c r="P1545" s="159">
        <f t="shared" si="729"/>
        <v>7505009</v>
      </c>
      <c r="Q1545" s="159">
        <f t="shared" si="729"/>
        <v>7505010</v>
      </c>
      <c r="R1545" s="159">
        <f t="shared" si="729"/>
        <v>0</v>
      </c>
    </row>
    <row r="1546" spans="1:18" s="19" customFormat="1" ht="46.5" customHeight="1">
      <c r="A1546" s="17" t="s">
        <v>910</v>
      </c>
      <c r="B1546" s="55">
        <v>795</v>
      </c>
      <c r="C1546" s="16" t="s">
        <v>90</v>
      </c>
      <c r="D1546" s="16" t="s">
        <v>235</v>
      </c>
      <c r="E1546" s="16" t="s">
        <v>898</v>
      </c>
      <c r="F1546" s="16"/>
      <c r="G1546" s="159">
        <f>G1547</f>
        <v>7505000</v>
      </c>
      <c r="H1546" s="159">
        <f t="shared" si="729"/>
        <v>7505001</v>
      </c>
      <c r="I1546" s="159">
        <f t="shared" si="729"/>
        <v>7505002</v>
      </c>
      <c r="J1546" s="159">
        <f t="shared" si="729"/>
        <v>7505003</v>
      </c>
      <c r="K1546" s="159">
        <f t="shared" si="729"/>
        <v>7505004</v>
      </c>
      <c r="L1546" s="159">
        <f t="shared" si="729"/>
        <v>7505005</v>
      </c>
      <c r="M1546" s="159">
        <f t="shared" si="729"/>
        <v>7505006</v>
      </c>
      <c r="N1546" s="159">
        <f t="shared" si="729"/>
        <v>7505007</v>
      </c>
      <c r="O1546" s="159">
        <f t="shared" si="729"/>
        <v>7505008</v>
      </c>
      <c r="P1546" s="159">
        <f t="shared" si="729"/>
        <v>7505009</v>
      </c>
      <c r="Q1546" s="159">
        <f t="shared" si="729"/>
        <v>7505010</v>
      </c>
      <c r="R1546" s="159">
        <f t="shared" si="729"/>
        <v>0</v>
      </c>
    </row>
    <row r="1547" spans="1:18" s="19" customFormat="1" ht="36.75" customHeight="1">
      <c r="A1547" s="17" t="s">
        <v>159</v>
      </c>
      <c r="B1547" s="55">
        <v>795</v>
      </c>
      <c r="C1547" s="16" t="s">
        <v>90</v>
      </c>
      <c r="D1547" s="16" t="s">
        <v>235</v>
      </c>
      <c r="E1547" s="16" t="s">
        <v>898</v>
      </c>
      <c r="F1547" s="16" t="s">
        <v>696</v>
      </c>
      <c r="G1547" s="159">
        <f>G1548</f>
        <v>7505000</v>
      </c>
      <c r="H1547" s="159">
        <f t="shared" si="729"/>
        <v>7505001</v>
      </c>
      <c r="I1547" s="159">
        <f t="shared" si="729"/>
        <v>7505002</v>
      </c>
      <c r="J1547" s="159">
        <f t="shared" si="729"/>
        <v>7505003</v>
      </c>
      <c r="K1547" s="159">
        <f t="shared" si="729"/>
        <v>7505004</v>
      </c>
      <c r="L1547" s="159">
        <f t="shared" si="729"/>
        <v>7505005</v>
      </c>
      <c r="M1547" s="159">
        <f t="shared" si="729"/>
        <v>7505006</v>
      </c>
      <c r="N1547" s="159">
        <f t="shared" si="729"/>
        <v>7505007</v>
      </c>
      <c r="O1547" s="159">
        <f t="shared" si="729"/>
        <v>7505008</v>
      </c>
      <c r="P1547" s="159">
        <f t="shared" si="729"/>
        <v>7505009</v>
      </c>
      <c r="Q1547" s="159">
        <f t="shared" si="729"/>
        <v>7505010</v>
      </c>
      <c r="R1547" s="159">
        <f t="shared" si="729"/>
        <v>0</v>
      </c>
    </row>
    <row r="1548" spans="1:18" s="19" customFormat="1" ht="17.25" customHeight="1">
      <c r="A1548" s="17" t="s">
        <v>698</v>
      </c>
      <c r="B1548" s="55">
        <v>795</v>
      </c>
      <c r="C1548" s="16" t="s">
        <v>90</v>
      </c>
      <c r="D1548" s="16" t="s">
        <v>235</v>
      </c>
      <c r="E1548" s="16" t="s">
        <v>898</v>
      </c>
      <c r="F1548" s="16" t="s">
        <v>699</v>
      </c>
      <c r="G1548" s="159">
        <v>7505000</v>
      </c>
      <c r="H1548" s="159">
        <v>7505001</v>
      </c>
      <c r="I1548" s="159">
        <v>7505002</v>
      </c>
      <c r="J1548" s="159">
        <v>7505003</v>
      </c>
      <c r="K1548" s="159">
        <v>7505004</v>
      </c>
      <c r="L1548" s="159">
        <v>7505005</v>
      </c>
      <c r="M1548" s="159">
        <v>7505006</v>
      </c>
      <c r="N1548" s="159">
        <v>7505007</v>
      </c>
      <c r="O1548" s="159">
        <v>7505008</v>
      </c>
      <c r="P1548" s="159">
        <v>7505009</v>
      </c>
      <c r="Q1548" s="159">
        <v>7505010</v>
      </c>
      <c r="R1548" s="159">
        <v>0</v>
      </c>
    </row>
    <row r="1549" spans="1:18" ht="30.75" hidden="1" customHeight="1">
      <c r="A1549" s="33" t="s">
        <v>794</v>
      </c>
      <c r="B1549" s="55">
        <v>795</v>
      </c>
      <c r="C1549" s="16" t="s">
        <v>90</v>
      </c>
      <c r="D1549" s="16" t="s">
        <v>235</v>
      </c>
      <c r="E1549" s="16" t="s">
        <v>433</v>
      </c>
      <c r="F1549" s="16"/>
      <c r="G1549" s="159" t="e">
        <f>#REF!</f>
        <v>#REF!</v>
      </c>
      <c r="H1549" s="159" t="e">
        <f>#REF!</f>
        <v>#REF!</v>
      </c>
      <c r="I1549" s="159" t="e">
        <f>#REF!</f>
        <v>#REF!</v>
      </c>
      <c r="J1549" s="159" t="e">
        <f>#REF!</f>
        <v>#REF!</v>
      </c>
      <c r="K1549" s="159" t="e">
        <f>#REF!</f>
        <v>#REF!</v>
      </c>
      <c r="L1549" s="159" t="e">
        <f>#REF!</f>
        <v>#REF!</v>
      </c>
      <c r="M1549" s="159" t="e">
        <f>#REF!</f>
        <v>#REF!</v>
      </c>
      <c r="N1549" s="159" t="e">
        <f>#REF!</f>
        <v>#REF!</v>
      </c>
      <c r="O1549" s="159" t="e">
        <f>#REF!</f>
        <v>#REF!</v>
      </c>
      <c r="P1549" s="159" t="e">
        <f>#REF!</f>
        <v>#REF!</v>
      </c>
      <c r="Q1549" s="159" t="e">
        <f>#REF!</f>
        <v>#REF!</v>
      </c>
      <c r="R1549" s="159" t="e">
        <f>#REF!</f>
        <v>#REF!</v>
      </c>
    </row>
    <row r="1550" spans="1:18" s="52" customFormat="1" ht="23.25" customHeight="1">
      <c r="A1550" s="17" t="s">
        <v>139</v>
      </c>
      <c r="B1550" s="55">
        <v>795</v>
      </c>
      <c r="C1550" s="84" t="s">
        <v>90</v>
      </c>
      <c r="D1550" s="84" t="s">
        <v>140</v>
      </c>
      <c r="E1550" s="16"/>
      <c r="F1550" s="16"/>
      <c r="G1550" s="159">
        <f>G1554+G1568</f>
        <v>10563884</v>
      </c>
      <c r="H1550" s="159">
        <f t="shared" ref="H1550:R1550" si="730">H1554+H1568</f>
        <v>10563888</v>
      </c>
      <c r="I1550" s="159">
        <f t="shared" si="730"/>
        <v>10563892</v>
      </c>
      <c r="J1550" s="159">
        <f t="shared" si="730"/>
        <v>10563896</v>
      </c>
      <c r="K1550" s="159">
        <f t="shared" si="730"/>
        <v>10563900</v>
      </c>
      <c r="L1550" s="159">
        <f t="shared" si="730"/>
        <v>10563904</v>
      </c>
      <c r="M1550" s="159">
        <f t="shared" si="730"/>
        <v>10563908</v>
      </c>
      <c r="N1550" s="159">
        <f t="shared" si="730"/>
        <v>10563912</v>
      </c>
      <c r="O1550" s="159">
        <f t="shared" si="730"/>
        <v>10563916</v>
      </c>
      <c r="P1550" s="159">
        <f t="shared" si="730"/>
        <v>10563920</v>
      </c>
      <c r="Q1550" s="159">
        <f t="shared" si="730"/>
        <v>10563924</v>
      </c>
      <c r="R1550" s="159">
        <f t="shared" si="730"/>
        <v>10449875.879999999</v>
      </c>
    </row>
    <row r="1551" spans="1:18" s="24" customFormat="1" ht="35.25" hidden="1" customHeight="1">
      <c r="A1551" s="17" t="s">
        <v>562</v>
      </c>
      <c r="B1551" s="55">
        <v>795</v>
      </c>
      <c r="C1551" s="84" t="s">
        <v>90</v>
      </c>
      <c r="D1551" s="84" t="s">
        <v>140</v>
      </c>
      <c r="E1551" s="16" t="s">
        <v>162</v>
      </c>
      <c r="F1551" s="44"/>
      <c r="G1551" s="164">
        <f>G1552</f>
        <v>0</v>
      </c>
      <c r="H1551" s="164">
        <f t="shared" ref="H1551:R1552" si="731">H1552</f>
        <v>0</v>
      </c>
      <c r="I1551" s="164">
        <f t="shared" si="731"/>
        <v>0</v>
      </c>
      <c r="J1551" s="164">
        <f t="shared" si="731"/>
        <v>0</v>
      </c>
      <c r="K1551" s="164">
        <f t="shared" si="731"/>
        <v>0</v>
      </c>
      <c r="L1551" s="164">
        <f t="shared" si="731"/>
        <v>0</v>
      </c>
      <c r="M1551" s="164">
        <f t="shared" si="731"/>
        <v>0</v>
      </c>
      <c r="N1551" s="164">
        <f t="shared" si="731"/>
        <v>0</v>
      </c>
      <c r="O1551" s="164">
        <f t="shared" si="731"/>
        <v>0</v>
      </c>
      <c r="P1551" s="164">
        <f t="shared" si="731"/>
        <v>0</v>
      </c>
      <c r="Q1551" s="164">
        <f t="shared" si="731"/>
        <v>0</v>
      </c>
      <c r="R1551" s="164">
        <f t="shared" si="731"/>
        <v>0</v>
      </c>
    </row>
    <row r="1552" spans="1:18" s="24" customFormat="1" ht="35.25" hidden="1" customHeight="1">
      <c r="A1552" s="17" t="s">
        <v>649</v>
      </c>
      <c r="B1552" s="55">
        <v>795</v>
      </c>
      <c r="C1552" s="84" t="s">
        <v>90</v>
      </c>
      <c r="D1552" s="84" t="s">
        <v>140</v>
      </c>
      <c r="E1552" s="16" t="s">
        <v>162</v>
      </c>
      <c r="F1552" s="44" t="s">
        <v>50</v>
      </c>
      <c r="G1552" s="164">
        <f>G1553</f>
        <v>0</v>
      </c>
      <c r="H1552" s="164">
        <f t="shared" si="731"/>
        <v>0</v>
      </c>
      <c r="I1552" s="164">
        <f t="shared" si="731"/>
        <v>0</v>
      </c>
      <c r="J1552" s="164">
        <f t="shared" si="731"/>
        <v>0</v>
      </c>
      <c r="K1552" s="164">
        <f t="shared" si="731"/>
        <v>0</v>
      </c>
      <c r="L1552" s="164">
        <f t="shared" si="731"/>
        <v>0</v>
      </c>
      <c r="M1552" s="164">
        <f t="shared" si="731"/>
        <v>0</v>
      </c>
      <c r="N1552" s="164">
        <f t="shared" si="731"/>
        <v>0</v>
      </c>
      <c r="O1552" s="164">
        <f t="shared" si="731"/>
        <v>0</v>
      </c>
      <c r="P1552" s="164">
        <f t="shared" si="731"/>
        <v>0</v>
      </c>
      <c r="Q1552" s="164">
        <f t="shared" si="731"/>
        <v>0</v>
      </c>
      <c r="R1552" s="164">
        <f t="shared" si="731"/>
        <v>0</v>
      </c>
    </row>
    <row r="1553" spans="1:18" s="24" customFormat="1" ht="35.25" hidden="1" customHeight="1">
      <c r="A1553" s="17" t="s">
        <v>51</v>
      </c>
      <c r="B1553" s="55">
        <v>795</v>
      </c>
      <c r="C1553" s="84" t="s">
        <v>90</v>
      </c>
      <c r="D1553" s="84" t="s">
        <v>140</v>
      </c>
      <c r="E1553" s="16" t="s">
        <v>162</v>
      </c>
      <c r="F1553" s="44" t="s">
        <v>52</v>
      </c>
      <c r="G1553" s="164"/>
      <c r="H1553" s="164"/>
      <c r="I1553" s="164"/>
      <c r="J1553" s="164"/>
      <c r="K1553" s="164"/>
      <c r="L1553" s="164"/>
      <c r="M1553" s="164"/>
      <c r="N1553" s="164"/>
      <c r="O1553" s="164"/>
      <c r="P1553" s="164"/>
      <c r="Q1553" s="164"/>
      <c r="R1553" s="164"/>
    </row>
    <row r="1554" spans="1:18" s="24" customFormat="1" ht="57" customHeight="1">
      <c r="A1554" s="17" t="s">
        <v>803</v>
      </c>
      <c r="B1554" s="55">
        <v>795</v>
      </c>
      <c r="C1554" s="84" t="s">
        <v>90</v>
      </c>
      <c r="D1554" s="84" t="s">
        <v>140</v>
      </c>
      <c r="E1554" s="44" t="s">
        <v>607</v>
      </c>
      <c r="F1554" s="84"/>
      <c r="G1554" s="164">
        <f>G1555</f>
        <v>10440884</v>
      </c>
      <c r="H1554" s="164">
        <f t="shared" ref="H1554:R1554" si="732">H1555</f>
        <v>10440887</v>
      </c>
      <c r="I1554" s="164">
        <f t="shared" si="732"/>
        <v>10440890</v>
      </c>
      <c r="J1554" s="164">
        <f t="shared" si="732"/>
        <v>10440893</v>
      </c>
      <c r="K1554" s="164">
        <f t="shared" si="732"/>
        <v>10440896</v>
      </c>
      <c r="L1554" s="164">
        <f t="shared" si="732"/>
        <v>10440899</v>
      </c>
      <c r="M1554" s="164">
        <f t="shared" si="732"/>
        <v>10440902</v>
      </c>
      <c r="N1554" s="164">
        <f t="shared" si="732"/>
        <v>10440905</v>
      </c>
      <c r="O1554" s="164">
        <f t="shared" si="732"/>
        <v>10440908</v>
      </c>
      <c r="P1554" s="164">
        <f t="shared" si="732"/>
        <v>10440911</v>
      </c>
      <c r="Q1554" s="164">
        <f t="shared" si="732"/>
        <v>10440914</v>
      </c>
      <c r="R1554" s="164">
        <f t="shared" si="732"/>
        <v>10339175.879999999</v>
      </c>
    </row>
    <row r="1555" spans="1:18" s="24" customFormat="1" ht="25.5">
      <c r="A1555" s="17" t="s">
        <v>121</v>
      </c>
      <c r="B1555" s="55">
        <v>795</v>
      </c>
      <c r="C1555" s="84" t="s">
        <v>90</v>
      </c>
      <c r="D1555" s="84" t="s">
        <v>140</v>
      </c>
      <c r="E1555" s="44" t="s">
        <v>577</v>
      </c>
      <c r="F1555" s="84"/>
      <c r="G1555" s="164">
        <f>G1556+G1558+G1561+G1562</f>
        <v>10440884</v>
      </c>
      <c r="H1555" s="164">
        <f t="shared" ref="H1555:R1555" si="733">H1556+H1558+H1561+H1562</f>
        <v>10440887</v>
      </c>
      <c r="I1555" s="164">
        <f t="shared" si="733"/>
        <v>10440890</v>
      </c>
      <c r="J1555" s="164">
        <f t="shared" si="733"/>
        <v>10440893</v>
      </c>
      <c r="K1555" s="164">
        <f t="shared" si="733"/>
        <v>10440896</v>
      </c>
      <c r="L1555" s="164">
        <f t="shared" si="733"/>
        <v>10440899</v>
      </c>
      <c r="M1555" s="164">
        <f t="shared" si="733"/>
        <v>10440902</v>
      </c>
      <c r="N1555" s="164">
        <f t="shared" si="733"/>
        <v>10440905</v>
      </c>
      <c r="O1555" s="164">
        <f t="shared" si="733"/>
        <v>10440908</v>
      </c>
      <c r="P1555" s="164">
        <f t="shared" si="733"/>
        <v>10440911</v>
      </c>
      <c r="Q1555" s="164">
        <f t="shared" si="733"/>
        <v>10440914</v>
      </c>
      <c r="R1555" s="164">
        <f t="shared" si="733"/>
        <v>10339175.879999999</v>
      </c>
    </row>
    <row r="1556" spans="1:18" s="24" customFormat="1" ht="51">
      <c r="A1556" s="64" t="s">
        <v>92</v>
      </c>
      <c r="B1556" s="55">
        <v>795</v>
      </c>
      <c r="C1556" s="84" t="s">
        <v>90</v>
      </c>
      <c r="D1556" s="84" t="s">
        <v>140</v>
      </c>
      <c r="E1556" s="44" t="s">
        <v>577</v>
      </c>
      <c r="F1556" s="44" t="s">
        <v>95</v>
      </c>
      <c r="G1556" s="164">
        <f>G1557</f>
        <v>9542864</v>
      </c>
      <c r="H1556" s="164">
        <f t="shared" ref="H1556:R1556" si="734">H1557</f>
        <v>9542865</v>
      </c>
      <c r="I1556" s="164">
        <f t="shared" si="734"/>
        <v>9542866</v>
      </c>
      <c r="J1556" s="164">
        <f t="shared" si="734"/>
        <v>9542867</v>
      </c>
      <c r="K1556" s="164">
        <f t="shared" si="734"/>
        <v>9542868</v>
      </c>
      <c r="L1556" s="164">
        <f t="shared" si="734"/>
        <v>9542869</v>
      </c>
      <c r="M1556" s="164">
        <f t="shared" si="734"/>
        <v>9542870</v>
      </c>
      <c r="N1556" s="164">
        <f t="shared" si="734"/>
        <v>9542871</v>
      </c>
      <c r="O1556" s="164">
        <f t="shared" si="734"/>
        <v>9542872</v>
      </c>
      <c r="P1556" s="164">
        <f t="shared" si="734"/>
        <v>9542873</v>
      </c>
      <c r="Q1556" s="164">
        <f t="shared" si="734"/>
        <v>9542874</v>
      </c>
      <c r="R1556" s="164">
        <f t="shared" si="734"/>
        <v>9473356.8699999992</v>
      </c>
    </row>
    <row r="1557" spans="1:18" s="24" customFormat="1" ht="25.5">
      <c r="A1557" s="64" t="s">
        <v>93</v>
      </c>
      <c r="B1557" s="55">
        <v>795</v>
      </c>
      <c r="C1557" s="84" t="s">
        <v>90</v>
      </c>
      <c r="D1557" s="84" t="s">
        <v>140</v>
      </c>
      <c r="E1557" s="44" t="s">
        <v>577</v>
      </c>
      <c r="F1557" s="44" t="s">
        <v>96</v>
      </c>
      <c r="G1557" s="164">
        <v>9542864</v>
      </c>
      <c r="H1557" s="164">
        <v>9542865</v>
      </c>
      <c r="I1557" s="164">
        <v>9542866</v>
      </c>
      <c r="J1557" s="164">
        <v>9542867</v>
      </c>
      <c r="K1557" s="164">
        <v>9542868</v>
      </c>
      <c r="L1557" s="164">
        <v>9542869</v>
      </c>
      <c r="M1557" s="164">
        <v>9542870</v>
      </c>
      <c r="N1557" s="164">
        <v>9542871</v>
      </c>
      <c r="O1557" s="164">
        <v>9542872</v>
      </c>
      <c r="P1557" s="164">
        <v>9542873</v>
      </c>
      <c r="Q1557" s="164">
        <v>9542874</v>
      </c>
      <c r="R1557" s="164">
        <v>9473356.8699999992</v>
      </c>
    </row>
    <row r="1558" spans="1:18" s="24" customFormat="1" ht="25.5" hidden="1">
      <c r="A1558" s="17" t="s">
        <v>49</v>
      </c>
      <c r="B1558" s="55">
        <v>795</v>
      </c>
      <c r="C1558" s="84" t="s">
        <v>90</v>
      </c>
      <c r="D1558" s="84" t="s">
        <v>140</v>
      </c>
      <c r="E1558" s="44" t="s">
        <v>577</v>
      </c>
      <c r="F1558" s="44" t="s">
        <v>50</v>
      </c>
      <c r="G1558" s="164">
        <f>G1559</f>
        <v>0</v>
      </c>
      <c r="H1558" s="164">
        <f t="shared" ref="H1558:R1558" si="735">H1559</f>
        <v>0</v>
      </c>
      <c r="I1558" s="164">
        <f t="shared" si="735"/>
        <v>0</v>
      </c>
      <c r="J1558" s="164">
        <f t="shared" si="735"/>
        <v>0</v>
      </c>
      <c r="K1558" s="164">
        <f t="shared" si="735"/>
        <v>0</v>
      </c>
      <c r="L1558" s="164">
        <f t="shared" si="735"/>
        <v>0</v>
      </c>
      <c r="M1558" s="164">
        <f t="shared" si="735"/>
        <v>0</v>
      </c>
      <c r="N1558" s="164">
        <f t="shared" si="735"/>
        <v>0</v>
      </c>
      <c r="O1558" s="164">
        <f t="shared" si="735"/>
        <v>0</v>
      </c>
      <c r="P1558" s="164">
        <f t="shared" si="735"/>
        <v>0</v>
      </c>
      <c r="Q1558" s="164">
        <f t="shared" si="735"/>
        <v>0</v>
      </c>
      <c r="R1558" s="164">
        <f t="shared" si="735"/>
        <v>0</v>
      </c>
    </row>
    <row r="1559" spans="1:18" s="24" customFormat="1" ht="25.5" hidden="1">
      <c r="A1559" s="17" t="s">
        <v>51</v>
      </c>
      <c r="B1559" s="55">
        <v>795</v>
      </c>
      <c r="C1559" s="84" t="s">
        <v>90</v>
      </c>
      <c r="D1559" s="84" t="s">
        <v>140</v>
      </c>
      <c r="E1559" s="44" t="s">
        <v>577</v>
      </c>
      <c r="F1559" s="44" t="s">
        <v>52</v>
      </c>
      <c r="G1559" s="164"/>
      <c r="H1559" s="164"/>
      <c r="I1559" s="164"/>
      <c r="J1559" s="164"/>
      <c r="K1559" s="164"/>
      <c r="L1559" s="164"/>
      <c r="M1559" s="164"/>
      <c r="N1559" s="164"/>
      <c r="O1559" s="164"/>
      <c r="P1559" s="164"/>
      <c r="Q1559" s="164"/>
      <c r="R1559" s="164"/>
    </row>
    <row r="1560" spans="1:18" ht="25.5">
      <c r="A1560" s="17" t="s">
        <v>49</v>
      </c>
      <c r="B1560" s="55">
        <v>795</v>
      </c>
      <c r="C1560" s="84" t="s">
        <v>90</v>
      </c>
      <c r="D1560" s="84" t="s">
        <v>140</v>
      </c>
      <c r="E1560" s="44" t="s">
        <v>577</v>
      </c>
      <c r="F1560" s="16" t="s">
        <v>50</v>
      </c>
      <c r="G1560" s="159">
        <f>G1561</f>
        <v>883020</v>
      </c>
      <c r="H1560" s="159">
        <f t="shared" ref="H1560:R1560" si="736">H1561</f>
        <v>883021</v>
      </c>
      <c r="I1560" s="159">
        <f t="shared" si="736"/>
        <v>883022</v>
      </c>
      <c r="J1560" s="159">
        <f t="shared" si="736"/>
        <v>883023</v>
      </c>
      <c r="K1560" s="159">
        <f t="shared" si="736"/>
        <v>883024</v>
      </c>
      <c r="L1560" s="159">
        <f t="shared" si="736"/>
        <v>883025</v>
      </c>
      <c r="M1560" s="159">
        <f t="shared" si="736"/>
        <v>883026</v>
      </c>
      <c r="N1560" s="159">
        <f t="shared" si="736"/>
        <v>883027</v>
      </c>
      <c r="O1560" s="159">
        <f t="shared" si="736"/>
        <v>883028</v>
      </c>
      <c r="P1560" s="159">
        <f t="shared" si="736"/>
        <v>883029</v>
      </c>
      <c r="Q1560" s="159">
        <f t="shared" si="736"/>
        <v>883030</v>
      </c>
      <c r="R1560" s="159">
        <f t="shared" si="736"/>
        <v>851386.14</v>
      </c>
    </row>
    <row r="1561" spans="1:18" ht="25.5">
      <c r="A1561" s="17" t="s">
        <v>51</v>
      </c>
      <c r="B1561" s="55">
        <v>795</v>
      </c>
      <c r="C1561" s="84" t="s">
        <v>90</v>
      </c>
      <c r="D1561" s="84" t="s">
        <v>140</v>
      </c>
      <c r="E1561" s="44" t="s">
        <v>577</v>
      </c>
      <c r="F1561" s="16" t="s">
        <v>52</v>
      </c>
      <c r="G1561" s="159">
        <v>883020</v>
      </c>
      <c r="H1561" s="159">
        <v>883021</v>
      </c>
      <c r="I1561" s="159">
        <v>883022</v>
      </c>
      <c r="J1561" s="159">
        <v>883023</v>
      </c>
      <c r="K1561" s="159">
        <v>883024</v>
      </c>
      <c r="L1561" s="159">
        <v>883025</v>
      </c>
      <c r="M1561" s="159">
        <v>883026</v>
      </c>
      <c r="N1561" s="159">
        <v>883027</v>
      </c>
      <c r="O1561" s="159">
        <v>883028</v>
      </c>
      <c r="P1561" s="159">
        <v>883029</v>
      </c>
      <c r="Q1561" s="159">
        <v>883030</v>
      </c>
      <c r="R1561" s="159">
        <v>851386.14</v>
      </c>
    </row>
    <row r="1562" spans="1:18" s="52" customFormat="1">
      <c r="A1562" s="17" t="s">
        <v>100</v>
      </c>
      <c r="B1562" s="15">
        <v>795</v>
      </c>
      <c r="C1562" s="84" t="s">
        <v>90</v>
      </c>
      <c r="D1562" s="84" t="s">
        <v>140</v>
      </c>
      <c r="E1562" s="44" t="s">
        <v>577</v>
      </c>
      <c r="F1562" s="16" t="s">
        <v>101</v>
      </c>
      <c r="G1562" s="159">
        <f>G1563</f>
        <v>15000</v>
      </c>
      <c r="H1562" s="159">
        <f t="shared" ref="H1562:R1562" si="737">H1563</f>
        <v>15001</v>
      </c>
      <c r="I1562" s="159">
        <f t="shared" si="737"/>
        <v>15002</v>
      </c>
      <c r="J1562" s="159">
        <f t="shared" si="737"/>
        <v>15003</v>
      </c>
      <c r="K1562" s="159">
        <f t="shared" si="737"/>
        <v>15004</v>
      </c>
      <c r="L1562" s="159">
        <f t="shared" si="737"/>
        <v>15005</v>
      </c>
      <c r="M1562" s="159">
        <f t="shared" si="737"/>
        <v>15006</v>
      </c>
      <c r="N1562" s="159">
        <f t="shared" si="737"/>
        <v>15007</v>
      </c>
      <c r="O1562" s="159">
        <f t="shared" si="737"/>
        <v>15008</v>
      </c>
      <c r="P1562" s="159">
        <f t="shared" si="737"/>
        <v>15009</v>
      </c>
      <c r="Q1562" s="159">
        <f t="shared" si="737"/>
        <v>15010</v>
      </c>
      <c r="R1562" s="159">
        <f t="shared" si="737"/>
        <v>14432.87</v>
      </c>
    </row>
    <row r="1563" spans="1:18" s="52" customFormat="1">
      <c r="A1563" s="17" t="s">
        <v>323</v>
      </c>
      <c r="B1563" s="15">
        <v>795</v>
      </c>
      <c r="C1563" s="84" t="s">
        <v>90</v>
      </c>
      <c r="D1563" s="84" t="s">
        <v>140</v>
      </c>
      <c r="E1563" s="44" t="s">
        <v>577</v>
      </c>
      <c r="F1563" s="16" t="s">
        <v>104</v>
      </c>
      <c r="G1563" s="159">
        <v>15000</v>
      </c>
      <c r="H1563" s="159">
        <v>15001</v>
      </c>
      <c r="I1563" s="159">
        <v>15002</v>
      </c>
      <c r="J1563" s="159">
        <v>15003</v>
      </c>
      <c r="K1563" s="159">
        <v>15004</v>
      </c>
      <c r="L1563" s="159">
        <v>15005</v>
      </c>
      <c r="M1563" s="159">
        <v>15006</v>
      </c>
      <c r="N1563" s="159">
        <v>15007</v>
      </c>
      <c r="O1563" s="159">
        <v>15008</v>
      </c>
      <c r="P1563" s="159">
        <v>15009</v>
      </c>
      <c r="Q1563" s="159">
        <v>15010</v>
      </c>
      <c r="R1563" s="159">
        <v>14432.87</v>
      </c>
    </row>
    <row r="1564" spans="1:18" s="24" customFormat="1" ht="30" hidden="1" customHeight="1">
      <c r="A1564" s="64" t="s">
        <v>364</v>
      </c>
      <c r="B1564" s="55">
        <v>795</v>
      </c>
      <c r="C1564" s="84" t="s">
        <v>90</v>
      </c>
      <c r="D1564" s="84" t="s">
        <v>140</v>
      </c>
      <c r="E1564" s="44" t="s">
        <v>479</v>
      </c>
      <c r="F1564" s="84"/>
      <c r="G1564" s="164">
        <f>G1565</f>
        <v>0</v>
      </c>
      <c r="H1564" s="164">
        <f t="shared" ref="H1564:R1566" si="738">H1565</f>
        <v>0</v>
      </c>
      <c r="I1564" s="164">
        <f t="shared" si="738"/>
        <v>0</v>
      </c>
      <c r="J1564" s="164">
        <f t="shared" si="738"/>
        <v>0</v>
      </c>
      <c r="K1564" s="164">
        <f t="shared" si="738"/>
        <v>0</v>
      </c>
      <c r="L1564" s="164">
        <f t="shared" si="738"/>
        <v>0</v>
      </c>
      <c r="M1564" s="164">
        <f t="shared" si="738"/>
        <v>0</v>
      </c>
      <c r="N1564" s="164">
        <f t="shared" si="738"/>
        <v>0</v>
      </c>
      <c r="O1564" s="164">
        <f t="shared" si="738"/>
        <v>0</v>
      </c>
      <c r="P1564" s="164">
        <f t="shared" si="738"/>
        <v>0</v>
      </c>
      <c r="Q1564" s="164">
        <f t="shared" si="738"/>
        <v>0</v>
      </c>
      <c r="R1564" s="164">
        <f t="shared" si="738"/>
        <v>0</v>
      </c>
    </row>
    <row r="1565" spans="1:18" s="24" customFormat="1" hidden="1">
      <c r="A1565" s="17" t="s">
        <v>578</v>
      </c>
      <c r="B1565" s="55">
        <v>795</v>
      </c>
      <c r="C1565" s="84" t="s">
        <v>90</v>
      </c>
      <c r="D1565" s="84" t="s">
        <v>140</v>
      </c>
      <c r="E1565" s="44" t="s">
        <v>579</v>
      </c>
      <c r="F1565" s="84"/>
      <c r="G1565" s="164">
        <f>G1566</f>
        <v>0</v>
      </c>
      <c r="H1565" s="164">
        <f t="shared" si="738"/>
        <v>0</v>
      </c>
      <c r="I1565" s="164">
        <f t="shared" si="738"/>
        <v>0</v>
      </c>
      <c r="J1565" s="164">
        <f t="shared" si="738"/>
        <v>0</v>
      </c>
      <c r="K1565" s="164">
        <f t="shared" si="738"/>
        <v>0</v>
      </c>
      <c r="L1565" s="164">
        <f t="shared" si="738"/>
        <v>0</v>
      </c>
      <c r="M1565" s="164">
        <f t="shared" si="738"/>
        <v>0</v>
      </c>
      <c r="N1565" s="164">
        <f t="shared" si="738"/>
        <v>0</v>
      </c>
      <c r="O1565" s="164">
        <f t="shared" si="738"/>
        <v>0</v>
      </c>
      <c r="P1565" s="164">
        <f t="shared" si="738"/>
        <v>0</v>
      </c>
      <c r="Q1565" s="164">
        <f t="shared" si="738"/>
        <v>0</v>
      </c>
      <c r="R1565" s="164">
        <f t="shared" si="738"/>
        <v>0</v>
      </c>
    </row>
    <row r="1566" spans="1:18" s="24" customFormat="1" ht="25.5" hidden="1">
      <c r="A1566" s="17" t="s">
        <v>49</v>
      </c>
      <c r="B1566" s="55">
        <v>795</v>
      </c>
      <c r="C1566" s="84" t="s">
        <v>90</v>
      </c>
      <c r="D1566" s="84" t="s">
        <v>140</v>
      </c>
      <c r="E1566" s="44" t="s">
        <v>579</v>
      </c>
      <c r="F1566" s="44" t="s">
        <v>50</v>
      </c>
      <c r="G1566" s="164">
        <f>G1567</f>
        <v>0</v>
      </c>
      <c r="H1566" s="164">
        <f t="shared" si="738"/>
        <v>0</v>
      </c>
      <c r="I1566" s="164">
        <f t="shared" si="738"/>
        <v>0</v>
      </c>
      <c r="J1566" s="164">
        <f t="shared" si="738"/>
        <v>0</v>
      </c>
      <c r="K1566" s="164">
        <f t="shared" si="738"/>
        <v>0</v>
      </c>
      <c r="L1566" s="164">
        <f t="shared" si="738"/>
        <v>0</v>
      </c>
      <c r="M1566" s="164">
        <f t="shared" si="738"/>
        <v>0</v>
      </c>
      <c r="N1566" s="164">
        <f t="shared" si="738"/>
        <v>0</v>
      </c>
      <c r="O1566" s="164">
        <f t="shared" si="738"/>
        <v>0</v>
      </c>
      <c r="P1566" s="164">
        <f t="shared" si="738"/>
        <v>0</v>
      </c>
      <c r="Q1566" s="164">
        <f t="shared" si="738"/>
        <v>0</v>
      </c>
      <c r="R1566" s="164">
        <f t="shared" si="738"/>
        <v>0</v>
      </c>
    </row>
    <row r="1567" spans="1:18" s="24" customFormat="1" ht="25.5" hidden="1">
      <c r="A1567" s="17" t="s">
        <v>51</v>
      </c>
      <c r="B1567" s="55">
        <v>795</v>
      </c>
      <c r="C1567" s="84" t="s">
        <v>90</v>
      </c>
      <c r="D1567" s="84" t="s">
        <v>140</v>
      </c>
      <c r="E1567" s="44" t="s">
        <v>579</v>
      </c>
      <c r="F1567" s="44" t="s">
        <v>52</v>
      </c>
      <c r="G1567" s="164"/>
      <c r="H1567" s="164"/>
      <c r="I1567" s="164"/>
      <c r="J1567" s="164"/>
      <c r="K1567" s="164"/>
      <c r="L1567" s="164"/>
      <c r="M1567" s="164"/>
      <c r="N1567" s="164"/>
      <c r="O1567" s="164"/>
      <c r="P1567" s="164"/>
      <c r="Q1567" s="164"/>
      <c r="R1567" s="164"/>
    </row>
    <row r="1568" spans="1:18" s="24" customFormat="1" ht="38.25">
      <c r="A1568" s="17" t="s">
        <v>906</v>
      </c>
      <c r="B1568" s="55">
        <v>795</v>
      </c>
      <c r="C1568" s="44" t="s">
        <v>90</v>
      </c>
      <c r="D1568" s="44" t="s">
        <v>140</v>
      </c>
      <c r="E1568" s="44" t="s">
        <v>904</v>
      </c>
      <c r="F1568" s="44"/>
      <c r="G1568" s="164">
        <f>G1569</f>
        <v>123000</v>
      </c>
      <c r="H1568" s="164">
        <f t="shared" ref="H1568:R1570" si="739">H1569</f>
        <v>123001</v>
      </c>
      <c r="I1568" s="164">
        <f t="shared" si="739"/>
        <v>123002</v>
      </c>
      <c r="J1568" s="164">
        <f t="shared" si="739"/>
        <v>123003</v>
      </c>
      <c r="K1568" s="164">
        <f t="shared" si="739"/>
        <v>123004</v>
      </c>
      <c r="L1568" s="164">
        <f t="shared" si="739"/>
        <v>123005</v>
      </c>
      <c r="M1568" s="164">
        <f t="shared" si="739"/>
        <v>123006</v>
      </c>
      <c r="N1568" s="164">
        <f t="shared" si="739"/>
        <v>123007</v>
      </c>
      <c r="O1568" s="164">
        <f t="shared" si="739"/>
        <v>123008</v>
      </c>
      <c r="P1568" s="164">
        <f t="shared" si="739"/>
        <v>123009</v>
      </c>
      <c r="Q1568" s="164">
        <f t="shared" si="739"/>
        <v>123010</v>
      </c>
      <c r="R1568" s="164">
        <f t="shared" si="739"/>
        <v>110700</v>
      </c>
    </row>
    <row r="1569" spans="1:18" s="24" customFormat="1" ht="33" customHeight="1">
      <c r="A1569" s="17" t="s">
        <v>905</v>
      </c>
      <c r="B1569" s="55">
        <v>795</v>
      </c>
      <c r="C1569" s="44" t="s">
        <v>90</v>
      </c>
      <c r="D1569" s="44" t="s">
        <v>140</v>
      </c>
      <c r="E1569" s="44" t="s">
        <v>903</v>
      </c>
      <c r="F1569" s="44"/>
      <c r="G1569" s="164">
        <f>G1570</f>
        <v>123000</v>
      </c>
      <c r="H1569" s="164">
        <f t="shared" si="739"/>
        <v>123001</v>
      </c>
      <c r="I1569" s="164">
        <f t="shared" si="739"/>
        <v>123002</v>
      </c>
      <c r="J1569" s="164">
        <f t="shared" si="739"/>
        <v>123003</v>
      </c>
      <c r="K1569" s="164">
        <f t="shared" si="739"/>
        <v>123004</v>
      </c>
      <c r="L1569" s="164">
        <f t="shared" si="739"/>
        <v>123005</v>
      </c>
      <c r="M1569" s="164">
        <f t="shared" si="739"/>
        <v>123006</v>
      </c>
      <c r="N1569" s="164">
        <f t="shared" si="739"/>
        <v>123007</v>
      </c>
      <c r="O1569" s="164">
        <f t="shared" si="739"/>
        <v>123008</v>
      </c>
      <c r="P1569" s="164">
        <f t="shared" si="739"/>
        <v>123009</v>
      </c>
      <c r="Q1569" s="164">
        <f t="shared" si="739"/>
        <v>123010</v>
      </c>
      <c r="R1569" s="164">
        <f t="shared" si="739"/>
        <v>110700</v>
      </c>
    </row>
    <row r="1570" spans="1:18" s="24" customFormat="1" ht="25.5">
      <c r="A1570" s="17" t="s">
        <v>49</v>
      </c>
      <c r="B1570" s="55">
        <v>795</v>
      </c>
      <c r="C1570" s="44" t="s">
        <v>90</v>
      </c>
      <c r="D1570" s="44" t="s">
        <v>140</v>
      </c>
      <c r="E1570" s="44" t="s">
        <v>903</v>
      </c>
      <c r="F1570" s="44" t="s">
        <v>50</v>
      </c>
      <c r="G1570" s="164">
        <f>G1571</f>
        <v>123000</v>
      </c>
      <c r="H1570" s="164">
        <f t="shared" si="739"/>
        <v>123001</v>
      </c>
      <c r="I1570" s="164">
        <f t="shared" si="739"/>
        <v>123002</v>
      </c>
      <c r="J1570" s="164">
        <f t="shared" si="739"/>
        <v>123003</v>
      </c>
      <c r="K1570" s="164">
        <f t="shared" si="739"/>
        <v>123004</v>
      </c>
      <c r="L1570" s="164">
        <f t="shared" si="739"/>
        <v>123005</v>
      </c>
      <c r="M1570" s="164">
        <f t="shared" si="739"/>
        <v>123006</v>
      </c>
      <c r="N1570" s="164">
        <f t="shared" si="739"/>
        <v>123007</v>
      </c>
      <c r="O1570" s="164">
        <f t="shared" si="739"/>
        <v>123008</v>
      </c>
      <c r="P1570" s="164">
        <f t="shared" si="739"/>
        <v>123009</v>
      </c>
      <c r="Q1570" s="164">
        <f t="shared" si="739"/>
        <v>123010</v>
      </c>
      <c r="R1570" s="164">
        <f t="shared" si="739"/>
        <v>110700</v>
      </c>
    </row>
    <row r="1571" spans="1:18" s="24" customFormat="1" ht="25.5">
      <c r="A1571" s="17" t="s">
        <v>51</v>
      </c>
      <c r="B1571" s="55">
        <v>795</v>
      </c>
      <c r="C1571" s="44" t="s">
        <v>90</v>
      </c>
      <c r="D1571" s="44" t="s">
        <v>140</v>
      </c>
      <c r="E1571" s="44" t="s">
        <v>903</v>
      </c>
      <c r="F1571" s="44" t="s">
        <v>52</v>
      </c>
      <c r="G1571" s="164">
        <v>123000</v>
      </c>
      <c r="H1571" s="164">
        <v>123001</v>
      </c>
      <c r="I1571" s="164">
        <v>123002</v>
      </c>
      <c r="J1571" s="164">
        <v>123003</v>
      </c>
      <c r="K1571" s="164">
        <v>123004</v>
      </c>
      <c r="L1571" s="164">
        <v>123005</v>
      </c>
      <c r="M1571" s="164">
        <v>123006</v>
      </c>
      <c r="N1571" s="164">
        <v>123007</v>
      </c>
      <c r="O1571" s="164">
        <v>123008</v>
      </c>
      <c r="P1571" s="164">
        <v>123009</v>
      </c>
      <c r="Q1571" s="164">
        <v>123010</v>
      </c>
      <c r="R1571" s="164">
        <v>110700</v>
      </c>
    </row>
    <row r="1572" spans="1:18">
      <c r="A1572" s="62" t="s">
        <v>691</v>
      </c>
      <c r="B1572" s="21">
        <v>795</v>
      </c>
      <c r="C1572" s="8" t="s">
        <v>365</v>
      </c>
      <c r="D1572" s="8"/>
      <c r="E1572" s="8"/>
      <c r="F1572" s="8"/>
      <c r="G1572" s="157">
        <f>G1594+G1573+G1635</f>
        <v>27279802.949999996</v>
      </c>
      <c r="H1572" s="157">
        <f t="shared" ref="H1572:R1572" si="740">H1594+H1573+H1635</f>
        <v>27279812.949999996</v>
      </c>
      <c r="I1572" s="157">
        <f t="shared" si="740"/>
        <v>27279822.949999996</v>
      </c>
      <c r="J1572" s="157">
        <f t="shared" si="740"/>
        <v>27279832.949999996</v>
      </c>
      <c r="K1572" s="157">
        <f t="shared" si="740"/>
        <v>27279842.949999996</v>
      </c>
      <c r="L1572" s="157">
        <f t="shared" si="740"/>
        <v>27279852.949999996</v>
      </c>
      <c r="M1572" s="157">
        <f t="shared" si="740"/>
        <v>27279862.949999996</v>
      </c>
      <c r="N1572" s="157">
        <f t="shared" si="740"/>
        <v>27279872.949999996</v>
      </c>
      <c r="O1572" s="157">
        <f t="shared" si="740"/>
        <v>27279882.949999996</v>
      </c>
      <c r="P1572" s="157">
        <f t="shared" si="740"/>
        <v>27279892.949999996</v>
      </c>
      <c r="Q1572" s="157">
        <f t="shared" si="740"/>
        <v>27279902.949999996</v>
      </c>
      <c r="R1572" s="157">
        <f t="shared" si="740"/>
        <v>26129071.199999999</v>
      </c>
    </row>
    <row r="1573" spans="1:18">
      <c r="A1573" s="63" t="s">
        <v>366</v>
      </c>
      <c r="B1573" s="55">
        <v>795</v>
      </c>
      <c r="C1573" s="11" t="s">
        <v>365</v>
      </c>
      <c r="D1573" s="11" t="s">
        <v>26</v>
      </c>
      <c r="E1573" s="8"/>
      <c r="F1573" s="8"/>
      <c r="G1573" s="163">
        <f>G1581+G1574</f>
        <v>4687223.53</v>
      </c>
      <c r="H1573" s="163">
        <f t="shared" ref="H1573:R1573" si="741">H1581+H1574</f>
        <v>4687227.53</v>
      </c>
      <c r="I1573" s="163">
        <f t="shared" si="741"/>
        <v>4687231.53</v>
      </c>
      <c r="J1573" s="163">
        <f t="shared" si="741"/>
        <v>4687235.53</v>
      </c>
      <c r="K1573" s="163">
        <f t="shared" si="741"/>
        <v>4687239.53</v>
      </c>
      <c r="L1573" s="163">
        <f t="shared" si="741"/>
        <v>4687243.53</v>
      </c>
      <c r="M1573" s="163">
        <f t="shared" si="741"/>
        <v>4687247.53</v>
      </c>
      <c r="N1573" s="163">
        <f t="shared" si="741"/>
        <v>4687251.53</v>
      </c>
      <c r="O1573" s="163">
        <f t="shared" si="741"/>
        <v>4687255.53</v>
      </c>
      <c r="P1573" s="163">
        <f t="shared" si="741"/>
        <v>4687259.53</v>
      </c>
      <c r="Q1573" s="163">
        <f t="shared" si="741"/>
        <v>4687263.53</v>
      </c>
      <c r="R1573" s="163">
        <f t="shared" si="741"/>
        <v>4517016.21</v>
      </c>
    </row>
    <row r="1574" spans="1:18" s="52" customFormat="1" ht="63.75" customHeight="1">
      <c r="A1574" s="17" t="s">
        <v>793</v>
      </c>
      <c r="B1574" s="55">
        <v>795</v>
      </c>
      <c r="C1574" s="11" t="s">
        <v>365</v>
      </c>
      <c r="D1574" s="11" t="s">
        <v>26</v>
      </c>
      <c r="E1574" s="16" t="s">
        <v>753</v>
      </c>
      <c r="F1574" s="16"/>
      <c r="G1574" s="159">
        <f>G1575+G1578</f>
        <v>1353526.01</v>
      </c>
      <c r="H1574" s="159">
        <f t="shared" ref="H1574:R1574" si="742">H1575+H1578</f>
        <v>1353526.01</v>
      </c>
      <c r="I1574" s="159">
        <f t="shared" si="742"/>
        <v>1353526.01</v>
      </c>
      <c r="J1574" s="159">
        <f t="shared" si="742"/>
        <v>1353526.01</v>
      </c>
      <c r="K1574" s="159">
        <f t="shared" si="742"/>
        <v>1353526.01</v>
      </c>
      <c r="L1574" s="159">
        <f t="shared" si="742"/>
        <v>1353526.01</v>
      </c>
      <c r="M1574" s="159">
        <f t="shared" si="742"/>
        <v>1353526.01</v>
      </c>
      <c r="N1574" s="159">
        <f t="shared" si="742"/>
        <v>1353526.01</v>
      </c>
      <c r="O1574" s="159">
        <f t="shared" si="742"/>
        <v>1353526.01</v>
      </c>
      <c r="P1574" s="159">
        <f t="shared" si="742"/>
        <v>1353526.01</v>
      </c>
      <c r="Q1574" s="159">
        <f t="shared" si="742"/>
        <v>1353526.01</v>
      </c>
      <c r="R1574" s="159">
        <f t="shared" si="742"/>
        <v>1261942.95</v>
      </c>
    </row>
    <row r="1575" spans="1:18" s="52" customFormat="1" ht="38.25" customHeight="1">
      <c r="A1575" s="17" t="s">
        <v>756</v>
      </c>
      <c r="B1575" s="55">
        <v>795</v>
      </c>
      <c r="C1575" s="11" t="s">
        <v>365</v>
      </c>
      <c r="D1575" s="11" t="s">
        <v>26</v>
      </c>
      <c r="E1575" s="16" t="s">
        <v>751</v>
      </c>
      <c r="F1575" s="16"/>
      <c r="G1575" s="159">
        <f>G1576</f>
        <v>400000</v>
      </c>
      <c r="H1575" s="159">
        <f t="shared" ref="H1575:R1576" si="743">H1576</f>
        <v>400000</v>
      </c>
      <c r="I1575" s="159">
        <f t="shared" si="743"/>
        <v>400000</v>
      </c>
      <c r="J1575" s="159">
        <f t="shared" si="743"/>
        <v>400000</v>
      </c>
      <c r="K1575" s="159">
        <f t="shared" si="743"/>
        <v>400000</v>
      </c>
      <c r="L1575" s="159">
        <f t="shared" si="743"/>
        <v>400000</v>
      </c>
      <c r="M1575" s="159">
        <f t="shared" si="743"/>
        <v>400000</v>
      </c>
      <c r="N1575" s="159">
        <f t="shared" si="743"/>
        <v>400000</v>
      </c>
      <c r="O1575" s="159">
        <f t="shared" si="743"/>
        <v>400000</v>
      </c>
      <c r="P1575" s="159">
        <f t="shared" si="743"/>
        <v>400000</v>
      </c>
      <c r="Q1575" s="159">
        <f t="shared" si="743"/>
        <v>400000</v>
      </c>
      <c r="R1575" s="159">
        <f t="shared" si="743"/>
        <v>400000</v>
      </c>
    </row>
    <row r="1576" spans="1:18" s="52" customFormat="1" ht="28.5" customHeight="1">
      <c r="A1576" s="17" t="s">
        <v>649</v>
      </c>
      <c r="B1576" s="55">
        <v>795</v>
      </c>
      <c r="C1576" s="11" t="s">
        <v>365</v>
      </c>
      <c r="D1576" s="11" t="s">
        <v>26</v>
      </c>
      <c r="E1576" s="16" t="s">
        <v>751</v>
      </c>
      <c r="F1576" s="16" t="s">
        <v>50</v>
      </c>
      <c r="G1576" s="159">
        <f>G1577</f>
        <v>400000</v>
      </c>
      <c r="H1576" s="159">
        <f t="shared" si="743"/>
        <v>400000</v>
      </c>
      <c r="I1576" s="159">
        <f t="shared" si="743"/>
        <v>400000</v>
      </c>
      <c r="J1576" s="159">
        <f t="shared" si="743"/>
        <v>400000</v>
      </c>
      <c r="K1576" s="159">
        <f t="shared" si="743"/>
        <v>400000</v>
      </c>
      <c r="L1576" s="159">
        <f t="shared" si="743"/>
        <v>400000</v>
      </c>
      <c r="M1576" s="159">
        <f t="shared" si="743"/>
        <v>400000</v>
      </c>
      <c r="N1576" s="159">
        <f t="shared" si="743"/>
        <v>400000</v>
      </c>
      <c r="O1576" s="159">
        <f t="shared" si="743"/>
        <v>400000</v>
      </c>
      <c r="P1576" s="159">
        <f t="shared" si="743"/>
        <v>400000</v>
      </c>
      <c r="Q1576" s="159">
        <f t="shared" si="743"/>
        <v>400000</v>
      </c>
      <c r="R1576" s="159">
        <f t="shared" si="743"/>
        <v>400000</v>
      </c>
    </row>
    <row r="1577" spans="1:18" s="52" customFormat="1" ht="28.5" customHeight="1">
      <c r="A1577" s="17" t="s">
        <v>51</v>
      </c>
      <c r="B1577" s="55">
        <v>795</v>
      </c>
      <c r="C1577" s="11" t="s">
        <v>365</v>
      </c>
      <c r="D1577" s="11" t="s">
        <v>26</v>
      </c>
      <c r="E1577" s="16" t="s">
        <v>751</v>
      </c>
      <c r="F1577" s="16" t="s">
        <v>52</v>
      </c>
      <c r="G1577" s="159">
        <f>1163394-146473.99-500000-116920.01</f>
        <v>400000</v>
      </c>
      <c r="H1577" s="159">
        <f t="shared" ref="H1577:R1577" si="744">1163394-146473.99-500000-116920.01</f>
        <v>400000</v>
      </c>
      <c r="I1577" s="159">
        <f t="shared" si="744"/>
        <v>400000</v>
      </c>
      <c r="J1577" s="159">
        <f t="shared" si="744"/>
        <v>400000</v>
      </c>
      <c r="K1577" s="159">
        <f t="shared" si="744"/>
        <v>400000</v>
      </c>
      <c r="L1577" s="159">
        <f t="shared" si="744"/>
        <v>400000</v>
      </c>
      <c r="M1577" s="159">
        <f t="shared" si="744"/>
        <v>400000</v>
      </c>
      <c r="N1577" s="159">
        <f t="shared" si="744"/>
        <v>400000</v>
      </c>
      <c r="O1577" s="159">
        <f t="shared" si="744"/>
        <v>400000</v>
      </c>
      <c r="P1577" s="159">
        <f t="shared" si="744"/>
        <v>400000</v>
      </c>
      <c r="Q1577" s="159">
        <f t="shared" si="744"/>
        <v>400000</v>
      </c>
      <c r="R1577" s="159">
        <f t="shared" si="744"/>
        <v>400000</v>
      </c>
    </row>
    <row r="1578" spans="1:18" s="52" customFormat="1" ht="48.75" customHeight="1">
      <c r="A1578" s="17" t="s">
        <v>966</v>
      </c>
      <c r="B1578" s="55">
        <v>795</v>
      </c>
      <c r="C1578" s="11" t="s">
        <v>365</v>
      </c>
      <c r="D1578" s="11" t="s">
        <v>26</v>
      </c>
      <c r="E1578" s="16" t="s">
        <v>752</v>
      </c>
      <c r="F1578" s="16"/>
      <c r="G1578" s="159">
        <f>G1579</f>
        <v>953526.01</v>
      </c>
      <c r="H1578" s="159">
        <f t="shared" ref="H1578:R1579" si="745">H1579</f>
        <v>953526.01</v>
      </c>
      <c r="I1578" s="159">
        <f t="shared" si="745"/>
        <v>953526.01</v>
      </c>
      <c r="J1578" s="159">
        <f t="shared" si="745"/>
        <v>953526.01</v>
      </c>
      <c r="K1578" s="159">
        <f t="shared" si="745"/>
        <v>953526.01</v>
      </c>
      <c r="L1578" s="159">
        <f t="shared" si="745"/>
        <v>953526.01</v>
      </c>
      <c r="M1578" s="159">
        <f t="shared" si="745"/>
        <v>953526.01</v>
      </c>
      <c r="N1578" s="159">
        <f t="shared" si="745"/>
        <v>953526.01</v>
      </c>
      <c r="O1578" s="159">
        <f t="shared" si="745"/>
        <v>953526.01</v>
      </c>
      <c r="P1578" s="159">
        <f t="shared" si="745"/>
        <v>953526.01</v>
      </c>
      <c r="Q1578" s="159">
        <f t="shared" si="745"/>
        <v>953526.01</v>
      </c>
      <c r="R1578" s="159">
        <f t="shared" si="745"/>
        <v>861942.95</v>
      </c>
    </row>
    <row r="1579" spans="1:18" s="52" customFormat="1" ht="28.5" customHeight="1">
      <c r="A1579" s="17" t="s">
        <v>649</v>
      </c>
      <c r="B1579" s="55">
        <v>795</v>
      </c>
      <c r="C1579" s="11" t="s">
        <v>365</v>
      </c>
      <c r="D1579" s="11" t="s">
        <v>26</v>
      </c>
      <c r="E1579" s="16" t="s">
        <v>752</v>
      </c>
      <c r="F1579" s="16" t="s">
        <v>50</v>
      </c>
      <c r="G1579" s="159">
        <f>G1580</f>
        <v>953526.01</v>
      </c>
      <c r="H1579" s="159">
        <f t="shared" si="745"/>
        <v>953526.01</v>
      </c>
      <c r="I1579" s="159">
        <f t="shared" si="745"/>
        <v>953526.01</v>
      </c>
      <c r="J1579" s="159">
        <f t="shared" si="745"/>
        <v>953526.01</v>
      </c>
      <c r="K1579" s="159">
        <f t="shared" si="745"/>
        <v>953526.01</v>
      </c>
      <c r="L1579" s="159">
        <f t="shared" si="745"/>
        <v>953526.01</v>
      </c>
      <c r="M1579" s="159">
        <f t="shared" si="745"/>
        <v>953526.01</v>
      </c>
      <c r="N1579" s="159">
        <f t="shared" si="745"/>
        <v>953526.01</v>
      </c>
      <c r="O1579" s="159">
        <f t="shared" si="745"/>
        <v>953526.01</v>
      </c>
      <c r="P1579" s="159">
        <f t="shared" si="745"/>
        <v>953526.01</v>
      </c>
      <c r="Q1579" s="159">
        <f t="shared" si="745"/>
        <v>953526.01</v>
      </c>
      <c r="R1579" s="159">
        <f t="shared" si="745"/>
        <v>861942.95</v>
      </c>
    </row>
    <row r="1580" spans="1:18" s="52" customFormat="1" ht="28.5" customHeight="1">
      <c r="A1580" s="17" t="s">
        <v>51</v>
      </c>
      <c r="B1580" s="55">
        <v>795</v>
      </c>
      <c r="C1580" s="11" t="s">
        <v>365</v>
      </c>
      <c r="D1580" s="11" t="s">
        <v>26</v>
      </c>
      <c r="E1580" s="16" t="s">
        <v>752</v>
      </c>
      <c r="F1580" s="16" t="s">
        <v>52</v>
      </c>
      <c r="G1580" s="159">
        <f>836606+116920.01</f>
        <v>953526.01</v>
      </c>
      <c r="H1580" s="159">
        <f t="shared" ref="H1580:Q1580" si="746">836606+116920.01</f>
        <v>953526.01</v>
      </c>
      <c r="I1580" s="159">
        <f t="shared" si="746"/>
        <v>953526.01</v>
      </c>
      <c r="J1580" s="159">
        <f t="shared" si="746"/>
        <v>953526.01</v>
      </c>
      <c r="K1580" s="159">
        <f t="shared" si="746"/>
        <v>953526.01</v>
      </c>
      <c r="L1580" s="159">
        <f t="shared" si="746"/>
        <v>953526.01</v>
      </c>
      <c r="M1580" s="159">
        <f t="shared" si="746"/>
        <v>953526.01</v>
      </c>
      <c r="N1580" s="159">
        <f t="shared" si="746"/>
        <v>953526.01</v>
      </c>
      <c r="O1580" s="159">
        <f t="shared" si="746"/>
        <v>953526.01</v>
      </c>
      <c r="P1580" s="159">
        <f t="shared" si="746"/>
        <v>953526.01</v>
      </c>
      <c r="Q1580" s="159">
        <f t="shared" si="746"/>
        <v>953526.01</v>
      </c>
      <c r="R1580" s="159">
        <v>861942.95</v>
      </c>
    </row>
    <row r="1581" spans="1:18" s="4" customFormat="1" ht="52.5" customHeight="1">
      <c r="A1581" s="17" t="s">
        <v>803</v>
      </c>
      <c r="B1581" s="55">
        <v>795</v>
      </c>
      <c r="C1581" s="16" t="s">
        <v>365</v>
      </c>
      <c r="D1581" s="16" t="s">
        <v>26</v>
      </c>
      <c r="E1581" s="16" t="s">
        <v>607</v>
      </c>
      <c r="F1581" s="16"/>
      <c r="G1581" s="159">
        <f>G1582+G1585+G1588+G1591</f>
        <v>3333697.52</v>
      </c>
      <c r="H1581" s="159">
        <f t="shared" ref="H1581:R1581" si="747">H1582+H1585+H1588+H1591</f>
        <v>3333701.52</v>
      </c>
      <c r="I1581" s="159">
        <f t="shared" si="747"/>
        <v>3333705.52</v>
      </c>
      <c r="J1581" s="159">
        <f t="shared" si="747"/>
        <v>3333709.52</v>
      </c>
      <c r="K1581" s="159">
        <f t="shared" si="747"/>
        <v>3333713.52</v>
      </c>
      <c r="L1581" s="159">
        <f t="shared" si="747"/>
        <v>3333717.52</v>
      </c>
      <c r="M1581" s="159">
        <f t="shared" si="747"/>
        <v>3333721.52</v>
      </c>
      <c r="N1581" s="159">
        <f t="shared" si="747"/>
        <v>3333725.52</v>
      </c>
      <c r="O1581" s="159">
        <f t="shared" si="747"/>
        <v>3333729.52</v>
      </c>
      <c r="P1581" s="159">
        <f t="shared" si="747"/>
        <v>3333733.52</v>
      </c>
      <c r="Q1581" s="159">
        <f t="shared" si="747"/>
        <v>3333737.52</v>
      </c>
      <c r="R1581" s="159">
        <f t="shared" si="747"/>
        <v>3255073.26</v>
      </c>
    </row>
    <row r="1582" spans="1:18" s="19" customFormat="1" ht="63" customHeight="1">
      <c r="A1582" s="17" t="s">
        <v>132</v>
      </c>
      <c r="B1582" s="55">
        <v>795</v>
      </c>
      <c r="C1582" s="16" t="s">
        <v>365</v>
      </c>
      <c r="D1582" s="16" t="s">
        <v>26</v>
      </c>
      <c r="E1582" s="16" t="s">
        <v>131</v>
      </c>
      <c r="F1582" s="16"/>
      <c r="G1582" s="159">
        <f>G1583</f>
        <v>1812504.7</v>
      </c>
      <c r="H1582" s="159">
        <f t="shared" ref="H1582:R1583" si="748">H1583</f>
        <v>1812505.7</v>
      </c>
      <c r="I1582" s="159">
        <f t="shared" si="748"/>
        <v>1812506.7</v>
      </c>
      <c r="J1582" s="159">
        <f t="shared" si="748"/>
        <v>1812507.7</v>
      </c>
      <c r="K1582" s="159">
        <f t="shared" si="748"/>
        <v>1812508.7</v>
      </c>
      <c r="L1582" s="159">
        <f t="shared" si="748"/>
        <v>1812509.7</v>
      </c>
      <c r="M1582" s="159">
        <f t="shared" si="748"/>
        <v>1812510.7</v>
      </c>
      <c r="N1582" s="159">
        <f t="shared" si="748"/>
        <v>1812511.7</v>
      </c>
      <c r="O1582" s="159">
        <f t="shared" si="748"/>
        <v>1812512.7</v>
      </c>
      <c r="P1582" s="159">
        <f t="shared" si="748"/>
        <v>1812513.7</v>
      </c>
      <c r="Q1582" s="159">
        <f t="shared" si="748"/>
        <v>1812514.7</v>
      </c>
      <c r="R1582" s="159">
        <f t="shared" si="748"/>
        <v>1793535.05</v>
      </c>
    </row>
    <row r="1583" spans="1:18" ht="30.75" customHeight="1">
      <c r="A1583" s="17" t="s">
        <v>49</v>
      </c>
      <c r="B1583" s="55">
        <v>795</v>
      </c>
      <c r="C1583" s="16" t="s">
        <v>365</v>
      </c>
      <c r="D1583" s="16" t="s">
        <v>26</v>
      </c>
      <c r="E1583" s="16" t="s">
        <v>131</v>
      </c>
      <c r="F1583" s="16" t="s">
        <v>50</v>
      </c>
      <c r="G1583" s="159">
        <f>G1584</f>
        <v>1812504.7</v>
      </c>
      <c r="H1583" s="159">
        <f t="shared" si="748"/>
        <v>1812505.7</v>
      </c>
      <c r="I1583" s="159">
        <f t="shared" si="748"/>
        <v>1812506.7</v>
      </c>
      <c r="J1583" s="159">
        <f t="shared" si="748"/>
        <v>1812507.7</v>
      </c>
      <c r="K1583" s="159">
        <f t="shared" si="748"/>
        <v>1812508.7</v>
      </c>
      <c r="L1583" s="159">
        <f t="shared" si="748"/>
        <v>1812509.7</v>
      </c>
      <c r="M1583" s="159">
        <f t="shared" si="748"/>
        <v>1812510.7</v>
      </c>
      <c r="N1583" s="159">
        <f t="shared" si="748"/>
        <v>1812511.7</v>
      </c>
      <c r="O1583" s="159">
        <f t="shared" si="748"/>
        <v>1812512.7</v>
      </c>
      <c r="P1583" s="159">
        <f t="shared" si="748"/>
        <v>1812513.7</v>
      </c>
      <c r="Q1583" s="159">
        <f t="shared" si="748"/>
        <v>1812514.7</v>
      </c>
      <c r="R1583" s="159">
        <f t="shared" si="748"/>
        <v>1793535.05</v>
      </c>
    </row>
    <row r="1584" spans="1:18" s="19" customFormat="1" ht="34.5" customHeight="1">
      <c r="A1584" s="17" t="s">
        <v>51</v>
      </c>
      <c r="B1584" s="55">
        <v>795</v>
      </c>
      <c r="C1584" s="16" t="s">
        <v>365</v>
      </c>
      <c r="D1584" s="16" t="s">
        <v>26</v>
      </c>
      <c r="E1584" s="16" t="s">
        <v>131</v>
      </c>
      <c r="F1584" s="16" t="s">
        <v>52</v>
      </c>
      <c r="G1584" s="159">
        <v>1812504.7</v>
      </c>
      <c r="H1584" s="159">
        <v>1812505.7</v>
      </c>
      <c r="I1584" s="159">
        <v>1812506.7</v>
      </c>
      <c r="J1584" s="159">
        <v>1812507.7</v>
      </c>
      <c r="K1584" s="159">
        <v>1812508.7</v>
      </c>
      <c r="L1584" s="159">
        <v>1812509.7</v>
      </c>
      <c r="M1584" s="159">
        <v>1812510.7</v>
      </c>
      <c r="N1584" s="159">
        <v>1812511.7</v>
      </c>
      <c r="O1584" s="159">
        <v>1812512.7</v>
      </c>
      <c r="P1584" s="159">
        <v>1812513.7</v>
      </c>
      <c r="Q1584" s="159">
        <v>1812514.7</v>
      </c>
      <c r="R1584" s="159">
        <v>1793535.05</v>
      </c>
    </row>
    <row r="1585" spans="1:18" s="19" customFormat="1" ht="20.25" customHeight="1">
      <c r="A1585" s="17" t="s">
        <v>134</v>
      </c>
      <c r="B1585" s="55">
        <v>795</v>
      </c>
      <c r="C1585" s="16" t="s">
        <v>365</v>
      </c>
      <c r="D1585" s="16" t="s">
        <v>26</v>
      </c>
      <c r="E1585" s="16" t="s">
        <v>133</v>
      </c>
      <c r="F1585" s="16"/>
      <c r="G1585" s="159">
        <f>G1586</f>
        <v>800000</v>
      </c>
      <c r="H1585" s="159">
        <f t="shared" ref="H1585:R1586" si="749">H1586</f>
        <v>800001</v>
      </c>
      <c r="I1585" s="159">
        <f t="shared" si="749"/>
        <v>800002</v>
      </c>
      <c r="J1585" s="159">
        <f t="shared" si="749"/>
        <v>800003</v>
      </c>
      <c r="K1585" s="159">
        <f t="shared" si="749"/>
        <v>800004</v>
      </c>
      <c r="L1585" s="159">
        <f t="shared" si="749"/>
        <v>800005</v>
      </c>
      <c r="M1585" s="159">
        <f t="shared" si="749"/>
        <v>800006</v>
      </c>
      <c r="N1585" s="159">
        <f t="shared" si="749"/>
        <v>800007</v>
      </c>
      <c r="O1585" s="159">
        <f t="shared" si="749"/>
        <v>800008</v>
      </c>
      <c r="P1585" s="159">
        <f t="shared" si="749"/>
        <v>800009</v>
      </c>
      <c r="Q1585" s="159">
        <f t="shared" si="749"/>
        <v>800010</v>
      </c>
      <c r="R1585" s="159">
        <f t="shared" si="749"/>
        <v>799999.96</v>
      </c>
    </row>
    <row r="1586" spans="1:18" ht="30.75" customHeight="1">
      <c r="A1586" s="17" t="s">
        <v>49</v>
      </c>
      <c r="B1586" s="55">
        <v>795</v>
      </c>
      <c r="C1586" s="16" t="s">
        <v>365</v>
      </c>
      <c r="D1586" s="16" t="s">
        <v>26</v>
      </c>
      <c r="E1586" s="16" t="s">
        <v>133</v>
      </c>
      <c r="F1586" s="16" t="s">
        <v>50</v>
      </c>
      <c r="G1586" s="159">
        <f>G1587</f>
        <v>800000</v>
      </c>
      <c r="H1586" s="159">
        <f t="shared" si="749"/>
        <v>800001</v>
      </c>
      <c r="I1586" s="159">
        <f t="shared" si="749"/>
        <v>800002</v>
      </c>
      <c r="J1586" s="159">
        <f t="shared" si="749"/>
        <v>800003</v>
      </c>
      <c r="K1586" s="159">
        <f t="shared" si="749"/>
        <v>800004</v>
      </c>
      <c r="L1586" s="159">
        <f t="shared" si="749"/>
        <v>800005</v>
      </c>
      <c r="M1586" s="159">
        <f t="shared" si="749"/>
        <v>800006</v>
      </c>
      <c r="N1586" s="159">
        <f t="shared" si="749"/>
        <v>800007</v>
      </c>
      <c r="O1586" s="159">
        <f t="shared" si="749"/>
        <v>800008</v>
      </c>
      <c r="P1586" s="159">
        <f t="shared" si="749"/>
        <v>800009</v>
      </c>
      <c r="Q1586" s="159">
        <f t="shared" si="749"/>
        <v>800010</v>
      </c>
      <c r="R1586" s="159">
        <f t="shared" si="749"/>
        <v>799999.96</v>
      </c>
    </row>
    <row r="1587" spans="1:18" s="19" customFormat="1" ht="34.5" customHeight="1">
      <c r="A1587" s="17" t="s">
        <v>51</v>
      </c>
      <c r="B1587" s="55">
        <v>795</v>
      </c>
      <c r="C1587" s="16" t="s">
        <v>365</v>
      </c>
      <c r="D1587" s="16" t="s">
        <v>26</v>
      </c>
      <c r="E1587" s="16" t="s">
        <v>133</v>
      </c>
      <c r="F1587" s="16" t="s">
        <v>52</v>
      </c>
      <c r="G1587" s="159">
        <v>800000</v>
      </c>
      <c r="H1587" s="159">
        <v>800001</v>
      </c>
      <c r="I1587" s="159">
        <v>800002</v>
      </c>
      <c r="J1587" s="159">
        <v>800003</v>
      </c>
      <c r="K1587" s="159">
        <v>800004</v>
      </c>
      <c r="L1587" s="159">
        <v>800005</v>
      </c>
      <c r="M1587" s="159">
        <v>800006</v>
      </c>
      <c r="N1587" s="159">
        <v>800007</v>
      </c>
      <c r="O1587" s="159">
        <v>800008</v>
      </c>
      <c r="P1587" s="159">
        <v>800009</v>
      </c>
      <c r="Q1587" s="159">
        <v>800010</v>
      </c>
      <c r="R1587" s="159">
        <v>799999.96</v>
      </c>
    </row>
    <row r="1588" spans="1:18" s="19" customFormat="1" ht="20.25" customHeight="1">
      <c r="A1588" s="17" t="s">
        <v>136</v>
      </c>
      <c r="B1588" s="55">
        <v>795</v>
      </c>
      <c r="C1588" s="16" t="s">
        <v>365</v>
      </c>
      <c r="D1588" s="16" t="s">
        <v>26</v>
      </c>
      <c r="E1588" s="16" t="s">
        <v>135</v>
      </c>
      <c r="F1588" s="16"/>
      <c r="G1588" s="159">
        <f>G1589</f>
        <v>320000</v>
      </c>
      <c r="H1588" s="159">
        <f t="shared" ref="H1588:R1589" si="750">H1589</f>
        <v>320001</v>
      </c>
      <c r="I1588" s="159">
        <f t="shared" si="750"/>
        <v>320002</v>
      </c>
      <c r="J1588" s="159">
        <f t="shared" si="750"/>
        <v>320003</v>
      </c>
      <c r="K1588" s="159">
        <f t="shared" si="750"/>
        <v>320004</v>
      </c>
      <c r="L1588" s="159">
        <f t="shared" si="750"/>
        <v>320005</v>
      </c>
      <c r="M1588" s="159">
        <f t="shared" si="750"/>
        <v>320006</v>
      </c>
      <c r="N1588" s="159">
        <f t="shared" si="750"/>
        <v>320007</v>
      </c>
      <c r="O1588" s="159">
        <f t="shared" si="750"/>
        <v>320008</v>
      </c>
      <c r="P1588" s="159">
        <f t="shared" si="750"/>
        <v>320009</v>
      </c>
      <c r="Q1588" s="159">
        <f t="shared" si="750"/>
        <v>320010</v>
      </c>
      <c r="R1588" s="159">
        <f t="shared" si="750"/>
        <v>260345.43</v>
      </c>
    </row>
    <row r="1589" spans="1:18" ht="30.75" customHeight="1">
      <c r="A1589" s="17" t="s">
        <v>49</v>
      </c>
      <c r="B1589" s="55">
        <v>795</v>
      </c>
      <c r="C1589" s="16" t="s">
        <v>365</v>
      </c>
      <c r="D1589" s="16" t="s">
        <v>26</v>
      </c>
      <c r="E1589" s="16" t="s">
        <v>135</v>
      </c>
      <c r="F1589" s="16" t="s">
        <v>50</v>
      </c>
      <c r="G1589" s="159">
        <f>G1590</f>
        <v>320000</v>
      </c>
      <c r="H1589" s="159">
        <f t="shared" si="750"/>
        <v>320001</v>
      </c>
      <c r="I1589" s="159">
        <f t="shared" si="750"/>
        <v>320002</v>
      </c>
      <c r="J1589" s="159">
        <f t="shared" si="750"/>
        <v>320003</v>
      </c>
      <c r="K1589" s="159">
        <f t="shared" si="750"/>
        <v>320004</v>
      </c>
      <c r="L1589" s="159">
        <f t="shared" si="750"/>
        <v>320005</v>
      </c>
      <c r="M1589" s="159">
        <f t="shared" si="750"/>
        <v>320006</v>
      </c>
      <c r="N1589" s="159">
        <f t="shared" si="750"/>
        <v>320007</v>
      </c>
      <c r="O1589" s="159">
        <f t="shared" si="750"/>
        <v>320008</v>
      </c>
      <c r="P1589" s="159">
        <f t="shared" si="750"/>
        <v>320009</v>
      </c>
      <c r="Q1589" s="159">
        <f t="shared" si="750"/>
        <v>320010</v>
      </c>
      <c r="R1589" s="159">
        <f t="shared" si="750"/>
        <v>260345.43</v>
      </c>
    </row>
    <row r="1590" spans="1:18" s="19" customFormat="1" ht="34.5" customHeight="1">
      <c r="A1590" s="17" t="s">
        <v>51</v>
      </c>
      <c r="B1590" s="55">
        <v>795</v>
      </c>
      <c r="C1590" s="16" t="s">
        <v>365</v>
      </c>
      <c r="D1590" s="16" t="s">
        <v>26</v>
      </c>
      <c r="E1590" s="16" t="s">
        <v>135</v>
      </c>
      <c r="F1590" s="16" t="s">
        <v>52</v>
      </c>
      <c r="G1590" s="159">
        <v>320000</v>
      </c>
      <c r="H1590" s="159">
        <v>320001</v>
      </c>
      <c r="I1590" s="159">
        <v>320002</v>
      </c>
      <c r="J1590" s="159">
        <v>320003</v>
      </c>
      <c r="K1590" s="159">
        <v>320004</v>
      </c>
      <c r="L1590" s="159">
        <v>320005</v>
      </c>
      <c r="M1590" s="159">
        <v>320006</v>
      </c>
      <c r="N1590" s="159">
        <v>320007</v>
      </c>
      <c r="O1590" s="159">
        <v>320008</v>
      </c>
      <c r="P1590" s="159">
        <v>320009</v>
      </c>
      <c r="Q1590" s="159">
        <v>320010</v>
      </c>
      <c r="R1590" s="159">
        <v>260345.43</v>
      </c>
    </row>
    <row r="1591" spans="1:18" ht="15.75" customHeight="1">
      <c r="A1591" s="17" t="s">
        <v>673</v>
      </c>
      <c r="B1591" s="15">
        <v>795</v>
      </c>
      <c r="C1591" s="16" t="s">
        <v>365</v>
      </c>
      <c r="D1591" s="16" t="s">
        <v>26</v>
      </c>
      <c r="E1591" s="16" t="s">
        <v>848</v>
      </c>
      <c r="F1591" s="16"/>
      <c r="G1591" s="159">
        <f>G1592</f>
        <v>401192.82</v>
      </c>
      <c r="H1591" s="159">
        <f t="shared" ref="H1591:R1592" si="751">H1592</f>
        <v>401193.82</v>
      </c>
      <c r="I1591" s="159">
        <f t="shared" si="751"/>
        <v>401194.82</v>
      </c>
      <c r="J1591" s="159">
        <f t="shared" si="751"/>
        <v>401195.82</v>
      </c>
      <c r="K1591" s="159">
        <f t="shared" si="751"/>
        <v>401196.82</v>
      </c>
      <c r="L1591" s="159">
        <f t="shared" si="751"/>
        <v>401197.82</v>
      </c>
      <c r="M1591" s="159">
        <f t="shared" si="751"/>
        <v>401198.82</v>
      </c>
      <c r="N1591" s="159">
        <f t="shared" si="751"/>
        <v>401199.82</v>
      </c>
      <c r="O1591" s="159">
        <f t="shared" si="751"/>
        <v>401200.82</v>
      </c>
      <c r="P1591" s="159">
        <f t="shared" si="751"/>
        <v>401201.82</v>
      </c>
      <c r="Q1591" s="159">
        <f t="shared" si="751"/>
        <v>401202.82</v>
      </c>
      <c r="R1591" s="159">
        <f t="shared" si="751"/>
        <v>401192.82</v>
      </c>
    </row>
    <row r="1592" spans="1:18" ht="33" customHeight="1">
      <c r="A1592" s="17" t="s">
        <v>49</v>
      </c>
      <c r="B1592" s="15">
        <v>795</v>
      </c>
      <c r="C1592" s="16" t="s">
        <v>365</v>
      </c>
      <c r="D1592" s="16" t="s">
        <v>26</v>
      </c>
      <c r="E1592" s="16" t="s">
        <v>848</v>
      </c>
      <c r="F1592" s="16" t="s">
        <v>50</v>
      </c>
      <c r="G1592" s="159">
        <f>G1593</f>
        <v>401192.82</v>
      </c>
      <c r="H1592" s="159">
        <f t="shared" si="751"/>
        <v>401193.82</v>
      </c>
      <c r="I1592" s="159">
        <f t="shared" si="751"/>
        <v>401194.82</v>
      </c>
      <c r="J1592" s="159">
        <f t="shared" si="751"/>
        <v>401195.82</v>
      </c>
      <c r="K1592" s="159">
        <f t="shared" si="751"/>
        <v>401196.82</v>
      </c>
      <c r="L1592" s="159">
        <f t="shared" si="751"/>
        <v>401197.82</v>
      </c>
      <c r="M1592" s="159">
        <f t="shared" si="751"/>
        <v>401198.82</v>
      </c>
      <c r="N1592" s="159">
        <f t="shared" si="751"/>
        <v>401199.82</v>
      </c>
      <c r="O1592" s="159">
        <f t="shared" si="751"/>
        <v>401200.82</v>
      </c>
      <c r="P1592" s="159">
        <f t="shared" si="751"/>
        <v>401201.82</v>
      </c>
      <c r="Q1592" s="159">
        <f t="shared" si="751"/>
        <v>401202.82</v>
      </c>
      <c r="R1592" s="159">
        <f t="shared" si="751"/>
        <v>401192.82</v>
      </c>
    </row>
    <row r="1593" spans="1:18" ht="31.5" customHeight="1">
      <c r="A1593" s="17" t="s">
        <v>51</v>
      </c>
      <c r="B1593" s="15">
        <v>795</v>
      </c>
      <c r="C1593" s="16" t="s">
        <v>365</v>
      </c>
      <c r="D1593" s="16" t="s">
        <v>26</v>
      </c>
      <c r="E1593" s="16" t="s">
        <v>848</v>
      </c>
      <c r="F1593" s="16" t="s">
        <v>52</v>
      </c>
      <c r="G1593" s="159">
        <v>401192.82</v>
      </c>
      <c r="H1593" s="159">
        <v>401193.82</v>
      </c>
      <c r="I1593" s="159">
        <v>401194.82</v>
      </c>
      <c r="J1593" s="159">
        <v>401195.82</v>
      </c>
      <c r="K1593" s="159">
        <v>401196.82</v>
      </c>
      <c r="L1593" s="159">
        <v>401197.82</v>
      </c>
      <c r="M1593" s="159">
        <v>401198.82</v>
      </c>
      <c r="N1593" s="159">
        <v>401199.82</v>
      </c>
      <c r="O1593" s="159">
        <v>401200.82</v>
      </c>
      <c r="P1593" s="159">
        <v>401201.82</v>
      </c>
      <c r="Q1593" s="159">
        <v>401202.82</v>
      </c>
      <c r="R1593" s="159">
        <v>401192.82</v>
      </c>
    </row>
    <row r="1594" spans="1:18">
      <c r="A1594" s="14" t="s">
        <v>368</v>
      </c>
      <c r="B1594" s="55">
        <v>795</v>
      </c>
      <c r="C1594" s="16" t="s">
        <v>365</v>
      </c>
      <c r="D1594" s="16" t="s">
        <v>37</v>
      </c>
      <c r="E1594" s="16"/>
      <c r="F1594" s="16"/>
      <c r="G1594" s="159">
        <f>G1595+G1610+G1616+G1631</f>
        <v>11991836.939999999</v>
      </c>
      <c r="H1594" s="159">
        <f t="shared" ref="H1594:R1594" si="752">H1595+H1610+H1616+H1631</f>
        <v>11991839.939999999</v>
      </c>
      <c r="I1594" s="159">
        <f t="shared" si="752"/>
        <v>11991842.939999999</v>
      </c>
      <c r="J1594" s="159">
        <f t="shared" si="752"/>
        <v>11991845.939999999</v>
      </c>
      <c r="K1594" s="159">
        <f t="shared" si="752"/>
        <v>11991848.939999999</v>
      </c>
      <c r="L1594" s="159">
        <f t="shared" si="752"/>
        <v>11991851.939999999</v>
      </c>
      <c r="M1594" s="159">
        <f t="shared" si="752"/>
        <v>11991854.939999999</v>
      </c>
      <c r="N1594" s="159">
        <f t="shared" si="752"/>
        <v>11991857.939999999</v>
      </c>
      <c r="O1594" s="159">
        <f t="shared" si="752"/>
        <v>11991860.939999999</v>
      </c>
      <c r="P1594" s="159">
        <f t="shared" si="752"/>
        <v>11991863.939999999</v>
      </c>
      <c r="Q1594" s="159">
        <f t="shared" si="752"/>
        <v>11991866.939999999</v>
      </c>
      <c r="R1594" s="159">
        <f t="shared" si="752"/>
        <v>11520852.539999999</v>
      </c>
    </row>
    <row r="1595" spans="1:18" s="4" customFormat="1" ht="52.5" customHeight="1">
      <c r="A1595" s="17" t="s">
        <v>803</v>
      </c>
      <c r="B1595" s="55">
        <v>795</v>
      </c>
      <c r="C1595" s="16" t="s">
        <v>365</v>
      </c>
      <c r="D1595" s="16" t="s">
        <v>37</v>
      </c>
      <c r="E1595" s="16" t="s">
        <v>607</v>
      </c>
      <c r="F1595" s="16"/>
      <c r="G1595" s="159">
        <f>G1599+G1602+G1607+G1596+G1620+G1628+G1623</f>
        <v>11638949.66</v>
      </c>
      <c r="H1595" s="159">
        <f t="shared" ref="H1595:R1595" si="753">H1599+H1602+H1607+H1596+H1620+H1628+H1623</f>
        <v>11638951.66</v>
      </c>
      <c r="I1595" s="159">
        <f t="shared" si="753"/>
        <v>11638953.66</v>
      </c>
      <c r="J1595" s="159">
        <f t="shared" si="753"/>
        <v>11638955.66</v>
      </c>
      <c r="K1595" s="159">
        <f t="shared" si="753"/>
        <v>11638957.66</v>
      </c>
      <c r="L1595" s="159">
        <f t="shared" si="753"/>
        <v>11638959.66</v>
      </c>
      <c r="M1595" s="159">
        <f t="shared" si="753"/>
        <v>11638961.66</v>
      </c>
      <c r="N1595" s="159">
        <f t="shared" si="753"/>
        <v>11638963.66</v>
      </c>
      <c r="O1595" s="159">
        <f t="shared" si="753"/>
        <v>11638965.66</v>
      </c>
      <c r="P1595" s="159">
        <f t="shared" si="753"/>
        <v>11638967.66</v>
      </c>
      <c r="Q1595" s="159">
        <f t="shared" si="753"/>
        <v>11638969.66</v>
      </c>
      <c r="R1595" s="159">
        <f t="shared" si="753"/>
        <v>11167965.26</v>
      </c>
    </row>
    <row r="1596" spans="1:18" ht="15.75" customHeight="1">
      <c r="A1596" s="17" t="s">
        <v>673</v>
      </c>
      <c r="B1596" s="15">
        <v>795</v>
      </c>
      <c r="C1596" s="16" t="s">
        <v>365</v>
      </c>
      <c r="D1596" s="16" t="s">
        <v>37</v>
      </c>
      <c r="E1596" s="16" t="s">
        <v>848</v>
      </c>
      <c r="F1596" s="16"/>
      <c r="G1596" s="159">
        <f>G1597</f>
        <v>690656.66</v>
      </c>
      <c r="H1596" s="159">
        <f t="shared" ref="H1596:R1597" si="754">H1597</f>
        <v>690656.66</v>
      </c>
      <c r="I1596" s="159">
        <f t="shared" si="754"/>
        <v>690656.66</v>
      </c>
      <c r="J1596" s="159">
        <f t="shared" si="754"/>
        <v>690656.66</v>
      </c>
      <c r="K1596" s="159">
        <f t="shared" si="754"/>
        <v>690656.66</v>
      </c>
      <c r="L1596" s="159">
        <f t="shared" si="754"/>
        <v>690656.66</v>
      </c>
      <c r="M1596" s="159">
        <f t="shared" si="754"/>
        <v>690656.66</v>
      </c>
      <c r="N1596" s="159">
        <f t="shared" si="754"/>
        <v>690656.66</v>
      </c>
      <c r="O1596" s="159">
        <f t="shared" si="754"/>
        <v>690656.66</v>
      </c>
      <c r="P1596" s="159">
        <f t="shared" si="754"/>
        <v>690656.66</v>
      </c>
      <c r="Q1596" s="159">
        <f t="shared" si="754"/>
        <v>690656.66</v>
      </c>
      <c r="R1596" s="159">
        <f t="shared" si="754"/>
        <v>690656.66</v>
      </c>
    </row>
    <row r="1597" spans="1:18" ht="33" customHeight="1">
      <c r="A1597" s="17" t="s">
        <v>49</v>
      </c>
      <c r="B1597" s="15">
        <v>795</v>
      </c>
      <c r="C1597" s="16" t="s">
        <v>365</v>
      </c>
      <c r="D1597" s="16" t="s">
        <v>37</v>
      </c>
      <c r="E1597" s="16" t="s">
        <v>848</v>
      </c>
      <c r="F1597" s="16" t="s">
        <v>50</v>
      </c>
      <c r="G1597" s="159">
        <f>G1598</f>
        <v>690656.66</v>
      </c>
      <c r="H1597" s="159">
        <f t="shared" si="754"/>
        <v>690656.66</v>
      </c>
      <c r="I1597" s="159">
        <f t="shared" si="754"/>
        <v>690656.66</v>
      </c>
      <c r="J1597" s="159">
        <f t="shared" si="754"/>
        <v>690656.66</v>
      </c>
      <c r="K1597" s="159">
        <f t="shared" si="754"/>
        <v>690656.66</v>
      </c>
      <c r="L1597" s="159">
        <f t="shared" si="754"/>
        <v>690656.66</v>
      </c>
      <c r="M1597" s="159">
        <f t="shared" si="754"/>
        <v>690656.66</v>
      </c>
      <c r="N1597" s="159">
        <f t="shared" si="754"/>
        <v>690656.66</v>
      </c>
      <c r="O1597" s="159">
        <f t="shared" si="754"/>
        <v>690656.66</v>
      </c>
      <c r="P1597" s="159">
        <f t="shared" si="754"/>
        <v>690656.66</v>
      </c>
      <c r="Q1597" s="159">
        <f t="shared" si="754"/>
        <v>690656.66</v>
      </c>
      <c r="R1597" s="159">
        <f t="shared" si="754"/>
        <v>690656.66</v>
      </c>
    </row>
    <row r="1598" spans="1:18" ht="31.5" customHeight="1">
      <c r="A1598" s="17" t="s">
        <v>51</v>
      </c>
      <c r="B1598" s="15">
        <v>795</v>
      </c>
      <c r="C1598" s="16" t="s">
        <v>365</v>
      </c>
      <c r="D1598" s="16" t="s">
        <v>37</v>
      </c>
      <c r="E1598" s="16" t="s">
        <v>848</v>
      </c>
      <c r="F1598" s="16" t="s">
        <v>52</v>
      </c>
      <c r="G1598" s="159">
        <f>651494.3+39162.36</f>
        <v>690656.66</v>
      </c>
      <c r="H1598" s="159">
        <f t="shared" ref="H1598:R1598" si="755">651494.3+39162.36</f>
        <v>690656.66</v>
      </c>
      <c r="I1598" s="159">
        <f t="shared" si="755"/>
        <v>690656.66</v>
      </c>
      <c r="J1598" s="159">
        <f t="shared" si="755"/>
        <v>690656.66</v>
      </c>
      <c r="K1598" s="159">
        <f t="shared" si="755"/>
        <v>690656.66</v>
      </c>
      <c r="L1598" s="159">
        <f t="shared" si="755"/>
        <v>690656.66</v>
      </c>
      <c r="M1598" s="159">
        <f t="shared" si="755"/>
        <v>690656.66</v>
      </c>
      <c r="N1598" s="159">
        <f t="shared" si="755"/>
        <v>690656.66</v>
      </c>
      <c r="O1598" s="159">
        <f t="shared" si="755"/>
        <v>690656.66</v>
      </c>
      <c r="P1598" s="159">
        <f t="shared" si="755"/>
        <v>690656.66</v>
      </c>
      <c r="Q1598" s="159">
        <f t="shared" si="755"/>
        <v>690656.66</v>
      </c>
      <c r="R1598" s="159">
        <f t="shared" si="755"/>
        <v>690656.66</v>
      </c>
    </row>
    <row r="1599" spans="1:18">
      <c r="A1599" s="17" t="s">
        <v>610</v>
      </c>
      <c r="B1599" s="55">
        <v>795</v>
      </c>
      <c r="C1599" s="16" t="s">
        <v>365</v>
      </c>
      <c r="D1599" s="16" t="s">
        <v>37</v>
      </c>
      <c r="E1599" s="16" t="s">
        <v>608</v>
      </c>
      <c r="F1599" s="16"/>
      <c r="G1599" s="159">
        <f>G1600</f>
        <v>2030000</v>
      </c>
      <c r="H1599" s="159">
        <f t="shared" ref="H1599:R1600" si="756">H1600</f>
        <v>2030000</v>
      </c>
      <c r="I1599" s="159">
        <f t="shared" si="756"/>
        <v>2030000</v>
      </c>
      <c r="J1599" s="159">
        <f t="shared" si="756"/>
        <v>2030000</v>
      </c>
      <c r="K1599" s="159">
        <f t="shared" si="756"/>
        <v>2030000</v>
      </c>
      <c r="L1599" s="159">
        <f t="shared" si="756"/>
        <v>2030000</v>
      </c>
      <c r="M1599" s="159">
        <f t="shared" si="756"/>
        <v>2030000</v>
      </c>
      <c r="N1599" s="159">
        <f t="shared" si="756"/>
        <v>2030000</v>
      </c>
      <c r="O1599" s="159">
        <f t="shared" si="756"/>
        <v>2030000</v>
      </c>
      <c r="P1599" s="159">
        <f t="shared" si="756"/>
        <v>2030000</v>
      </c>
      <c r="Q1599" s="159">
        <f t="shared" si="756"/>
        <v>2030000</v>
      </c>
      <c r="R1599" s="159">
        <f t="shared" si="756"/>
        <v>1559015.6</v>
      </c>
    </row>
    <row r="1600" spans="1:18" ht="25.5">
      <c r="A1600" s="17" t="s">
        <v>49</v>
      </c>
      <c r="B1600" s="55">
        <v>795</v>
      </c>
      <c r="C1600" s="16" t="s">
        <v>365</v>
      </c>
      <c r="D1600" s="16" t="s">
        <v>37</v>
      </c>
      <c r="E1600" s="16" t="s">
        <v>608</v>
      </c>
      <c r="F1600" s="16" t="s">
        <v>50</v>
      </c>
      <c r="G1600" s="159">
        <f>G1601</f>
        <v>2030000</v>
      </c>
      <c r="H1600" s="159">
        <f t="shared" si="756"/>
        <v>2030000</v>
      </c>
      <c r="I1600" s="159">
        <f t="shared" si="756"/>
        <v>2030000</v>
      </c>
      <c r="J1600" s="159">
        <f t="shared" si="756"/>
        <v>2030000</v>
      </c>
      <c r="K1600" s="159">
        <f t="shared" si="756"/>
        <v>2030000</v>
      </c>
      <c r="L1600" s="159">
        <f t="shared" si="756"/>
        <v>2030000</v>
      </c>
      <c r="M1600" s="159">
        <f t="shared" si="756"/>
        <v>2030000</v>
      </c>
      <c r="N1600" s="159">
        <f t="shared" si="756"/>
        <v>2030000</v>
      </c>
      <c r="O1600" s="159">
        <f t="shared" si="756"/>
        <v>2030000</v>
      </c>
      <c r="P1600" s="159">
        <f t="shared" si="756"/>
        <v>2030000</v>
      </c>
      <c r="Q1600" s="159">
        <f t="shared" si="756"/>
        <v>2030000</v>
      </c>
      <c r="R1600" s="159">
        <f t="shared" si="756"/>
        <v>1559015.6</v>
      </c>
    </row>
    <row r="1601" spans="1:18" ht="25.5">
      <c r="A1601" s="17" t="s">
        <v>51</v>
      </c>
      <c r="B1601" s="55">
        <v>795</v>
      </c>
      <c r="C1601" s="16" t="s">
        <v>365</v>
      </c>
      <c r="D1601" s="16" t="s">
        <v>37</v>
      </c>
      <c r="E1601" s="16" t="s">
        <v>608</v>
      </c>
      <c r="F1601" s="16" t="s">
        <v>52</v>
      </c>
      <c r="G1601" s="159">
        <f>1500000+30000+500000</f>
        <v>2030000</v>
      </c>
      <c r="H1601" s="159">
        <f t="shared" ref="H1601:Q1601" si="757">1500000+30000+500000</f>
        <v>2030000</v>
      </c>
      <c r="I1601" s="159">
        <f t="shared" si="757"/>
        <v>2030000</v>
      </c>
      <c r="J1601" s="159">
        <f t="shared" si="757"/>
        <v>2030000</v>
      </c>
      <c r="K1601" s="159">
        <f t="shared" si="757"/>
        <v>2030000</v>
      </c>
      <c r="L1601" s="159">
        <f t="shared" si="757"/>
        <v>2030000</v>
      </c>
      <c r="M1601" s="159">
        <f t="shared" si="757"/>
        <v>2030000</v>
      </c>
      <c r="N1601" s="159">
        <f t="shared" si="757"/>
        <v>2030000</v>
      </c>
      <c r="O1601" s="159">
        <f t="shared" si="757"/>
        <v>2030000</v>
      </c>
      <c r="P1601" s="159">
        <f t="shared" si="757"/>
        <v>2030000</v>
      </c>
      <c r="Q1601" s="159">
        <f t="shared" si="757"/>
        <v>2030000</v>
      </c>
      <c r="R1601" s="159">
        <v>1559015.6</v>
      </c>
    </row>
    <row r="1602" spans="1:18" s="4" customFormat="1" ht="67.5" customHeight="1">
      <c r="A1602" s="17" t="s">
        <v>644</v>
      </c>
      <c r="B1602" s="55">
        <v>795</v>
      </c>
      <c r="C1602" s="16" t="s">
        <v>365</v>
      </c>
      <c r="D1602" s="16" t="s">
        <v>37</v>
      </c>
      <c r="E1602" s="16" t="s">
        <v>645</v>
      </c>
      <c r="F1602" s="16"/>
      <c r="G1602" s="159">
        <f>G1604</f>
        <v>635393</v>
      </c>
      <c r="H1602" s="159">
        <f t="shared" ref="H1602:R1602" si="758">H1604</f>
        <v>635393</v>
      </c>
      <c r="I1602" s="159">
        <f t="shared" si="758"/>
        <v>635393</v>
      </c>
      <c r="J1602" s="159">
        <f t="shared" si="758"/>
        <v>635393</v>
      </c>
      <c r="K1602" s="159">
        <f t="shared" si="758"/>
        <v>635393</v>
      </c>
      <c r="L1602" s="159">
        <f t="shared" si="758"/>
        <v>635393</v>
      </c>
      <c r="M1602" s="159">
        <f t="shared" si="758"/>
        <v>635393</v>
      </c>
      <c r="N1602" s="159">
        <f t="shared" si="758"/>
        <v>635393</v>
      </c>
      <c r="O1602" s="159">
        <f t="shared" si="758"/>
        <v>635393</v>
      </c>
      <c r="P1602" s="159">
        <f t="shared" si="758"/>
        <v>635393</v>
      </c>
      <c r="Q1602" s="159">
        <f t="shared" si="758"/>
        <v>635393</v>
      </c>
      <c r="R1602" s="159">
        <f t="shared" si="758"/>
        <v>635393</v>
      </c>
    </row>
    <row r="1603" spans="1:18">
      <c r="A1603" s="17" t="s">
        <v>343</v>
      </c>
      <c r="B1603" s="55">
        <v>795</v>
      </c>
      <c r="C1603" s="16" t="s">
        <v>365</v>
      </c>
      <c r="D1603" s="16" t="s">
        <v>37</v>
      </c>
      <c r="E1603" s="16" t="s">
        <v>645</v>
      </c>
      <c r="F1603" s="16" t="s">
        <v>344</v>
      </c>
      <c r="G1603" s="159">
        <f>G1604</f>
        <v>635393</v>
      </c>
      <c r="H1603" s="159">
        <f t="shared" ref="H1603:R1603" si="759">H1604</f>
        <v>635393</v>
      </c>
      <c r="I1603" s="159">
        <f t="shared" si="759"/>
        <v>635393</v>
      </c>
      <c r="J1603" s="159">
        <f t="shared" si="759"/>
        <v>635393</v>
      </c>
      <c r="K1603" s="159">
        <f t="shared" si="759"/>
        <v>635393</v>
      </c>
      <c r="L1603" s="159">
        <f t="shared" si="759"/>
        <v>635393</v>
      </c>
      <c r="M1603" s="159">
        <f t="shared" si="759"/>
        <v>635393</v>
      </c>
      <c r="N1603" s="159">
        <f t="shared" si="759"/>
        <v>635393</v>
      </c>
      <c r="O1603" s="159">
        <f t="shared" si="759"/>
        <v>635393</v>
      </c>
      <c r="P1603" s="159">
        <f t="shared" si="759"/>
        <v>635393</v>
      </c>
      <c r="Q1603" s="159">
        <f t="shared" si="759"/>
        <v>635393</v>
      </c>
      <c r="R1603" s="159">
        <f t="shared" si="759"/>
        <v>635393</v>
      </c>
    </row>
    <row r="1604" spans="1:18">
      <c r="A1604" s="17" t="s">
        <v>371</v>
      </c>
      <c r="B1604" s="55">
        <v>795</v>
      </c>
      <c r="C1604" s="16" t="s">
        <v>365</v>
      </c>
      <c r="D1604" s="16" t="s">
        <v>37</v>
      </c>
      <c r="E1604" s="16" t="s">
        <v>645</v>
      </c>
      <c r="F1604" s="16" t="s">
        <v>372</v>
      </c>
      <c r="G1604" s="159">
        <f>453147+182246</f>
        <v>635393</v>
      </c>
      <c r="H1604" s="159">
        <f t="shared" ref="H1604:R1604" si="760">453147+182246</f>
        <v>635393</v>
      </c>
      <c r="I1604" s="159">
        <f t="shared" si="760"/>
        <v>635393</v>
      </c>
      <c r="J1604" s="159">
        <f t="shared" si="760"/>
        <v>635393</v>
      </c>
      <c r="K1604" s="159">
        <f t="shared" si="760"/>
        <v>635393</v>
      </c>
      <c r="L1604" s="159">
        <f t="shared" si="760"/>
        <v>635393</v>
      </c>
      <c r="M1604" s="159">
        <f t="shared" si="760"/>
        <v>635393</v>
      </c>
      <c r="N1604" s="159">
        <f t="shared" si="760"/>
        <v>635393</v>
      </c>
      <c r="O1604" s="159">
        <f t="shared" si="760"/>
        <v>635393</v>
      </c>
      <c r="P1604" s="159">
        <f t="shared" si="760"/>
        <v>635393</v>
      </c>
      <c r="Q1604" s="159">
        <f t="shared" si="760"/>
        <v>635393</v>
      </c>
      <c r="R1604" s="159">
        <f t="shared" si="760"/>
        <v>635393</v>
      </c>
    </row>
    <row r="1605" spans="1:18" s="4" customFormat="1" ht="19.5" hidden="1" customHeight="1">
      <c r="A1605" s="17" t="s">
        <v>343</v>
      </c>
      <c r="B1605" s="55">
        <v>795</v>
      </c>
      <c r="C1605" s="16" t="s">
        <v>365</v>
      </c>
      <c r="D1605" s="16" t="s">
        <v>37</v>
      </c>
      <c r="E1605" s="16" t="s">
        <v>645</v>
      </c>
      <c r="F1605" s="16" t="s">
        <v>344</v>
      </c>
      <c r="G1605" s="159">
        <f>G1606</f>
        <v>0</v>
      </c>
      <c r="H1605" s="159">
        <f t="shared" ref="H1605:R1605" si="761">H1606</f>
        <v>0</v>
      </c>
      <c r="I1605" s="159">
        <f t="shared" si="761"/>
        <v>0</v>
      </c>
      <c r="J1605" s="159">
        <f t="shared" si="761"/>
        <v>0</v>
      </c>
      <c r="K1605" s="159">
        <f t="shared" si="761"/>
        <v>0</v>
      </c>
      <c r="L1605" s="159">
        <f t="shared" si="761"/>
        <v>0</v>
      </c>
      <c r="M1605" s="159">
        <f t="shared" si="761"/>
        <v>0</v>
      </c>
      <c r="N1605" s="159">
        <f t="shared" si="761"/>
        <v>0</v>
      </c>
      <c r="O1605" s="159">
        <f t="shared" si="761"/>
        <v>0</v>
      </c>
      <c r="P1605" s="159">
        <f t="shared" si="761"/>
        <v>0</v>
      </c>
      <c r="Q1605" s="159">
        <f t="shared" si="761"/>
        <v>0</v>
      </c>
      <c r="R1605" s="159">
        <f t="shared" si="761"/>
        <v>0</v>
      </c>
    </row>
    <row r="1606" spans="1:18" ht="19.5" hidden="1" customHeight="1">
      <c r="A1606" s="17" t="s">
        <v>371</v>
      </c>
      <c r="B1606" s="55">
        <v>795</v>
      </c>
      <c r="C1606" s="16" t="s">
        <v>365</v>
      </c>
      <c r="D1606" s="16" t="s">
        <v>37</v>
      </c>
      <c r="E1606" s="16" t="s">
        <v>645</v>
      </c>
      <c r="F1606" s="16" t="s">
        <v>372</v>
      </c>
      <c r="G1606" s="159"/>
      <c r="H1606" s="159"/>
      <c r="I1606" s="159"/>
      <c r="J1606" s="159"/>
      <c r="K1606" s="159"/>
      <c r="L1606" s="159"/>
      <c r="M1606" s="159"/>
      <c r="N1606" s="159"/>
      <c r="O1606" s="159"/>
      <c r="P1606" s="159"/>
      <c r="Q1606" s="159"/>
      <c r="R1606" s="159"/>
    </row>
    <row r="1607" spans="1:18" ht="33.75" hidden="1" customHeight="1">
      <c r="A1607" s="17" t="s">
        <v>553</v>
      </c>
      <c r="B1607" s="55">
        <v>795</v>
      </c>
      <c r="C1607" s="16" t="s">
        <v>365</v>
      </c>
      <c r="D1607" s="16" t="s">
        <v>37</v>
      </c>
      <c r="E1607" s="16" t="s">
        <v>552</v>
      </c>
      <c r="F1607" s="16"/>
      <c r="G1607" s="159">
        <f>G1608</f>
        <v>0</v>
      </c>
      <c r="H1607" s="159">
        <f t="shared" ref="H1607:R1608" si="762">H1608</f>
        <v>0</v>
      </c>
      <c r="I1607" s="159">
        <f t="shared" si="762"/>
        <v>0</v>
      </c>
      <c r="J1607" s="159">
        <f t="shared" si="762"/>
        <v>0</v>
      </c>
      <c r="K1607" s="159">
        <f t="shared" si="762"/>
        <v>0</v>
      </c>
      <c r="L1607" s="159">
        <f t="shared" si="762"/>
        <v>0</v>
      </c>
      <c r="M1607" s="159">
        <f t="shared" si="762"/>
        <v>0</v>
      </c>
      <c r="N1607" s="159">
        <f t="shared" si="762"/>
        <v>0</v>
      </c>
      <c r="O1607" s="159">
        <f t="shared" si="762"/>
        <v>0</v>
      </c>
      <c r="P1607" s="159">
        <f t="shared" si="762"/>
        <v>0</v>
      </c>
      <c r="Q1607" s="159">
        <f t="shared" si="762"/>
        <v>0</v>
      </c>
      <c r="R1607" s="159">
        <f t="shared" si="762"/>
        <v>0</v>
      </c>
    </row>
    <row r="1608" spans="1:18" ht="29.25" hidden="1" customHeight="1">
      <c r="A1608" s="17" t="s">
        <v>49</v>
      </c>
      <c r="B1608" s="55">
        <v>795</v>
      </c>
      <c r="C1608" s="16" t="s">
        <v>365</v>
      </c>
      <c r="D1608" s="16" t="s">
        <v>37</v>
      </c>
      <c r="E1608" s="16" t="s">
        <v>552</v>
      </c>
      <c r="F1608" s="16" t="s">
        <v>50</v>
      </c>
      <c r="G1608" s="159">
        <f>G1609</f>
        <v>0</v>
      </c>
      <c r="H1608" s="159">
        <f t="shared" si="762"/>
        <v>0</v>
      </c>
      <c r="I1608" s="159">
        <f t="shared" si="762"/>
        <v>0</v>
      </c>
      <c r="J1608" s="159">
        <f t="shared" si="762"/>
        <v>0</v>
      </c>
      <c r="K1608" s="159">
        <f t="shared" si="762"/>
        <v>0</v>
      </c>
      <c r="L1608" s="159">
        <f t="shared" si="762"/>
        <v>0</v>
      </c>
      <c r="M1608" s="159">
        <f t="shared" si="762"/>
        <v>0</v>
      </c>
      <c r="N1608" s="159">
        <f t="shared" si="762"/>
        <v>0</v>
      </c>
      <c r="O1608" s="159">
        <f t="shared" si="762"/>
        <v>0</v>
      </c>
      <c r="P1608" s="159">
        <f t="shared" si="762"/>
        <v>0</v>
      </c>
      <c r="Q1608" s="159">
        <f t="shared" si="762"/>
        <v>0</v>
      </c>
      <c r="R1608" s="159">
        <f t="shared" si="762"/>
        <v>0</v>
      </c>
    </row>
    <row r="1609" spans="1:18" ht="34.5" hidden="1" customHeight="1">
      <c r="A1609" s="17" t="s">
        <v>51</v>
      </c>
      <c r="B1609" s="55">
        <v>795</v>
      </c>
      <c r="C1609" s="16" t="s">
        <v>365</v>
      </c>
      <c r="D1609" s="16" t="s">
        <v>37</v>
      </c>
      <c r="E1609" s="16" t="s">
        <v>552</v>
      </c>
      <c r="F1609" s="16" t="s">
        <v>52</v>
      </c>
      <c r="G1609" s="159"/>
      <c r="H1609" s="159"/>
      <c r="I1609" s="159"/>
      <c r="J1609" s="159"/>
      <c r="K1609" s="159"/>
      <c r="L1609" s="159"/>
      <c r="M1609" s="159"/>
      <c r="N1609" s="159"/>
      <c r="O1609" s="159"/>
      <c r="P1609" s="159"/>
      <c r="Q1609" s="159"/>
      <c r="R1609" s="159"/>
    </row>
    <row r="1610" spans="1:18" s="4" customFormat="1" ht="19.5" hidden="1" customHeight="1">
      <c r="A1610" s="17" t="s">
        <v>360</v>
      </c>
      <c r="B1610" s="55">
        <v>795</v>
      </c>
      <c r="C1610" s="16" t="s">
        <v>365</v>
      </c>
      <c r="D1610" s="16" t="s">
        <v>37</v>
      </c>
      <c r="E1610" s="16" t="s">
        <v>475</v>
      </c>
      <c r="F1610" s="16"/>
      <c r="G1610" s="159">
        <f>G1611</f>
        <v>0</v>
      </c>
      <c r="H1610" s="159">
        <f t="shared" ref="H1610:R1610" si="763">H1611</f>
        <v>0</v>
      </c>
      <c r="I1610" s="159">
        <f t="shared" si="763"/>
        <v>0</v>
      </c>
      <c r="J1610" s="159">
        <f t="shared" si="763"/>
        <v>0</v>
      </c>
      <c r="K1610" s="159">
        <f t="shared" si="763"/>
        <v>0</v>
      </c>
      <c r="L1610" s="159">
        <f t="shared" si="763"/>
        <v>0</v>
      </c>
      <c r="M1610" s="159">
        <f t="shared" si="763"/>
        <v>0</v>
      </c>
      <c r="N1610" s="159">
        <f t="shared" si="763"/>
        <v>0</v>
      </c>
      <c r="O1610" s="159">
        <f t="shared" si="763"/>
        <v>0</v>
      </c>
      <c r="P1610" s="159">
        <f t="shared" si="763"/>
        <v>0</v>
      </c>
      <c r="Q1610" s="159">
        <f t="shared" si="763"/>
        <v>0</v>
      </c>
      <c r="R1610" s="159">
        <f t="shared" si="763"/>
        <v>0</v>
      </c>
    </row>
    <row r="1611" spans="1:18" s="4" customFormat="1" ht="21.75" hidden="1" customHeight="1">
      <c r="A1611" s="17" t="s">
        <v>360</v>
      </c>
      <c r="B1611" s="55">
        <v>795</v>
      </c>
      <c r="C1611" s="16" t="s">
        <v>365</v>
      </c>
      <c r="D1611" s="16" t="s">
        <v>37</v>
      </c>
      <c r="E1611" s="16" t="s">
        <v>566</v>
      </c>
      <c r="F1611" s="16"/>
      <c r="G1611" s="159">
        <f>G1614+G1612</f>
        <v>0</v>
      </c>
      <c r="H1611" s="159">
        <f t="shared" ref="H1611:R1611" si="764">H1614+H1612</f>
        <v>0</v>
      </c>
      <c r="I1611" s="159">
        <f t="shared" si="764"/>
        <v>0</v>
      </c>
      <c r="J1611" s="159">
        <f t="shared" si="764"/>
        <v>0</v>
      </c>
      <c r="K1611" s="159">
        <f t="shared" si="764"/>
        <v>0</v>
      </c>
      <c r="L1611" s="159">
        <f t="shared" si="764"/>
        <v>0</v>
      </c>
      <c r="M1611" s="159">
        <f t="shared" si="764"/>
        <v>0</v>
      </c>
      <c r="N1611" s="159">
        <f t="shared" si="764"/>
        <v>0</v>
      </c>
      <c r="O1611" s="159">
        <f t="shared" si="764"/>
        <v>0</v>
      </c>
      <c r="P1611" s="159">
        <f t="shared" si="764"/>
        <v>0</v>
      </c>
      <c r="Q1611" s="159">
        <f t="shared" si="764"/>
        <v>0</v>
      </c>
      <c r="R1611" s="159">
        <f t="shared" si="764"/>
        <v>0</v>
      </c>
    </row>
    <row r="1612" spans="1:18" ht="23.25" hidden="1" customHeight="1">
      <c r="A1612" s="17" t="s">
        <v>649</v>
      </c>
      <c r="B1612" s="55">
        <v>795</v>
      </c>
      <c r="C1612" s="16" t="s">
        <v>365</v>
      </c>
      <c r="D1612" s="16" t="s">
        <v>37</v>
      </c>
      <c r="E1612" s="16" t="s">
        <v>566</v>
      </c>
      <c r="F1612" s="16" t="s">
        <v>50</v>
      </c>
      <c r="G1612" s="159">
        <f>G1613</f>
        <v>0</v>
      </c>
      <c r="H1612" s="159">
        <f t="shared" ref="H1612:R1612" si="765">H1613</f>
        <v>0</v>
      </c>
      <c r="I1612" s="159">
        <f t="shared" si="765"/>
        <v>0</v>
      </c>
      <c r="J1612" s="159">
        <f t="shared" si="765"/>
        <v>0</v>
      </c>
      <c r="K1612" s="159">
        <f t="shared" si="765"/>
        <v>0</v>
      </c>
      <c r="L1612" s="159">
        <f t="shared" si="765"/>
        <v>0</v>
      </c>
      <c r="M1612" s="159">
        <f t="shared" si="765"/>
        <v>0</v>
      </c>
      <c r="N1612" s="159">
        <f t="shared" si="765"/>
        <v>0</v>
      </c>
      <c r="O1612" s="159">
        <f t="shared" si="765"/>
        <v>0</v>
      </c>
      <c r="P1612" s="159">
        <f t="shared" si="765"/>
        <v>0</v>
      </c>
      <c r="Q1612" s="159">
        <f t="shared" si="765"/>
        <v>0</v>
      </c>
      <c r="R1612" s="159">
        <f t="shared" si="765"/>
        <v>0</v>
      </c>
    </row>
    <row r="1613" spans="1:18" s="19" customFormat="1" ht="23.25" hidden="1" customHeight="1">
      <c r="A1613" s="17" t="s">
        <v>51</v>
      </c>
      <c r="B1613" s="55">
        <v>795</v>
      </c>
      <c r="C1613" s="16" t="s">
        <v>365</v>
      </c>
      <c r="D1613" s="16" t="s">
        <v>37</v>
      </c>
      <c r="E1613" s="16" t="s">
        <v>566</v>
      </c>
      <c r="F1613" s="16" t="s">
        <v>52</v>
      </c>
      <c r="G1613" s="159"/>
      <c r="H1613" s="159"/>
      <c r="I1613" s="159"/>
      <c r="J1613" s="159"/>
      <c r="K1613" s="159"/>
      <c r="L1613" s="159"/>
      <c r="M1613" s="159"/>
      <c r="N1613" s="159"/>
      <c r="O1613" s="159"/>
      <c r="P1613" s="159"/>
      <c r="Q1613" s="159"/>
      <c r="R1613" s="159"/>
    </row>
    <row r="1614" spans="1:18" s="4" customFormat="1" ht="29.25" hidden="1" customHeight="1">
      <c r="A1614" s="17" t="s">
        <v>49</v>
      </c>
      <c r="B1614" s="55">
        <v>795</v>
      </c>
      <c r="C1614" s="16" t="s">
        <v>365</v>
      </c>
      <c r="D1614" s="16" t="s">
        <v>37</v>
      </c>
      <c r="E1614" s="16" t="s">
        <v>566</v>
      </c>
      <c r="F1614" s="16" t="s">
        <v>50</v>
      </c>
      <c r="G1614" s="159">
        <f>G1615</f>
        <v>0</v>
      </c>
      <c r="H1614" s="159">
        <f t="shared" ref="H1614:R1614" si="766">H1615</f>
        <v>0</v>
      </c>
      <c r="I1614" s="159">
        <f t="shared" si="766"/>
        <v>0</v>
      </c>
      <c r="J1614" s="159">
        <f t="shared" si="766"/>
        <v>0</v>
      </c>
      <c r="K1614" s="159">
        <f t="shared" si="766"/>
        <v>0</v>
      </c>
      <c r="L1614" s="159">
        <f t="shared" si="766"/>
        <v>0</v>
      </c>
      <c r="M1614" s="159">
        <f t="shared" si="766"/>
        <v>0</v>
      </c>
      <c r="N1614" s="159">
        <f t="shared" si="766"/>
        <v>0</v>
      </c>
      <c r="O1614" s="159">
        <f t="shared" si="766"/>
        <v>0</v>
      </c>
      <c r="P1614" s="159">
        <f t="shared" si="766"/>
        <v>0</v>
      </c>
      <c r="Q1614" s="159">
        <f t="shared" si="766"/>
        <v>0</v>
      </c>
      <c r="R1614" s="159">
        <f t="shared" si="766"/>
        <v>0</v>
      </c>
    </row>
    <row r="1615" spans="1:18" s="19" customFormat="1" ht="33" hidden="1" customHeight="1">
      <c r="A1615" s="17" t="s">
        <v>51</v>
      </c>
      <c r="B1615" s="55">
        <v>795</v>
      </c>
      <c r="C1615" s="16" t="s">
        <v>365</v>
      </c>
      <c r="D1615" s="16" t="s">
        <v>37</v>
      </c>
      <c r="E1615" s="16" t="s">
        <v>566</v>
      </c>
      <c r="F1615" s="16" t="s">
        <v>52</v>
      </c>
      <c r="G1615" s="159"/>
      <c r="H1615" s="159"/>
      <c r="I1615" s="159"/>
      <c r="J1615" s="159"/>
      <c r="K1615" s="159"/>
      <c r="L1615" s="159"/>
      <c r="M1615" s="159"/>
      <c r="N1615" s="159"/>
      <c r="O1615" s="159"/>
      <c r="P1615" s="159"/>
      <c r="Q1615" s="159"/>
      <c r="R1615" s="159"/>
    </row>
    <row r="1616" spans="1:18" ht="30.75" hidden="1" customHeight="1">
      <c r="A1616" s="17" t="s">
        <v>367</v>
      </c>
      <c r="B1616" s="55">
        <v>795</v>
      </c>
      <c r="C1616" s="16" t="s">
        <v>365</v>
      </c>
      <c r="D1616" s="16" t="s">
        <v>37</v>
      </c>
      <c r="E1616" s="16" t="s">
        <v>480</v>
      </c>
      <c r="F1616" s="16"/>
      <c r="G1616" s="159">
        <f>G1617</f>
        <v>0</v>
      </c>
      <c r="H1616" s="159">
        <f t="shared" ref="H1616:R1618" si="767">H1617</f>
        <v>0</v>
      </c>
      <c r="I1616" s="159">
        <f t="shared" si="767"/>
        <v>0</v>
      </c>
      <c r="J1616" s="159">
        <f t="shared" si="767"/>
        <v>0</v>
      </c>
      <c r="K1616" s="159">
        <f t="shared" si="767"/>
        <v>0</v>
      </c>
      <c r="L1616" s="159">
        <f t="shared" si="767"/>
        <v>0</v>
      </c>
      <c r="M1616" s="159">
        <f t="shared" si="767"/>
        <v>0</v>
      </c>
      <c r="N1616" s="159">
        <f t="shared" si="767"/>
        <v>0</v>
      </c>
      <c r="O1616" s="159">
        <f t="shared" si="767"/>
        <v>0</v>
      </c>
      <c r="P1616" s="159">
        <f t="shared" si="767"/>
        <v>0</v>
      </c>
      <c r="Q1616" s="159">
        <f t="shared" si="767"/>
        <v>0</v>
      </c>
      <c r="R1616" s="159">
        <f t="shared" si="767"/>
        <v>0</v>
      </c>
    </row>
    <row r="1617" spans="1:18" ht="27.75" hidden="1" customHeight="1">
      <c r="A1617" s="17" t="s">
        <v>614</v>
      </c>
      <c r="B1617" s="55">
        <v>795</v>
      </c>
      <c r="C1617" s="16" t="s">
        <v>365</v>
      </c>
      <c r="D1617" s="16" t="s">
        <v>37</v>
      </c>
      <c r="E1617" s="16" t="s">
        <v>554</v>
      </c>
      <c r="F1617" s="16"/>
      <c r="G1617" s="159">
        <f>G1618</f>
        <v>0</v>
      </c>
      <c r="H1617" s="159">
        <f t="shared" si="767"/>
        <v>0</v>
      </c>
      <c r="I1617" s="159">
        <f t="shared" si="767"/>
        <v>0</v>
      </c>
      <c r="J1617" s="159">
        <f t="shared" si="767"/>
        <v>0</v>
      </c>
      <c r="K1617" s="159">
        <f t="shared" si="767"/>
        <v>0</v>
      </c>
      <c r="L1617" s="159">
        <f t="shared" si="767"/>
        <v>0</v>
      </c>
      <c r="M1617" s="159">
        <f t="shared" si="767"/>
        <v>0</v>
      </c>
      <c r="N1617" s="159">
        <f t="shared" si="767"/>
        <v>0</v>
      </c>
      <c r="O1617" s="159">
        <f t="shared" si="767"/>
        <v>0</v>
      </c>
      <c r="P1617" s="159">
        <f t="shared" si="767"/>
        <v>0</v>
      </c>
      <c r="Q1617" s="159">
        <f t="shared" si="767"/>
        <v>0</v>
      </c>
      <c r="R1617" s="159">
        <f t="shared" si="767"/>
        <v>0</v>
      </c>
    </row>
    <row r="1618" spans="1:18" ht="29.25" hidden="1" customHeight="1">
      <c r="A1618" s="17" t="s">
        <v>49</v>
      </c>
      <c r="B1618" s="55">
        <v>795</v>
      </c>
      <c r="C1618" s="16" t="s">
        <v>365</v>
      </c>
      <c r="D1618" s="16" t="s">
        <v>37</v>
      </c>
      <c r="E1618" s="16" t="s">
        <v>554</v>
      </c>
      <c r="F1618" s="16" t="s">
        <v>50</v>
      </c>
      <c r="G1618" s="159">
        <f>G1619</f>
        <v>0</v>
      </c>
      <c r="H1618" s="159">
        <f t="shared" si="767"/>
        <v>0</v>
      </c>
      <c r="I1618" s="159">
        <f t="shared" si="767"/>
        <v>0</v>
      </c>
      <c r="J1618" s="159">
        <f t="shared" si="767"/>
        <v>0</v>
      </c>
      <c r="K1618" s="159">
        <f t="shared" si="767"/>
        <v>0</v>
      </c>
      <c r="L1618" s="159">
        <f t="shared" si="767"/>
        <v>0</v>
      </c>
      <c r="M1618" s="159">
        <f t="shared" si="767"/>
        <v>0</v>
      </c>
      <c r="N1618" s="159">
        <f t="shared" si="767"/>
        <v>0</v>
      </c>
      <c r="O1618" s="159">
        <f t="shared" si="767"/>
        <v>0</v>
      </c>
      <c r="P1618" s="159">
        <f t="shared" si="767"/>
        <v>0</v>
      </c>
      <c r="Q1618" s="159">
        <f t="shared" si="767"/>
        <v>0</v>
      </c>
      <c r="R1618" s="159">
        <f t="shared" si="767"/>
        <v>0</v>
      </c>
    </row>
    <row r="1619" spans="1:18" ht="34.5" hidden="1" customHeight="1">
      <c r="A1619" s="17" t="s">
        <v>51</v>
      </c>
      <c r="B1619" s="55">
        <v>795</v>
      </c>
      <c r="C1619" s="16" t="s">
        <v>365</v>
      </c>
      <c r="D1619" s="16" t="s">
        <v>37</v>
      </c>
      <c r="E1619" s="16" t="s">
        <v>554</v>
      </c>
      <c r="F1619" s="16" t="s">
        <v>52</v>
      </c>
      <c r="G1619" s="159"/>
      <c r="H1619" s="159"/>
      <c r="I1619" s="159"/>
      <c r="J1619" s="159"/>
      <c r="K1619" s="159"/>
      <c r="L1619" s="159"/>
      <c r="M1619" s="159"/>
      <c r="N1619" s="159"/>
      <c r="O1619" s="159"/>
      <c r="P1619" s="159"/>
      <c r="Q1619" s="159"/>
      <c r="R1619" s="159"/>
    </row>
    <row r="1620" spans="1:18" ht="34.5" customHeight="1">
      <c r="A1620" s="17" t="s">
        <v>895</v>
      </c>
      <c r="B1620" s="55">
        <v>795</v>
      </c>
      <c r="C1620" s="16" t="s">
        <v>365</v>
      </c>
      <c r="D1620" s="16" t="s">
        <v>37</v>
      </c>
      <c r="E1620" s="16" t="s">
        <v>894</v>
      </c>
      <c r="F1620" s="16"/>
      <c r="G1620" s="159">
        <f>G1621</f>
        <v>1500000</v>
      </c>
      <c r="H1620" s="159">
        <f t="shared" ref="H1620:R1621" si="768">H1621</f>
        <v>1500001</v>
      </c>
      <c r="I1620" s="159">
        <f t="shared" si="768"/>
        <v>1500002</v>
      </c>
      <c r="J1620" s="159">
        <f t="shared" si="768"/>
        <v>1500003</v>
      </c>
      <c r="K1620" s="159">
        <f t="shared" si="768"/>
        <v>1500004</v>
      </c>
      <c r="L1620" s="159">
        <f t="shared" si="768"/>
        <v>1500005</v>
      </c>
      <c r="M1620" s="159">
        <f t="shared" si="768"/>
        <v>1500006</v>
      </c>
      <c r="N1620" s="159">
        <f t="shared" si="768"/>
        <v>1500007</v>
      </c>
      <c r="O1620" s="159">
        <f t="shared" si="768"/>
        <v>1500008</v>
      </c>
      <c r="P1620" s="159">
        <f t="shared" si="768"/>
        <v>1500009</v>
      </c>
      <c r="Q1620" s="159">
        <f t="shared" si="768"/>
        <v>1500010</v>
      </c>
      <c r="R1620" s="159">
        <f t="shared" si="768"/>
        <v>1500000</v>
      </c>
    </row>
    <row r="1621" spans="1:18" ht="34.5" customHeight="1">
      <c r="A1621" s="17" t="s">
        <v>49</v>
      </c>
      <c r="B1621" s="55">
        <v>795</v>
      </c>
      <c r="C1621" s="16" t="s">
        <v>365</v>
      </c>
      <c r="D1621" s="16" t="s">
        <v>37</v>
      </c>
      <c r="E1621" s="16" t="s">
        <v>894</v>
      </c>
      <c r="F1621" s="16" t="s">
        <v>50</v>
      </c>
      <c r="G1621" s="159">
        <f>G1622</f>
        <v>1500000</v>
      </c>
      <c r="H1621" s="159">
        <f t="shared" si="768"/>
        <v>1500001</v>
      </c>
      <c r="I1621" s="159">
        <f t="shared" si="768"/>
        <v>1500002</v>
      </c>
      <c r="J1621" s="159">
        <f t="shared" si="768"/>
        <v>1500003</v>
      </c>
      <c r="K1621" s="159">
        <f t="shared" si="768"/>
        <v>1500004</v>
      </c>
      <c r="L1621" s="159">
        <f t="shared" si="768"/>
        <v>1500005</v>
      </c>
      <c r="M1621" s="159">
        <f t="shared" si="768"/>
        <v>1500006</v>
      </c>
      <c r="N1621" s="159">
        <f t="shared" si="768"/>
        <v>1500007</v>
      </c>
      <c r="O1621" s="159">
        <f t="shared" si="768"/>
        <v>1500008</v>
      </c>
      <c r="P1621" s="159">
        <f t="shared" si="768"/>
        <v>1500009</v>
      </c>
      <c r="Q1621" s="159">
        <f t="shared" si="768"/>
        <v>1500010</v>
      </c>
      <c r="R1621" s="159">
        <f t="shared" si="768"/>
        <v>1500000</v>
      </c>
    </row>
    <row r="1622" spans="1:18" ht="34.5" customHeight="1">
      <c r="A1622" s="17" t="s">
        <v>51</v>
      </c>
      <c r="B1622" s="55">
        <v>795</v>
      </c>
      <c r="C1622" s="16" t="s">
        <v>365</v>
      </c>
      <c r="D1622" s="16" t="s">
        <v>37</v>
      </c>
      <c r="E1622" s="16" t="s">
        <v>894</v>
      </c>
      <c r="F1622" s="16" t="s">
        <v>52</v>
      </c>
      <c r="G1622" s="159">
        <v>1500000</v>
      </c>
      <c r="H1622" s="159">
        <v>1500001</v>
      </c>
      <c r="I1622" s="159">
        <v>1500002</v>
      </c>
      <c r="J1622" s="159">
        <v>1500003</v>
      </c>
      <c r="K1622" s="159">
        <v>1500004</v>
      </c>
      <c r="L1622" s="159">
        <v>1500005</v>
      </c>
      <c r="M1622" s="159">
        <v>1500006</v>
      </c>
      <c r="N1622" s="159">
        <v>1500007</v>
      </c>
      <c r="O1622" s="159">
        <v>1500008</v>
      </c>
      <c r="P1622" s="159">
        <v>1500009</v>
      </c>
      <c r="Q1622" s="159">
        <v>1500010</v>
      </c>
      <c r="R1622" s="159">
        <v>1500000</v>
      </c>
    </row>
    <row r="1623" spans="1:18" ht="34.5" customHeight="1">
      <c r="A1623" s="17" t="s">
        <v>944</v>
      </c>
      <c r="B1623" s="55">
        <v>795</v>
      </c>
      <c r="C1623" s="16" t="s">
        <v>365</v>
      </c>
      <c r="D1623" s="16" t="s">
        <v>37</v>
      </c>
      <c r="E1623" s="16" t="s">
        <v>943</v>
      </c>
      <c r="F1623" s="16"/>
      <c r="G1623" s="159">
        <f>G1624</f>
        <v>6782900</v>
      </c>
      <c r="H1623" s="159">
        <f t="shared" ref="H1623:R1624" si="769">H1624</f>
        <v>6782901</v>
      </c>
      <c r="I1623" s="159">
        <f t="shared" si="769"/>
        <v>6782902</v>
      </c>
      <c r="J1623" s="159">
        <f t="shared" si="769"/>
        <v>6782903</v>
      </c>
      <c r="K1623" s="159">
        <f t="shared" si="769"/>
        <v>6782904</v>
      </c>
      <c r="L1623" s="159">
        <f t="shared" si="769"/>
        <v>6782905</v>
      </c>
      <c r="M1623" s="159">
        <f t="shared" si="769"/>
        <v>6782906</v>
      </c>
      <c r="N1623" s="159">
        <f t="shared" si="769"/>
        <v>6782907</v>
      </c>
      <c r="O1623" s="159">
        <f t="shared" si="769"/>
        <v>6782908</v>
      </c>
      <c r="P1623" s="159">
        <f t="shared" si="769"/>
        <v>6782909</v>
      </c>
      <c r="Q1623" s="159">
        <f t="shared" si="769"/>
        <v>6782910</v>
      </c>
      <c r="R1623" s="159">
        <f t="shared" si="769"/>
        <v>6782900</v>
      </c>
    </row>
    <row r="1624" spans="1:18" ht="34.5" customHeight="1">
      <c r="A1624" s="17" t="s">
        <v>100</v>
      </c>
      <c r="B1624" s="55">
        <v>795</v>
      </c>
      <c r="C1624" s="16" t="s">
        <v>365</v>
      </c>
      <c r="D1624" s="16" t="s">
        <v>37</v>
      </c>
      <c r="E1624" s="16" t="s">
        <v>943</v>
      </c>
      <c r="F1624" s="16" t="s">
        <v>101</v>
      </c>
      <c r="G1624" s="159">
        <f>G1625</f>
        <v>6782900</v>
      </c>
      <c r="H1624" s="159">
        <f t="shared" si="769"/>
        <v>6782901</v>
      </c>
      <c r="I1624" s="159">
        <f t="shared" si="769"/>
        <v>6782902</v>
      </c>
      <c r="J1624" s="159">
        <f t="shared" si="769"/>
        <v>6782903</v>
      </c>
      <c r="K1624" s="159">
        <f t="shared" si="769"/>
        <v>6782904</v>
      </c>
      <c r="L1624" s="159">
        <f t="shared" si="769"/>
        <v>6782905</v>
      </c>
      <c r="M1624" s="159">
        <f t="shared" si="769"/>
        <v>6782906</v>
      </c>
      <c r="N1624" s="159">
        <f t="shared" si="769"/>
        <v>6782907</v>
      </c>
      <c r="O1624" s="159">
        <f t="shared" si="769"/>
        <v>6782908</v>
      </c>
      <c r="P1624" s="159">
        <f t="shared" si="769"/>
        <v>6782909</v>
      </c>
      <c r="Q1624" s="159">
        <f t="shared" si="769"/>
        <v>6782910</v>
      </c>
      <c r="R1624" s="159">
        <f t="shared" si="769"/>
        <v>6782900</v>
      </c>
    </row>
    <row r="1625" spans="1:18" ht="51.75" customHeight="1">
      <c r="A1625" s="17" t="s">
        <v>942</v>
      </c>
      <c r="B1625" s="55">
        <v>795</v>
      </c>
      <c r="C1625" s="16" t="s">
        <v>365</v>
      </c>
      <c r="D1625" s="16" t="s">
        <v>37</v>
      </c>
      <c r="E1625" s="16" t="s">
        <v>943</v>
      </c>
      <c r="F1625" s="16" t="s">
        <v>686</v>
      </c>
      <c r="G1625" s="159">
        <v>6782900</v>
      </c>
      <c r="H1625" s="159">
        <v>6782901</v>
      </c>
      <c r="I1625" s="159">
        <v>6782902</v>
      </c>
      <c r="J1625" s="159">
        <v>6782903</v>
      </c>
      <c r="K1625" s="159">
        <v>6782904</v>
      </c>
      <c r="L1625" s="159">
        <v>6782905</v>
      </c>
      <c r="M1625" s="159">
        <v>6782906</v>
      </c>
      <c r="N1625" s="159">
        <v>6782907</v>
      </c>
      <c r="O1625" s="159">
        <v>6782908</v>
      </c>
      <c r="P1625" s="159">
        <v>6782909</v>
      </c>
      <c r="Q1625" s="159">
        <v>6782910</v>
      </c>
      <c r="R1625" s="159">
        <v>6782900</v>
      </c>
    </row>
    <row r="1626" spans="1:18" ht="34.5" hidden="1" customHeight="1">
      <c r="A1626" s="17"/>
      <c r="B1626" s="55"/>
      <c r="C1626" s="16"/>
      <c r="D1626" s="16"/>
      <c r="E1626" s="16"/>
      <c r="F1626" s="16"/>
      <c r="G1626" s="159"/>
      <c r="H1626" s="159"/>
      <c r="I1626" s="159"/>
      <c r="J1626" s="159"/>
      <c r="K1626" s="159"/>
      <c r="L1626" s="159"/>
      <c r="M1626" s="159"/>
      <c r="N1626" s="159"/>
      <c r="O1626" s="159"/>
      <c r="P1626" s="159"/>
      <c r="Q1626" s="159"/>
      <c r="R1626" s="159"/>
    </row>
    <row r="1627" spans="1:18" ht="34.5" hidden="1" customHeight="1">
      <c r="A1627" s="17"/>
      <c r="B1627" s="55"/>
      <c r="C1627" s="16"/>
      <c r="D1627" s="16"/>
      <c r="E1627" s="16"/>
      <c r="F1627" s="16"/>
      <c r="G1627" s="159"/>
      <c r="H1627" s="159"/>
      <c r="I1627" s="159"/>
      <c r="J1627" s="159"/>
      <c r="K1627" s="159"/>
      <c r="L1627" s="159"/>
      <c r="M1627" s="159"/>
      <c r="N1627" s="159"/>
      <c r="O1627" s="159"/>
      <c r="P1627" s="159"/>
      <c r="Q1627" s="159"/>
      <c r="R1627" s="159"/>
    </row>
    <row r="1628" spans="1:18" ht="34.5" hidden="1" customHeight="1">
      <c r="A1628" s="17" t="s">
        <v>360</v>
      </c>
      <c r="B1628" s="55">
        <v>795</v>
      </c>
      <c r="C1628" s="16" t="s">
        <v>365</v>
      </c>
      <c r="D1628" s="16" t="s">
        <v>37</v>
      </c>
      <c r="E1628" s="16" t="s">
        <v>941</v>
      </c>
      <c r="F1628" s="16"/>
      <c r="G1628" s="159">
        <f>G1629</f>
        <v>0</v>
      </c>
      <c r="H1628" s="159">
        <f t="shared" ref="H1628:R1629" si="770">H1629</f>
        <v>0</v>
      </c>
      <c r="I1628" s="159">
        <f t="shared" si="770"/>
        <v>0</v>
      </c>
      <c r="J1628" s="159">
        <f t="shared" si="770"/>
        <v>0</v>
      </c>
      <c r="K1628" s="159">
        <f t="shared" si="770"/>
        <v>0</v>
      </c>
      <c r="L1628" s="159">
        <f t="shared" si="770"/>
        <v>0</v>
      </c>
      <c r="M1628" s="159">
        <f t="shared" si="770"/>
        <v>0</v>
      </c>
      <c r="N1628" s="159">
        <f t="shared" si="770"/>
        <v>0</v>
      </c>
      <c r="O1628" s="159">
        <f t="shared" si="770"/>
        <v>0</v>
      </c>
      <c r="P1628" s="159">
        <f t="shared" si="770"/>
        <v>0</v>
      </c>
      <c r="Q1628" s="159">
        <f t="shared" si="770"/>
        <v>0</v>
      </c>
      <c r="R1628" s="159">
        <f t="shared" si="770"/>
        <v>0</v>
      </c>
    </row>
    <row r="1629" spans="1:18" ht="34.5" hidden="1" customHeight="1">
      <c r="A1629" s="17" t="s">
        <v>49</v>
      </c>
      <c r="B1629" s="55">
        <v>795</v>
      </c>
      <c r="C1629" s="16" t="s">
        <v>365</v>
      </c>
      <c r="D1629" s="16" t="s">
        <v>37</v>
      </c>
      <c r="E1629" s="16" t="s">
        <v>941</v>
      </c>
      <c r="F1629" s="16" t="s">
        <v>50</v>
      </c>
      <c r="G1629" s="159">
        <f>G1630</f>
        <v>0</v>
      </c>
      <c r="H1629" s="159">
        <f t="shared" si="770"/>
        <v>0</v>
      </c>
      <c r="I1629" s="159">
        <f t="shared" si="770"/>
        <v>0</v>
      </c>
      <c r="J1629" s="159">
        <f t="shared" si="770"/>
        <v>0</v>
      </c>
      <c r="K1629" s="159">
        <f t="shared" si="770"/>
        <v>0</v>
      </c>
      <c r="L1629" s="159">
        <f t="shared" si="770"/>
        <v>0</v>
      </c>
      <c r="M1629" s="159">
        <f t="shared" si="770"/>
        <v>0</v>
      </c>
      <c r="N1629" s="159">
        <f t="shared" si="770"/>
        <v>0</v>
      </c>
      <c r="O1629" s="159">
        <f t="shared" si="770"/>
        <v>0</v>
      </c>
      <c r="P1629" s="159">
        <f t="shared" si="770"/>
        <v>0</v>
      </c>
      <c r="Q1629" s="159">
        <f t="shared" si="770"/>
        <v>0</v>
      </c>
      <c r="R1629" s="159">
        <f t="shared" si="770"/>
        <v>0</v>
      </c>
    </row>
    <row r="1630" spans="1:18" ht="34.5" hidden="1" customHeight="1">
      <c r="A1630" s="17" t="s">
        <v>51</v>
      </c>
      <c r="B1630" s="55">
        <v>795</v>
      </c>
      <c r="C1630" s="16" t="s">
        <v>365</v>
      </c>
      <c r="D1630" s="16" t="s">
        <v>37</v>
      </c>
      <c r="E1630" s="16" t="s">
        <v>941</v>
      </c>
      <c r="F1630" s="16" t="s">
        <v>52</v>
      </c>
      <c r="G1630" s="159"/>
      <c r="H1630" s="159"/>
      <c r="I1630" s="159"/>
      <c r="J1630" s="159"/>
      <c r="K1630" s="159"/>
      <c r="L1630" s="159"/>
      <c r="M1630" s="159"/>
      <c r="N1630" s="159"/>
      <c r="O1630" s="159"/>
      <c r="P1630" s="159"/>
      <c r="Q1630" s="159"/>
      <c r="R1630" s="159"/>
    </row>
    <row r="1631" spans="1:18" ht="15" customHeight="1">
      <c r="A1631" s="17" t="s">
        <v>360</v>
      </c>
      <c r="B1631" s="55">
        <v>795</v>
      </c>
      <c r="C1631" s="16" t="s">
        <v>365</v>
      </c>
      <c r="D1631" s="16" t="s">
        <v>37</v>
      </c>
      <c r="E1631" s="16" t="s">
        <v>475</v>
      </c>
      <c r="F1631" s="16"/>
      <c r="G1631" s="159">
        <f>G1632</f>
        <v>352887.28</v>
      </c>
      <c r="H1631" s="159">
        <f t="shared" ref="H1631:R1633" si="771">H1632</f>
        <v>352888.28</v>
      </c>
      <c r="I1631" s="159">
        <f t="shared" si="771"/>
        <v>352889.28</v>
      </c>
      <c r="J1631" s="159">
        <f t="shared" si="771"/>
        <v>352890.28</v>
      </c>
      <c r="K1631" s="159">
        <f t="shared" si="771"/>
        <v>352891.28</v>
      </c>
      <c r="L1631" s="159">
        <f t="shared" si="771"/>
        <v>352892.28</v>
      </c>
      <c r="M1631" s="159">
        <f t="shared" si="771"/>
        <v>352893.28</v>
      </c>
      <c r="N1631" s="159">
        <f t="shared" si="771"/>
        <v>352894.28</v>
      </c>
      <c r="O1631" s="159">
        <f t="shared" si="771"/>
        <v>352895.28</v>
      </c>
      <c r="P1631" s="159">
        <f t="shared" si="771"/>
        <v>352896.28</v>
      </c>
      <c r="Q1631" s="159">
        <f t="shared" si="771"/>
        <v>352897.28000000003</v>
      </c>
      <c r="R1631" s="159">
        <f t="shared" si="771"/>
        <v>352887.28</v>
      </c>
    </row>
    <row r="1632" spans="1:18" ht="15" customHeight="1">
      <c r="A1632" s="17" t="s">
        <v>360</v>
      </c>
      <c r="B1632" s="55">
        <v>795</v>
      </c>
      <c r="C1632" s="16" t="s">
        <v>365</v>
      </c>
      <c r="D1632" s="16" t="s">
        <v>37</v>
      </c>
      <c r="E1632" s="16" t="s">
        <v>566</v>
      </c>
      <c r="F1632" s="16"/>
      <c r="G1632" s="159">
        <f>G1633</f>
        <v>352887.28</v>
      </c>
      <c r="H1632" s="159">
        <f t="shared" si="771"/>
        <v>352888.28</v>
      </c>
      <c r="I1632" s="159">
        <f t="shared" si="771"/>
        <v>352889.28</v>
      </c>
      <c r="J1632" s="159">
        <f t="shared" si="771"/>
        <v>352890.28</v>
      </c>
      <c r="K1632" s="159">
        <f t="shared" si="771"/>
        <v>352891.28</v>
      </c>
      <c r="L1632" s="159">
        <f t="shared" si="771"/>
        <v>352892.28</v>
      </c>
      <c r="M1632" s="159">
        <f t="shared" si="771"/>
        <v>352893.28</v>
      </c>
      <c r="N1632" s="159">
        <f t="shared" si="771"/>
        <v>352894.28</v>
      </c>
      <c r="O1632" s="159">
        <f t="shared" si="771"/>
        <v>352895.28</v>
      </c>
      <c r="P1632" s="159">
        <f t="shared" si="771"/>
        <v>352896.28</v>
      </c>
      <c r="Q1632" s="159">
        <f t="shared" si="771"/>
        <v>352897.28000000003</v>
      </c>
      <c r="R1632" s="159">
        <f t="shared" si="771"/>
        <v>352887.28</v>
      </c>
    </row>
    <row r="1633" spans="1:18" ht="34.5" customHeight="1">
      <c r="A1633" s="17" t="s">
        <v>49</v>
      </c>
      <c r="B1633" s="55">
        <v>795</v>
      </c>
      <c r="C1633" s="16" t="s">
        <v>365</v>
      </c>
      <c r="D1633" s="16" t="s">
        <v>37</v>
      </c>
      <c r="E1633" s="16" t="s">
        <v>566</v>
      </c>
      <c r="F1633" s="16" t="s">
        <v>50</v>
      </c>
      <c r="G1633" s="159">
        <f>G1634</f>
        <v>352887.28</v>
      </c>
      <c r="H1633" s="159">
        <f t="shared" si="771"/>
        <v>352888.28</v>
      </c>
      <c r="I1633" s="159">
        <f t="shared" si="771"/>
        <v>352889.28</v>
      </c>
      <c r="J1633" s="159">
        <f t="shared" si="771"/>
        <v>352890.28</v>
      </c>
      <c r="K1633" s="159">
        <f t="shared" si="771"/>
        <v>352891.28</v>
      </c>
      <c r="L1633" s="159">
        <f t="shared" si="771"/>
        <v>352892.28</v>
      </c>
      <c r="M1633" s="159">
        <f t="shared" si="771"/>
        <v>352893.28</v>
      </c>
      <c r="N1633" s="159">
        <f t="shared" si="771"/>
        <v>352894.28</v>
      </c>
      <c r="O1633" s="159">
        <f t="shared" si="771"/>
        <v>352895.28</v>
      </c>
      <c r="P1633" s="159">
        <f t="shared" si="771"/>
        <v>352896.28</v>
      </c>
      <c r="Q1633" s="159">
        <f t="shared" si="771"/>
        <v>352897.28000000003</v>
      </c>
      <c r="R1633" s="159">
        <f t="shared" si="771"/>
        <v>352887.28</v>
      </c>
    </row>
    <row r="1634" spans="1:18" ht="34.5" customHeight="1">
      <c r="A1634" s="17" t="s">
        <v>51</v>
      </c>
      <c r="B1634" s="55">
        <v>795</v>
      </c>
      <c r="C1634" s="16" t="s">
        <v>365</v>
      </c>
      <c r="D1634" s="16" t="s">
        <v>37</v>
      </c>
      <c r="E1634" s="16" t="s">
        <v>566</v>
      </c>
      <c r="F1634" s="16" t="s">
        <v>52</v>
      </c>
      <c r="G1634" s="159">
        <v>352887.28</v>
      </c>
      <c r="H1634" s="159">
        <v>352888.28</v>
      </c>
      <c r="I1634" s="159">
        <v>352889.28</v>
      </c>
      <c r="J1634" s="159">
        <v>352890.28</v>
      </c>
      <c r="K1634" s="159">
        <v>352891.28</v>
      </c>
      <c r="L1634" s="159">
        <v>352892.28</v>
      </c>
      <c r="M1634" s="159">
        <v>352893.28</v>
      </c>
      <c r="N1634" s="159">
        <v>352894.28</v>
      </c>
      <c r="O1634" s="159">
        <v>352895.28</v>
      </c>
      <c r="P1634" s="159">
        <v>352896.28</v>
      </c>
      <c r="Q1634" s="159">
        <v>352897.28000000003</v>
      </c>
      <c r="R1634" s="159">
        <v>352887.28</v>
      </c>
    </row>
    <row r="1635" spans="1:18" s="24" customFormat="1">
      <c r="A1635" s="37" t="s">
        <v>585</v>
      </c>
      <c r="B1635" s="21">
        <v>795</v>
      </c>
      <c r="C1635" s="39" t="s">
        <v>365</v>
      </c>
      <c r="D1635" s="39" t="s">
        <v>109</v>
      </c>
      <c r="E1635" s="39"/>
      <c r="F1635" s="39"/>
      <c r="G1635" s="165">
        <f>G1636+G1664+G1670+G1682+G1675+G1691+G1702+G1706+G1644</f>
        <v>10600742.479999999</v>
      </c>
      <c r="H1635" s="165">
        <f t="shared" ref="H1635:R1635" si="772">H1636+H1664+H1670+H1682+H1675+H1691+H1702+H1706+H1644</f>
        <v>10600745.479999999</v>
      </c>
      <c r="I1635" s="165">
        <f t="shared" si="772"/>
        <v>10600748.479999999</v>
      </c>
      <c r="J1635" s="165">
        <f t="shared" si="772"/>
        <v>10600751.479999999</v>
      </c>
      <c r="K1635" s="165">
        <f t="shared" si="772"/>
        <v>10600754.479999999</v>
      </c>
      <c r="L1635" s="165">
        <f t="shared" si="772"/>
        <v>10600757.479999999</v>
      </c>
      <c r="M1635" s="165">
        <f t="shared" si="772"/>
        <v>10600760.479999999</v>
      </c>
      <c r="N1635" s="165">
        <f t="shared" si="772"/>
        <v>10600763.479999999</v>
      </c>
      <c r="O1635" s="165">
        <f t="shared" si="772"/>
        <v>10600766.479999999</v>
      </c>
      <c r="P1635" s="165">
        <f t="shared" si="772"/>
        <v>10600769.479999999</v>
      </c>
      <c r="Q1635" s="165">
        <f t="shared" si="772"/>
        <v>10600772.479999999</v>
      </c>
      <c r="R1635" s="165">
        <f t="shared" si="772"/>
        <v>10091202.449999999</v>
      </c>
    </row>
    <row r="1636" spans="1:18" ht="51">
      <c r="A1636" s="17" t="s">
        <v>803</v>
      </c>
      <c r="B1636" s="55">
        <v>795</v>
      </c>
      <c r="C1636" s="16" t="s">
        <v>365</v>
      </c>
      <c r="D1636" s="16" t="s">
        <v>109</v>
      </c>
      <c r="E1636" s="16" t="s">
        <v>607</v>
      </c>
      <c r="F1636" s="16"/>
      <c r="G1636" s="159">
        <f>G1648+G1653+G1656+G1660+G1641+G1688+G1638</f>
        <v>660130.34</v>
      </c>
      <c r="H1636" s="159">
        <f t="shared" ref="H1636:R1636" si="773">H1648+H1653+H1656+H1660+H1641+H1688+H1638</f>
        <v>660131.34</v>
      </c>
      <c r="I1636" s="159">
        <f t="shared" si="773"/>
        <v>660132.34</v>
      </c>
      <c r="J1636" s="159">
        <f t="shared" si="773"/>
        <v>660133.34</v>
      </c>
      <c r="K1636" s="159">
        <f t="shared" si="773"/>
        <v>660134.34</v>
      </c>
      <c r="L1636" s="159">
        <f t="shared" si="773"/>
        <v>660135.34</v>
      </c>
      <c r="M1636" s="159">
        <f t="shared" si="773"/>
        <v>660136.34</v>
      </c>
      <c r="N1636" s="159">
        <f t="shared" si="773"/>
        <v>660137.34</v>
      </c>
      <c r="O1636" s="159">
        <f t="shared" si="773"/>
        <v>660138.34</v>
      </c>
      <c r="P1636" s="159">
        <f t="shared" si="773"/>
        <v>660139.34</v>
      </c>
      <c r="Q1636" s="159">
        <f t="shared" si="773"/>
        <v>660140.34</v>
      </c>
      <c r="R1636" s="159">
        <f t="shared" si="773"/>
        <v>590130.31000000006</v>
      </c>
    </row>
    <row r="1637" spans="1:18" s="24" customFormat="1" ht="53.25" hidden="1" customHeight="1">
      <c r="A1637" s="17" t="s">
        <v>803</v>
      </c>
      <c r="B1637" s="15">
        <v>793</v>
      </c>
      <c r="C1637" s="16" t="s">
        <v>365</v>
      </c>
      <c r="D1637" s="16" t="s">
        <v>109</v>
      </c>
      <c r="E1637" s="16" t="s">
        <v>607</v>
      </c>
      <c r="F1637" s="39"/>
      <c r="G1637" s="159"/>
      <c r="H1637" s="159"/>
      <c r="I1637" s="159"/>
      <c r="J1637" s="159"/>
      <c r="K1637" s="159"/>
      <c r="L1637" s="159"/>
      <c r="M1637" s="159"/>
      <c r="N1637" s="159"/>
      <c r="O1637" s="159"/>
      <c r="P1637" s="159"/>
      <c r="Q1637" s="159"/>
      <c r="R1637" s="159"/>
    </row>
    <row r="1638" spans="1:18" s="52" customFormat="1" ht="17.25" customHeight="1">
      <c r="A1638" s="17" t="s">
        <v>758</v>
      </c>
      <c r="B1638" s="15">
        <v>793</v>
      </c>
      <c r="C1638" s="16" t="s">
        <v>365</v>
      </c>
      <c r="D1638" s="16" t="s">
        <v>109</v>
      </c>
      <c r="E1638" s="16" t="s">
        <v>757</v>
      </c>
      <c r="F1638" s="16"/>
      <c r="G1638" s="159">
        <f>G1639</f>
        <v>40000</v>
      </c>
      <c r="H1638" s="159">
        <f t="shared" ref="H1638:R1639" si="774">H1639</f>
        <v>40000</v>
      </c>
      <c r="I1638" s="159">
        <f t="shared" si="774"/>
        <v>40000</v>
      </c>
      <c r="J1638" s="159">
        <f t="shared" si="774"/>
        <v>40000</v>
      </c>
      <c r="K1638" s="159">
        <f t="shared" si="774"/>
        <v>40000</v>
      </c>
      <c r="L1638" s="159">
        <f t="shared" si="774"/>
        <v>40000</v>
      </c>
      <c r="M1638" s="159">
        <f t="shared" si="774"/>
        <v>40000</v>
      </c>
      <c r="N1638" s="159">
        <f t="shared" si="774"/>
        <v>40000</v>
      </c>
      <c r="O1638" s="159">
        <f t="shared" si="774"/>
        <v>40000</v>
      </c>
      <c r="P1638" s="159">
        <f t="shared" si="774"/>
        <v>40000</v>
      </c>
      <c r="Q1638" s="159">
        <f t="shared" si="774"/>
        <v>40000</v>
      </c>
      <c r="R1638" s="159">
        <f t="shared" si="774"/>
        <v>0</v>
      </c>
    </row>
    <row r="1639" spans="1:18" s="52" customFormat="1" ht="17.25" customHeight="1">
      <c r="A1639" s="17" t="s">
        <v>649</v>
      </c>
      <c r="B1639" s="15">
        <v>793</v>
      </c>
      <c r="C1639" s="16" t="s">
        <v>365</v>
      </c>
      <c r="D1639" s="16" t="s">
        <v>109</v>
      </c>
      <c r="E1639" s="16" t="s">
        <v>757</v>
      </c>
      <c r="F1639" s="16" t="s">
        <v>50</v>
      </c>
      <c r="G1639" s="159">
        <f>G1640</f>
        <v>40000</v>
      </c>
      <c r="H1639" s="159">
        <f t="shared" si="774"/>
        <v>40000</v>
      </c>
      <c r="I1639" s="159">
        <f t="shared" si="774"/>
        <v>40000</v>
      </c>
      <c r="J1639" s="159">
        <f t="shared" si="774"/>
        <v>40000</v>
      </c>
      <c r="K1639" s="159">
        <f t="shared" si="774"/>
        <v>40000</v>
      </c>
      <c r="L1639" s="159">
        <f t="shared" si="774"/>
        <v>40000</v>
      </c>
      <c r="M1639" s="159">
        <f t="shared" si="774"/>
        <v>40000</v>
      </c>
      <c r="N1639" s="159">
        <f t="shared" si="774"/>
        <v>40000</v>
      </c>
      <c r="O1639" s="159">
        <f t="shared" si="774"/>
        <v>40000</v>
      </c>
      <c r="P1639" s="159">
        <f t="shared" si="774"/>
        <v>40000</v>
      </c>
      <c r="Q1639" s="159">
        <f t="shared" si="774"/>
        <v>40000</v>
      </c>
      <c r="R1639" s="159">
        <f t="shared" si="774"/>
        <v>0</v>
      </c>
    </row>
    <row r="1640" spans="1:18" s="52" customFormat="1" ht="17.25" customHeight="1">
      <c r="A1640" s="17" t="s">
        <v>51</v>
      </c>
      <c r="B1640" s="15">
        <v>793</v>
      </c>
      <c r="C1640" s="16" t="s">
        <v>365</v>
      </c>
      <c r="D1640" s="16" t="s">
        <v>109</v>
      </c>
      <c r="E1640" s="16" t="s">
        <v>757</v>
      </c>
      <c r="F1640" s="16" t="s">
        <v>53</v>
      </c>
      <c r="G1640" s="159">
        <f>80000-40000</f>
        <v>40000</v>
      </c>
      <c r="H1640" s="159">
        <f t="shared" ref="H1640:Q1640" si="775">80000-40000</f>
        <v>40000</v>
      </c>
      <c r="I1640" s="159">
        <f t="shared" si="775"/>
        <v>40000</v>
      </c>
      <c r="J1640" s="159">
        <f t="shared" si="775"/>
        <v>40000</v>
      </c>
      <c r="K1640" s="159">
        <f t="shared" si="775"/>
        <v>40000</v>
      </c>
      <c r="L1640" s="159">
        <f t="shared" si="775"/>
        <v>40000</v>
      </c>
      <c r="M1640" s="159">
        <f t="shared" si="775"/>
        <v>40000</v>
      </c>
      <c r="N1640" s="159">
        <f t="shared" si="775"/>
        <v>40000</v>
      </c>
      <c r="O1640" s="159">
        <f t="shared" si="775"/>
        <v>40000</v>
      </c>
      <c r="P1640" s="159">
        <f t="shared" si="775"/>
        <v>40000</v>
      </c>
      <c r="Q1640" s="159">
        <f t="shared" si="775"/>
        <v>40000</v>
      </c>
      <c r="R1640" s="159">
        <v>0</v>
      </c>
    </row>
    <row r="1641" spans="1:18">
      <c r="A1641" s="17" t="s">
        <v>542</v>
      </c>
      <c r="B1641" s="55">
        <v>795</v>
      </c>
      <c r="C1641" s="16" t="s">
        <v>365</v>
      </c>
      <c r="D1641" s="16" t="s">
        <v>109</v>
      </c>
      <c r="E1641" s="16" t="s">
        <v>552</v>
      </c>
      <c r="F1641" s="16"/>
      <c r="G1641" s="160">
        <f>G1642</f>
        <v>0</v>
      </c>
      <c r="H1641" s="160">
        <f t="shared" ref="H1641:R1642" si="776">H1642</f>
        <v>0</v>
      </c>
      <c r="I1641" s="160">
        <f t="shared" si="776"/>
        <v>0</v>
      </c>
      <c r="J1641" s="160">
        <f t="shared" si="776"/>
        <v>0</v>
      </c>
      <c r="K1641" s="160">
        <f t="shared" si="776"/>
        <v>0</v>
      </c>
      <c r="L1641" s="160">
        <f t="shared" si="776"/>
        <v>0</v>
      </c>
      <c r="M1641" s="160">
        <f t="shared" si="776"/>
        <v>0</v>
      </c>
      <c r="N1641" s="160">
        <f t="shared" si="776"/>
        <v>0</v>
      </c>
      <c r="O1641" s="160">
        <f t="shared" si="776"/>
        <v>0</v>
      </c>
      <c r="P1641" s="160">
        <f t="shared" si="776"/>
        <v>0</v>
      </c>
      <c r="Q1641" s="160">
        <f t="shared" si="776"/>
        <v>0</v>
      </c>
      <c r="R1641" s="160">
        <f t="shared" si="776"/>
        <v>0</v>
      </c>
    </row>
    <row r="1642" spans="1:18">
      <c r="A1642" s="17" t="s">
        <v>343</v>
      </c>
      <c r="B1642" s="55">
        <v>795</v>
      </c>
      <c r="C1642" s="16" t="s">
        <v>365</v>
      </c>
      <c r="D1642" s="16" t="s">
        <v>109</v>
      </c>
      <c r="E1642" s="16" t="s">
        <v>552</v>
      </c>
      <c r="F1642" s="16" t="s">
        <v>344</v>
      </c>
      <c r="G1642" s="160">
        <f>G1643</f>
        <v>0</v>
      </c>
      <c r="H1642" s="160">
        <f t="shared" si="776"/>
        <v>0</v>
      </c>
      <c r="I1642" s="160">
        <f t="shared" si="776"/>
        <v>0</v>
      </c>
      <c r="J1642" s="160">
        <f t="shared" si="776"/>
        <v>0</v>
      </c>
      <c r="K1642" s="160">
        <f t="shared" si="776"/>
        <v>0</v>
      </c>
      <c r="L1642" s="160">
        <f t="shared" si="776"/>
        <v>0</v>
      </c>
      <c r="M1642" s="160">
        <f t="shared" si="776"/>
        <v>0</v>
      </c>
      <c r="N1642" s="160">
        <f t="shared" si="776"/>
        <v>0</v>
      </c>
      <c r="O1642" s="160">
        <f t="shared" si="776"/>
        <v>0</v>
      </c>
      <c r="P1642" s="160">
        <f t="shared" si="776"/>
        <v>0</v>
      </c>
      <c r="Q1642" s="160">
        <f t="shared" si="776"/>
        <v>0</v>
      </c>
      <c r="R1642" s="160">
        <f t="shared" si="776"/>
        <v>0</v>
      </c>
    </row>
    <row r="1643" spans="1:18">
      <c r="A1643" s="17" t="s">
        <v>371</v>
      </c>
      <c r="B1643" s="55">
        <v>795</v>
      </c>
      <c r="C1643" s="16" t="s">
        <v>365</v>
      </c>
      <c r="D1643" s="16" t="s">
        <v>109</v>
      </c>
      <c r="E1643" s="16" t="s">
        <v>552</v>
      </c>
      <c r="F1643" s="16" t="s">
        <v>372</v>
      </c>
      <c r="G1643" s="160"/>
      <c r="H1643" s="160"/>
      <c r="I1643" s="160"/>
      <c r="J1643" s="160"/>
      <c r="K1643" s="160"/>
      <c r="L1643" s="160"/>
      <c r="M1643" s="160"/>
      <c r="N1643" s="160"/>
      <c r="O1643" s="160"/>
      <c r="P1643" s="160"/>
      <c r="Q1643" s="160"/>
      <c r="R1643" s="160"/>
    </row>
    <row r="1644" spans="1:18">
      <c r="A1644" s="17" t="s">
        <v>542</v>
      </c>
      <c r="B1644" s="55">
        <v>795</v>
      </c>
      <c r="C1644" s="16" t="s">
        <v>365</v>
      </c>
      <c r="D1644" s="16" t="s">
        <v>109</v>
      </c>
      <c r="E1644" s="16" t="s">
        <v>949</v>
      </c>
      <c r="F1644" s="16"/>
      <c r="G1644" s="160">
        <f>G1645</f>
        <v>995572</v>
      </c>
      <c r="H1644" s="160">
        <f t="shared" ref="H1644:R1646" si="777">H1645</f>
        <v>995573</v>
      </c>
      <c r="I1644" s="160">
        <f t="shared" si="777"/>
        <v>995574</v>
      </c>
      <c r="J1644" s="160">
        <f t="shared" si="777"/>
        <v>995575</v>
      </c>
      <c r="K1644" s="160">
        <f t="shared" si="777"/>
        <v>995576</v>
      </c>
      <c r="L1644" s="160">
        <f t="shared" si="777"/>
        <v>995577</v>
      </c>
      <c r="M1644" s="160">
        <f t="shared" si="777"/>
        <v>995578</v>
      </c>
      <c r="N1644" s="160">
        <f t="shared" si="777"/>
        <v>995579</v>
      </c>
      <c r="O1644" s="160">
        <f t="shared" si="777"/>
        <v>995580</v>
      </c>
      <c r="P1644" s="160">
        <f t="shared" si="777"/>
        <v>995581</v>
      </c>
      <c r="Q1644" s="160">
        <f t="shared" si="777"/>
        <v>995582</v>
      </c>
      <c r="R1644" s="160">
        <f t="shared" si="777"/>
        <v>556032</v>
      </c>
    </row>
    <row r="1645" spans="1:18">
      <c r="A1645" s="17" t="s">
        <v>542</v>
      </c>
      <c r="B1645" s="55">
        <v>795</v>
      </c>
      <c r="C1645" s="16" t="s">
        <v>365</v>
      </c>
      <c r="D1645" s="16" t="s">
        <v>109</v>
      </c>
      <c r="E1645" s="16" t="s">
        <v>948</v>
      </c>
      <c r="F1645" s="16"/>
      <c r="G1645" s="160">
        <f>G1646</f>
        <v>995572</v>
      </c>
      <c r="H1645" s="160">
        <f t="shared" si="777"/>
        <v>995573</v>
      </c>
      <c r="I1645" s="160">
        <f t="shared" si="777"/>
        <v>995574</v>
      </c>
      <c r="J1645" s="160">
        <f t="shared" si="777"/>
        <v>995575</v>
      </c>
      <c r="K1645" s="160">
        <f t="shared" si="777"/>
        <v>995576</v>
      </c>
      <c r="L1645" s="160">
        <f t="shared" si="777"/>
        <v>995577</v>
      </c>
      <c r="M1645" s="160">
        <f t="shared" si="777"/>
        <v>995578</v>
      </c>
      <c r="N1645" s="160">
        <f t="shared" si="777"/>
        <v>995579</v>
      </c>
      <c r="O1645" s="160">
        <f t="shared" si="777"/>
        <v>995580</v>
      </c>
      <c r="P1645" s="160">
        <f t="shared" si="777"/>
        <v>995581</v>
      </c>
      <c r="Q1645" s="160">
        <f t="shared" si="777"/>
        <v>995582</v>
      </c>
      <c r="R1645" s="160">
        <f t="shared" si="777"/>
        <v>556032</v>
      </c>
    </row>
    <row r="1646" spans="1:18">
      <c r="A1646" s="17" t="s">
        <v>343</v>
      </c>
      <c r="B1646" s="55">
        <v>795</v>
      </c>
      <c r="C1646" s="16" t="s">
        <v>365</v>
      </c>
      <c r="D1646" s="16" t="s">
        <v>109</v>
      </c>
      <c r="E1646" s="16" t="s">
        <v>948</v>
      </c>
      <c r="F1646" s="16" t="s">
        <v>344</v>
      </c>
      <c r="G1646" s="160">
        <f>G1647</f>
        <v>995572</v>
      </c>
      <c r="H1646" s="160">
        <f t="shared" si="777"/>
        <v>995573</v>
      </c>
      <c r="I1646" s="160">
        <f t="shared" si="777"/>
        <v>995574</v>
      </c>
      <c r="J1646" s="160">
        <f t="shared" si="777"/>
        <v>995575</v>
      </c>
      <c r="K1646" s="160">
        <f t="shared" si="777"/>
        <v>995576</v>
      </c>
      <c r="L1646" s="160">
        <f t="shared" si="777"/>
        <v>995577</v>
      </c>
      <c r="M1646" s="160">
        <f t="shared" si="777"/>
        <v>995578</v>
      </c>
      <c r="N1646" s="160">
        <f t="shared" si="777"/>
        <v>995579</v>
      </c>
      <c r="O1646" s="160">
        <f t="shared" si="777"/>
        <v>995580</v>
      </c>
      <c r="P1646" s="160">
        <f t="shared" si="777"/>
        <v>995581</v>
      </c>
      <c r="Q1646" s="160">
        <f t="shared" si="777"/>
        <v>995582</v>
      </c>
      <c r="R1646" s="160">
        <f t="shared" si="777"/>
        <v>556032</v>
      </c>
    </row>
    <row r="1647" spans="1:18">
      <c r="A1647" s="17" t="s">
        <v>371</v>
      </c>
      <c r="B1647" s="55">
        <v>795</v>
      </c>
      <c r="C1647" s="16" t="s">
        <v>365</v>
      </c>
      <c r="D1647" s="16" t="s">
        <v>109</v>
      </c>
      <c r="E1647" s="16" t="s">
        <v>948</v>
      </c>
      <c r="F1647" s="16" t="s">
        <v>372</v>
      </c>
      <c r="G1647" s="160">
        <v>995572</v>
      </c>
      <c r="H1647" s="160">
        <v>995573</v>
      </c>
      <c r="I1647" s="160">
        <v>995574</v>
      </c>
      <c r="J1647" s="160">
        <v>995575</v>
      </c>
      <c r="K1647" s="160">
        <v>995576</v>
      </c>
      <c r="L1647" s="160">
        <v>995577</v>
      </c>
      <c r="M1647" s="160">
        <v>995578</v>
      </c>
      <c r="N1647" s="160">
        <v>995579</v>
      </c>
      <c r="O1647" s="160">
        <v>995580</v>
      </c>
      <c r="P1647" s="160">
        <v>995581</v>
      </c>
      <c r="Q1647" s="160">
        <v>995582</v>
      </c>
      <c r="R1647" s="160">
        <v>556032</v>
      </c>
    </row>
    <row r="1648" spans="1:18">
      <c r="A1648" s="17" t="s">
        <v>127</v>
      </c>
      <c r="B1648" s="55">
        <v>795</v>
      </c>
      <c r="C1648" s="16" t="s">
        <v>365</v>
      </c>
      <c r="D1648" s="16" t="s">
        <v>109</v>
      </c>
      <c r="E1648" s="16" t="s">
        <v>181</v>
      </c>
      <c r="F1648" s="16"/>
      <c r="G1648" s="159">
        <f>G1649+G1651</f>
        <v>432320.33999999997</v>
      </c>
      <c r="H1648" s="159">
        <f t="shared" ref="H1648:R1648" si="778">H1649+H1651</f>
        <v>432320.33999999997</v>
      </c>
      <c r="I1648" s="159">
        <f t="shared" si="778"/>
        <v>432320.33999999997</v>
      </c>
      <c r="J1648" s="159">
        <f t="shared" si="778"/>
        <v>432320.33999999997</v>
      </c>
      <c r="K1648" s="159">
        <f t="shared" si="778"/>
        <v>432320.33999999997</v>
      </c>
      <c r="L1648" s="159">
        <f t="shared" si="778"/>
        <v>432320.33999999997</v>
      </c>
      <c r="M1648" s="159">
        <f t="shared" si="778"/>
        <v>432320.33999999997</v>
      </c>
      <c r="N1648" s="159">
        <f t="shared" si="778"/>
        <v>432320.33999999997</v>
      </c>
      <c r="O1648" s="159">
        <f t="shared" si="778"/>
        <v>432320.33999999997</v>
      </c>
      <c r="P1648" s="159">
        <f t="shared" si="778"/>
        <v>432320.33999999997</v>
      </c>
      <c r="Q1648" s="159">
        <f t="shared" si="778"/>
        <v>432320.33999999997</v>
      </c>
      <c r="R1648" s="159">
        <f t="shared" si="778"/>
        <v>432320.31</v>
      </c>
    </row>
    <row r="1649" spans="1:18" ht="25.5">
      <c r="A1649" s="17" t="s">
        <v>49</v>
      </c>
      <c r="B1649" s="55">
        <v>795</v>
      </c>
      <c r="C1649" s="16" t="s">
        <v>365</v>
      </c>
      <c r="D1649" s="16" t="s">
        <v>109</v>
      </c>
      <c r="E1649" s="16" t="s">
        <v>181</v>
      </c>
      <c r="F1649" s="16" t="s">
        <v>50</v>
      </c>
      <c r="G1649" s="159">
        <f>G1650</f>
        <v>184500</v>
      </c>
      <c r="H1649" s="159">
        <f t="shared" ref="H1649:R1649" si="779">H1650</f>
        <v>184500</v>
      </c>
      <c r="I1649" s="159">
        <f t="shared" si="779"/>
        <v>184500</v>
      </c>
      <c r="J1649" s="159">
        <f t="shared" si="779"/>
        <v>184500</v>
      </c>
      <c r="K1649" s="159">
        <f t="shared" si="779"/>
        <v>184500</v>
      </c>
      <c r="L1649" s="159">
        <f t="shared" si="779"/>
        <v>184500</v>
      </c>
      <c r="M1649" s="159">
        <f t="shared" si="779"/>
        <v>184500</v>
      </c>
      <c r="N1649" s="159">
        <f t="shared" si="779"/>
        <v>184500</v>
      </c>
      <c r="O1649" s="159">
        <f t="shared" si="779"/>
        <v>184500</v>
      </c>
      <c r="P1649" s="159">
        <f t="shared" si="779"/>
        <v>184500</v>
      </c>
      <c r="Q1649" s="159">
        <f t="shared" si="779"/>
        <v>184500</v>
      </c>
      <c r="R1649" s="159">
        <f t="shared" si="779"/>
        <v>184500</v>
      </c>
    </row>
    <row r="1650" spans="1:18" ht="18" customHeight="1">
      <c r="A1650" s="17" t="s">
        <v>51</v>
      </c>
      <c r="B1650" s="55">
        <v>795</v>
      </c>
      <c r="C1650" s="16" t="s">
        <v>365</v>
      </c>
      <c r="D1650" s="16" t="s">
        <v>109</v>
      </c>
      <c r="E1650" s="16" t="s">
        <v>181</v>
      </c>
      <c r="F1650" s="16" t="s">
        <v>52</v>
      </c>
      <c r="G1650" s="159">
        <f>(134000+350000)-350000+102179.66-51679.66</f>
        <v>184500</v>
      </c>
      <c r="H1650" s="159">
        <f t="shared" ref="H1650:R1650" si="780">(134000+350000)-350000+102179.66-51679.66</f>
        <v>184500</v>
      </c>
      <c r="I1650" s="159">
        <f t="shared" si="780"/>
        <v>184500</v>
      </c>
      <c r="J1650" s="159">
        <f t="shared" si="780"/>
        <v>184500</v>
      </c>
      <c r="K1650" s="159">
        <f t="shared" si="780"/>
        <v>184500</v>
      </c>
      <c r="L1650" s="159">
        <f t="shared" si="780"/>
        <v>184500</v>
      </c>
      <c r="M1650" s="159">
        <f t="shared" si="780"/>
        <v>184500</v>
      </c>
      <c r="N1650" s="159">
        <f t="shared" si="780"/>
        <v>184500</v>
      </c>
      <c r="O1650" s="159">
        <f t="shared" si="780"/>
        <v>184500</v>
      </c>
      <c r="P1650" s="159">
        <f t="shared" si="780"/>
        <v>184500</v>
      </c>
      <c r="Q1650" s="159">
        <f t="shared" si="780"/>
        <v>184500</v>
      </c>
      <c r="R1650" s="159">
        <f t="shared" si="780"/>
        <v>184500</v>
      </c>
    </row>
    <row r="1651" spans="1:18" ht="18" customHeight="1">
      <c r="A1651" s="17" t="s">
        <v>343</v>
      </c>
      <c r="B1651" s="55">
        <v>795</v>
      </c>
      <c r="C1651" s="16" t="s">
        <v>365</v>
      </c>
      <c r="D1651" s="16" t="s">
        <v>109</v>
      </c>
      <c r="E1651" s="16" t="s">
        <v>181</v>
      </c>
      <c r="F1651" s="16" t="s">
        <v>344</v>
      </c>
      <c r="G1651" s="159">
        <f>G1652</f>
        <v>247820.34</v>
      </c>
      <c r="H1651" s="159">
        <f t="shared" ref="H1651:R1651" si="781">H1652</f>
        <v>247820.34</v>
      </c>
      <c r="I1651" s="159">
        <f t="shared" si="781"/>
        <v>247820.34</v>
      </c>
      <c r="J1651" s="159">
        <f t="shared" si="781"/>
        <v>247820.34</v>
      </c>
      <c r="K1651" s="159">
        <f t="shared" si="781"/>
        <v>247820.34</v>
      </c>
      <c r="L1651" s="159">
        <f t="shared" si="781"/>
        <v>247820.34</v>
      </c>
      <c r="M1651" s="159">
        <f t="shared" si="781"/>
        <v>247820.34</v>
      </c>
      <c r="N1651" s="159">
        <f t="shared" si="781"/>
        <v>247820.34</v>
      </c>
      <c r="O1651" s="159">
        <f t="shared" si="781"/>
        <v>247820.34</v>
      </c>
      <c r="P1651" s="159">
        <f t="shared" si="781"/>
        <v>247820.34</v>
      </c>
      <c r="Q1651" s="159">
        <f t="shared" si="781"/>
        <v>247820.34</v>
      </c>
      <c r="R1651" s="159">
        <f t="shared" si="781"/>
        <v>247820.31</v>
      </c>
    </row>
    <row r="1652" spans="1:18" ht="18" customHeight="1">
      <c r="A1652" s="17" t="s">
        <v>371</v>
      </c>
      <c r="B1652" s="55">
        <v>795</v>
      </c>
      <c r="C1652" s="16" t="s">
        <v>365</v>
      </c>
      <c r="D1652" s="16" t="s">
        <v>109</v>
      </c>
      <c r="E1652" s="16" t="s">
        <v>181</v>
      </c>
      <c r="F1652" s="16" t="s">
        <v>372</v>
      </c>
      <c r="G1652" s="159">
        <f>350000-102179.66</f>
        <v>247820.34</v>
      </c>
      <c r="H1652" s="159">
        <f t="shared" ref="H1652:Q1652" si="782">350000-102179.66</f>
        <v>247820.34</v>
      </c>
      <c r="I1652" s="159">
        <f t="shared" si="782"/>
        <v>247820.34</v>
      </c>
      <c r="J1652" s="159">
        <f t="shared" si="782"/>
        <v>247820.34</v>
      </c>
      <c r="K1652" s="159">
        <f t="shared" si="782"/>
        <v>247820.34</v>
      </c>
      <c r="L1652" s="159">
        <f t="shared" si="782"/>
        <v>247820.34</v>
      </c>
      <c r="M1652" s="159">
        <f t="shared" si="782"/>
        <v>247820.34</v>
      </c>
      <c r="N1652" s="159">
        <f t="shared" si="782"/>
        <v>247820.34</v>
      </c>
      <c r="O1652" s="159">
        <f t="shared" si="782"/>
        <v>247820.34</v>
      </c>
      <c r="P1652" s="159">
        <f t="shared" si="782"/>
        <v>247820.34</v>
      </c>
      <c r="Q1652" s="159">
        <f t="shared" si="782"/>
        <v>247820.34</v>
      </c>
      <c r="R1652" s="159">
        <v>247820.31</v>
      </c>
    </row>
    <row r="1653" spans="1:18" ht="26.25" customHeight="1">
      <c r="A1653" s="17" t="s">
        <v>125</v>
      </c>
      <c r="B1653" s="55">
        <v>795</v>
      </c>
      <c r="C1653" s="16" t="s">
        <v>365</v>
      </c>
      <c r="D1653" s="16" t="s">
        <v>109</v>
      </c>
      <c r="E1653" s="16" t="s">
        <v>126</v>
      </c>
      <c r="F1653" s="16"/>
      <c r="G1653" s="159">
        <f>G1654</f>
        <v>50000</v>
      </c>
      <c r="H1653" s="159">
        <f t="shared" ref="H1653:R1654" si="783">H1654</f>
        <v>50001</v>
      </c>
      <c r="I1653" s="159">
        <f t="shared" si="783"/>
        <v>50002</v>
      </c>
      <c r="J1653" s="159">
        <f t="shared" si="783"/>
        <v>50003</v>
      </c>
      <c r="K1653" s="159">
        <f t="shared" si="783"/>
        <v>50004</v>
      </c>
      <c r="L1653" s="159">
        <f t="shared" si="783"/>
        <v>50005</v>
      </c>
      <c r="M1653" s="159">
        <f t="shared" si="783"/>
        <v>50006</v>
      </c>
      <c r="N1653" s="159">
        <f t="shared" si="783"/>
        <v>50007</v>
      </c>
      <c r="O1653" s="159">
        <f t="shared" si="783"/>
        <v>50008</v>
      </c>
      <c r="P1653" s="159">
        <f t="shared" si="783"/>
        <v>50009</v>
      </c>
      <c r="Q1653" s="159">
        <f t="shared" si="783"/>
        <v>50010</v>
      </c>
      <c r="R1653" s="159">
        <f t="shared" si="783"/>
        <v>20000</v>
      </c>
    </row>
    <row r="1654" spans="1:18" ht="26.25" customHeight="1">
      <c r="A1654" s="17" t="s">
        <v>49</v>
      </c>
      <c r="B1654" s="55">
        <v>795</v>
      </c>
      <c r="C1654" s="16" t="s">
        <v>365</v>
      </c>
      <c r="D1654" s="16" t="s">
        <v>109</v>
      </c>
      <c r="E1654" s="16" t="s">
        <v>126</v>
      </c>
      <c r="F1654" s="16" t="s">
        <v>50</v>
      </c>
      <c r="G1654" s="159">
        <f>G1655</f>
        <v>50000</v>
      </c>
      <c r="H1654" s="159">
        <f t="shared" si="783"/>
        <v>50001</v>
      </c>
      <c r="I1654" s="159">
        <f t="shared" si="783"/>
        <v>50002</v>
      </c>
      <c r="J1654" s="159">
        <f t="shared" si="783"/>
        <v>50003</v>
      </c>
      <c r="K1654" s="159">
        <f t="shared" si="783"/>
        <v>50004</v>
      </c>
      <c r="L1654" s="159">
        <f t="shared" si="783"/>
        <v>50005</v>
      </c>
      <c r="M1654" s="159">
        <f t="shared" si="783"/>
        <v>50006</v>
      </c>
      <c r="N1654" s="159">
        <f t="shared" si="783"/>
        <v>50007</v>
      </c>
      <c r="O1654" s="159">
        <f t="shared" si="783"/>
        <v>50008</v>
      </c>
      <c r="P1654" s="159">
        <f t="shared" si="783"/>
        <v>50009</v>
      </c>
      <c r="Q1654" s="159">
        <f t="shared" si="783"/>
        <v>50010</v>
      </c>
      <c r="R1654" s="159">
        <f t="shared" si="783"/>
        <v>20000</v>
      </c>
    </row>
    <row r="1655" spans="1:18" ht="25.5">
      <c r="A1655" s="17" t="s">
        <v>51</v>
      </c>
      <c r="B1655" s="55">
        <v>795</v>
      </c>
      <c r="C1655" s="16" t="s">
        <v>365</v>
      </c>
      <c r="D1655" s="16" t="s">
        <v>109</v>
      </c>
      <c r="E1655" s="16" t="s">
        <v>126</v>
      </c>
      <c r="F1655" s="16" t="s">
        <v>52</v>
      </c>
      <c r="G1655" s="159">
        <v>50000</v>
      </c>
      <c r="H1655" s="159">
        <v>50001</v>
      </c>
      <c r="I1655" s="159">
        <v>50002</v>
      </c>
      <c r="J1655" s="159">
        <v>50003</v>
      </c>
      <c r="K1655" s="159">
        <v>50004</v>
      </c>
      <c r="L1655" s="159">
        <v>50005</v>
      </c>
      <c r="M1655" s="159">
        <v>50006</v>
      </c>
      <c r="N1655" s="159">
        <v>50007</v>
      </c>
      <c r="O1655" s="159">
        <v>50008</v>
      </c>
      <c r="P1655" s="159">
        <v>50009</v>
      </c>
      <c r="Q1655" s="159">
        <v>50010</v>
      </c>
      <c r="R1655" s="159">
        <v>20000</v>
      </c>
    </row>
    <row r="1656" spans="1:18" ht="48" hidden="1" customHeight="1">
      <c r="A1656" s="17" t="s">
        <v>665</v>
      </c>
      <c r="B1656" s="55">
        <v>795</v>
      </c>
      <c r="C1656" s="16" t="s">
        <v>365</v>
      </c>
      <c r="D1656" s="16" t="s">
        <v>109</v>
      </c>
      <c r="E1656" s="16" t="s">
        <v>411</v>
      </c>
      <c r="F1656" s="16"/>
      <c r="G1656" s="159">
        <f>G1657</f>
        <v>0</v>
      </c>
      <c r="H1656" s="159">
        <f t="shared" ref="H1656:R1658" si="784">H1657</f>
        <v>0</v>
      </c>
      <c r="I1656" s="159">
        <f t="shared" si="784"/>
        <v>0</v>
      </c>
      <c r="J1656" s="159">
        <f t="shared" si="784"/>
        <v>0</v>
      </c>
      <c r="K1656" s="159">
        <f t="shared" si="784"/>
        <v>0</v>
      </c>
      <c r="L1656" s="159">
        <f t="shared" si="784"/>
        <v>0</v>
      </c>
      <c r="M1656" s="159">
        <f t="shared" si="784"/>
        <v>0</v>
      </c>
      <c r="N1656" s="159">
        <f t="shared" si="784"/>
        <v>0</v>
      </c>
      <c r="O1656" s="159">
        <f t="shared" si="784"/>
        <v>0</v>
      </c>
      <c r="P1656" s="159">
        <f t="shared" si="784"/>
        <v>0</v>
      </c>
      <c r="Q1656" s="159">
        <f t="shared" si="784"/>
        <v>0</v>
      </c>
      <c r="R1656" s="159">
        <f t="shared" si="784"/>
        <v>0</v>
      </c>
    </row>
    <row r="1657" spans="1:18" ht="48" hidden="1" customHeight="1">
      <c r="A1657" s="17" t="s">
        <v>412</v>
      </c>
      <c r="B1657" s="55">
        <v>795</v>
      </c>
      <c r="C1657" s="16" t="s">
        <v>365</v>
      </c>
      <c r="D1657" s="16" t="s">
        <v>109</v>
      </c>
      <c r="E1657" s="16" t="s">
        <v>664</v>
      </c>
      <c r="F1657" s="16"/>
      <c r="G1657" s="159">
        <f>G1658</f>
        <v>0</v>
      </c>
      <c r="H1657" s="159">
        <f t="shared" si="784"/>
        <v>0</v>
      </c>
      <c r="I1657" s="159">
        <f t="shared" si="784"/>
        <v>0</v>
      </c>
      <c r="J1657" s="159">
        <f t="shared" si="784"/>
        <v>0</v>
      </c>
      <c r="K1657" s="159">
        <f t="shared" si="784"/>
        <v>0</v>
      </c>
      <c r="L1657" s="159">
        <f t="shared" si="784"/>
        <v>0</v>
      </c>
      <c r="M1657" s="159">
        <f t="shared" si="784"/>
        <v>0</v>
      </c>
      <c r="N1657" s="159">
        <f t="shared" si="784"/>
        <v>0</v>
      </c>
      <c r="O1657" s="159">
        <f t="shared" si="784"/>
        <v>0</v>
      </c>
      <c r="P1657" s="159">
        <f t="shared" si="784"/>
        <v>0</v>
      </c>
      <c r="Q1657" s="159">
        <f t="shared" si="784"/>
        <v>0</v>
      </c>
      <c r="R1657" s="159">
        <f t="shared" si="784"/>
        <v>0</v>
      </c>
    </row>
    <row r="1658" spans="1:18" ht="18.75" hidden="1" customHeight="1">
      <c r="A1658" s="17" t="s">
        <v>343</v>
      </c>
      <c r="B1658" s="55">
        <v>795</v>
      </c>
      <c r="C1658" s="16" t="s">
        <v>365</v>
      </c>
      <c r="D1658" s="16" t="s">
        <v>109</v>
      </c>
      <c r="E1658" s="16" t="s">
        <v>664</v>
      </c>
      <c r="F1658" s="16" t="s">
        <v>344</v>
      </c>
      <c r="G1658" s="159">
        <f>G1659</f>
        <v>0</v>
      </c>
      <c r="H1658" s="159">
        <f t="shared" si="784"/>
        <v>0</v>
      </c>
      <c r="I1658" s="159">
        <f t="shared" si="784"/>
        <v>0</v>
      </c>
      <c r="J1658" s="159">
        <f t="shared" si="784"/>
        <v>0</v>
      </c>
      <c r="K1658" s="159">
        <f t="shared" si="784"/>
        <v>0</v>
      </c>
      <c r="L1658" s="159">
        <f t="shared" si="784"/>
        <v>0</v>
      </c>
      <c r="M1658" s="159">
        <f t="shared" si="784"/>
        <v>0</v>
      </c>
      <c r="N1658" s="159">
        <f t="shared" si="784"/>
        <v>0</v>
      </c>
      <c r="O1658" s="159">
        <f t="shared" si="784"/>
        <v>0</v>
      </c>
      <c r="P1658" s="159">
        <f t="shared" si="784"/>
        <v>0</v>
      </c>
      <c r="Q1658" s="159">
        <f t="shared" si="784"/>
        <v>0</v>
      </c>
      <c r="R1658" s="159">
        <f t="shared" si="784"/>
        <v>0</v>
      </c>
    </row>
    <row r="1659" spans="1:18" hidden="1">
      <c r="A1659" s="17" t="s">
        <v>361</v>
      </c>
      <c r="B1659" s="55">
        <v>795</v>
      </c>
      <c r="C1659" s="16" t="s">
        <v>365</v>
      </c>
      <c r="D1659" s="16" t="s">
        <v>109</v>
      </c>
      <c r="E1659" s="16" t="s">
        <v>664</v>
      </c>
      <c r="F1659" s="16" t="s">
        <v>362</v>
      </c>
      <c r="G1659" s="159"/>
      <c r="H1659" s="159"/>
      <c r="I1659" s="159"/>
      <c r="J1659" s="159"/>
      <c r="K1659" s="159"/>
      <c r="L1659" s="159"/>
      <c r="M1659" s="159"/>
      <c r="N1659" s="159"/>
      <c r="O1659" s="159"/>
      <c r="P1659" s="159"/>
      <c r="Q1659" s="159"/>
      <c r="R1659" s="159"/>
    </row>
    <row r="1660" spans="1:18" ht="48" hidden="1" customHeight="1">
      <c r="A1660" s="17" t="s">
        <v>667</v>
      </c>
      <c r="B1660" s="55">
        <v>795</v>
      </c>
      <c r="C1660" s="16" t="s">
        <v>365</v>
      </c>
      <c r="D1660" s="16" t="s">
        <v>109</v>
      </c>
      <c r="E1660" s="16" t="s">
        <v>414</v>
      </c>
      <c r="F1660" s="16"/>
      <c r="G1660" s="159">
        <f>G1661</f>
        <v>0</v>
      </c>
      <c r="H1660" s="159">
        <f t="shared" ref="H1660:R1662" si="785">H1661</f>
        <v>0</v>
      </c>
      <c r="I1660" s="159">
        <f t="shared" si="785"/>
        <v>0</v>
      </c>
      <c r="J1660" s="159">
        <f t="shared" si="785"/>
        <v>0</v>
      </c>
      <c r="K1660" s="159">
        <f t="shared" si="785"/>
        <v>0</v>
      </c>
      <c r="L1660" s="159">
        <f t="shared" si="785"/>
        <v>0</v>
      </c>
      <c r="M1660" s="159">
        <f t="shared" si="785"/>
        <v>0</v>
      </c>
      <c r="N1660" s="159">
        <f t="shared" si="785"/>
        <v>0</v>
      </c>
      <c r="O1660" s="159">
        <f t="shared" si="785"/>
        <v>0</v>
      </c>
      <c r="P1660" s="159">
        <f t="shared" si="785"/>
        <v>0</v>
      </c>
      <c r="Q1660" s="159">
        <f t="shared" si="785"/>
        <v>0</v>
      </c>
      <c r="R1660" s="159">
        <f t="shared" si="785"/>
        <v>0</v>
      </c>
    </row>
    <row r="1661" spans="1:18" ht="48" hidden="1" customHeight="1">
      <c r="A1661" s="17" t="s">
        <v>413</v>
      </c>
      <c r="B1661" s="55">
        <v>795</v>
      </c>
      <c r="C1661" s="16" t="s">
        <v>365</v>
      </c>
      <c r="D1661" s="16" t="s">
        <v>109</v>
      </c>
      <c r="E1661" s="16" t="s">
        <v>666</v>
      </c>
      <c r="F1661" s="16"/>
      <c r="G1661" s="159">
        <f>G1662</f>
        <v>0</v>
      </c>
      <c r="H1661" s="159">
        <f t="shared" si="785"/>
        <v>0</v>
      </c>
      <c r="I1661" s="159">
        <f t="shared" si="785"/>
        <v>0</v>
      </c>
      <c r="J1661" s="159">
        <f t="shared" si="785"/>
        <v>0</v>
      </c>
      <c r="K1661" s="159">
        <f t="shared" si="785"/>
        <v>0</v>
      </c>
      <c r="L1661" s="159">
        <f t="shared" si="785"/>
        <v>0</v>
      </c>
      <c r="M1661" s="159">
        <f t="shared" si="785"/>
        <v>0</v>
      </c>
      <c r="N1661" s="159">
        <f t="shared" si="785"/>
        <v>0</v>
      </c>
      <c r="O1661" s="159">
        <f t="shared" si="785"/>
        <v>0</v>
      </c>
      <c r="P1661" s="159">
        <f t="shared" si="785"/>
        <v>0</v>
      </c>
      <c r="Q1661" s="159">
        <f t="shared" si="785"/>
        <v>0</v>
      </c>
      <c r="R1661" s="159">
        <f t="shared" si="785"/>
        <v>0</v>
      </c>
    </row>
    <row r="1662" spans="1:18" ht="18.75" hidden="1" customHeight="1">
      <c r="A1662" s="17" t="s">
        <v>343</v>
      </c>
      <c r="B1662" s="55">
        <v>795</v>
      </c>
      <c r="C1662" s="16" t="s">
        <v>365</v>
      </c>
      <c r="D1662" s="16" t="s">
        <v>109</v>
      </c>
      <c r="E1662" s="16" t="s">
        <v>666</v>
      </c>
      <c r="F1662" s="16" t="s">
        <v>344</v>
      </c>
      <c r="G1662" s="159">
        <f>G1663</f>
        <v>0</v>
      </c>
      <c r="H1662" s="159">
        <f t="shared" si="785"/>
        <v>0</v>
      </c>
      <c r="I1662" s="159">
        <f t="shared" si="785"/>
        <v>0</v>
      </c>
      <c r="J1662" s="159">
        <f t="shared" si="785"/>
        <v>0</v>
      </c>
      <c r="K1662" s="159">
        <f t="shared" si="785"/>
        <v>0</v>
      </c>
      <c r="L1662" s="159">
        <f t="shared" si="785"/>
        <v>0</v>
      </c>
      <c r="M1662" s="159">
        <f t="shared" si="785"/>
        <v>0</v>
      </c>
      <c r="N1662" s="159">
        <f t="shared" si="785"/>
        <v>0</v>
      </c>
      <c r="O1662" s="159">
        <f t="shared" si="785"/>
        <v>0</v>
      </c>
      <c r="P1662" s="159">
        <f t="shared" si="785"/>
        <v>0</v>
      </c>
      <c r="Q1662" s="159">
        <f t="shared" si="785"/>
        <v>0</v>
      </c>
      <c r="R1662" s="159">
        <f t="shared" si="785"/>
        <v>0</v>
      </c>
    </row>
    <row r="1663" spans="1:18" hidden="1">
      <c r="A1663" s="17" t="s">
        <v>361</v>
      </c>
      <c r="B1663" s="55">
        <v>795</v>
      </c>
      <c r="C1663" s="16" t="s">
        <v>365</v>
      </c>
      <c r="D1663" s="16" t="s">
        <v>109</v>
      </c>
      <c r="E1663" s="16" t="s">
        <v>666</v>
      </c>
      <c r="F1663" s="16" t="s">
        <v>362</v>
      </c>
      <c r="G1663" s="159"/>
      <c r="H1663" s="159"/>
      <c r="I1663" s="159"/>
      <c r="J1663" s="159"/>
      <c r="K1663" s="159"/>
      <c r="L1663" s="159"/>
      <c r="M1663" s="159"/>
      <c r="N1663" s="159"/>
      <c r="O1663" s="159"/>
      <c r="P1663" s="159"/>
      <c r="Q1663" s="159"/>
      <c r="R1663" s="159"/>
    </row>
    <row r="1664" spans="1:18" s="4" customFormat="1" ht="19.5" hidden="1" customHeight="1">
      <c r="A1664" s="17" t="s">
        <v>360</v>
      </c>
      <c r="B1664" s="55">
        <v>795</v>
      </c>
      <c r="C1664" s="16" t="s">
        <v>365</v>
      </c>
      <c r="D1664" s="16" t="s">
        <v>109</v>
      </c>
      <c r="E1664" s="16" t="s">
        <v>475</v>
      </c>
      <c r="F1664" s="16"/>
      <c r="G1664" s="159">
        <f>G1665</f>
        <v>0</v>
      </c>
      <c r="H1664" s="159">
        <f t="shared" ref="H1664:R1664" si="786">H1665</f>
        <v>0</v>
      </c>
      <c r="I1664" s="159">
        <f t="shared" si="786"/>
        <v>0</v>
      </c>
      <c r="J1664" s="159">
        <f t="shared" si="786"/>
        <v>0</v>
      </c>
      <c r="K1664" s="159">
        <f t="shared" si="786"/>
        <v>0</v>
      </c>
      <c r="L1664" s="159">
        <f t="shared" si="786"/>
        <v>0</v>
      </c>
      <c r="M1664" s="159">
        <f t="shared" si="786"/>
        <v>0</v>
      </c>
      <c r="N1664" s="159">
        <f t="shared" si="786"/>
        <v>0</v>
      </c>
      <c r="O1664" s="159">
        <f t="shared" si="786"/>
        <v>0</v>
      </c>
      <c r="P1664" s="159">
        <f t="shared" si="786"/>
        <v>0</v>
      </c>
      <c r="Q1664" s="159">
        <f t="shared" si="786"/>
        <v>0</v>
      </c>
      <c r="R1664" s="159">
        <f t="shared" si="786"/>
        <v>0</v>
      </c>
    </row>
    <row r="1665" spans="1:18" s="4" customFormat="1" ht="21.75" hidden="1" customHeight="1">
      <c r="A1665" s="17" t="s">
        <v>360</v>
      </c>
      <c r="B1665" s="55">
        <v>795</v>
      </c>
      <c r="C1665" s="16" t="s">
        <v>365</v>
      </c>
      <c r="D1665" s="16" t="s">
        <v>109</v>
      </c>
      <c r="E1665" s="16" t="s">
        <v>566</v>
      </c>
      <c r="F1665" s="16"/>
      <c r="G1665" s="159">
        <f>G1668+G1666</f>
        <v>0</v>
      </c>
      <c r="H1665" s="159">
        <f t="shared" ref="H1665:R1665" si="787">H1668+H1666</f>
        <v>0</v>
      </c>
      <c r="I1665" s="159">
        <f t="shared" si="787"/>
        <v>0</v>
      </c>
      <c r="J1665" s="159">
        <f t="shared" si="787"/>
        <v>0</v>
      </c>
      <c r="K1665" s="159">
        <f t="shared" si="787"/>
        <v>0</v>
      </c>
      <c r="L1665" s="159">
        <f t="shared" si="787"/>
        <v>0</v>
      </c>
      <c r="M1665" s="159">
        <f t="shared" si="787"/>
        <v>0</v>
      </c>
      <c r="N1665" s="159">
        <f t="shared" si="787"/>
        <v>0</v>
      </c>
      <c r="O1665" s="159">
        <f t="shared" si="787"/>
        <v>0</v>
      </c>
      <c r="P1665" s="159">
        <f t="shared" si="787"/>
        <v>0</v>
      </c>
      <c r="Q1665" s="159">
        <f t="shared" si="787"/>
        <v>0</v>
      </c>
      <c r="R1665" s="159">
        <f t="shared" si="787"/>
        <v>0</v>
      </c>
    </row>
    <row r="1666" spans="1:18" ht="23.25" hidden="1" customHeight="1">
      <c r="A1666" s="17" t="s">
        <v>649</v>
      </c>
      <c r="B1666" s="55">
        <v>795</v>
      </c>
      <c r="C1666" s="16" t="s">
        <v>365</v>
      </c>
      <c r="D1666" s="16" t="s">
        <v>109</v>
      </c>
      <c r="E1666" s="16" t="s">
        <v>566</v>
      </c>
      <c r="F1666" s="16" t="s">
        <v>50</v>
      </c>
      <c r="G1666" s="159">
        <f>G1667</f>
        <v>0</v>
      </c>
      <c r="H1666" s="159">
        <f t="shared" ref="H1666:R1666" si="788">H1667</f>
        <v>0</v>
      </c>
      <c r="I1666" s="159">
        <f t="shared" si="788"/>
        <v>0</v>
      </c>
      <c r="J1666" s="159">
        <f t="shared" si="788"/>
        <v>0</v>
      </c>
      <c r="K1666" s="159">
        <f t="shared" si="788"/>
        <v>0</v>
      </c>
      <c r="L1666" s="159">
        <f t="shared" si="788"/>
        <v>0</v>
      </c>
      <c r="M1666" s="159">
        <f t="shared" si="788"/>
        <v>0</v>
      </c>
      <c r="N1666" s="159">
        <f t="shared" si="788"/>
        <v>0</v>
      </c>
      <c r="O1666" s="159">
        <f t="shared" si="788"/>
        <v>0</v>
      </c>
      <c r="P1666" s="159">
        <f t="shared" si="788"/>
        <v>0</v>
      </c>
      <c r="Q1666" s="159">
        <f t="shared" si="788"/>
        <v>0</v>
      </c>
      <c r="R1666" s="159">
        <f t="shared" si="788"/>
        <v>0</v>
      </c>
    </row>
    <row r="1667" spans="1:18" s="19" customFormat="1" ht="23.25" hidden="1" customHeight="1">
      <c r="A1667" s="17" t="s">
        <v>51</v>
      </c>
      <c r="B1667" s="55">
        <v>795</v>
      </c>
      <c r="C1667" s="16" t="s">
        <v>365</v>
      </c>
      <c r="D1667" s="16" t="s">
        <v>109</v>
      </c>
      <c r="E1667" s="16" t="s">
        <v>566</v>
      </c>
      <c r="F1667" s="16" t="s">
        <v>52</v>
      </c>
      <c r="G1667" s="159"/>
      <c r="H1667" s="159"/>
      <c r="I1667" s="159"/>
      <c r="J1667" s="159"/>
      <c r="K1667" s="159"/>
      <c r="L1667" s="159"/>
      <c r="M1667" s="159"/>
      <c r="N1667" s="159"/>
      <c r="O1667" s="159"/>
      <c r="P1667" s="159"/>
      <c r="Q1667" s="159"/>
      <c r="R1667" s="159"/>
    </row>
    <row r="1668" spans="1:18" s="4" customFormat="1" ht="29.25" hidden="1" customHeight="1">
      <c r="A1668" s="17" t="s">
        <v>49</v>
      </c>
      <c r="B1668" s="55">
        <v>795</v>
      </c>
      <c r="C1668" s="16" t="s">
        <v>365</v>
      </c>
      <c r="D1668" s="16" t="s">
        <v>109</v>
      </c>
      <c r="E1668" s="16" t="s">
        <v>566</v>
      </c>
      <c r="F1668" s="16" t="s">
        <v>50</v>
      </c>
      <c r="G1668" s="159">
        <f>G1669</f>
        <v>0</v>
      </c>
      <c r="H1668" s="159">
        <f t="shared" ref="H1668:R1668" si="789">H1669</f>
        <v>0</v>
      </c>
      <c r="I1668" s="159">
        <f t="shared" si="789"/>
        <v>0</v>
      </c>
      <c r="J1668" s="159">
        <f t="shared" si="789"/>
        <v>0</v>
      </c>
      <c r="K1668" s="159">
        <f t="shared" si="789"/>
        <v>0</v>
      </c>
      <c r="L1668" s="159">
        <f t="shared" si="789"/>
        <v>0</v>
      </c>
      <c r="M1668" s="159">
        <f t="shared" si="789"/>
        <v>0</v>
      </c>
      <c r="N1668" s="159">
        <f t="shared" si="789"/>
        <v>0</v>
      </c>
      <c r="O1668" s="159">
        <f t="shared" si="789"/>
        <v>0</v>
      </c>
      <c r="P1668" s="159">
        <f t="shared" si="789"/>
        <v>0</v>
      </c>
      <c r="Q1668" s="159">
        <f t="shared" si="789"/>
        <v>0</v>
      </c>
      <c r="R1668" s="159">
        <f t="shared" si="789"/>
        <v>0</v>
      </c>
    </row>
    <row r="1669" spans="1:18" s="19" customFormat="1" ht="33" hidden="1" customHeight="1">
      <c r="A1669" s="17" t="s">
        <v>51</v>
      </c>
      <c r="B1669" s="55">
        <v>795</v>
      </c>
      <c r="C1669" s="16" t="s">
        <v>365</v>
      </c>
      <c r="D1669" s="16" t="s">
        <v>109</v>
      </c>
      <c r="E1669" s="16" t="s">
        <v>566</v>
      </c>
      <c r="F1669" s="16" t="s">
        <v>52</v>
      </c>
      <c r="G1669" s="159"/>
      <c r="H1669" s="159"/>
      <c r="I1669" s="159"/>
      <c r="J1669" s="159"/>
      <c r="K1669" s="159"/>
      <c r="L1669" s="159"/>
      <c r="M1669" s="159"/>
      <c r="N1669" s="159"/>
      <c r="O1669" s="159"/>
      <c r="P1669" s="159"/>
      <c r="Q1669" s="159"/>
      <c r="R1669" s="159"/>
    </row>
    <row r="1670" spans="1:18" s="19" customFormat="1" ht="33" hidden="1" customHeight="1">
      <c r="A1670" s="17" t="s">
        <v>367</v>
      </c>
      <c r="B1670" s="55">
        <v>795</v>
      </c>
      <c r="C1670" s="16" t="s">
        <v>365</v>
      </c>
      <c r="D1670" s="16" t="s">
        <v>109</v>
      </c>
      <c r="E1670" s="16" t="s">
        <v>480</v>
      </c>
      <c r="F1670" s="16"/>
      <c r="G1670" s="159">
        <f>G1671</f>
        <v>0</v>
      </c>
      <c r="H1670" s="159">
        <f t="shared" ref="H1670:R1672" si="790">H1671</f>
        <v>0</v>
      </c>
      <c r="I1670" s="159">
        <f t="shared" si="790"/>
        <v>0</v>
      </c>
      <c r="J1670" s="159">
        <f t="shared" si="790"/>
        <v>0</v>
      </c>
      <c r="K1670" s="159">
        <f t="shared" si="790"/>
        <v>0</v>
      </c>
      <c r="L1670" s="159">
        <f t="shared" si="790"/>
        <v>0</v>
      </c>
      <c r="M1670" s="159">
        <f t="shared" si="790"/>
        <v>0</v>
      </c>
      <c r="N1670" s="159">
        <f t="shared" si="790"/>
        <v>0</v>
      </c>
      <c r="O1670" s="159">
        <f t="shared" si="790"/>
        <v>0</v>
      </c>
      <c r="P1670" s="159">
        <f t="shared" si="790"/>
        <v>0</v>
      </c>
      <c r="Q1670" s="159">
        <f t="shared" si="790"/>
        <v>0</v>
      </c>
      <c r="R1670" s="159">
        <f t="shared" si="790"/>
        <v>0</v>
      </c>
    </row>
    <row r="1671" spans="1:18" s="19" customFormat="1" ht="33" hidden="1" customHeight="1">
      <c r="A1671" s="17" t="s">
        <v>542</v>
      </c>
      <c r="B1671" s="55">
        <v>795</v>
      </c>
      <c r="C1671" s="16" t="s">
        <v>365</v>
      </c>
      <c r="D1671" s="16" t="s">
        <v>109</v>
      </c>
      <c r="E1671" s="16" t="s">
        <v>554</v>
      </c>
      <c r="F1671" s="16"/>
      <c r="G1671" s="159">
        <f>G1672</f>
        <v>0</v>
      </c>
      <c r="H1671" s="159">
        <f t="shared" si="790"/>
        <v>0</v>
      </c>
      <c r="I1671" s="159">
        <f t="shared" si="790"/>
        <v>0</v>
      </c>
      <c r="J1671" s="159">
        <f t="shared" si="790"/>
        <v>0</v>
      </c>
      <c r="K1671" s="159">
        <f t="shared" si="790"/>
        <v>0</v>
      </c>
      <c r="L1671" s="159">
        <f t="shared" si="790"/>
        <v>0</v>
      </c>
      <c r="M1671" s="159">
        <f t="shared" si="790"/>
        <v>0</v>
      </c>
      <c r="N1671" s="159">
        <f t="shared" si="790"/>
        <v>0</v>
      </c>
      <c r="O1671" s="159">
        <f t="shared" si="790"/>
        <v>0</v>
      </c>
      <c r="P1671" s="159">
        <f t="shared" si="790"/>
        <v>0</v>
      </c>
      <c r="Q1671" s="159">
        <f t="shared" si="790"/>
        <v>0</v>
      </c>
      <c r="R1671" s="159">
        <f t="shared" si="790"/>
        <v>0</v>
      </c>
    </row>
    <row r="1672" spans="1:18" s="19" customFormat="1" ht="33" hidden="1" customHeight="1">
      <c r="A1672" s="17" t="s">
        <v>343</v>
      </c>
      <c r="B1672" s="55">
        <v>795</v>
      </c>
      <c r="C1672" s="16" t="s">
        <v>365</v>
      </c>
      <c r="D1672" s="16" t="s">
        <v>109</v>
      </c>
      <c r="E1672" s="16" t="s">
        <v>554</v>
      </c>
      <c r="F1672" s="16" t="s">
        <v>344</v>
      </c>
      <c r="G1672" s="159">
        <f>G1673</f>
        <v>0</v>
      </c>
      <c r="H1672" s="159">
        <f t="shared" si="790"/>
        <v>0</v>
      </c>
      <c r="I1672" s="159">
        <f t="shared" si="790"/>
        <v>0</v>
      </c>
      <c r="J1672" s="159">
        <f t="shared" si="790"/>
        <v>0</v>
      </c>
      <c r="K1672" s="159">
        <f t="shared" si="790"/>
        <v>0</v>
      </c>
      <c r="L1672" s="159">
        <f t="shared" si="790"/>
        <v>0</v>
      </c>
      <c r="M1672" s="159">
        <f t="shared" si="790"/>
        <v>0</v>
      </c>
      <c r="N1672" s="159">
        <f t="shared" si="790"/>
        <v>0</v>
      </c>
      <c r="O1672" s="159">
        <f t="shared" si="790"/>
        <v>0</v>
      </c>
      <c r="P1672" s="159">
        <f t="shared" si="790"/>
        <v>0</v>
      </c>
      <c r="Q1672" s="159">
        <f t="shared" si="790"/>
        <v>0</v>
      </c>
      <c r="R1672" s="159">
        <f t="shared" si="790"/>
        <v>0</v>
      </c>
    </row>
    <row r="1673" spans="1:18" s="19" customFormat="1" ht="33" hidden="1" customHeight="1">
      <c r="A1673" s="17" t="s">
        <v>371</v>
      </c>
      <c r="B1673" s="55">
        <v>795</v>
      </c>
      <c r="C1673" s="16" t="s">
        <v>365</v>
      </c>
      <c r="D1673" s="16" t="s">
        <v>109</v>
      </c>
      <c r="E1673" s="16" t="s">
        <v>554</v>
      </c>
      <c r="F1673" s="16" t="s">
        <v>372</v>
      </c>
      <c r="G1673" s="159"/>
      <c r="H1673" s="159"/>
      <c r="I1673" s="159"/>
      <c r="J1673" s="159"/>
      <c r="K1673" s="159"/>
      <c r="L1673" s="159"/>
      <c r="M1673" s="159"/>
      <c r="N1673" s="159"/>
      <c r="O1673" s="159"/>
      <c r="P1673" s="159"/>
      <c r="Q1673" s="159"/>
      <c r="R1673" s="159"/>
    </row>
    <row r="1674" spans="1:18" s="19" customFormat="1" ht="33" hidden="1" customHeight="1">
      <c r="A1674" s="17"/>
      <c r="B1674" s="55"/>
      <c r="C1674" s="16"/>
      <c r="D1674" s="16"/>
      <c r="E1674" s="16"/>
      <c r="F1674" s="16"/>
      <c r="G1674" s="159"/>
      <c r="H1674" s="159"/>
      <c r="I1674" s="159"/>
      <c r="J1674" s="159"/>
      <c r="K1674" s="159"/>
      <c r="L1674" s="159"/>
      <c r="M1674" s="159"/>
      <c r="N1674" s="159"/>
      <c r="O1674" s="159"/>
      <c r="P1674" s="159"/>
      <c r="Q1674" s="159"/>
      <c r="R1674" s="159"/>
    </row>
    <row r="1675" spans="1:18" s="19" customFormat="1" ht="54" hidden="1" customHeight="1">
      <c r="A1675" s="17" t="s">
        <v>310</v>
      </c>
      <c r="B1675" s="55">
        <v>795</v>
      </c>
      <c r="C1675" s="16" t="s">
        <v>365</v>
      </c>
      <c r="D1675" s="16" t="s">
        <v>109</v>
      </c>
      <c r="E1675" s="16" t="s">
        <v>309</v>
      </c>
      <c r="F1675" s="16"/>
      <c r="G1675" s="159">
        <f>G1676+G1679</f>
        <v>0</v>
      </c>
      <c r="H1675" s="159">
        <f t="shared" ref="H1675:R1675" si="791">H1676+H1679</f>
        <v>0</v>
      </c>
      <c r="I1675" s="159">
        <f t="shared" si="791"/>
        <v>0</v>
      </c>
      <c r="J1675" s="159">
        <f t="shared" si="791"/>
        <v>0</v>
      </c>
      <c r="K1675" s="159">
        <f t="shared" si="791"/>
        <v>0</v>
      </c>
      <c r="L1675" s="159">
        <f t="shared" si="791"/>
        <v>0</v>
      </c>
      <c r="M1675" s="159">
        <f t="shared" si="791"/>
        <v>0</v>
      </c>
      <c r="N1675" s="159">
        <f t="shared" si="791"/>
        <v>0</v>
      </c>
      <c r="O1675" s="159">
        <f t="shared" si="791"/>
        <v>0</v>
      </c>
      <c r="P1675" s="159">
        <f t="shared" si="791"/>
        <v>0</v>
      </c>
      <c r="Q1675" s="159">
        <f t="shared" si="791"/>
        <v>0</v>
      </c>
      <c r="R1675" s="159">
        <f t="shared" si="791"/>
        <v>0</v>
      </c>
    </row>
    <row r="1676" spans="1:18" s="19" customFormat="1" ht="44.25" hidden="1" customHeight="1">
      <c r="A1676" s="17" t="s">
        <v>412</v>
      </c>
      <c r="B1676" s="55">
        <v>795</v>
      </c>
      <c r="C1676" s="16" t="s">
        <v>365</v>
      </c>
      <c r="D1676" s="16" t="s">
        <v>109</v>
      </c>
      <c r="E1676" s="16" t="s">
        <v>307</v>
      </c>
      <c r="F1676" s="16"/>
      <c r="G1676" s="159">
        <f>G1677</f>
        <v>0</v>
      </c>
      <c r="H1676" s="159">
        <f t="shared" ref="H1676:R1677" si="792">H1677</f>
        <v>0</v>
      </c>
      <c r="I1676" s="159">
        <f t="shared" si="792"/>
        <v>0</v>
      </c>
      <c r="J1676" s="159">
        <f t="shared" si="792"/>
        <v>0</v>
      </c>
      <c r="K1676" s="159">
        <f t="shared" si="792"/>
        <v>0</v>
      </c>
      <c r="L1676" s="159">
        <f t="shared" si="792"/>
        <v>0</v>
      </c>
      <c r="M1676" s="159">
        <f t="shared" si="792"/>
        <v>0</v>
      </c>
      <c r="N1676" s="159">
        <f t="shared" si="792"/>
        <v>0</v>
      </c>
      <c r="O1676" s="159">
        <f t="shared" si="792"/>
        <v>0</v>
      </c>
      <c r="P1676" s="159">
        <f t="shared" si="792"/>
        <v>0</v>
      </c>
      <c r="Q1676" s="159">
        <f t="shared" si="792"/>
        <v>0</v>
      </c>
      <c r="R1676" s="159">
        <f t="shared" si="792"/>
        <v>0</v>
      </c>
    </row>
    <row r="1677" spans="1:18" s="19" customFormat="1" ht="33" hidden="1" customHeight="1">
      <c r="A1677" s="17" t="s">
        <v>100</v>
      </c>
      <c r="B1677" s="55">
        <v>795</v>
      </c>
      <c r="C1677" s="16" t="s">
        <v>365</v>
      </c>
      <c r="D1677" s="16" t="s">
        <v>109</v>
      </c>
      <c r="E1677" s="16" t="s">
        <v>307</v>
      </c>
      <c r="F1677" s="16" t="s">
        <v>344</v>
      </c>
      <c r="G1677" s="159">
        <f>G1678</f>
        <v>0</v>
      </c>
      <c r="H1677" s="159">
        <f t="shared" si="792"/>
        <v>0</v>
      </c>
      <c r="I1677" s="159">
        <f t="shared" si="792"/>
        <v>0</v>
      </c>
      <c r="J1677" s="159">
        <f t="shared" si="792"/>
        <v>0</v>
      </c>
      <c r="K1677" s="159">
        <f t="shared" si="792"/>
        <v>0</v>
      </c>
      <c r="L1677" s="159">
        <f t="shared" si="792"/>
        <v>0</v>
      </c>
      <c r="M1677" s="159">
        <f t="shared" si="792"/>
        <v>0</v>
      </c>
      <c r="N1677" s="159">
        <f t="shared" si="792"/>
        <v>0</v>
      </c>
      <c r="O1677" s="159">
        <f t="shared" si="792"/>
        <v>0</v>
      </c>
      <c r="P1677" s="159">
        <f t="shared" si="792"/>
        <v>0</v>
      </c>
      <c r="Q1677" s="159">
        <f t="shared" si="792"/>
        <v>0</v>
      </c>
      <c r="R1677" s="159">
        <f t="shared" si="792"/>
        <v>0</v>
      </c>
    </row>
    <row r="1678" spans="1:18" s="19" customFormat="1" ht="33" hidden="1" customHeight="1">
      <c r="A1678" s="17" t="s">
        <v>361</v>
      </c>
      <c r="B1678" s="55">
        <v>795</v>
      </c>
      <c r="C1678" s="16" t="s">
        <v>365</v>
      </c>
      <c r="D1678" s="16" t="s">
        <v>109</v>
      </c>
      <c r="E1678" s="16" t="s">
        <v>307</v>
      </c>
      <c r="F1678" s="16" t="s">
        <v>362</v>
      </c>
      <c r="G1678" s="159"/>
      <c r="H1678" s="159"/>
      <c r="I1678" s="159"/>
      <c r="J1678" s="159"/>
      <c r="K1678" s="159"/>
      <c r="L1678" s="159"/>
      <c r="M1678" s="159"/>
      <c r="N1678" s="159"/>
      <c r="O1678" s="159"/>
      <c r="P1678" s="159"/>
      <c r="Q1678" s="159"/>
      <c r="R1678" s="159"/>
    </row>
    <row r="1679" spans="1:18" s="19" customFormat="1" ht="55.5" hidden="1" customHeight="1">
      <c r="A1679" s="17" t="s">
        <v>305</v>
      </c>
      <c r="B1679" s="55">
        <v>793</v>
      </c>
      <c r="C1679" s="16" t="s">
        <v>365</v>
      </c>
      <c r="D1679" s="16" t="s">
        <v>109</v>
      </c>
      <c r="E1679" s="16" t="s">
        <v>308</v>
      </c>
      <c r="F1679" s="16"/>
      <c r="G1679" s="159">
        <f>G1680</f>
        <v>0</v>
      </c>
      <c r="H1679" s="159">
        <f t="shared" ref="H1679:R1680" si="793">H1680</f>
        <v>0</v>
      </c>
      <c r="I1679" s="159">
        <f t="shared" si="793"/>
        <v>0</v>
      </c>
      <c r="J1679" s="159">
        <f t="shared" si="793"/>
        <v>0</v>
      </c>
      <c r="K1679" s="159">
        <f t="shared" si="793"/>
        <v>0</v>
      </c>
      <c r="L1679" s="159">
        <f t="shared" si="793"/>
        <v>0</v>
      </c>
      <c r="M1679" s="159">
        <f t="shared" si="793"/>
        <v>0</v>
      </c>
      <c r="N1679" s="159">
        <f t="shared" si="793"/>
        <v>0</v>
      </c>
      <c r="O1679" s="159">
        <f t="shared" si="793"/>
        <v>0</v>
      </c>
      <c r="P1679" s="159">
        <f t="shared" si="793"/>
        <v>0</v>
      </c>
      <c r="Q1679" s="159">
        <f t="shared" si="793"/>
        <v>0</v>
      </c>
      <c r="R1679" s="159">
        <f t="shared" si="793"/>
        <v>0</v>
      </c>
    </row>
    <row r="1680" spans="1:18" s="19" customFormat="1" ht="33" hidden="1" customHeight="1">
      <c r="A1680" s="17" t="s">
        <v>100</v>
      </c>
      <c r="B1680" s="55">
        <v>793</v>
      </c>
      <c r="C1680" s="16" t="s">
        <v>365</v>
      </c>
      <c r="D1680" s="16" t="s">
        <v>109</v>
      </c>
      <c r="E1680" s="16" t="s">
        <v>308</v>
      </c>
      <c r="F1680" s="16" t="s">
        <v>344</v>
      </c>
      <c r="G1680" s="159">
        <f>G1681</f>
        <v>0</v>
      </c>
      <c r="H1680" s="159">
        <f t="shared" si="793"/>
        <v>0</v>
      </c>
      <c r="I1680" s="159">
        <f t="shared" si="793"/>
        <v>0</v>
      </c>
      <c r="J1680" s="159">
        <f t="shared" si="793"/>
        <v>0</v>
      </c>
      <c r="K1680" s="159">
        <f t="shared" si="793"/>
        <v>0</v>
      </c>
      <c r="L1680" s="159">
        <f t="shared" si="793"/>
        <v>0</v>
      </c>
      <c r="M1680" s="159">
        <f t="shared" si="793"/>
        <v>0</v>
      </c>
      <c r="N1680" s="159">
        <f t="shared" si="793"/>
        <v>0</v>
      </c>
      <c r="O1680" s="159">
        <f t="shared" si="793"/>
        <v>0</v>
      </c>
      <c r="P1680" s="159">
        <f t="shared" si="793"/>
        <v>0</v>
      </c>
      <c r="Q1680" s="159">
        <f t="shared" si="793"/>
        <v>0</v>
      </c>
      <c r="R1680" s="159">
        <f t="shared" si="793"/>
        <v>0</v>
      </c>
    </row>
    <row r="1681" spans="1:18" s="19" customFormat="1" ht="33" hidden="1" customHeight="1">
      <c r="A1681" s="17" t="s">
        <v>361</v>
      </c>
      <c r="B1681" s="55">
        <v>793</v>
      </c>
      <c r="C1681" s="16" t="s">
        <v>365</v>
      </c>
      <c r="D1681" s="16" t="s">
        <v>109</v>
      </c>
      <c r="E1681" s="16" t="s">
        <v>308</v>
      </c>
      <c r="F1681" s="16" t="s">
        <v>362</v>
      </c>
      <c r="G1681" s="159"/>
      <c r="H1681" s="159"/>
      <c r="I1681" s="159"/>
      <c r="J1681" s="159"/>
      <c r="K1681" s="159"/>
      <c r="L1681" s="159"/>
      <c r="M1681" s="159"/>
      <c r="N1681" s="159"/>
      <c r="O1681" s="159"/>
      <c r="P1681" s="159"/>
      <c r="Q1681" s="159"/>
      <c r="R1681" s="159"/>
    </row>
    <row r="1682" spans="1:18" ht="30.75" hidden="1" customHeight="1">
      <c r="A1682" s="17" t="s">
        <v>360</v>
      </c>
      <c r="B1682" s="55">
        <v>795</v>
      </c>
      <c r="C1682" s="16" t="s">
        <v>365</v>
      </c>
      <c r="D1682" s="16" t="s">
        <v>109</v>
      </c>
      <c r="E1682" s="16" t="s">
        <v>475</v>
      </c>
      <c r="F1682" s="16"/>
      <c r="G1682" s="159">
        <f>G1683</f>
        <v>0</v>
      </c>
      <c r="H1682" s="159">
        <f t="shared" ref="H1682:R1682" si="794">H1683</f>
        <v>0</v>
      </c>
      <c r="I1682" s="159">
        <f t="shared" si="794"/>
        <v>0</v>
      </c>
      <c r="J1682" s="159">
        <f t="shared" si="794"/>
        <v>0</v>
      </c>
      <c r="K1682" s="159">
        <f t="shared" si="794"/>
        <v>0</v>
      </c>
      <c r="L1682" s="159">
        <f t="shared" si="794"/>
        <v>0</v>
      </c>
      <c r="M1682" s="159">
        <f t="shared" si="794"/>
        <v>0</v>
      </c>
      <c r="N1682" s="159">
        <f t="shared" si="794"/>
        <v>0</v>
      </c>
      <c r="O1682" s="159">
        <f t="shared" si="794"/>
        <v>0</v>
      </c>
      <c r="P1682" s="159">
        <f t="shared" si="794"/>
        <v>0</v>
      </c>
      <c r="Q1682" s="159">
        <f t="shared" si="794"/>
        <v>0</v>
      </c>
      <c r="R1682" s="159">
        <f t="shared" si="794"/>
        <v>0</v>
      </c>
    </row>
    <row r="1683" spans="1:18" ht="30.75" hidden="1" customHeight="1">
      <c r="A1683" s="17" t="s">
        <v>360</v>
      </c>
      <c r="B1683" s="55">
        <v>795</v>
      </c>
      <c r="C1683" s="16" t="s">
        <v>365</v>
      </c>
      <c r="D1683" s="16" t="s">
        <v>109</v>
      </c>
      <c r="E1683" s="16" t="s">
        <v>566</v>
      </c>
      <c r="F1683" s="16"/>
      <c r="G1683" s="159">
        <f>G1686+G1684</f>
        <v>0</v>
      </c>
      <c r="H1683" s="159">
        <f t="shared" ref="H1683:R1683" si="795">H1686+H1684</f>
        <v>0</v>
      </c>
      <c r="I1683" s="159">
        <f t="shared" si="795"/>
        <v>0</v>
      </c>
      <c r="J1683" s="159">
        <f t="shared" si="795"/>
        <v>0</v>
      </c>
      <c r="K1683" s="159">
        <f t="shared" si="795"/>
        <v>0</v>
      </c>
      <c r="L1683" s="159">
        <f t="shared" si="795"/>
        <v>0</v>
      </c>
      <c r="M1683" s="159">
        <f t="shared" si="795"/>
        <v>0</v>
      </c>
      <c r="N1683" s="159">
        <f t="shared" si="795"/>
        <v>0</v>
      </c>
      <c r="O1683" s="159">
        <f t="shared" si="795"/>
        <v>0</v>
      </c>
      <c r="P1683" s="159">
        <f t="shared" si="795"/>
        <v>0</v>
      </c>
      <c r="Q1683" s="159">
        <f t="shared" si="795"/>
        <v>0</v>
      </c>
      <c r="R1683" s="159">
        <f t="shared" si="795"/>
        <v>0</v>
      </c>
    </row>
    <row r="1684" spans="1:18" s="4" customFormat="1" ht="38.25" hidden="1" customHeight="1">
      <c r="A1684" s="17" t="s">
        <v>49</v>
      </c>
      <c r="B1684" s="55">
        <v>795</v>
      </c>
      <c r="C1684" s="16" t="s">
        <v>365</v>
      </c>
      <c r="D1684" s="16" t="s">
        <v>109</v>
      </c>
      <c r="E1684" s="16" t="s">
        <v>566</v>
      </c>
      <c r="F1684" s="16" t="s">
        <v>50</v>
      </c>
      <c r="G1684" s="159"/>
      <c r="H1684" s="159"/>
      <c r="I1684" s="159"/>
      <c r="J1684" s="159"/>
      <c r="K1684" s="159"/>
      <c r="L1684" s="159"/>
      <c r="M1684" s="159"/>
      <c r="N1684" s="159"/>
      <c r="O1684" s="159"/>
      <c r="P1684" s="159"/>
      <c r="Q1684" s="159"/>
      <c r="R1684" s="159"/>
    </row>
    <row r="1685" spans="1:18" s="4" customFormat="1" ht="38.25" hidden="1" customHeight="1">
      <c r="A1685" s="17" t="s">
        <v>51</v>
      </c>
      <c r="B1685" s="55">
        <v>795</v>
      </c>
      <c r="C1685" s="16" t="s">
        <v>365</v>
      </c>
      <c r="D1685" s="16" t="s">
        <v>109</v>
      </c>
      <c r="E1685" s="16" t="s">
        <v>566</v>
      </c>
      <c r="F1685" s="16" t="s">
        <v>52</v>
      </c>
      <c r="G1685" s="159"/>
      <c r="H1685" s="159"/>
      <c r="I1685" s="159"/>
      <c r="J1685" s="159"/>
      <c r="K1685" s="159"/>
      <c r="L1685" s="159"/>
      <c r="M1685" s="159"/>
      <c r="N1685" s="159"/>
      <c r="O1685" s="159"/>
      <c r="P1685" s="159"/>
      <c r="Q1685" s="159"/>
      <c r="R1685" s="159"/>
    </row>
    <row r="1686" spans="1:18" ht="30.75" hidden="1" customHeight="1">
      <c r="A1686" s="17" t="s">
        <v>343</v>
      </c>
      <c r="B1686" s="55">
        <v>795</v>
      </c>
      <c r="C1686" s="16" t="s">
        <v>365</v>
      </c>
      <c r="D1686" s="16" t="s">
        <v>109</v>
      </c>
      <c r="E1686" s="16" t="s">
        <v>566</v>
      </c>
      <c r="F1686" s="16" t="s">
        <v>344</v>
      </c>
      <c r="G1686" s="159"/>
      <c r="H1686" s="159"/>
      <c r="I1686" s="159"/>
      <c r="J1686" s="159"/>
      <c r="K1686" s="159"/>
      <c r="L1686" s="159"/>
      <c r="M1686" s="159"/>
      <c r="N1686" s="159"/>
      <c r="O1686" s="159"/>
      <c r="P1686" s="159"/>
      <c r="Q1686" s="159"/>
      <c r="R1686" s="159"/>
    </row>
    <row r="1687" spans="1:18" ht="30.75" hidden="1" customHeight="1">
      <c r="A1687" s="17" t="s">
        <v>371</v>
      </c>
      <c r="B1687" s="55">
        <v>795</v>
      </c>
      <c r="C1687" s="16" t="s">
        <v>365</v>
      </c>
      <c r="D1687" s="16" t="s">
        <v>109</v>
      </c>
      <c r="E1687" s="16" t="s">
        <v>566</v>
      </c>
      <c r="F1687" s="16" t="s">
        <v>372</v>
      </c>
      <c r="G1687" s="159"/>
      <c r="H1687" s="159"/>
      <c r="I1687" s="159"/>
      <c r="J1687" s="159"/>
      <c r="K1687" s="159"/>
      <c r="L1687" s="159"/>
      <c r="M1687" s="159"/>
      <c r="N1687" s="159"/>
      <c r="O1687" s="159"/>
      <c r="P1687" s="159"/>
      <c r="Q1687" s="159"/>
      <c r="R1687" s="159"/>
    </row>
    <row r="1688" spans="1:18" ht="30.75" customHeight="1">
      <c r="A1688" s="17" t="s">
        <v>897</v>
      </c>
      <c r="B1688" s="55">
        <v>795</v>
      </c>
      <c r="C1688" s="16" t="s">
        <v>365</v>
      </c>
      <c r="D1688" s="16" t="s">
        <v>109</v>
      </c>
      <c r="E1688" s="16" t="s">
        <v>896</v>
      </c>
      <c r="F1688" s="16"/>
      <c r="G1688" s="159">
        <f>G1689</f>
        <v>137810</v>
      </c>
      <c r="H1688" s="159">
        <f t="shared" ref="H1688:R1689" si="796">H1689</f>
        <v>137810</v>
      </c>
      <c r="I1688" s="159">
        <f t="shared" si="796"/>
        <v>137810</v>
      </c>
      <c r="J1688" s="159">
        <f t="shared" si="796"/>
        <v>137810</v>
      </c>
      <c r="K1688" s="159">
        <f t="shared" si="796"/>
        <v>137810</v>
      </c>
      <c r="L1688" s="159">
        <f t="shared" si="796"/>
        <v>137810</v>
      </c>
      <c r="M1688" s="159">
        <f t="shared" si="796"/>
        <v>137810</v>
      </c>
      <c r="N1688" s="159">
        <f t="shared" si="796"/>
        <v>137810</v>
      </c>
      <c r="O1688" s="159">
        <f t="shared" si="796"/>
        <v>137810</v>
      </c>
      <c r="P1688" s="159">
        <f t="shared" si="796"/>
        <v>137810</v>
      </c>
      <c r="Q1688" s="159">
        <f t="shared" si="796"/>
        <v>137810</v>
      </c>
      <c r="R1688" s="159">
        <f t="shared" si="796"/>
        <v>137810</v>
      </c>
    </row>
    <row r="1689" spans="1:18" ht="30.75" customHeight="1">
      <c r="A1689" s="17" t="s">
        <v>49</v>
      </c>
      <c r="B1689" s="55">
        <v>795</v>
      </c>
      <c r="C1689" s="16" t="s">
        <v>365</v>
      </c>
      <c r="D1689" s="16" t="s">
        <v>109</v>
      </c>
      <c r="E1689" s="16" t="s">
        <v>896</v>
      </c>
      <c r="F1689" s="16" t="s">
        <v>50</v>
      </c>
      <c r="G1689" s="159">
        <f>G1690</f>
        <v>137810</v>
      </c>
      <c r="H1689" s="159">
        <f t="shared" si="796"/>
        <v>137810</v>
      </c>
      <c r="I1689" s="159">
        <f t="shared" si="796"/>
        <v>137810</v>
      </c>
      <c r="J1689" s="159">
        <f t="shared" si="796"/>
        <v>137810</v>
      </c>
      <c r="K1689" s="159">
        <f t="shared" si="796"/>
        <v>137810</v>
      </c>
      <c r="L1689" s="159">
        <f t="shared" si="796"/>
        <v>137810</v>
      </c>
      <c r="M1689" s="159">
        <f t="shared" si="796"/>
        <v>137810</v>
      </c>
      <c r="N1689" s="159">
        <f t="shared" si="796"/>
        <v>137810</v>
      </c>
      <c r="O1689" s="159">
        <f t="shared" si="796"/>
        <v>137810</v>
      </c>
      <c r="P1689" s="159">
        <f t="shared" si="796"/>
        <v>137810</v>
      </c>
      <c r="Q1689" s="159">
        <f t="shared" si="796"/>
        <v>137810</v>
      </c>
      <c r="R1689" s="159">
        <f t="shared" si="796"/>
        <v>137810</v>
      </c>
    </row>
    <row r="1690" spans="1:18" ht="30.75" customHeight="1">
      <c r="A1690" s="17" t="s">
        <v>51</v>
      </c>
      <c r="B1690" s="55">
        <v>795</v>
      </c>
      <c r="C1690" s="16" t="s">
        <v>365</v>
      </c>
      <c r="D1690" s="16" t="s">
        <v>109</v>
      </c>
      <c r="E1690" s="16" t="s">
        <v>896</v>
      </c>
      <c r="F1690" s="16" t="s">
        <v>52</v>
      </c>
      <c r="G1690" s="159">
        <f>250000-112190</f>
        <v>137810</v>
      </c>
      <c r="H1690" s="159">
        <f t="shared" ref="H1690:R1690" si="797">250000-112190</f>
        <v>137810</v>
      </c>
      <c r="I1690" s="159">
        <f t="shared" si="797"/>
        <v>137810</v>
      </c>
      <c r="J1690" s="159">
        <f t="shared" si="797"/>
        <v>137810</v>
      </c>
      <c r="K1690" s="159">
        <f t="shared" si="797"/>
        <v>137810</v>
      </c>
      <c r="L1690" s="159">
        <f t="shared" si="797"/>
        <v>137810</v>
      </c>
      <c r="M1690" s="159">
        <f t="shared" si="797"/>
        <v>137810</v>
      </c>
      <c r="N1690" s="159">
        <f t="shared" si="797"/>
        <v>137810</v>
      </c>
      <c r="O1690" s="159">
        <f t="shared" si="797"/>
        <v>137810</v>
      </c>
      <c r="P1690" s="159">
        <f t="shared" si="797"/>
        <v>137810</v>
      </c>
      <c r="Q1690" s="159">
        <f t="shared" si="797"/>
        <v>137810</v>
      </c>
      <c r="R1690" s="159">
        <f t="shared" si="797"/>
        <v>137810</v>
      </c>
    </row>
    <row r="1691" spans="1:18" ht="44.25" customHeight="1">
      <c r="A1691" s="17" t="s">
        <v>310</v>
      </c>
      <c r="B1691" s="55">
        <v>795</v>
      </c>
      <c r="C1691" s="16" t="s">
        <v>365</v>
      </c>
      <c r="D1691" s="16" t="s">
        <v>109</v>
      </c>
      <c r="E1691" s="16" t="s">
        <v>309</v>
      </c>
      <c r="F1691" s="16"/>
      <c r="G1691" s="159">
        <f>G1692+G1695+G1699</f>
        <v>8841350.0999999996</v>
      </c>
      <c r="H1691" s="159">
        <f t="shared" ref="H1691:R1691" si="798">H1692+H1695+H1699</f>
        <v>8841350.0999999996</v>
      </c>
      <c r="I1691" s="159">
        <f t="shared" si="798"/>
        <v>8841350.0999999996</v>
      </c>
      <c r="J1691" s="159">
        <f t="shared" si="798"/>
        <v>8841350.0999999996</v>
      </c>
      <c r="K1691" s="159">
        <f t="shared" si="798"/>
        <v>8841350.0999999996</v>
      </c>
      <c r="L1691" s="159">
        <f t="shared" si="798"/>
        <v>8841350.0999999996</v>
      </c>
      <c r="M1691" s="159">
        <f t="shared" si="798"/>
        <v>8841350.0999999996</v>
      </c>
      <c r="N1691" s="159">
        <f t="shared" si="798"/>
        <v>8841350.0999999996</v>
      </c>
      <c r="O1691" s="159">
        <f t="shared" si="798"/>
        <v>8841350.0999999996</v>
      </c>
      <c r="P1691" s="159">
        <f t="shared" si="798"/>
        <v>8841350.0999999996</v>
      </c>
      <c r="Q1691" s="159">
        <f t="shared" si="798"/>
        <v>8841350.0999999996</v>
      </c>
      <c r="R1691" s="159">
        <f t="shared" si="798"/>
        <v>8841350.0999999996</v>
      </c>
    </row>
    <row r="1692" spans="1:18" ht="36.75" hidden="1" customHeight="1">
      <c r="A1692" s="17" t="s">
        <v>828</v>
      </c>
      <c r="B1692" s="55">
        <v>795</v>
      </c>
      <c r="C1692" s="16" t="s">
        <v>365</v>
      </c>
      <c r="D1692" s="16" t="s">
        <v>109</v>
      </c>
      <c r="E1692" s="16" t="s">
        <v>827</v>
      </c>
      <c r="F1692" s="16"/>
      <c r="G1692" s="159">
        <f>G1693</f>
        <v>1.396927018504357E-11</v>
      </c>
      <c r="H1692" s="159">
        <f t="shared" ref="H1692:R1693" si="799">H1693</f>
        <v>1.396927018504357E-11</v>
      </c>
      <c r="I1692" s="159">
        <f t="shared" si="799"/>
        <v>1.396927018504357E-11</v>
      </c>
      <c r="J1692" s="159">
        <f t="shared" si="799"/>
        <v>1.396927018504357E-11</v>
      </c>
      <c r="K1692" s="159">
        <f t="shared" si="799"/>
        <v>1.396927018504357E-11</v>
      </c>
      <c r="L1692" s="159">
        <f t="shared" si="799"/>
        <v>1.396927018504357E-11</v>
      </c>
      <c r="M1692" s="159">
        <f t="shared" si="799"/>
        <v>1.396927018504357E-11</v>
      </c>
      <c r="N1692" s="159">
        <f t="shared" si="799"/>
        <v>1.396927018504357E-11</v>
      </c>
      <c r="O1692" s="159">
        <f t="shared" si="799"/>
        <v>1.396927018504357E-11</v>
      </c>
      <c r="P1692" s="159">
        <f t="shared" si="799"/>
        <v>1.396927018504357E-11</v>
      </c>
      <c r="Q1692" s="159">
        <f t="shared" si="799"/>
        <v>1.396927018504357E-11</v>
      </c>
      <c r="R1692" s="159">
        <f t="shared" si="799"/>
        <v>1.396927018504357E-11</v>
      </c>
    </row>
    <row r="1693" spans="1:18" ht="19.5" hidden="1" customHeight="1">
      <c r="A1693" s="17" t="s">
        <v>100</v>
      </c>
      <c r="B1693" s="55">
        <v>795</v>
      </c>
      <c r="C1693" s="16" t="s">
        <v>365</v>
      </c>
      <c r="D1693" s="16" t="s">
        <v>109</v>
      </c>
      <c r="E1693" s="16" t="s">
        <v>827</v>
      </c>
      <c r="F1693" s="16" t="s">
        <v>101</v>
      </c>
      <c r="G1693" s="159">
        <f>G1694</f>
        <v>1.396927018504357E-11</v>
      </c>
      <c r="H1693" s="159">
        <f t="shared" si="799"/>
        <v>1.396927018504357E-11</v>
      </c>
      <c r="I1693" s="159">
        <f t="shared" si="799"/>
        <v>1.396927018504357E-11</v>
      </c>
      <c r="J1693" s="159">
        <f t="shared" si="799"/>
        <v>1.396927018504357E-11</v>
      </c>
      <c r="K1693" s="159">
        <f t="shared" si="799"/>
        <v>1.396927018504357E-11</v>
      </c>
      <c r="L1693" s="159">
        <f t="shared" si="799"/>
        <v>1.396927018504357E-11</v>
      </c>
      <c r="M1693" s="159">
        <f t="shared" si="799"/>
        <v>1.396927018504357E-11</v>
      </c>
      <c r="N1693" s="159">
        <f t="shared" si="799"/>
        <v>1.396927018504357E-11</v>
      </c>
      <c r="O1693" s="159">
        <f t="shared" si="799"/>
        <v>1.396927018504357E-11</v>
      </c>
      <c r="P1693" s="159">
        <f t="shared" si="799"/>
        <v>1.396927018504357E-11</v>
      </c>
      <c r="Q1693" s="159">
        <f t="shared" si="799"/>
        <v>1.396927018504357E-11</v>
      </c>
      <c r="R1693" s="159">
        <f t="shared" si="799"/>
        <v>1.396927018504357E-11</v>
      </c>
    </row>
    <row r="1694" spans="1:18" ht="15" hidden="1" customHeight="1">
      <c r="A1694" s="17" t="s">
        <v>373</v>
      </c>
      <c r="B1694" s="55">
        <v>795</v>
      </c>
      <c r="C1694" s="16" t="s">
        <v>365</v>
      </c>
      <c r="D1694" s="16" t="s">
        <v>109</v>
      </c>
      <c r="E1694" s="16" t="s">
        <v>827</v>
      </c>
      <c r="F1694" s="16" t="s">
        <v>374</v>
      </c>
      <c r="G1694" s="159">
        <f>173442-173391.86-50.14</f>
        <v>1.396927018504357E-11</v>
      </c>
      <c r="H1694" s="159">
        <f t="shared" ref="H1694:R1694" si="800">173442-173391.86-50.14</f>
        <v>1.396927018504357E-11</v>
      </c>
      <c r="I1694" s="159">
        <f t="shared" si="800"/>
        <v>1.396927018504357E-11</v>
      </c>
      <c r="J1694" s="159">
        <f t="shared" si="800"/>
        <v>1.396927018504357E-11</v>
      </c>
      <c r="K1694" s="159">
        <f t="shared" si="800"/>
        <v>1.396927018504357E-11</v>
      </c>
      <c r="L1694" s="159">
        <f t="shared" si="800"/>
        <v>1.396927018504357E-11</v>
      </c>
      <c r="M1694" s="159">
        <f t="shared" si="800"/>
        <v>1.396927018504357E-11</v>
      </c>
      <c r="N1694" s="159">
        <f t="shared" si="800"/>
        <v>1.396927018504357E-11</v>
      </c>
      <c r="O1694" s="159">
        <f t="shared" si="800"/>
        <v>1.396927018504357E-11</v>
      </c>
      <c r="P1694" s="159">
        <f t="shared" si="800"/>
        <v>1.396927018504357E-11</v>
      </c>
      <c r="Q1694" s="159">
        <f t="shared" si="800"/>
        <v>1.396927018504357E-11</v>
      </c>
      <c r="R1694" s="159">
        <f t="shared" si="800"/>
        <v>1.396927018504357E-11</v>
      </c>
    </row>
    <row r="1695" spans="1:18" ht="51.75" customHeight="1">
      <c r="A1695" s="17" t="s">
        <v>850</v>
      </c>
      <c r="B1695" s="55">
        <v>795</v>
      </c>
      <c r="C1695" s="16" t="s">
        <v>365</v>
      </c>
      <c r="D1695" s="16" t="s">
        <v>109</v>
      </c>
      <c r="E1695" s="16" t="s">
        <v>849</v>
      </c>
      <c r="F1695" s="16"/>
      <c r="G1695" s="159">
        <f>G1696</f>
        <v>8841350.0999999996</v>
      </c>
      <c r="H1695" s="159">
        <f t="shared" ref="H1695:R1696" si="801">H1696</f>
        <v>8841350.0999999996</v>
      </c>
      <c r="I1695" s="159">
        <f t="shared" si="801"/>
        <v>8841350.0999999996</v>
      </c>
      <c r="J1695" s="159">
        <f t="shared" si="801"/>
        <v>8841350.0999999996</v>
      </c>
      <c r="K1695" s="159">
        <f t="shared" si="801"/>
        <v>8841350.0999999996</v>
      </c>
      <c r="L1695" s="159">
        <f t="shared" si="801"/>
        <v>8841350.0999999996</v>
      </c>
      <c r="M1695" s="159">
        <f t="shared" si="801"/>
        <v>8841350.0999999996</v>
      </c>
      <c r="N1695" s="159">
        <f t="shared" si="801"/>
        <v>8841350.0999999996</v>
      </c>
      <c r="O1695" s="159">
        <f t="shared" si="801"/>
        <v>8841350.0999999996</v>
      </c>
      <c r="P1695" s="159">
        <f t="shared" si="801"/>
        <v>8841350.0999999996</v>
      </c>
      <c r="Q1695" s="159">
        <f t="shared" si="801"/>
        <v>8841350.0999999996</v>
      </c>
      <c r="R1695" s="159">
        <f t="shared" si="801"/>
        <v>8841350.0999999996</v>
      </c>
    </row>
    <row r="1696" spans="1:18" ht="19.5" customHeight="1">
      <c r="A1696" s="17" t="s">
        <v>343</v>
      </c>
      <c r="B1696" s="55">
        <v>795</v>
      </c>
      <c r="C1696" s="16" t="s">
        <v>365</v>
      </c>
      <c r="D1696" s="16" t="s">
        <v>109</v>
      </c>
      <c r="E1696" s="16" t="s">
        <v>849</v>
      </c>
      <c r="F1696" s="16" t="s">
        <v>344</v>
      </c>
      <c r="G1696" s="159">
        <f>G1697</f>
        <v>8841350.0999999996</v>
      </c>
      <c r="H1696" s="159">
        <f t="shared" si="801"/>
        <v>8841350.0999999996</v>
      </c>
      <c r="I1696" s="159">
        <f t="shared" si="801"/>
        <v>8841350.0999999996</v>
      </c>
      <c r="J1696" s="159">
        <f t="shared" si="801"/>
        <v>8841350.0999999996</v>
      </c>
      <c r="K1696" s="159">
        <f t="shared" si="801"/>
        <v>8841350.0999999996</v>
      </c>
      <c r="L1696" s="159">
        <f t="shared" si="801"/>
        <v>8841350.0999999996</v>
      </c>
      <c r="M1696" s="159">
        <f t="shared" si="801"/>
        <v>8841350.0999999996</v>
      </c>
      <c r="N1696" s="159">
        <f t="shared" si="801"/>
        <v>8841350.0999999996</v>
      </c>
      <c r="O1696" s="159">
        <f t="shared" si="801"/>
        <v>8841350.0999999996</v>
      </c>
      <c r="P1696" s="159">
        <f t="shared" si="801"/>
        <v>8841350.0999999996</v>
      </c>
      <c r="Q1696" s="159">
        <f t="shared" si="801"/>
        <v>8841350.0999999996</v>
      </c>
      <c r="R1696" s="159">
        <f t="shared" si="801"/>
        <v>8841350.0999999996</v>
      </c>
    </row>
    <row r="1697" spans="1:18" ht="15" customHeight="1">
      <c r="A1697" s="17" t="s">
        <v>361</v>
      </c>
      <c r="B1697" s="55">
        <v>795</v>
      </c>
      <c r="C1697" s="16" t="s">
        <v>365</v>
      </c>
      <c r="D1697" s="16" t="s">
        <v>109</v>
      </c>
      <c r="E1697" s="16" t="s">
        <v>849</v>
      </c>
      <c r="F1697" s="16" t="s">
        <v>362</v>
      </c>
      <c r="G1697" s="159">
        <f>8669593+173391.86-1634.76</f>
        <v>8841350.0999999996</v>
      </c>
      <c r="H1697" s="159">
        <f t="shared" ref="H1697:R1697" si="802">8669593+173391.86-1634.76</f>
        <v>8841350.0999999996</v>
      </c>
      <c r="I1697" s="159">
        <f t="shared" si="802"/>
        <v>8841350.0999999996</v>
      </c>
      <c r="J1697" s="159">
        <f t="shared" si="802"/>
        <v>8841350.0999999996</v>
      </c>
      <c r="K1697" s="159">
        <f t="shared" si="802"/>
        <v>8841350.0999999996</v>
      </c>
      <c r="L1697" s="159">
        <f t="shared" si="802"/>
        <v>8841350.0999999996</v>
      </c>
      <c r="M1697" s="159">
        <f t="shared" si="802"/>
        <v>8841350.0999999996</v>
      </c>
      <c r="N1697" s="159">
        <f t="shared" si="802"/>
        <v>8841350.0999999996</v>
      </c>
      <c r="O1697" s="159">
        <f t="shared" si="802"/>
        <v>8841350.0999999996</v>
      </c>
      <c r="P1697" s="159">
        <f t="shared" si="802"/>
        <v>8841350.0999999996</v>
      </c>
      <c r="Q1697" s="159">
        <f t="shared" si="802"/>
        <v>8841350.0999999996</v>
      </c>
      <c r="R1697" s="159">
        <f t="shared" si="802"/>
        <v>8841350.0999999996</v>
      </c>
    </row>
    <row r="1698" spans="1:18" ht="15" hidden="1" customHeight="1">
      <c r="A1698" s="17"/>
      <c r="B1698" s="55"/>
      <c r="C1698" s="16"/>
      <c r="D1698" s="16"/>
      <c r="E1698" s="16"/>
      <c r="F1698" s="16"/>
      <c r="G1698" s="159"/>
      <c r="H1698" s="159"/>
      <c r="I1698" s="159"/>
      <c r="J1698" s="159"/>
      <c r="K1698" s="159"/>
      <c r="L1698" s="159"/>
      <c r="M1698" s="159"/>
      <c r="N1698" s="159"/>
      <c r="O1698" s="159"/>
      <c r="P1698" s="159"/>
      <c r="Q1698" s="159"/>
      <c r="R1698" s="159"/>
    </row>
    <row r="1699" spans="1:18" ht="15" hidden="1" customHeight="1">
      <c r="A1699" s="17" t="s">
        <v>360</v>
      </c>
      <c r="B1699" s="55">
        <v>795</v>
      </c>
      <c r="C1699" s="16" t="s">
        <v>365</v>
      </c>
      <c r="D1699" s="16" t="s">
        <v>109</v>
      </c>
      <c r="E1699" s="16" t="s">
        <v>869</v>
      </c>
      <c r="F1699" s="16"/>
      <c r="G1699" s="159">
        <f>G1700</f>
        <v>0</v>
      </c>
      <c r="H1699" s="159">
        <f t="shared" ref="H1699:R1700" si="803">H1700</f>
        <v>0</v>
      </c>
      <c r="I1699" s="159">
        <f t="shared" si="803"/>
        <v>0</v>
      </c>
      <c r="J1699" s="159">
        <f t="shared" si="803"/>
        <v>0</v>
      </c>
      <c r="K1699" s="159">
        <f t="shared" si="803"/>
        <v>0</v>
      </c>
      <c r="L1699" s="159">
        <f t="shared" si="803"/>
        <v>0</v>
      </c>
      <c r="M1699" s="159">
        <f t="shared" si="803"/>
        <v>0</v>
      </c>
      <c r="N1699" s="159">
        <f t="shared" si="803"/>
        <v>0</v>
      </c>
      <c r="O1699" s="159">
        <f t="shared" si="803"/>
        <v>0</v>
      </c>
      <c r="P1699" s="159">
        <f t="shared" si="803"/>
        <v>0</v>
      </c>
      <c r="Q1699" s="159">
        <f t="shared" si="803"/>
        <v>0</v>
      </c>
      <c r="R1699" s="159">
        <f t="shared" si="803"/>
        <v>0</v>
      </c>
    </row>
    <row r="1700" spans="1:18" ht="15" hidden="1" customHeight="1">
      <c r="A1700" s="17" t="s">
        <v>343</v>
      </c>
      <c r="B1700" s="55">
        <v>795</v>
      </c>
      <c r="C1700" s="16" t="s">
        <v>365</v>
      </c>
      <c r="D1700" s="16" t="s">
        <v>109</v>
      </c>
      <c r="E1700" s="16" t="s">
        <v>869</v>
      </c>
      <c r="F1700" s="16" t="s">
        <v>344</v>
      </c>
      <c r="G1700" s="159">
        <f>G1701</f>
        <v>0</v>
      </c>
      <c r="H1700" s="159">
        <f t="shared" si="803"/>
        <v>0</v>
      </c>
      <c r="I1700" s="159">
        <f t="shared" si="803"/>
        <v>0</v>
      </c>
      <c r="J1700" s="159">
        <f t="shared" si="803"/>
        <v>0</v>
      </c>
      <c r="K1700" s="159">
        <f t="shared" si="803"/>
        <v>0</v>
      </c>
      <c r="L1700" s="159">
        <f t="shared" si="803"/>
        <v>0</v>
      </c>
      <c r="M1700" s="159">
        <f t="shared" si="803"/>
        <v>0</v>
      </c>
      <c r="N1700" s="159">
        <f t="shared" si="803"/>
        <v>0</v>
      </c>
      <c r="O1700" s="159">
        <f t="shared" si="803"/>
        <v>0</v>
      </c>
      <c r="P1700" s="159">
        <f t="shared" si="803"/>
        <v>0</v>
      </c>
      <c r="Q1700" s="159">
        <f t="shared" si="803"/>
        <v>0</v>
      </c>
      <c r="R1700" s="159">
        <f t="shared" si="803"/>
        <v>0</v>
      </c>
    </row>
    <row r="1701" spans="1:18" ht="15" hidden="1" customHeight="1">
      <c r="A1701" s="17" t="s">
        <v>371</v>
      </c>
      <c r="B1701" s="55">
        <v>795</v>
      </c>
      <c r="C1701" s="16" t="s">
        <v>365</v>
      </c>
      <c r="D1701" s="16" t="s">
        <v>109</v>
      </c>
      <c r="E1701" s="16" t="s">
        <v>869</v>
      </c>
      <c r="F1701" s="16" t="s">
        <v>372</v>
      </c>
      <c r="G1701" s="159"/>
      <c r="H1701" s="159"/>
      <c r="I1701" s="159"/>
      <c r="J1701" s="159"/>
      <c r="K1701" s="159"/>
      <c r="L1701" s="159"/>
      <c r="M1701" s="159"/>
      <c r="N1701" s="159"/>
      <c r="O1701" s="159"/>
      <c r="P1701" s="159"/>
      <c r="Q1701" s="159"/>
      <c r="R1701" s="159"/>
    </row>
    <row r="1702" spans="1:18" ht="15" customHeight="1">
      <c r="A1702" s="17" t="s">
        <v>360</v>
      </c>
      <c r="B1702" s="55">
        <v>795</v>
      </c>
      <c r="C1702" s="16" t="s">
        <v>365</v>
      </c>
      <c r="D1702" s="16" t="s">
        <v>109</v>
      </c>
      <c r="E1702" s="16" t="s">
        <v>475</v>
      </c>
      <c r="F1702" s="16"/>
      <c r="G1702" s="159">
        <f>G1704</f>
        <v>103690.04</v>
      </c>
      <c r="H1702" s="159">
        <f t="shared" ref="H1702:R1702" si="804">H1704</f>
        <v>103691.04</v>
      </c>
      <c r="I1702" s="159">
        <f t="shared" si="804"/>
        <v>103692.04</v>
      </c>
      <c r="J1702" s="159">
        <f t="shared" si="804"/>
        <v>103693.04</v>
      </c>
      <c r="K1702" s="159">
        <f t="shared" si="804"/>
        <v>103694.04</v>
      </c>
      <c r="L1702" s="159">
        <f t="shared" si="804"/>
        <v>103695.03999999999</v>
      </c>
      <c r="M1702" s="159">
        <f t="shared" si="804"/>
        <v>103696.04</v>
      </c>
      <c r="N1702" s="159">
        <f t="shared" si="804"/>
        <v>103697.04</v>
      </c>
      <c r="O1702" s="159">
        <f t="shared" si="804"/>
        <v>103698.04</v>
      </c>
      <c r="P1702" s="159">
        <f t="shared" si="804"/>
        <v>103699.04</v>
      </c>
      <c r="Q1702" s="159">
        <f t="shared" si="804"/>
        <v>103700.04</v>
      </c>
      <c r="R1702" s="159">
        <f t="shared" si="804"/>
        <v>103690.04</v>
      </c>
    </row>
    <row r="1703" spans="1:18" ht="15" customHeight="1">
      <c r="A1703" s="17" t="s">
        <v>360</v>
      </c>
      <c r="B1703" s="55">
        <v>795</v>
      </c>
      <c r="C1703" s="16" t="s">
        <v>365</v>
      </c>
      <c r="D1703" s="16" t="s">
        <v>109</v>
      </c>
      <c r="E1703" s="16" t="s">
        <v>566</v>
      </c>
      <c r="F1703" s="16"/>
      <c r="G1703" s="159">
        <f>G1704</f>
        <v>103690.04</v>
      </c>
      <c r="H1703" s="159">
        <f t="shared" ref="H1703:R1704" si="805">H1704</f>
        <v>103691.04</v>
      </c>
      <c r="I1703" s="159">
        <f t="shared" si="805"/>
        <v>103692.04</v>
      </c>
      <c r="J1703" s="159">
        <f t="shared" si="805"/>
        <v>103693.04</v>
      </c>
      <c r="K1703" s="159">
        <f t="shared" si="805"/>
        <v>103694.04</v>
      </c>
      <c r="L1703" s="159">
        <f t="shared" si="805"/>
        <v>103695.03999999999</v>
      </c>
      <c r="M1703" s="159">
        <f t="shared" si="805"/>
        <v>103696.04</v>
      </c>
      <c r="N1703" s="159">
        <f t="shared" si="805"/>
        <v>103697.04</v>
      </c>
      <c r="O1703" s="159">
        <f t="shared" si="805"/>
        <v>103698.04</v>
      </c>
      <c r="P1703" s="159">
        <f t="shared" si="805"/>
        <v>103699.04</v>
      </c>
      <c r="Q1703" s="159">
        <f t="shared" si="805"/>
        <v>103700.04</v>
      </c>
      <c r="R1703" s="159">
        <f t="shared" si="805"/>
        <v>103690.04</v>
      </c>
    </row>
    <row r="1704" spans="1:18" ht="15" customHeight="1">
      <c r="A1704" s="17" t="s">
        <v>343</v>
      </c>
      <c r="B1704" s="55">
        <v>795</v>
      </c>
      <c r="C1704" s="16" t="s">
        <v>365</v>
      </c>
      <c r="D1704" s="16" t="s">
        <v>109</v>
      </c>
      <c r="E1704" s="16" t="s">
        <v>566</v>
      </c>
      <c r="F1704" s="16" t="s">
        <v>344</v>
      </c>
      <c r="G1704" s="159">
        <f>G1705</f>
        <v>103690.04</v>
      </c>
      <c r="H1704" s="159">
        <f t="shared" si="805"/>
        <v>103691.04</v>
      </c>
      <c r="I1704" s="159">
        <f t="shared" si="805"/>
        <v>103692.04</v>
      </c>
      <c r="J1704" s="159">
        <f t="shared" si="805"/>
        <v>103693.04</v>
      </c>
      <c r="K1704" s="159">
        <f t="shared" si="805"/>
        <v>103694.04</v>
      </c>
      <c r="L1704" s="159">
        <f t="shared" si="805"/>
        <v>103695.03999999999</v>
      </c>
      <c r="M1704" s="159">
        <f t="shared" si="805"/>
        <v>103696.04</v>
      </c>
      <c r="N1704" s="159">
        <f t="shared" si="805"/>
        <v>103697.04</v>
      </c>
      <c r="O1704" s="159">
        <f t="shared" si="805"/>
        <v>103698.04</v>
      </c>
      <c r="P1704" s="159">
        <f t="shared" si="805"/>
        <v>103699.04</v>
      </c>
      <c r="Q1704" s="159">
        <f t="shared" si="805"/>
        <v>103700.04</v>
      </c>
      <c r="R1704" s="159">
        <f t="shared" si="805"/>
        <v>103690.04</v>
      </c>
    </row>
    <row r="1705" spans="1:18" ht="15" customHeight="1">
      <c r="A1705" s="17" t="s">
        <v>371</v>
      </c>
      <c r="B1705" s="55">
        <v>795</v>
      </c>
      <c r="C1705" s="16" t="s">
        <v>365</v>
      </c>
      <c r="D1705" s="16" t="s">
        <v>109</v>
      </c>
      <c r="E1705" s="16" t="s">
        <v>566</v>
      </c>
      <c r="F1705" s="16" t="s">
        <v>372</v>
      </c>
      <c r="G1705" s="159">
        <v>103690.04</v>
      </c>
      <c r="H1705" s="159">
        <v>103691.04</v>
      </c>
      <c r="I1705" s="159">
        <v>103692.04</v>
      </c>
      <c r="J1705" s="159">
        <v>103693.04</v>
      </c>
      <c r="K1705" s="159">
        <v>103694.04</v>
      </c>
      <c r="L1705" s="159">
        <v>103695.03999999999</v>
      </c>
      <c r="M1705" s="159">
        <v>103696.04</v>
      </c>
      <c r="N1705" s="159">
        <v>103697.04</v>
      </c>
      <c r="O1705" s="159">
        <v>103698.04</v>
      </c>
      <c r="P1705" s="159">
        <v>103699.04</v>
      </c>
      <c r="Q1705" s="159">
        <v>103700.04</v>
      </c>
      <c r="R1705" s="159">
        <v>103690.04</v>
      </c>
    </row>
    <row r="1706" spans="1:18" ht="30.75" hidden="1" customHeight="1">
      <c r="A1706" s="33" t="s">
        <v>794</v>
      </c>
      <c r="B1706" s="55">
        <v>795</v>
      </c>
      <c r="C1706" s="16" t="s">
        <v>365</v>
      </c>
      <c r="D1706" s="16" t="s">
        <v>109</v>
      </c>
      <c r="E1706" s="16" t="s">
        <v>433</v>
      </c>
      <c r="F1706" s="16"/>
      <c r="G1706" s="159">
        <f>G1707</f>
        <v>0</v>
      </c>
      <c r="H1706" s="159">
        <f t="shared" ref="H1706:R1708" si="806">H1707</f>
        <v>0</v>
      </c>
      <c r="I1706" s="159">
        <f t="shared" si="806"/>
        <v>0</v>
      </c>
      <c r="J1706" s="159">
        <f t="shared" si="806"/>
        <v>0</v>
      </c>
      <c r="K1706" s="159">
        <f t="shared" si="806"/>
        <v>0</v>
      </c>
      <c r="L1706" s="159">
        <f t="shared" si="806"/>
        <v>0</v>
      </c>
      <c r="M1706" s="159">
        <f t="shared" si="806"/>
        <v>0</v>
      </c>
      <c r="N1706" s="159">
        <f t="shared" si="806"/>
        <v>0</v>
      </c>
      <c r="O1706" s="159">
        <f t="shared" si="806"/>
        <v>0</v>
      </c>
      <c r="P1706" s="159">
        <f t="shared" si="806"/>
        <v>0</v>
      </c>
      <c r="Q1706" s="159">
        <f t="shared" si="806"/>
        <v>0</v>
      </c>
      <c r="R1706" s="159">
        <f t="shared" si="806"/>
        <v>0</v>
      </c>
    </row>
    <row r="1707" spans="1:18" ht="26.25" hidden="1" customHeight="1">
      <c r="A1707" s="17" t="s">
        <v>900</v>
      </c>
      <c r="B1707" s="55">
        <v>795</v>
      </c>
      <c r="C1707" s="16" t="s">
        <v>365</v>
      </c>
      <c r="D1707" s="16" t="s">
        <v>109</v>
      </c>
      <c r="E1707" s="16" t="s">
        <v>899</v>
      </c>
      <c r="F1707" s="16"/>
      <c r="G1707" s="159">
        <f>G1708</f>
        <v>0</v>
      </c>
      <c r="H1707" s="159">
        <f t="shared" si="806"/>
        <v>0</v>
      </c>
      <c r="I1707" s="159">
        <f t="shared" si="806"/>
        <v>0</v>
      </c>
      <c r="J1707" s="159">
        <f t="shared" si="806"/>
        <v>0</v>
      </c>
      <c r="K1707" s="159">
        <f t="shared" si="806"/>
        <v>0</v>
      </c>
      <c r="L1707" s="159">
        <f t="shared" si="806"/>
        <v>0</v>
      </c>
      <c r="M1707" s="159">
        <f t="shared" si="806"/>
        <v>0</v>
      </c>
      <c r="N1707" s="159">
        <f t="shared" si="806"/>
        <v>0</v>
      </c>
      <c r="O1707" s="159">
        <f t="shared" si="806"/>
        <v>0</v>
      </c>
      <c r="P1707" s="159">
        <f t="shared" si="806"/>
        <v>0</v>
      </c>
      <c r="Q1707" s="159">
        <f t="shared" si="806"/>
        <v>0</v>
      </c>
      <c r="R1707" s="159">
        <f t="shared" si="806"/>
        <v>0</v>
      </c>
    </row>
    <row r="1708" spans="1:18" ht="15" hidden="1" customHeight="1">
      <c r="A1708" s="17" t="s">
        <v>49</v>
      </c>
      <c r="B1708" s="55">
        <v>795</v>
      </c>
      <c r="C1708" s="16" t="s">
        <v>365</v>
      </c>
      <c r="D1708" s="16" t="s">
        <v>109</v>
      </c>
      <c r="E1708" s="16" t="s">
        <v>899</v>
      </c>
      <c r="F1708" s="16" t="s">
        <v>50</v>
      </c>
      <c r="G1708" s="159">
        <f>G1709</f>
        <v>0</v>
      </c>
      <c r="H1708" s="159">
        <f t="shared" si="806"/>
        <v>0</v>
      </c>
      <c r="I1708" s="159">
        <f t="shared" si="806"/>
        <v>0</v>
      </c>
      <c r="J1708" s="159">
        <f t="shared" si="806"/>
        <v>0</v>
      </c>
      <c r="K1708" s="159">
        <f t="shared" si="806"/>
        <v>0</v>
      </c>
      <c r="L1708" s="159">
        <f t="shared" si="806"/>
        <v>0</v>
      </c>
      <c r="M1708" s="159">
        <f t="shared" si="806"/>
        <v>0</v>
      </c>
      <c r="N1708" s="159">
        <f t="shared" si="806"/>
        <v>0</v>
      </c>
      <c r="O1708" s="159">
        <f t="shared" si="806"/>
        <v>0</v>
      </c>
      <c r="P1708" s="159">
        <f t="shared" si="806"/>
        <v>0</v>
      </c>
      <c r="Q1708" s="159">
        <f t="shared" si="806"/>
        <v>0</v>
      </c>
      <c r="R1708" s="159">
        <f t="shared" si="806"/>
        <v>0</v>
      </c>
    </row>
    <row r="1709" spans="1:18" ht="15" hidden="1" customHeight="1">
      <c r="A1709" s="17" t="s">
        <v>51</v>
      </c>
      <c r="B1709" s="55">
        <v>795</v>
      </c>
      <c r="C1709" s="16" t="s">
        <v>365</v>
      </c>
      <c r="D1709" s="16" t="s">
        <v>109</v>
      </c>
      <c r="E1709" s="16" t="s">
        <v>899</v>
      </c>
      <c r="F1709" s="16" t="s">
        <v>52</v>
      </c>
      <c r="G1709" s="159"/>
      <c r="H1709" s="159"/>
      <c r="I1709" s="159"/>
      <c r="J1709" s="159"/>
      <c r="K1709" s="159"/>
      <c r="L1709" s="159"/>
      <c r="M1709" s="159"/>
      <c r="N1709" s="159"/>
      <c r="O1709" s="159"/>
      <c r="P1709" s="159"/>
      <c r="Q1709" s="159"/>
      <c r="R1709" s="159"/>
    </row>
    <row r="1710" spans="1:18" s="24" customFormat="1" ht="22.5" customHeight="1">
      <c r="A1710" s="37" t="s">
        <v>2</v>
      </c>
      <c r="B1710" s="21">
        <v>795</v>
      </c>
      <c r="C1710" s="39" t="s">
        <v>348</v>
      </c>
      <c r="D1710" s="39"/>
      <c r="E1710" s="39"/>
      <c r="F1710" s="39"/>
      <c r="G1710" s="165">
        <f>G1711</f>
        <v>12940133.5</v>
      </c>
      <c r="H1710" s="165">
        <f t="shared" ref="H1710:R1711" si="807">H1711</f>
        <v>12940137.5</v>
      </c>
      <c r="I1710" s="165">
        <f t="shared" si="807"/>
        <v>12940141.5</v>
      </c>
      <c r="J1710" s="165">
        <f t="shared" si="807"/>
        <v>12940145.5</v>
      </c>
      <c r="K1710" s="165">
        <f t="shared" si="807"/>
        <v>12940149.5</v>
      </c>
      <c r="L1710" s="165">
        <f t="shared" si="807"/>
        <v>12940153.5</v>
      </c>
      <c r="M1710" s="165">
        <f t="shared" si="807"/>
        <v>12940157.5</v>
      </c>
      <c r="N1710" s="165">
        <f t="shared" si="807"/>
        <v>12940161.5</v>
      </c>
      <c r="O1710" s="165">
        <f t="shared" si="807"/>
        <v>12940165.5</v>
      </c>
      <c r="P1710" s="165">
        <f t="shared" si="807"/>
        <v>12940169.5</v>
      </c>
      <c r="Q1710" s="165">
        <f t="shared" si="807"/>
        <v>12940173.5</v>
      </c>
      <c r="R1710" s="165">
        <f t="shared" si="807"/>
        <v>6213409.0100000007</v>
      </c>
    </row>
    <row r="1711" spans="1:18" s="4" customFormat="1" ht="24.75" customHeight="1">
      <c r="A1711" s="17" t="s">
        <v>705</v>
      </c>
      <c r="B1711" s="55">
        <v>795</v>
      </c>
      <c r="C1711" s="16" t="s">
        <v>348</v>
      </c>
      <c r="D1711" s="16" t="s">
        <v>365</v>
      </c>
      <c r="E1711" s="16"/>
      <c r="F1711" s="16"/>
      <c r="G1711" s="159">
        <f>G1712</f>
        <v>12940133.5</v>
      </c>
      <c r="H1711" s="159">
        <f t="shared" si="807"/>
        <v>12940137.5</v>
      </c>
      <c r="I1711" s="159">
        <f t="shared" si="807"/>
        <v>12940141.5</v>
      </c>
      <c r="J1711" s="159">
        <f t="shared" si="807"/>
        <v>12940145.5</v>
      </c>
      <c r="K1711" s="159">
        <f t="shared" si="807"/>
        <v>12940149.5</v>
      </c>
      <c r="L1711" s="159">
        <f t="shared" si="807"/>
        <v>12940153.5</v>
      </c>
      <c r="M1711" s="159">
        <f t="shared" si="807"/>
        <v>12940157.5</v>
      </c>
      <c r="N1711" s="159">
        <f t="shared" si="807"/>
        <v>12940161.5</v>
      </c>
      <c r="O1711" s="159">
        <f t="shared" si="807"/>
        <v>12940165.5</v>
      </c>
      <c r="P1711" s="159">
        <f t="shared" si="807"/>
        <v>12940169.5</v>
      </c>
      <c r="Q1711" s="159">
        <f t="shared" si="807"/>
        <v>12940173.5</v>
      </c>
      <c r="R1711" s="159">
        <f t="shared" si="807"/>
        <v>6213409.0100000007</v>
      </c>
    </row>
    <row r="1712" spans="1:18" s="4" customFormat="1" ht="38.25" customHeight="1">
      <c r="A1712" s="17" t="s">
        <v>795</v>
      </c>
      <c r="B1712" s="55">
        <v>795</v>
      </c>
      <c r="C1712" s="16" t="s">
        <v>348</v>
      </c>
      <c r="D1712" s="16" t="s">
        <v>365</v>
      </c>
      <c r="E1712" s="16" t="s">
        <v>523</v>
      </c>
      <c r="F1712" s="16"/>
      <c r="G1712" s="159">
        <f>G1717+G1721+G1759+G1713+G1746+G1752+G1755</f>
        <v>12940133.5</v>
      </c>
      <c r="H1712" s="159">
        <f t="shared" ref="H1712:R1712" si="808">H1717+H1721+H1759+H1713+H1746+H1752+H1755</f>
        <v>12940137.5</v>
      </c>
      <c r="I1712" s="159">
        <f t="shared" si="808"/>
        <v>12940141.5</v>
      </c>
      <c r="J1712" s="159">
        <f t="shared" si="808"/>
        <v>12940145.5</v>
      </c>
      <c r="K1712" s="159">
        <f t="shared" si="808"/>
        <v>12940149.5</v>
      </c>
      <c r="L1712" s="159">
        <f t="shared" si="808"/>
        <v>12940153.5</v>
      </c>
      <c r="M1712" s="159">
        <f t="shared" si="808"/>
        <v>12940157.5</v>
      </c>
      <c r="N1712" s="159">
        <f t="shared" si="808"/>
        <v>12940161.5</v>
      </c>
      <c r="O1712" s="159">
        <f t="shared" si="808"/>
        <v>12940165.5</v>
      </c>
      <c r="P1712" s="159">
        <f t="shared" si="808"/>
        <v>12940169.5</v>
      </c>
      <c r="Q1712" s="159">
        <f t="shared" si="808"/>
        <v>12940173.5</v>
      </c>
      <c r="R1712" s="159">
        <f t="shared" si="808"/>
        <v>6213409.0100000007</v>
      </c>
    </row>
    <row r="1713" spans="1:18" s="4" customFormat="1" ht="38.25" customHeight="1">
      <c r="A1713" s="17" t="s">
        <v>252</v>
      </c>
      <c r="B1713" s="55">
        <v>795</v>
      </c>
      <c r="C1713" s="16" t="s">
        <v>348</v>
      </c>
      <c r="D1713" s="16" t="s">
        <v>365</v>
      </c>
      <c r="E1713" s="16" t="s">
        <v>586</v>
      </c>
      <c r="F1713" s="16"/>
      <c r="G1713" s="159">
        <f>G1715</f>
        <v>18588</v>
      </c>
      <c r="H1713" s="159">
        <f t="shared" ref="H1713:R1713" si="809">H1715</f>
        <v>18589</v>
      </c>
      <c r="I1713" s="159">
        <f t="shared" si="809"/>
        <v>18590</v>
      </c>
      <c r="J1713" s="159">
        <f t="shared" si="809"/>
        <v>18591</v>
      </c>
      <c r="K1713" s="159">
        <f t="shared" si="809"/>
        <v>18592</v>
      </c>
      <c r="L1713" s="159">
        <f t="shared" si="809"/>
        <v>18593</v>
      </c>
      <c r="M1713" s="159">
        <f t="shared" si="809"/>
        <v>18594</v>
      </c>
      <c r="N1713" s="159">
        <f t="shared" si="809"/>
        <v>18595</v>
      </c>
      <c r="O1713" s="159">
        <f t="shared" si="809"/>
        <v>18596</v>
      </c>
      <c r="P1713" s="159">
        <f t="shared" si="809"/>
        <v>18597</v>
      </c>
      <c r="Q1713" s="159">
        <f t="shared" si="809"/>
        <v>18598</v>
      </c>
      <c r="R1713" s="159">
        <f t="shared" si="809"/>
        <v>18588</v>
      </c>
    </row>
    <row r="1714" spans="1:18" s="4" customFormat="1" ht="38.25" hidden="1" customHeight="1">
      <c r="A1714" s="17"/>
      <c r="B1714" s="55"/>
      <c r="C1714" s="16"/>
      <c r="D1714" s="16"/>
      <c r="E1714" s="16"/>
      <c r="F1714" s="16"/>
      <c r="G1714" s="159"/>
      <c r="H1714" s="159"/>
      <c r="I1714" s="159"/>
      <c r="J1714" s="159"/>
      <c r="K1714" s="159"/>
      <c r="L1714" s="159"/>
      <c r="M1714" s="159"/>
      <c r="N1714" s="159"/>
      <c r="O1714" s="159"/>
      <c r="P1714" s="159"/>
      <c r="Q1714" s="159"/>
      <c r="R1714" s="159"/>
    </row>
    <row r="1715" spans="1:18" s="4" customFormat="1" ht="38.25" customHeight="1">
      <c r="A1715" s="17" t="s">
        <v>49</v>
      </c>
      <c r="B1715" s="55">
        <v>795</v>
      </c>
      <c r="C1715" s="16" t="s">
        <v>348</v>
      </c>
      <c r="D1715" s="16" t="s">
        <v>365</v>
      </c>
      <c r="E1715" s="16" t="s">
        <v>586</v>
      </c>
      <c r="F1715" s="16" t="s">
        <v>50</v>
      </c>
      <c r="G1715" s="159">
        <f>G1716</f>
        <v>18588</v>
      </c>
      <c r="H1715" s="159">
        <f t="shared" ref="H1715:R1715" si="810">H1716</f>
        <v>18589</v>
      </c>
      <c r="I1715" s="159">
        <f t="shared" si="810"/>
        <v>18590</v>
      </c>
      <c r="J1715" s="159">
        <f t="shared" si="810"/>
        <v>18591</v>
      </c>
      <c r="K1715" s="159">
        <f t="shared" si="810"/>
        <v>18592</v>
      </c>
      <c r="L1715" s="159">
        <f t="shared" si="810"/>
        <v>18593</v>
      </c>
      <c r="M1715" s="159">
        <f t="shared" si="810"/>
        <v>18594</v>
      </c>
      <c r="N1715" s="159">
        <f t="shared" si="810"/>
        <v>18595</v>
      </c>
      <c r="O1715" s="159">
        <f t="shared" si="810"/>
        <v>18596</v>
      </c>
      <c r="P1715" s="159">
        <f t="shared" si="810"/>
        <v>18597</v>
      </c>
      <c r="Q1715" s="159">
        <f t="shared" si="810"/>
        <v>18598</v>
      </c>
      <c r="R1715" s="159">
        <f t="shared" si="810"/>
        <v>18588</v>
      </c>
    </row>
    <row r="1716" spans="1:18" s="4" customFormat="1" ht="38.25" customHeight="1">
      <c r="A1716" s="17" t="s">
        <v>51</v>
      </c>
      <c r="B1716" s="55">
        <v>795</v>
      </c>
      <c r="C1716" s="16" t="s">
        <v>348</v>
      </c>
      <c r="D1716" s="16" t="s">
        <v>365</v>
      </c>
      <c r="E1716" s="16" t="s">
        <v>586</v>
      </c>
      <c r="F1716" s="16" t="s">
        <v>52</v>
      </c>
      <c r="G1716" s="159">
        <v>18588</v>
      </c>
      <c r="H1716" s="159">
        <v>18589</v>
      </c>
      <c r="I1716" s="159">
        <v>18590</v>
      </c>
      <c r="J1716" s="159">
        <v>18591</v>
      </c>
      <c r="K1716" s="159">
        <v>18592</v>
      </c>
      <c r="L1716" s="159">
        <v>18593</v>
      </c>
      <c r="M1716" s="159">
        <v>18594</v>
      </c>
      <c r="N1716" s="159">
        <v>18595</v>
      </c>
      <c r="O1716" s="159">
        <v>18596</v>
      </c>
      <c r="P1716" s="159">
        <v>18597</v>
      </c>
      <c r="Q1716" s="159">
        <v>18598</v>
      </c>
      <c r="R1716" s="159">
        <v>18588</v>
      </c>
    </row>
    <row r="1717" spans="1:18" s="4" customFormat="1" ht="38.25" customHeight="1">
      <c r="A1717" s="17" t="s">
        <v>754</v>
      </c>
      <c r="B1717" s="55">
        <v>795</v>
      </c>
      <c r="C1717" s="16" t="s">
        <v>348</v>
      </c>
      <c r="D1717" s="16" t="s">
        <v>365</v>
      </c>
      <c r="E1717" s="16" t="s">
        <v>749</v>
      </c>
      <c r="F1717" s="16"/>
      <c r="G1717" s="159">
        <f>G1719</f>
        <v>370000</v>
      </c>
      <c r="H1717" s="159">
        <f t="shared" ref="H1717:R1717" si="811">H1719</f>
        <v>370000</v>
      </c>
      <c r="I1717" s="159">
        <f t="shared" si="811"/>
        <v>370000</v>
      </c>
      <c r="J1717" s="159">
        <f t="shared" si="811"/>
        <v>370000</v>
      </c>
      <c r="K1717" s="159">
        <f t="shared" si="811"/>
        <v>370000</v>
      </c>
      <c r="L1717" s="159">
        <f t="shared" si="811"/>
        <v>370000</v>
      </c>
      <c r="M1717" s="159">
        <f t="shared" si="811"/>
        <v>370000</v>
      </c>
      <c r="N1717" s="159">
        <f t="shared" si="811"/>
        <v>370000</v>
      </c>
      <c r="O1717" s="159">
        <f t="shared" si="811"/>
        <v>370000</v>
      </c>
      <c r="P1717" s="159">
        <f t="shared" si="811"/>
        <v>370000</v>
      </c>
      <c r="Q1717" s="159">
        <f t="shared" si="811"/>
        <v>370000</v>
      </c>
      <c r="R1717" s="159">
        <f t="shared" si="811"/>
        <v>323066.15000000002</v>
      </c>
    </row>
    <row r="1718" spans="1:18" s="4" customFormat="1" ht="38.25" hidden="1" customHeight="1">
      <c r="A1718" s="17"/>
      <c r="B1718" s="55"/>
      <c r="C1718" s="16"/>
      <c r="D1718" s="16"/>
      <c r="E1718" s="16"/>
      <c r="F1718" s="16"/>
      <c r="G1718" s="159"/>
      <c r="H1718" s="159"/>
      <c r="I1718" s="159"/>
      <c r="J1718" s="159"/>
      <c r="K1718" s="159"/>
      <c r="L1718" s="159"/>
      <c r="M1718" s="159"/>
      <c r="N1718" s="159"/>
      <c r="O1718" s="159"/>
      <c r="P1718" s="159"/>
      <c r="Q1718" s="159"/>
      <c r="R1718" s="159"/>
    </row>
    <row r="1719" spans="1:18" s="4" customFormat="1" ht="38.25" customHeight="1">
      <c r="A1719" s="17" t="s">
        <v>49</v>
      </c>
      <c r="B1719" s="55">
        <v>795</v>
      </c>
      <c r="C1719" s="16" t="s">
        <v>348</v>
      </c>
      <c r="D1719" s="16" t="s">
        <v>365</v>
      </c>
      <c r="E1719" s="16" t="s">
        <v>749</v>
      </c>
      <c r="F1719" s="16" t="s">
        <v>50</v>
      </c>
      <c r="G1719" s="159">
        <f>G1720</f>
        <v>370000</v>
      </c>
      <c r="H1719" s="159">
        <f t="shared" ref="H1719:R1719" si="812">H1720</f>
        <v>370000</v>
      </c>
      <c r="I1719" s="159">
        <f t="shared" si="812"/>
        <v>370000</v>
      </c>
      <c r="J1719" s="159">
        <f t="shared" si="812"/>
        <v>370000</v>
      </c>
      <c r="K1719" s="159">
        <f t="shared" si="812"/>
        <v>370000</v>
      </c>
      <c r="L1719" s="159">
        <f t="shared" si="812"/>
        <v>370000</v>
      </c>
      <c r="M1719" s="159">
        <f t="shared" si="812"/>
        <v>370000</v>
      </c>
      <c r="N1719" s="159">
        <f t="shared" si="812"/>
        <v>370000</v>
      </c>
      <c r="O1719" s="159">
        <f t="shared" si="812"/>
        <v>370000</v>
      </c>
      <c r="P1719" s="159">
        <f t="shared" si="812"/>
        <v>370000</v>
      </c>
      <c r="Q1719" s="159">
        <f t="shared" si="812"/>
        <v>370000</v>
      </c>
      <c r="R1719" s="159">
        <f t="shared" si="812"/>
        <v>323066.15000000002</v>
      </c>
    </row>
    <row r="1720" spans="1:18" s="4" customFormat="1" ht="38.25" customHeight="1">
      <c r="A1720" s="17" t="s">
        <v>51</v>
      </c>
      <c r="B1720" s="55">
        <v>795</v>
      </c>
      <c r="C1720" s="16" t="s">
        <v>348</v>
      </c>
      <c r="D1720" s="16" t="s">
        <v>365</v>
      </c>
      <c r="E1720" s="16" t="s">
        <v>749</v>
      </c>
      <c r="F1720" s="16" t="s">
        <v>52</v>
      </c>
      <c r="G1720" s="159">
        <f>300000+70000</f>
        <v>370000</v>
      </c>
      <c r="H1720" s="159">
        <f t="shared" ref="H1720:Q1720" si="813">300000+70000</f>
        <v>370000</v>
      </c>
      <c r="I1720" s="159">
        <f t="shared" si="813"/>
        <v>370000</v>
      </c>
      <c r="J1720" s="159">
        <f t="shared" si="813"/>
        <v>370000</v>
      </c>
      <c r="K1720" s="159">
        <f t="shared" si="813"/>
        <v>370000</v>
      </c>
      <c r="L1720" s="159">
        <f t="shared" si="813"/>
        <v>370000</v>
      </c>
      <c r="M1720" s="159">
        <f t="shared" si="813"/>
        <v>370000</v>
      </c>
      <c r="N1720" s="159">
        <f t="shared" si="813"/>
        <v>370000</v>
      </c>
      <c r="O1720" s="159">
        <f t="shared" si="813"/>
        <v>370000</v>
      </c>
      <c r="P1720" s="159">
        <f t="shared" si="813"/>
        <v>370000</v>
      </c>
      <c r="Q1720" s="159">
        <f t="shared" si="813"/>
        <v>370000</v>
      </c>
      <c r="R1720" s="159">
        <v>323066.15000000002</v>
      </c>
    </row>
    <row r="1721" spans="1:18" s="4" customFormat="1" ht="38.25" hidden="1" customHeight="1">
      <c r="A1721" s="17" t="s">
        <v>755</v>
      </c>
      <c r="B1721" s="55">
        <v>795</v>
      </c>
      <c r="C1721" s="16" t="s">
        <v>348</v>
      </c>
      <c r="D1721" s="16" t="s">
        <v>365</v>
      </c>
      <c r="E1721" s="16" t="s">
        <v>750</v>
      </c>
      <c r="F1721" s="16"/>
      <c r="G1721" s="159">
        <f>G1723</f>
        <v>0</v>
      </c>
      <c r="H1721" s="159">
        <f t="shared" ref="H1721:R1721" si="814">H1723</f>
        <v>0</v>
      </c>
      <c r="I1721" s="159">
        <f t="shared" si="814"/>
        <v>0</v>
      </c>
      <c r="J1721" s="159">
        <f t="shared" si="814"/>
        <v>0</v>
      </c>
      <c r="K1721" s="159">
        <f t="shared" si="814"/>
        <v>0</v>
      </c>
      <c r="L1721" s="159">
        <f t="shared" si="814"/>
        <v>0</v>
      </c>
      <c r="M1721" s="159">
        <f t="shared" si="814"/>
        <v>0</v>
      </c>
      <c r="N1721" s="159">
        <f t="shared" si="814"/>
        <v>0</v>
      </c>
      <c r="O1721" s="159">
        <f t="shared" si="814"/>
        <v>0</v>
      </c>
      <c r="P1721" s="159">
        <f t="shared" si="814"/>
        <v>0</v>
      </c>
      <c r="Q1721" s="159">
        <f t="shared" si="814"/>
        <v>0</v>
      </c>
      <c r="R1721" s="159">
        <f t="shared" si="814"/>
        <v>0</v>
      </c>
    </row>
    <row r="1722" spans="1:18" s="4" customFormat="1" ht="38.25" hidden="1" customHeight="1">
      <c r="A1722" s="17"/>
      <c r="B1722" s="55"/>
      <c r="C1722" s="16"/>
      <c r="D1722" s="16"/>
      <c r="E1722" s="16"/>
      <c r="F1722" s="16"/>
      <c r="G1722" s="159"/>
      <c r="H1722" s="159"/>
      <c r="I1722" s="159"/>
      <c r="J1722" s="159"/>
      <c r="K1722" s="159"/>
      <c r="L1722" s="159"/>
      <c r="M1722" s="159"/>
      <c r="N1722" s="159"/>
      <c r="O1722" s="159"/>
      <c r="P1722" s="159"/>
      <c r="Q1722" s="159"/>
      <c r="R1722" s="159"/>
    </row>
    <row r="1723" spans="1:18" s="4" customFormat="1" ht="38.25" hidden="1" customHeight="1">
      <c r="A1723" s="17" t="s">
        <v>49</v>
      </c>
      <c r="B1723" s="55">
        <v>795</v>
      </c>
      <c r="C1723" s="16" t="s">
        <v>348</v>
      </c>
      <c r="D1723" s="16" t="s">
        <v>365</v>
      </c>
      <c r="E1723" s="16" t="s">
        <v>750</v>
      </c>
      <c r="F1723" s="16" t="s">
        <v>50</v>
      </c>
      <c r="G1723" s="159">
        <f>G1724</f>
        <v>0</v>
      </c>
      <c r="H1723" s="159">
        <f t="shared" ref="H1723:R1723" si="815">H1724</f>
        <v>0</v>
      </c>
      <c r="I1723" s="159">
        <f t="shared" si="815"/>
        <v>0</v>
      </c>
      <c r="J1723" s="159">
        <f t="shared" si="815"/>
        <v>0</v>
      </c>
      <c r="K1723" s="159">
        <f t="shared" si="815"/>
        <v>0</v>
      </c>
      <c r="L1723" s="159">
        <f t="shared" si="815"/>
        <v>0</v>
      </c>
      <c r="M1723" s="159">
        <f t="shared" si="815"/>
        <v>0</v>
      </c>
      <c r="N1723" s="159">
        <f t="shared" si="815"/>
        <v>0</v>
      </c>
      <c r="O1723" s="159">
        <f t="shared" si="815"/>
        <v>0</v>
      </c>
      <c r="P1723" s="159">
        <f t="shared" si="815"/>
        <v>0</v>
      </c>
      <c r="Q1723" s="159">
        <f t="shared" si="815"/>
        <v>0</v>
      </c>
      <c r="R1723" s="159">
        <f t="shared" si="815"/>
        <v>0</v>
      </c>
    </row>
    <row r="1724" spans="1:18" s="4" customFormat="1" ht="39.75" hidden="1" customHeight="1">
      <c r="A1724" s="17" t="s">
        <v>51</v>
      </c>
      <c r="B1724" s="55">
        <v>795</v>
      </c>
      <c r="C1724" s="16" t="s">
        <v>348</v>
      </c>
      <c r="D1724" s="16" t="s">
        <v>365</v>
      </c>
      <c r="E1724" s="16" t="s">
        <v>750</v>
      </c>
      <c r="F1724" s="16" t="s">
        <v>52</v>
      </c>
      <c r="G1724" s="159"/>
      <c r="H1724" s="159"/>
      <c r="I1724" s="159"/>
      <c r="J1724" s="159"/>
      <c r="K1724" s="159"/>
      <c r="L1724" s="159"/>
      <c r="M1724" s="159"/>
      <c r="N1724" s="159"/>
      <c r="O1724" s="159"/>
      <c r="P1724" s="159"/>
      <c r="Q1724" s="159"/>
      <c r="R1724" s="159"/>
    </row>
    <row r="1725" spans="1:18" s="4" customFormat="1" ht="38.25" hidden="1" customHeight="1">
      <c r="A1725" s="17"/>
      <c r="B1725" s="55"/>
      <c r="C1725" s="16"/>
      <c r="D1725" s="16"/>
      <c r="E1725" s="16"/>
      <c r="F1725" s="16"/>
      <c r="G1725" s="159"/>
      <c r="H1725" s="159"/>
      <c r="I1725" s="159"/>
      <c r="J1725" s="159"/>
      <c r="K1725" s="159"/>
      <c r="L1725" s="159"/>
      <c r="M1725" s="159"/>
      <c r="N1725" s="159"/>
      <c r="O1725" s="159"/>
      <c r="P1725" s="159"/>
      <c r="Q1725" s="159"/>
      <c r="R1725" s="159"/>
    </row>
    <row r="1726" spans="1:18" s="4" customFormat="1" ht="38.25" hidden="1" customHeight="1">
      <c r="A1726" s="17"/>
      <c r="B1726" s="55"/>
      <c r="C1726" s="16"/>
      <c r="D1726" s="16"/>
      <c r="E1726" s="16"/>
      <c r="F1726" s="16"/>
      <c r="G1726" s="159"/>
      <c r="H1726" s="159"/>
      <c r="I1726" s="159"/>
      <c r="J1726" s="159"/>
      <c r="K1726" s="159"/>
      <c r="L1726" s="159"/>
      <c r="M1726" s="159"/>
      <c r="N1726" s="159"/>
      <c r="O1726" s="159"/>
      <c r="P1726" s="159"/>
      <c r="Q1726" s="159"/>
      <c r="R1726" s="159"/>
    </row>
    <row r="1727" spans="1:18" s="4" customFormat="1" ht="35.25" hidden="1" customHeight="1">
      <c r="A1727" s="17" t="s">
        <v>252</v>
      </c>
      <c r="B1727" s="55">
        <v>795</v>
      </c>
      <c r="C1727" s="16" t="s">
        <v>348</v>
      </c>
      <c r="D1727" s="16" t="s">
        <v>365</v>
      </c>
      <c r="E1727" s="16" t="s">
        <v>586</v>
      </c>
      <c r="F1727" s="16"/>
      <c r="G1727" s="159">
        <f>G1729</f>
        <v>0</v>
      </c>
      <c r="H1727" s="159">
        <f t="shared" ref="H1727:R1727" si="816">H1729</f>
        <v>0</v>
      </c>
      <c r="I1727" s="159">
        <f t="shared" si="816"/>
        <v>0</v>
      </c>
      <c r="J1727" s="159">
        <f t="shared" si="816"/>
        <v>0</v>
      </c>
      <c r="K1727" s="159">
        <f t="shared" si="816"/>
        <v>0</v>
      </c>
      <c r="L1727" s="159">
        <f t="shared" si="816"/>
        <v>0</v>
      </c>
      <c r="M1727" s="159">
        <f t="shared" si="816"/>
        <v>0</v>
      </c>
      <c r="N1727" s="159">
        <f t="shared" si="816"/>
        <v>0</v>
      </c>
      <c r="O1727" s="159">
        <f t="shared" si="816"/>
        <v>0</v>
      </c>
      <c r="P1727" s="159">
        <f t="shared" si="816"/>
        <v>0</v>
      </c>
      <c r="Q1727" s="159">
        <f t="shared" si="816"/>
        <v>0</v>
      </c>
      <c r="R1727" s="159">
        <f t="shared" si="816"/>
        <v>0</v>
      </c>
    </row>
    <row r="1728" spans="1:18" s="4" customFormat="1" ht="38.25" hidden="1" customHeight="1">
      <c r="A1728" s="17" t="s">
        <v>49</v>
      </c>
      <c r="B1728" s="55">
        <v>795</v>
      </c>
      <c r="C1728" s="16" t="s">
        <v>348</v>
      </c>
      <c r="D1728" s="16" t="s">
        <v>365</v>
      </c>
      <c r="E1728" s="16" t="s">
        <v>586</v>
      </c>
      <c r="F1728" s="16" t="s">
        <v>50</v>
      </c>
      <c r="G1728" s="159">
        <f>G1729</f>
        <v>0</v>
      </c>
      <c r="H1728" s="159">
        <f t="shared" ref="H1728:R1728" si="817">H1729</f>
        <v>0</v>
      </c>
      <c r="I1728" s="159">
        <f t="shared" si="817"/>
        <v>0</v>
      </c>
      <c r="J1728" s="159">
        <f t="shared" si="817"/>
        <v>0</v>
      </c>
      <c r="K1728" s="159">
        <f t="shared" si="817"/>
        <v>0</v>
      </c>
      <c r="L1728" s="159">
        <f t="shared" si="817"/>
        <v>0</v>
      </c>
      <c r="M1728" s="159">
        <f t="shared" si="817"/>
        <v>0</v>
      </c>
      <c r="N1728" s="159">
        <f t="shared" si="817"/>
        <v>0</v>
      </c>
      <c r="O1728" s="159">
        <f t="shared" si="817"/>
        <v>0</v>
      </c>
      <c r="P1728" s="159">
        <f t="shared" si="817"/>
        <v>0</v>
      </c>
      <c r="Q1728" s="159">
        <f t="shared" si="817"/>
        <v>0</v>
      </c>
      <c r="R1728" s="159">
        <f t="shared" si="817"/>
        <v>0</v>
      </c>
    </row>
    <row r="1729" spans="1:18" s="4" customFormat="1" ht="38.25" hidden="1" customHeight="1">
      <c r="A1729" s="17" t="s">
        <v>51</v>
      </c>
      <c r="B1729" s="55">
        <v>795</v>
      </c>
      <c r="C1729" s="16" t="s">
        <v>348</v>
      </c>
      <c r="D1729" s="16" t="s">
        <v>365</v>
      </c>
      <c r="E1729" s="16" t="s">
        <v>586</v>
      </c>
      <c r="F1729" s="16" t="s">
        <v>52</v>
      </c>
      <c r="G1729" s="159"/>
      <c r="H1729" s="159"/>
      <c r="I1729" s="159"/>
      <c r="J1729" s="159"/>
      <c r="K1729" s="159"/>
      <c r="L1729" s="159"/>
      <c r="M1729" s="159"/>
      <c r="N1729" s="159"/>
      <c r="O1729" s="159"/>
      <c r="P1729" s="159"/>
      <c r="Q1729" s="159"/>
      <c r="R1729" s="159"/>
    </row>
    <row r="1730" spans="1:18" s="4" customFormat="1" ht="20.25" hidden="1" customHeight="1">
      <c r="A1730" s="12" t="s">
        <v>34</v>
      </c>
      <c r="B1730" s="21">
        <v>795</v>
      </c>
      <c r="C1730" s="39" t="s">
        <v>35</v>
      </c>
      <c r="D1730" s="39"/>
      <c r="E1730" s="39"/>
      <c r="F1730" s="39"/>
      <c r="G1730" s="165">
        <f>G1731</f>
        <v>0</v>
      </c>
      <c r="H1730" s="165">
        <f t="shared" ref="H1730:R1731" si="818">H1731</f>
        <v>0</v>
      </c>
      <c r="I1730" s="165">
        <f t="shared" si="818"/>
        <v>0</v>
      </c>
      <c r="J1730" s="165">
        <f t="shared" si="818"/>
        <v>0</v>
      </c>
      <c r="K1730" s="165">
        <f t="shared" si="818"/>
        <v>0</v>
      </c>
      <c r="L1730" s="165">
        <f t="shared" si="818"/>
        <v>0</v>
      </c>
      <c r="M1730" s="165">
        <f t="shared" si="818"/>
        <v>0</v>
      </c>
      <c r="N1730" s="165">
        <f t="shared" si="818"/>
        <v>0</v>
      </c>
      <c r="O1730" s="165">
        <f t="shared" si="818"/>
        <v>0</v>
      </c>
      <c r="P1730" s="165">
        <f t="shared" si="818"/>
        <v>0</v>
      </c>
      <c r="Q1730" s="165">
        <f t="shared" si="818"/>
        <v>0</v>
      </c>
      <c r="R1730" s="165">
        <f t="shared" si="818"/>
        <v>0</v>
      </c>
    </row>
    <row r="1731" spans="1:18" hidden="1">
      <c r="A1731" s="17" t="s">
        <v>36</v>
      </c>
      <c r="B1731" s="55">
        <v>795</v>
      </c>
      <c r="C1731" s="16" t="s">
        <v>35</v>
      </c>
      <c r="D1731" s="16" t="s">
        <v>37</v>
      </c>
      <c r="E1731" s="16"/>
      <c r="F1731" s="16"/>
      <c r="G1731" s="159">
        <f>G1732</f>
        <v>0</v>
      </c>
      <c r="H1731" s="159">
        <f t="shared" si="818"/>
        <v>0</v>
      </c>
      <c r="I1731" s="159">
        <f t="shared" si="818"/>
        <v>0</v>
      </c>
      <c r="J1731" s="159">
        <f t="shared" si="818"/>
        <v>0</v>
      </c>
      <c r="K1731" s="159">
        <f t="shared" si="818"/>
        <v>0</v>
      </c>
      <c r="L1731" s="159">
        <f t="shared" si="818"/>
        <v>0</v>
      </c>
      <c r="M1731" s="159">
        <f t="shared" si="818"/>
        <v>0</v>
      </c>
      <c r="N1731" s="159">
        <f t="shared" si="818"/>
        <v>0</v>
      </c>
      <c r="O1731" s="159">
        <f t="shared" si="818"/>
        <v>0</v>
      </c>
      <c r="P1731" s="159">
        <f t="shared" si="818"/>
        <v>0</v>
      </c>
      <c r="Q1731" s="159">
        <f t="shared" si="818"/>
        <v>0</v>
      </c>
      <c r="R1731" s="159">
        <f t="shared" si="818"/>
        <v>0</v>
      </c>
    </row>
    <row r="1732" spans="1:18" ht="60" hidden="1" customHeight="1">
      <c r="A1732" s="17" t="s">
        <v>161</v>
      </c>
      <c r="B1732" s="55">
        <v>795</v>
      </c>
      <c r="C1732" s="16" t="s">
        <v>35</v>
      </c>
      <c r="D1732" s="16" t="s">
        <v>37</v>
      </c>
      <c r="E1732" s="16" t="s">
        <v>448</v>
      </c>
      <c r="F1732" s="16"/>
      <c r="G1732" s="159">
        <f>G1733+G1738</f>
        <v>0</v>
      </c>
      <c r="H1732" s="159">
        <f t="shared" ref="H1732:R1732" si="819">H1733+H1738</f>
        <v>0</v>
      </c>
      <c r="I1732" s="159">
        <f t="shared" si="819"/>
        <v>0</v>
      </c>
      <c r="J1732" s="159">
        <f t="shared" si="819"/>
        <v>0</v>
      </c>
      <c r="K1732" s="159">
        <f t="shared" si="819"/>
        <v>0</v>
      </c>
      <c r="L1732" s="159">
        <f t="shared" si="819"/>
        <v>0</v>
      </c>
      <c r="M1732" s="159">
        <f t="shared" si="819"/>
        <v>0</v>
      </c>
      <c r="N1732" s="159">
        <f t="shared" si="819"/>
        <v>0</v>
      </c>
      <c r="O1732" s="159">
        <f t="shared" si="819"/>
        <v>0</v>
      </c>
      <c r="P1732" s="159">
        <f t="shared" si="819"/>
        <v>0</v>
      </c>
      <c r="Q1732" s="159">
        <f t="shared" si="819"/>
        <v>0</v>
      </c>
      <c r="R1732" s="159">
        <f t="shared" si="819"/>
        <v>0</v>
      </c>
    </row>
    <row r="1733" spans="1:18" ht="25.5" hidden="1">
      <c r="A1733" s="17" t="s">
        <v>609</v>
      </c>
      <c r="B1733" s="55">
        <v>795</v>
      </c>
      <c r="C1733" s="16" t="s">
        <v>35</v>
      </c>
      <c r="D1733" s="16" t="s">
        <v>37</v>
      </c>
      <c r="E1733" s="16" t="s">
        <v>599</v>
      </c>
      <c r="F1733" s="16"/>
      <c r="G1733" s="159">
        <f>G1734</f>
        <v>0</v>
      </c>
      <c r="H1733" s="159">
        <f t="shared" ref="H1733:R1734" si="820">H1734</f>
        <v>0</v>
      </c>
      <c r="I1733" s="159">
        <f t="shared" si="820"/>
        <v>0</v>
      </c>
      <c r="J1733" s="159">
        <f t="shared" si="820"/>
        <v>0</v>
      </c>
      <c r="K1733" s="159">
        <f t="shared" si="820"/>
        <v>0</v>
      </c>
      <c r="L1733" s="159">
        <f t="shared" si="820"/>
        <v>0</v>
      </c>
      <c r="M1733" s="159">
        <f t="shared" si="820"/>
        <v>0</v>
      </c>
      <c r="N1733" s="159">
        <f t="shared" si="820"/>
        <v>0</v>
      </c>
      <c r="O1733" s="159">
        <f t="shared" si="820"/>
        <v>0</v>
      </c>
      <c r="P1733" s="159">
        <f t="shared" si="820"/>
        <v>0</v>
      </c>
      <c r="Q1733" s="159">
        <f t="shared" si="820"/>
        <v>0</v>
      </c>
      <c r="R1733" s="159">
        <f t="shared" si="820"/>
        <v>0</v>
      </c>
    </row>
    <row r="1734" spans="1:18" ht="25.5" hidden="1">
      <c r="A1734" s="17" t="s">
        <v>695</v>
      </c>
      <c r="B1734" s="55">
        <v>795</v>
      </c>
      <c r="C1734" s="16" t="s">
        <v>35</v>
      </c>
      <c r="D1734" s="16" t="s">
        <v>37</v>
      </c>
      <c r="E1734" s="16" t="s">
        <v>599</v>
      </c>
      <c r="F1734" s="16" t="s">
        <v>696</v>
      </c>
      <c r="G1734" s="159">
        <f>G1735</f>
        <v>0</v>
      </c>
      <c r="H1734" s="159">
        <f t="shared" si="820"/>
        <v>0</v>
      </c>
      <c r="I1734" s="159">
        <f t="shared" si="820"/>
        <v>0</v>
      </c>
      <c r="J1734" s="159">
        <f t="shared" si="820"/>
        <v>0</v>
      </c>
      <c r="K1734" s="159">
        <f t="shared" si="820"/>
        <v>0</v>
      </c>
      <c r="L1734" s="159">
        <f t="shared" si="820"/>
        <v>0</v>
      </c>
      <c r="M1734" s="159">
        <f t="shared" si="820"/>
        <v>0</v>
      </c>
      <c r="N1734" s="159">
        <f t="shared" si="820"/>
        <v>0</v>
      </c>
      <c r="O1734" s="159">
        <f t="shared" si="820"/>
        <v>0</v>
      </c>
      <c r="P1734" s="159">
        <f t="shared" si="820"/>
        <v>0</v>
      </c>
      <c r="Q1734" s="159">
        <f t="shared" si="820"/>
        <v>0</v>
      </c>
      <c r="R1734" s="159">
        <f t="shared" si="820"/>
        <v>0</v>
      </c>
    </row>
    <row r="1735" spans="1:18" hidden="1">
      <c r="A1735" s="17" t="s">
        <v>698</v>
      </c>
      <c r="B1735" s="55">
        <v>795</v>
      </c>
      <c r="C1735" s="16" t="s">
        <v>35</v>
      </c>
      <c r="D1735" s="16" t="s">
        <v>37</v>
      </c>
      <c r="E1735" s="16" t="s">
        <v>599</v>
      </c>
      <c r="F1735" s="16" t="s">
        <v>699</v>
      </c>
      <c r="G1735" s="159"/>
      <c r="H1735" s="159"/>
      <c r="I1735" s="159"/>
      <c r="J1735" s="159"/>
      <c r="K1735" s="159"/>
      <c r="L1735" s="159"/>
      <c r="M1735" s="159"/>
      <c r="N1735" s="159"/>
      <c r="O1735" s="159"/>
      <c r="P1735" s="159"/>
      <c r="Q1735" s="159"/>
      <c r="R1735" s="159"/>
    </row>
    <row r="1736" spans="1:18" ht="38.25" hidden="1">
      <c r="A1736" s="17" t="s">
        <v>601</v>
      </c>
      <c r="B1736" s="55">
        <v>795</v>
      </c>
      <c r="C1736" s="16" t="s">
        <v>35</v>
      </c>
      <c r="D1736" s="16" t="s">
        <v>37</v>
      </c>
      <c r="E1736" s="16" t="s">
        <v>600</v>
      </c>
      <c r="F1736" s="16"/>
      <c r="G1736" s="159">
        <f>G1737</f>
        <v>0</v>
      </c>
      <c r="H1736" s="159">
        <f t="shared" ref="H1736:R1737" si="821">H1737</f>
        <v>0</v>
      </c>
      <c r="I1736" s="159">
        <f t="shared" si="821"/>
        <v>0</v>
      </c>
      <c r="J1736" s="159">
        <f t="shared" si="821"/>
        <v>0</v>
      </c>
      <c r="K1736" s="159">
        <f t="shared" si="821"/>
        <v>0</v>
      </c>
      <c r="L1736" s="159">
        <f t="shared" si="821"/>
        <v>0</v>
      </c>
      <c r="M1736" s="159">
        <f t="shared" si="821"/>
        <v>0</v>
      </c>
      <c r="N1736" s="159">
        <f t="shared" si="821"/>
        <v>0</v>
      </c>
      <c r="O1736" s="159">
        <f t="shared" si="821"/>
        <v>0</v>
      </c>
      <c r="P1736" s="159">
        <f t="shared" si="821"/>
        <v>0</v>
      </c>
      <c r="Q1736" s="159">
        <f t="shared" si="821"/>
        <v>0</v>
      </c>
      <c r="R1736" s="159">
        <f t="shared" si="821"/>
        <v>0</v>
      </c>
    </row>
    <row r="1737" spans="1:18" ht="25.5" hidden="1">
      <c r="A1737" s="17" t="s">
        <v>695</v>
      </c>
      <c r="B1737" s="55">
        <v>795</v>
      </c>
      <c r="C1737" s="16" t="s">
        <v>35</v>
      </c>
      <c r="D1737" s="16" t="s">
        <v>37</v>
      </c>
      <c r="E1737" s="16" t="s">
        <v>600</v>
      </c>
      <c r="F1737" s="16" t="s">
        <v>696</v>
      </c>
      <c r="G1737" s="159">
        <f>G1738</f>
        <v>0</v>
      </c>
      <c r="H1737" s="159">
        <f t="shared" si="821"/>
        <v>0</v>
      </c>
      <c r="I1737" s="159">
        <f t="shared" si="821"/>
        <v>0</v>
      </c>
      <c r="J1737" s="159">
        <f t="shared" si="821"/>
        <v>0</v>
      </c>
      <c r="K1737" s="159">
        <f t="shared" si="821"/>
        <v>0</v>
      </c>
      <c r="L1737" s="159">
        <f t="shared" si="821"/>
        <v>0</v>
      </c>
      <c r="M1737" s="159">
        <f t="shared" si="821"/>
        <v>0</v>
      </c>
      <c r="N1737" s="159">
        <f t="shared" si="821"/>
        <v>0</v>
      </c>
      <c r="O1737" s="159">
        <f t="shared" si="821"/>
        <v>0</v>
      </c>
      <c r="P1737" s="159">
        <f t="shared" si="821"/>
        <v>0</v>
      </c>
      <c r="Q1737" s="159">
        <f t="shared" si="821"/>
        <v>0</v>
      </c>
      <c r="R1737" s="159">
        <f t="shared" si="821"/>
        <v>0</v>
      </c>
    </row>
    <row r="1738" spans="1:18" hidden="1">
      <c r="A1738" s="17" t="s">
        <v>698</v>
      </c>
      <c r="B1738" s="55">
        <v>795</v>
      </c>
      <c r="C1738" s="16" t="s">
        <v>35</v>
      </c>
      <c r="D1738" s="16" t="s">
        <v>37</v>
      </c>
      <c r="E1738" s="16" t="s">
        <v>600</v>
      </c>
      <c r="F1738" s="16" t="s">
        <v>699</v>
      </c>
      <c r="G1738" s="159">
        <f>1000000-1000000</f>
        <v>0</v>
      </c>
      <c r="H1738" s="159">
        <f t="shared" ref="H1738:R1738" si="822">1000000-1000000</f>
        <v>0</v>
      </c>
      <c r="I1738" s="159">
        <f t="shared" si="822"/>
        <v>0</v>
      </c>
      <c r="J1738" s="159">
        <f t="shared" si="822"/>
        <v>0</v>
      </c>
      <c r="K1738" s="159">
        <f t="shared" si="822"/>
        <v>0</v>
      </c>
      <c r="L1738" s="159">
        <f t="shared" si="822"/>
        <v>0</v>
      </c>
      <c r="M1738" s="159">
        <f t="shared" si="822"/>
        <v>0</v>
      </c>
      <c r="N1738" s="159">
        <f t="shared" si="822"/>
        <v>0</v>
      </c>
      <c r="O1738" s="159">
        <f t="shared" si="822"/>
        <v>0</v>
      </c>
      <c r="P1738" s="159">
        <f t="shared" si="822"/>
        <v>0</v>
      </c>
      <c r="Q1738" s="159">
        <f t="shared" si="822"/>
        <v>0</v>
      </c>
      <c r="R1738" s="159">
        <f t="shared" si="822"/>
        <v>0</v>
      </c>
    </row>
    <row r="1739" spans="1:18" hidden="1">
      <c r="A1739" s="12" t="s">
        <v>34</v>
      </c>
      <c r="B1739" s="7">
        <v>795</v>
      </c>
      <c r="C1739" s="8" t="s">
        <v>35</v>
      </c>
      <c r="D1739" s="8"/>
      <c r="E1739" s="8"/>
      <c r="F1739" s="8"/>
      <c r="G1739" s="157">
        <f>G1740+G1806+G1910+G1928+G1880</f>
        <v>0</v>
      </c>
      <c r="H1739" s="157">
        <f t="shared" ref="H1739:R1739" si="823">H1740+H1806+H1910+H1928+H1880</f>
        <v>0</v>
      </c>
      <c r="I1739" s="157">
        <f t="shared" si="823"/>
        <v>0</v>
      </c>
      <c r="J1739" s="157">
        <f t="shared" si="823"/>
        <v>0</v>
      </c>
      <c r="K1739" s="157">
        <f t="shared" si="823"/>
        <v>0</v>
      </c>
      <c r="L1739" s="157">
        <f t="shared" si="823"/>
        <v>0</v>
      </c>
      <c r="M1739" s="157">
        <f t="shared" si="823"/>
        <v>0</v>
      </c>
      <c r="N1739" s="157">
        <f t="shared" si="823"/>
        <v>0</v>
      </c>
      <c r="O1739" s="157">
        <f t="shared" si="823"/>
        <v>0</v>
      </c>
      <c r="P1739" s="157">
        <f t="shared" si="823"/>
        <v>0</v>
      </c>
      <c r="Q1739" s="157">
        <f t="shared" si="823"/>
        <v>0</v>
      </c>
      <c r="R1739" s="157">
        <f t="shared" si="823"/>
        <v>0</v>
      </c>
    </row>
    <row r="1740" spans="1:18" hidden="1">
      <c r="A1740" s="63" t="s">
        <v>36</v>
      </c>
      <c r="B1740" s="55">
        <v>795</v>
      </c>
      <c r="C1740" s="16" t="s">
        <v>35</v>
      </c>
      <c r="D1740" s="16" t="s">
        <v>37</v>
      </c>
      <c r="E1740" s="16"/>
      <c r="F1740" s="16"/>
      <c r="G1740" s="159">
        <f>G1742</f>
        <v>0</v>
      </c>
      <c r="H1740" s="159">
        <f t="shared" ref="H1740:R1740" si="824">H1742</f>
        <v>0</v>
      </c>
      <c r="I1740" s="159">
        <f t="shared" si="824"/>
        <v>0</v>
      </c>
      <c r="J1740" s="159">
        <f t="shared" si="824"/>
        <v>0</v>
      </c>
      <c r="K1740" s="159">
        <f t="shared" si="824"/>
        <v>0</v>
      </c>
      <c r="L1740" s="159">
        <f t="shared" si="824"/>
        <v>0</v>
      </c>
      <c r="M1740" s="159">
        <f t="shared" si="824"/>
        <v>0</v>
      </c>
      <c r="N1740" s="159">
        <f t="shared" si="824"/>
        <v>0</v>
      </c>
      <c r="O1740" s="159">
        <f t="shared" si="824"/>
        <v>0</v>
      </c>
      <c r="P1740" s="159">
        <f t="shared" si="824"/>
        <v>0</v>
      </c>
      <c r="Q1740" s="159">
        <f t="shared" si="824"/>
        <v>0</v>
      </c>
      <c r="R1740" s="159">
        <f t="shared" si="824"/>
        <v>0</v>
      </c>
    </row>
    <row r="1741" spans="1:18" ht="51" hidden="1">
      <c r="A1741" s="17" t="s">
        <v>793</v>
      </c>
      <c r="B1741" s="55">
        <v>795</v>
      </c>
      <c r="C1741" s="16" t="s">
        <v>35</v>
      </c>
      <c r="D1741" s="16" t="s">
        <v>37</v>
      </c>
      <c r="E1741" s="16" t="s">
        <v>448</v>
      </c>
      <c r="F1741" s="16"/>
      <c r="G1741" s="159">
        <f>G1742</f>
        <v>0</v>
      </c>
      <c r="H1741" s="159">
        <f t="shared" ref="H1741:R1743" si="825">H1742</f>
        <v>0</v>
      </c>
      <c r="I1741" s="159">
        <f t="shared" si="825"/>
        <v>0</v>
      </c>
      <c r="J1741" s="159">
        <f t="shared" si="825"/>
        <v>0</v>
      </c>
      <c r="K1741" s="159">
        <f t="shared" si="825"/>
        <v>0</v>
      </c>
      <c r="L1741" s="159">
        <f t="shared" si="825"/>
        <v>0</v>
      </c>
      <c r="M1741" s="159">
        <f t="shared" si="825"/>
        <v>0</v>
      </c>
      <c r="N1741" s="159">
        <f t="shared" si="825"/>
        <v>0</v>
      </c>
      <c r="O1741" s="159">
        <f t="shared" si="825"/>
        <v>0</v>
      </c>
      <c r="P1741" s="159">
        <f t="shared" si="825"/>
        <v>0</v>
      </c>
      <c r="Q1741" s="159">
        <f t="shared" si="825"/>
        <v>0</v>
      </c>
      <c r="R1741" s="159">
        <f t="shared" si="825"/>
        <v>0</v>
      </c>
    </row>
    <row r="1742" spans="1:18" ht="25.5" hidden="1">
      <c r="A1742" s="17" t="s">
        <v>826</v>
      </c>
      <c r="B1742" s="55">
        <v>795</v>
      </c>
      <c r="C1742" s="16" t="s">
        <v>35</v>
      </c>
      <c r="D1742" s="16" t="s">
        <v>37</v>
      </c>
      <c r="E1742" s="16" t="s">
        <v>825</v>
      </c>
      <c r="F1742" s="16"/>
      <c r="G1742" s="159">
        <f>G1743</f>
        <v>0</v>
      </c>
      <c r="H1742" s="159">
        <f t="shared" si="825"/>
        <v>0</v>
      </c>
      <c r="I1742" s="159">
        <f t="shared" si="825"/>
        <v>0</v>
      </c>
      <c r="J1742" s="159">
        <f t="shared" si="825"/>
        <v>0</v>
      </c>
      <c r="K1742" s="159">
        <f t="shared" si="825"/>
        <v>0</v>
      </c>
      <c r="L1742" s="159">
        <f t="shared" si="825"/>
        <v>0</v>
      </c>
      <c r="M1742" s="159">
        <f t="shared" si="825"/>
        <v>0</v>
      </c>
      <c r="N1742" s="159">
        <f t="shared" si="825"/>
        <v>0</v>
      </c>
      <c r="O1742" s="159">
        <f t="shared" si="825"/>
        <v>0</v>
      </c>
      <c r="P1742" s="159">
        <f t="shared" si="825"/>
        <v>0</v>
      </c>
      <c r="Q1742" s="159">
        <f t="shared" si="825"/>
        <v>0</v>
      </c>
      <c r="R1742" s="159">
        <f t="shared" si="825"/>
        <v>0</v>
      </c>
    </row>
    <row r="1743" spans="1:18" ht="25.5" hidden="1">
      <c r="A1743" s="17" t="s">
        <v>49</v>
      </c>
      <c r="B1743" s="55">
        <v>795</v>
      </c>
      <c r="C1743" s="16" t="s">
        <v>35</v>
      </c>
      <c r="D1743" s="16" t="s">
        <v>37</v>
      </c>
      <c r="E1743" s="16" t="s">
        <v>825</v>
      </c>
      <c r="F1743" s="16" t="s">
        <v>50</v>
      </c>
      <c r="G1743" s="159">
        <f>G1744</f>
        <v>0</v>
      </c>
      <c r="H1743" s="159">
        <f t="shared" si="825"/>
        <v>0</v>
      </c>
      <c r="I1743" s="159">
        <f t="shared" si="825"/>
        <v>0</v>
      </c>
      <c r="J1743" s="159">
        <f t="shared" si="825"/>
        <v>0</v>
      </c>
      <c r="K1743" s="159">
        <f t="shared" si="825"/>
        <v>0</v>
      </c>
      <c r="L1743" s="159">
        <f t="shared" si="825"/>
        <v>0</v>
      </c>
      <c r="M1743" s="159">
        <f t="shared" si="825"/>
        <v>0</v>
      </c>
      <c r="N1743" s="159">
        <f t="shared" si="825"/>
        <v>0</v>
      </c>
      <c r="O1743" s="159">
        <f t="shared" si="825"/>
        <v>0</v>
      </c>
      <c r="P1743" s="159">
        <f t="shared" si="825"/>
        <v>0</v>
      </c>
      <c r="Q1743" s="159">
        <f t="shared" si="825"/>
        <v>0</v>
      </c>
      <c r="R1743" s="159">
        <f t="shared" si="825"/>
        <v>0</v>
      </c>
    </row>
    <row r="1744" spans="1:18" ht="25.5" hidden="1">
      <c r="A1744" s="17" t="s">
        <v>51</v>
      </c>
      <c r="B1744" s="55">
        <v>795</v>
      </c>
      <c r="C1744" s="16" t="s">
        <v>35</v>
      </c>
      <c r="D1744" s="16" t="s">
        <v>37</v>
      </c>
      <c r="E1744" s="16" t="s">
        <v>825</v>
      </c>
      <c r="F1744" s="16" t="s">
        <v>52</v>
      </c>
      <c r="G1744" s="159"/>
      <c r="H1744" s="159"/>
      <c r="I1744" s="159"/>
      <c r="J1744" s="159"/>
      <c r="K1744" s="159"/>
      <c r="L1744" s="159"/>
      <c r="M1744" s="159"/>
      <c r="N1744" s="159"/>
      <c r="O1744" s="159"/>
      <c r="P1744" s="159"/>
      <c r="Q1744" s="159"/>
      <c r="R1744" s="159"/>
    </row>
    <row r="1745" spans="1:18" hidden="1">
      <c r="A1745" s="17"/>
      <c r="B1745" s="55"/>
      <c r="C1745" s="16"/>
      <c r="D1745" s="16"/>
      <c r="E1745" s="16"/>
      <c r="F1745" s="16"/>
      <c r="G1745" s="159"/>
      <c r="H1745" s="159"/>
      <c r="I1745" s="159"/>
      <c r="J1745" s="159"/>
      <c r="K1745" s="159"/>
      <c r="L1745" s="159"/>
      <c r="M1745" s="159"/>
      <c r="N1745" s="159"/>
      <c r="O1745" s="159"/>
      <c r="P1745" s="159"/>
      <c r="Q1745" s="159"/>
      <c r="R1745" s="159"/>
    </row>
    <row r="1746" spans="1:18" s="4" customFormat="1" ht="38.25" customHeight="1">
      <c r="A1746" s="17" t="s">
        <v>967</v>
      </c>
      <c r="B1746" s="55">
        <v>795</v>
      </c>
      <c r="C1746" s="16" t="s">
        <v>348</v>
      </c>
      <c r="D1746" s="16" t="s">
        <v>365</v>
      </c>
      <c r="E1746" s="16" t="s">
        <v>970</v>
      </c>
      <c r="F1746" s="16"/>
      <c r="G1746" s="159">
        <f>G1748</f>
        <v>456000</v>
      </c>
      <c r="H1746" s="159">
        <f t="shared" ref="H1746:R1746" si="826">H1748</f>
        <v>456000</v>
      </c>
      <c r="I1746" s="159">
        <f t="shared" si="826"/>
        <v>456000</v>
      </c>
      <c r="J1746" s="159">
        <f t="shared" si="826"/>
        <v>456000</v>
      </c>
      <c r="K1746" s="159">
        <f t="shared" si="826"/>
        <v>456000</v>
      </c>
      <c r="L1746" s="159">
        <f t="shared" si="826"/>
        <v>456000</v>
      </c>
      <c r="M1746" s="159">
        <f t="shared" si="826"/>
        <v>456000</v>
      </c>
      <c r="N1746" s="159">
        <f t="shared" si="826"/>
        <v>456000</v>
      </c>
      <c r="O1746" s="159">
        <f t="shared" si="826"/>
        <v>456000</v>
      </c>
      <c r="P1746" s="159">
        <f t="shared" si="826"/>
        <v>456000</v>
      </c>
      <c r="Q1746" s="159">
        <f t="shared" si="826"/>
        <v>456000</v>
      </c>
      <c r="R1746" s="159">
        <f t="shared" si="826"/>
        <v>0</v>
      </c>
    </row>
    <row r="1747" spans="1:18" s="4" customFormat="1" ht="38.25" hidden="1" customHeight="1">
      <c r="A1747" s="17"/>
      <c r="B1747" s="55"/>
      <c r="C1747" s="16"/>
      <c r="D1747" s="16"/>
      <c r="E1747" s="16"/>
      <c r="F1747" s="16"/>
      <c r="G1747" s="159"/>
      <c r="H1747" s="159"/>
      <c r="I1747" s="159"/>
      <c r="J1747" s="159"/>
      <c r="K1747" s="159"/>
      <c r="L1747" s="159"/>
      <c r="M1747" s="159"/>
      <c r="N1747" s="159"/>
      <c r="O1747" s="159"/>
      <c r="P1747" s="159"/>
      <c r="Q1747" s="159"/>
      <c r="R1747" s="159"/>
    </row>
    <row r="1748" spans="1:18" s="4" customFormat="1" ht="38.25" customHeight="1">
      <c r="A1748" s="17" t="s">
        <v>49</v>
      </c>
      <c r="B1748" s="55">
        <v>795</v>
      </c>
      <c r="C1748" s="16" t="s">
        <v>348</v>
      </c>
      <c r="D1748" s="16" t="s">
        <v>365</v>
      </c>
      <c r="E1748" s="16" t="s">
        <v>970</v>
      </c>
      <c r="F1748" s="16" t="s">
        <v>50</v>
      </c>
      <c r="G1748" s="159">
        <f>G1749</f>
        <v>456000</v>
      </c>
      <c r="H1748" s="159">
        <f t="shared" ref="H1748:R1748" si="827">H1749</f>
        <v>456000</v>
      </c>
      <c r="I1748" s="159">
        <f t="shared" si="827"/>
        <v>456000</v>
      </c>
      <c r="J1748" s="159">
        <f t="shared" si="827"/>
        <v>456000</v>
      </c>
      <c r="K1748" s="159">
        <f t="shared" si="827"/>
        <v>456000</v>
      </c>
      <c r="L1748" s="159">
        <f t="shared" si="827"/>
        <v>456000</v>
      </c>
      <c r="M1748" s="159">
        <f t="shared" si="827"/>
        <v>456000</v>
      </c>
      <c r="N1748" s="159">
        <f t="shared" si="827"/>
        <v>456000</v>
      </c>
      <c r="O1748" s="159">
        <f t="shared" si="827"/>
        <v>456000</v>
      </c>
      <c r="P1748" s="159">
        <f t="shared" si="827"/>
        <v>456000</v>
      </c>
      <c r="Q1748" s="159">
        <f t="shared" si="827"/>
        <v>456000</v>
      </c>
      <c r="R1748" s="159">
        <f t="shared" si="827"/>
        <v>0</v>
      </c>
    </row>
    <row r="1749" spans="1:18" s="4" customFormat="1" ht="38.25" customHeight="1">
      <c r="A1749" s="17" t="s">
        <v>51</v>
      </c>
      <c r="B1749" s="55">
        <v>795</v>
      </c>
      <c r="C1749" s="16" t="s">
        <v>348</v>
      </c>
      <c r="D1749" s="16" t="s">
        <v>365</v>
      </c>
      <c r="E1749" s="16" t="s">
        <v>970</v>
      </c>
      <c r="F1749" s="16" t="s">
        <v>52</v>
      </c>
      <c r="G1749" s="159">
        <f>390343.65+65656.35</f>
        <v>456000</v>
      </c>
      <c r="H1749" s="159">
        <f t="shared" ref="H1749:Q1749" si="828">390343.65+65656.35</f>
        <v>456000</v>
      </c>
      <c r="I1749" s="159">
        <f t="shared" si="828"/>
        <v>456000</v>
      </c>
      <c r="J1749" s="159">
        <f t="shared" si="828"/>
        <v>456000</v>
      </c>
      <c r="K1749" s="159">
        <f t="shared" si="828"/>
        <v>456000</v>
      </c>
      <c r="L1749" s="159">
        <f t="shared" si="828"/>
        <v>456000</v>
      </c>
      <c r="M1749" s="159">
        <f t="shared" si="828"/>
        <v>456000</v>
      </c>
      <c r="N1749" s="159">
        <f t="shared" si="828"/>
        <v>456000</v>
      </c>
      <c r="O1749" s="159">
        <f t="shared" si="828"/>
        <v>456000</v>
      </c>
      <c r="P1749" s="159">
        <f t="shared" si="828"/>
        <v>456000</v>
      </c>
      <c r="Q1749" s="159">
        <f t="shared" si="828"/>
        <v>456000</v>
      </c>
      <c r="R1749" s="159">
        <v>0</v>
      </c>
    </row>
    <row r="1750" spans="1:18" hidden="1">
      <c r="A1750" s="17"/>
      <c r="B1750" s="55"/>
      <c r="C1750" s="16"/>
      <c r="D1750" s="16"/>
      <c r="E1750" s="16"/>
      <c r="F1750" s="16"/>
      <c r="G1750" s="159"/>
      <c r="H1750" s="159"/>
      <c r="I1750" s="159"/>
      <c r="J1750" s="159"/>
      <c r="K1750" s="159"/>
      <c r="L1750" s="159"/>
      <c r="M1750" s="159"/>
      <c r="N1750" s="159"/>
      <c r="O1750" s="159"/>
      <c r="P1750" s="159"/>
      <c r="Q1750" s="159"/>
      <c r="R1750" s="159"/>
    </row>
    <row r="1751" spans="1:18" hidden="1">
      <c r="A1751" s="17"/>
      <c r="B1751" s="55"/>
      <c r="C1751" s="16"/>
      <c r="D1751" s="16"/>
      <c r="E1751" s="16"/>
      <c r="F1751" s="16"/>
      <c r="G1751" s="159"/>
      <c r="H1751" s="159"/>
      <c r="I1751" s="159"/>
      <c r="J1751" s="159"/>
      <c r="K1751" s="159"/>
      <c r="L1751" s="159"/>
      <c r="M1751" s="159"/>
      <c r="N1751" s="159"/>
      <c r="O1751" s="159"/>
      <c r="P1751" s="159"/>
      <c r="Q1751" s="159"/>
      <c r="R1751" s="159"/>
    </row>
    <row r="1752" spans="1:18" ht="31.5" customHeight="1">
      <c r="A1752" s="17" t="s">
        <v>972</v>
      </c>
      <c r="B1752" s="55">
        <v>795</v>
      </c>
      <c r="C1752" s="16" t="s">
        <v>348</v>
      </c>
      <c r="D1752" s="16" t="s">
        <v>365</v>
      </c>
      <c r="E1752" s="16" t="s">
        <v>971</v>
      </c>
      <c r="F1752" s="16"/>
      <c r="G1752" s="159">
        <f>G1753</f>
        <v>40000</v>
      </c>
      <c r="H1752" s="159">
        <f t="shared" ref="H1752:R1753" si="829">H1753</f>
        <v>40001</v>
      </c>
      <c r="I1752" s="159">
        <f t="shared" si="829"/>
        <v>40002</v>
      </c>
      <c r="J1752" s="159">
        <f t="shared" si="829"/>
        <v>40003</v>
      </c>
      <c r="K1752" s="159">
        <f t="shared" si="829"/>
        <v>40004</v>
      </c>
      <c r="L1752" s="159">
        <f t="shared" si="829"/>
        <v>40005</v>
      </c>
      <c r="M1752" s="159">
        <f t="shared" si="829"/>
        <v>40006</v>
      </c>
      <c r="N1752" s="159">
        <f t="shared" si="829"/>
        <v>40007</v>
      </c>
      <c r="O1752" s="159">
        <f t="shared" si="829"/>
        <v>40008</v>
      </c>
      <c r="P1752" s="159">
        <f t="shared" si="829"/>
        <v>40009</v>
      </c>
      <c r="Q1752" s="159">
        <f t="shared" si="829"/>
        <v>40010</v>
      </c>
      <c r="R1752" s="159">
        <f t="shared" si="829"/>
        <v>0</v>
      </c>
    </row>
    <row r="1753" spans="1:18" ht="25.5">
      <c r="A1753" s="17" t="s">
        <v>49</v>
      </c>
      <c r="B1753" s="55">
        <v>795</v>
      </c>
      <c r="C1753" s="16" t="s">
        <v>348</v>
      </c>
      <c r="D1753" s="16" t="s">
        <v>365</v>
      </c>
      <c r="E1753" s="16" t="s">
        <v>971</v>
      </c>
      <c r="F1753" s="16" t="s">
        <v>52</v>
      </c>
      <c r="G1753" s="159">
        <f>G1754</f>
        <v>40000</v>
      </c>
      <c r="H1753" s="159">
        <f t="shared" si="829"/>
        <v>40001</v>
      </c>
      <c r="I1753" s="159">
        <f t="shared" si="829"/>
        <v>40002</v>
      </c>
      <c r="J1753" s="159">
        <f t="shared" si="829"/>
        <v>40003</v>
      </c>
      <c r="K1753" s="159">
        <f t="shared" si="829"/>
        <v>40004</v>
      </c>
      <c r="L1753" s="159">
        <f t="shared" si="829"/>
        <v>40005</v>
      </c>
      <c r="M1753" s="159">
        <f t="shared" si="829"/>
        <v>40006</v>
      </c>
      <c r="N1753" s="159">
        <f t="shared" si="829"/>
        <v>40007</v>
      </c>
      <c r="O1753" s="159">
        <f t="shared" si="829"/>
        <v>40008</v>
      </c>
      <c r="P1753" s="159">
        <f t="shared" si="829"/>
        <v>40009</v>
      </c>
      <c r="Q1753" s="159">
        <f t="shared" si="829"/>
        <v>40010</v>
      </c>
      <c r="R1753" s="159">
        <f t="shared" si="829"/>
        <v>0</v>
      </c>
    </row>
    <row r="1754" spans="1:18" ht="25.5">
      <c r="A1754" s="17" t="s">
        <v>51</v>
      </c>
      <c r="B1754" s="55">
        <v>795</v>
      </c>
      <c r="C1754" s="16" t="s">
        <v>348</v>
      </c>
      <c r="D1754" s="16" t="s">
        <v>365</v>
      </c>
      <c r="E1754" s="16" t="s">
        <v>971</v>
      </c>
      <c r="F1754" s="16" t="s">
        <v>52</v>
      </c>
      <c r="G1754" s="159">
        <v>40000</v>
      </c>
      <c r="H1754" s="159">
        <v>40001</v>
      </c>
      <c r="I1754" s="159">
        <v>40002</v>
      </c>
      <c r="J1754" s="159">
        <v>40003</v>
      </c>
      <c r="K1754" s="159">
        <v>40004</v>
      </c>
      <c r="L1754" s="159">
        <v>40005</v>
      </c>
      <c r="M1754" s="159">
        <v>40006</v>
      </c>
      <c r="N1754" s="159">
        <v>40007</v>
      </c>
      <c r="O1754" s="159">
        <v>40008</v>
      </c>
      <c r="P1754" s="159">
        <v>40009</v>
      </c>
      <c r="Q1754" s="159">
        <v>40010</v>
      </c>
      <c r="R1754" s="159">
        <v>0</v>
      </c>
    </row>
    <row r="1755" spans="1:18" ht="42" customHeight="1">
      <c r="A1755" s="17" t="s">
        <v>987</v>
      </c>
      <c r="B1755" s="55">
        <v>795</v>
      </c>
      <c r="C1755" s="16" t="s">
        <v>348</v>
      </c>
      <c r="D1755" s="16" t="s">
        <v>365</v>
      </c>
      <c r="E1755" s="16" t="s">
        <v>986</v>
      </c>
      <c r="F1755" s="16"/>
      <c r="G1755" s="159">
        <f>G1756+G1758</f>
        <v>2578681.5</v>
      </c>
      <c r="H1755" s="159">
        <f t="shared" ref="H1755:R1755" si="830">H1756+H1758</f>
        <v>2578682.5</v>
      </c>
      <c r="I1755" s="159">
        <f t="shared" si="830"/>
        <v>2578683.5</v>
      </c>
      <c r="J1755" s="159">
        <f t="shared" si="830"/>
        <v>2578684.5</v>
      </c>
      <c r="K1755" s="159">
        <f t="shared" si="830"/>
        <v>2578685.5</v>
      </c>
      <c r="L1755" s="159">
        <f t="shared" si="830"/>
        <v>2578686.5</v>
      </c>
      <c r="M1755" s="159">
        <f t="shared" si="830"/>
        <v>2578687.5</v>
      </c>
      <c r="N1755" s="159">
        <f t="shared" si="830"/>
        <v>2578688.5</v>
      </c>
      <c r="O1755" s="159">
        <f t="shared" si="830"/>
        <v>2578689.5</v>
      </c>
      <c r="P1755" s="159">
        <f t="shared" si="830"/>
        <v>2578690.5</v>
      </c>
      <c r="Q1755" s="159">
        <f t="shared" si="830"/>
        <v>2578691.5</v>
      </c>
      <c r="R1755" s="159">
        <f t="shared" si="830"/>
        <v>0</v>
      </c>
    </row>
    <row r="1756" spans="1:18" ht="25.5">
      <c r="A1756" s="17" t="s">
        <v>49</v>
      </c>
      <c r="B1756" s="55">
        <v>795</v>
      </c>
      <c r="C1756" s="16" t="s">
        <v>348</v>
      </c>
      <c r="D1756" s="16" t="s">
        <v>365</v>
      </c>
      <c r="E1756" s="16" t="s">
        <v>986</v>
      </c>
      <c r="F1756" s="16" t="s">
        <v>50</v>
      </c>
      <c r="G1756" s="159">
        <f>G1757</f>
        <v>2578681.5</v>
      </c>
      <c r="H1756" s="159">
        <f t="shared" ref="H1756:R1756" si="831">H1757</f>
        <v>2578682.5</v>
      </c>
      <c r="I1756" s="159">
        <f t="shared" si="831"/>
        <v>2578683.5</v>
      </c>
      <c r="J1756" s="159">
        <f t="shared" si="831"/>
        <v>2578684.5</v>
      </c>
      <c r="K1756" s="159">
        <f t="shared" si="831"/>
        <v>2578685.5</v>
      </c>
      <c r="L1756" s="159">
        <f t="shared" si="831"/>
        <v>2578686.5</v>
      </c>
      <c r="M1756" s="159">
        <f t="shared" si="831"/>
        <v>2578687.5</v>
      </c>
      <c r="N1756" s="159">
        <f t="shared" si="831"/>
        <v>2578688.5</v>
      </c>
      <c r="O1756" s="159">
        <f t="shared" si="831"/>
        <v>2578689.5</v>
      </c>
      <c r="P1756" s="159">
        <f t="shared" si="831"/>
        <v>2578690.5</v>
      </c>
      <c r="Q1756" s="159">
        <f t="shared" si="831"/>
        <v>2578691.5</v>
      </c>
      <c r="R1756" s="159">
        <f t="shared" si="831"/>
        <v>0</v>
      </c>
    </row>
    <row r="1757" spans="1:18" ht="25.5">
      <c r="A1757" s="17" t="s">
        <v>51</v>
      </c>
      <c r="B1757" s="55">
        <v>795</v>
      </c>
      <c r="C1757" s="16" t="s">
        <v>348</v>
      </c>
      <c r="D1757" s="16" t="s">
        <v>365</v>
      </c>
      <c r="E1757" s="16" t="s">
        <v>986</v>
      </c>
      <c r="F1757" s="16" t="s">
        <v>52</v>
      </c>
      <c r="G1757" s="159">
        <v>2578681.5</v>
      </c>
      <c r="H1757" s="159">
        <v>2578682.5</v>
      </c>
      <c r="I1757" s="159">
        <v>2578683.5</v>
      </c>
      <c r="J1757" s="159">
        <v>2578684.5</v>
      </c>
      <c r="K1757" s="159">
        <v>2578685.5</v>
      </c>
      <c r="L1757" s="159">
        <v>2578686.5</v>
      </c>
      <c r="M1757" s="159">
        <v>2578687.5</v>
      </c>
      <c r="N1757" s="159">
        <v>2578688.5</v>
      </c>
      <c r="O1757" s="159">
        <v>2578689.5</v>
      </c>
      <c r="P1757" s="159">
        <v>2578690.5</v>
      </c>
      <c r="Q1757" s="159">
        <v>2578691.5</v>
      </c>
      <c r="R1757" s="159">
        <v>0</v>
      </c>
    </row>
    <row r="1758" spans="1:18" hidden="1">
      <c r="A1758" s="17"/>
      <c r="B1758" s="55"/>
      <c r="C1758" s="16"/>
      <c r="D1758" s="16"/>
      <c r="E1758" s="16"/>
      <c r="F1758" s="16"/>
      <c r="G1758" s="159"/>
      <c r="H1758" s="159"/>
      <c r="I1758" s="159"/>
      <c r="J1758" s="159"/>
      <c r="K1758" s="159"/>
      <c r="L1758" s="159"/>
      <c r="M1758" s="159"/>
      <c r="N1758" s="159"/>
      <c r="O1758" s="159"/>
      <c r="P1758" s="159"/>
      <c r="Q1758" s="159"/>
      <c r="R1758" s="159"/>
    </row>
    <row r="1759" spans="1:18" ht="42" customHeight="1">
      <c r="A1759" s="17" t="s">
        <v>940</v>
      </c>
      <c r="B1759" s="55">
        <v>795</v>
      </c>
      <c r="C1759" s="16" t="s">
        <v>348</v>
      </c>
      <c r="D1759" s="16" t="s">
        <v>365</v>
      </c>
      <c r="E1759" s="16" t="s">
        <v>939</v>
      </c>
      <c r="F1759" s="16"/>
      <c r="G1759" s="159">
        <f>G1760+G1762</f>
        <v>9476864</v>
      </c>
      <c r="H1759" s="159">
        <f t="shared" ref="H1759:R1759" si="832">H1760+H1762</f>
        <v>9476865</v>
      </c>
      <c r="I1759" s="159">
        <f t="shared" si="832"/>
        <v>9476866</v>
      </c>
      <c r="J1759" s="159">
        <f t="shared" si="832"/>
        <v>9476867</v>
      </c>
      <c r="K1759" s="159">
        <f t="shared" si="832"/>
        <v>9476868</v>
      </c>
      <c r="L1759" s="159">
        <f t="shared" si="832"/>
        <v>9476869</v>
      </c>
      <c r="M1759" s="159">
        <f t="shared" si="832"/>
        <v>9476870</v>
      </c>
      <c r="N1759" s="159">
        <f t="shared" si="832"/>
        <v>9476871</v>
      </c>
      <c r="O1759" s="159">
        <f t="shared" si="832"/>
        <v>9476872</v>
      </c>
      <c r="P1759" s="159">
        <f t="shared" si="832"/>
        <v>9476873</v>
      </c>
      <c r="Q1759" s="159">
        <f t="shared" si="832"/>
        <v>9476874</v>
      </c>
      <c r="R1759" s="159">
        <f t="shared" si="832"/>
        <v>5871754.8600000003</v>
      </c>
    </row>
    <row r="1760" spans="1:18" ht="25.5">
      <c r="A1760" s="17" t="s">
        <v>49</v>
      </c>
      <c r="B1760" s="55">
        <v>795</v>
      </c>
      <c r="C1760" s="16" t="s">
        <v>348</v>
      </c>
      <c r="D1760" s="16" t="s">
        <v>365</v>
      </c>
      <c r="E1760" s="16" t="s">
        <v>939</v>
      </c>
      <c r="F1760" s="16" t="s">
        <v>50</v>
      </c>
      <c r="G1760" s="159">
        <f>G1761</f>
        <v>9476864</v>
      </c>
      <c r="H1760" s="159">
        <f t="shared" ref="H1760:R1760" si="833">H1761</f>
        <v>9476865</v>
      </c>
      <c r="I1760" s="159">
        <f t="shared" si="833"/>
        <v>9476866</v>
      </c>
      <c r="J1760" s="159">
        <f t="shared" si="833"/>
        <v>9476867</v>
      </c>
      <c r="K1760" s="159">
        <f t="shared" si="833"/>
        <v>9476868</v>
      </c>
      <c r="L1760" s="159">
        <f t="shared" si="833"/>
        <v>9476869</v>
      </c>
      <c r="M1760" s="159">
        <f t="shared" si="833"/>
        <v>9476870</v>
      </c>
      <c r="N1760" s="159">
        <f t="shared" si="833"/>
        <v>9476871</v>
      </c>
      <c r="O1760" s="159">
        <f t="shared" si="833"/>
        <v>9476872</v>
      </c>
      <c r="P1760" s="159">
        <f t="shared" si="833"/>
        <v>9476873</v>
      </c>
      <c r="Q1760" s="159">
        <f t="shared" si="833"/>
        <v>9476874</v>
      </c>
      <c r="R1760" s="159">
        <f t="shared" si="833"/>
        <v>5871754.8600000003</v>
      </c>
    </row>
    <row r="1761" spans="1:18" ht="25.5">
      <c r="A1761" s="17" t="s">
        <v>51</v>
      </c>
      <c r="B1761" s="55">
        <v>795</v>
      </c>
      <c r="C1761" s="16" t="s">
        <v>348</v>
      </c>
      <c r="D1761" s="16" t="s">
        <v>365</v>
      </c>
      <c r="E1761" s="16" t="s">
        <v>939</v>
      </c>
      <c r="F1761" s="16" t="s">
        <v>52</v>
      </c>
      <c r="G1761" s="159">
        <v>9476864</v>
      </c>
      <c r="H1761" s="159">
        <v>9476865</v>
      </c>
      <c r="I1761" s="159">
        <v>9476866</v>
      </c>
      <c r="J1761" s="159">
        <v>9476867</v>
      </c>
      <c r="K1761" s="159">
        <v>9476868</v>
      </c>
      <c r="L1761" s="159">
        <v>9476869</v>
      </c>
      <c r="M1761" s="159">
        <v>9476870</v>
      </c>
      <c r="N1761" s="159">
        <v>9476871</v>
      </c>
      <c r="O1761" s="159">
        <v>9476872</v>
      </c>
      <c r="P1761" s="159">
        <v>9476873</v>
      </c>
      <c r="Q1761" s="159">
        <v>9476874</v>
      </c>
      <c r="R1761" s="159">
        <v>5871754.8600000003</v>
      </c>
    </row>
    <row r="1762" spans="1:18" ht="19.5" hidden="1" customHeight="1">
      <c r="A1762" s="17" t="s">
        <v>343</v>
      </c>
      <c r="B1762" s="55">
        <v>795</v>
      </c>
      <c r="C1762" s="16" t="s">
        <v>365</v>
      </c>
      <c r="D1762" s="16" t="s">
        <v>109</v>
      </c>
      <c r="E1762" s="16" t="s">
        <v>939</v>
      </c>
      <c r="F1762" s="16" t="s">
        <v>344</v>
      </c>
      <c r="G1762" s="159">
        <f>G1763</f>
        <v>0</v>
      </c>
      <c r="H1762" s="159">
        <f t="shared" ref="H1762:R1762" si="834">H1763</f>
        <v>0</v>
      </c>
      <c r="I1762" s="159">
        <f t="shared" si="834"/>
        <v>0</v>
      </c>
      <c r="J1762" s="159">
        <f t="shared" si="834"/>
        <v>0</v>
      </c>
      <c r="K1762" s="159">
        <f t="shared" si="834"/>
        <v>0</v>
      </c>
      <c r="L1762" s="159">
        <f t="shared" si="834"/>
        <v>0</v>
      </c>
      <c r="M1762" s="159">
        <f t="shared" si="834"/>
        <v>0</v>
      </c>
      <c r="N1762" s="159">
        <f t="shared" si="834"/>
        <v>0</v>
      </c>
      <c r="O1762" s="159">
        <f t="shared" si="834"/>
        <v>0</v>
      </c>
      <c r="P1762" s="159">
        <f t="shared" si="834"/>
        <v>0</v>
      </c>
      <c r="Q1762" s="159">
        <f t="shared" si="834"/>
        <v>0</v>
      </c>
      <c r="R1762" s="159">
        <f t="shared" si="834"/>
        <v>0</v>
      </c>
    </row>
    <row r="1763" spans="1:18" ht="15" hidden="1" customHeight="1">
      <c r="A1763" s="17" t="s">
        <v>361</v>
      </c>
      <c r="B1763" s="55">
        <v>795</v>
      </c>
      <c r="C1763" s="16" t="s">
        <v>365</v>
      </c>
      <c r="D1763" s="16" t="s">
        <v>109</v>
      </c>
      <c r="E1763" s="16" t="s">
        <v>939</v>
      </c>
      <c r="F1763" s="16" t="s">
        <v>362</v>
      </c>
      <c r="G1763" s="159"/>
      <c r="H1763" s="159"/>
      <c r="I1763" s="159"/>
      <c r="J1763" s="159"/>
      <c r="K1763" s="159"/>
      <c r="L1763" s="159"/>
      <c r="M1763" s="159"/>
      <c r="N1763" s="159"/>
      <c r="O1763" s="159"/>
      <c r="P1763" s="159"/>
      <c r="Q1763" s="159"/>
      <c r="R1763" s="159"/>
    </row>
    <row r="1764" spans="1:18" s="24" customFormat="1">
      <c r="A1764" s="142" t="s">
        <v>117</v>
      </c>
      <c r="B1764" s="21"/>
      <c r="C1764" s="39"/>
      <c r="D1764" s="39"/>
      <c r="E1764" s="39"/>
      <c r="F1764" s="39"/>
      <c r="G1764" s="165">
        <f>G1417+G1572+G1731+G1710+G1739</f>
        <v>114415773.44</v>
      </c>
      <c r="H1764" s="165">
        <f t="shared" ref="H1764:R1764" si="835">H1417+H1572+H1731+H1710+H1739</f>
        <v>114415796.44</v>
      </c>
      <c r="I1764" s="165">
        <f t="shared" si="835"/>
        <v>114415819.44</v>
      </c>
      <c r="J1764" s="165">
        <f t="shared" si="835"/>
        <v>114415842.44</v>
      </c>
      <c r="K1764" s="165">
        <f t="shared" si="835"/>
        <v>114415865.44</v>
      </c>
      <c r="L1764" s="165">
        <f t="shared" si="835"/>
        <v>114415888.44</v>
      </c>
      <c r="M1764" s="165">
        <f t="shared" si="835"/>
        <v>114415911.44</v>
      </c>
      <c r="N1764" s="165">
        <f t="shared" si="835"/>
        <v>114415934.44</v>
      </c>
      <c r="O1764" s="165">
        <f t="shared" si="835"/>
        <v>114415957.44</v>
      </c>
      <c r="P1764" s="165">
        <f t="shared" si="835"/>
        <v>114415980.44</v>
      </c>
      <c r="Q1764" s="165">
        <f t="shared" si="835"/>
        <v>114416003.44</v>
      </c>
      <c r="R1764" s="165">
        <f t="shared" si="835"/>
        <v>86865057.040000007</v>
      </c>
    </row>
    <row r="1765" spans="1:18" s="24" customFormat="1">
      <c r="A1765" s="74" t="s">
        <v>737</v>
      </c>
      <c r="B1765" s="21"/>
      <c r="C1765" s="21"/>
      <c r="D1765" s="21"/>
      <c r="E1765" s="21"/>
      <c r="F1765" s="21"/>
      <c r="G1765" s="161">
        <f>G393+G459+G793+G902+G1371+G1415+G1764</f>
        <v>1410360686.0400002</v>
      </c>
      <c r="H1765" s="161">
        <f t="shared" ref="H1765:R1765" si="836">H393+H459+H793+H902+H1371+H1415+H1764</f>
        <v>1410360844.0400002</v>
      </c>
      <c r="I1765" s="161">
        <f t="shared" si="836"/>
        <v>1410361002.0400002</v>
      </c>
      <c r="J1765" s="161">
        <f t="shared" si="836"/>
        <v>1410361160.0400002</v>
      </c>
      <c r="K1765" s="161">
        <f t="shared" si="836"/>
        <v>1410361318.0400002</v>
      </c>
      <c r="L1765" s="161">
        <f t="shared" si="836"/>
        <v>1410361476.0400002</v>
      </c>
      <c r="M1765" s="161">
        <f t="shared" si="836"/>
        <v>1410361634.0400002</v>
      </c>
      <c r="N1765" s="161">
        <f t="shared" si="836"/>
        <v>1410361792.0400002</v>
      </c>
      <c r="O1765" s="161">
        <f t="shared" si="836"/>
        <v>1410361950.0400002</v>
      </c>
      <c r="P1765" s="161">
        <f t="shared" si="836"/>
        <v>1410362108.0400002</v>
      </c>
      <c r="Q1765" s="161">
        <f t="shared" si="836"/>
        <v>1410362266.0400002</v>
      </c>
      <c r="R1765" s="161">
        <f t="shared" si="836"/>
        <v>1364809673.4100001</v>
      </c>
    </row>
    <row r="1766" spans="1:18" hidden="1">
      <c r="G1766" s="171">
        <v>1236204804.3499999</v>
      </c>
    </row>
    <row r="1767" spans="1:18" hidden="1">
      <c r="G1767" s="171">
        <f>G1766-G1765</f>
        <v>-174155881.6900003</v>
      </c>
    </row>
    <row r="1769" spans="1:18" hidden="1">
      <c r="G1769" s="171">
        <f>G1765-'прил 6 '!F57</f>
        <v>0</v>
      </c>
    </row>
    <row r="1770" spans="1:18" hidden="1">
      <c r="G1770" s="171">
        <f>G1765-'прил 8'!G1444</f>
        <v>0</v>
      </c>
      <c r="O1770" s="172"/>
    </row>
    <row r="1771" spans="1:18">
      <c r="G1771" s="171">
        <f>'прил 6 '!F57-'прил 7'!G1765</f>
        <v>0</v>
      </c>
    </row>
  </sheetData>
  <mergeCells count="18">
    <mergeCell ref="F1:R1"/>
    <mergeCell ref="F2:R2"/>
    <mergeCell ref="R5:R6"/>
    <mergeCell ref="M5:M6"/>
    <mergeCell ref="N5:N6"/>
    <mergeCell ref="O5:O6"/>
    <mergeCell ref="P5:P6"/>
    <mergeCell ref="Q5:Q6"/>
    <mergeCell ref="K5:K6"/>
    <mergeCell ref="L5:L6"/>
    <mergeCell ref="G5:G6"/>
    <mergeCell ref="A3:R3"/>
    <mergeCell ref="C5:C6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75" fitToHeight="0" orientation="portrait" r:id="rId1"/>
  <rowBreaks count="3" manualBreakCount="3">
    <brk id="1492" max="17" man="1"/>
    <brk id="1594" max="17" man="1"/>
    <brk id="1769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H1455"/>
  <sheetViews>
    <sheetView tabSelected="1" view="pageBreakPreview" zoomScaleSheetLayoutView="100" workbookViewId="0">
      <selection activeCell="E6" sqref="E6:E7"/>
    </sheetView>
  </sheetViews>
  <sheetFormatPr defaultRowHeight="12.75"/>
  <cols>
    <col min="1" max="1" width="54.5703125" style="1" customWidth="1"/>
    <col min="2" max="2" width="6.85546875" style="69" hidden="1" customWidth="1"/>
    <col min="3" max="3" width="4.5703125" style="69" hidden="1" customWidth="1"/>
    <col min="4" max="4" width="4.7109375" style="69" hidden="1" customWidth="1"/>
    <col min="5" max="5" width="17.28515625" style="69" customWidth="1"/>
    <col min="6" max="6" width="9.85546875" style="69" customWidth="1"/>
    <col min="7" max="7" width="21.5703125" style="171" customWidth="1"/>
    <col min="8" max="8" width="15.140625" style="172" hidden="1" customWidth="1"/>
    <col min="9" max="9" width="18.42578125" style="173" hidden="1" customWidth="1"/>
    <col min="10" max="11" width="12.85546875" style="173" hidden="1" customWidth="1"/>
    <col min="12" max="12" width="0" style="173" hidden="1" customWidth="1"/>
    <col min="13" max="13" width="13.85546875" style="173" hidden="1" customWidth="1"/>
    <col min="14" max="14" width="17.140625" style="173" hidden="1" customWidth="1"/>
    <col min="15" max="19" width="0" style="173" hidden="1" customWidth="1"/>
    <col min="20" max="20" width="10" style="173" hidden="1" customWidth="1"/>
    <col min="21" max="30" width="0" style="173" hidden="1" customWidth="1"/>
    <col min="31" max="31" width="23.42578125" style="173" hidden="1" customWidth="1"/>
    <col min="32" max="32" width="19.28515625" style="173" hidden="1" customWidth="1"/>
    <col min="33" max="33" width="20.5703125" style="173" customWidth="1"/>
    <col min="34" max="34" width="12.7109375" style="1" bestFit="1" customWidth="1"/>
    <col min="35" max="16384" width="9.140625" style="1"/>
  </cols>
  <sheetData>
    <row r="1" spans="1:33" s="75" customFormat="1" ht="12.75" customHeight="1">
      <c r="B1" s="198" t="s">
        <v>836</v>
      </c>
      <c r="C1" s="198"/>
      <c r="D1" s="198"/>
      <c r="E1" s="198"/>
      <c r="F1" s="198"/>
      <c r="G1" s="198"/>
      <c r="H1" s="177"/>
      <c r="I1" s="177"/>
      <c r="J1" s="177"/>
      <c r="K1" s="178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</row>
    <row r="2" spans="1:33" s="75" customFormat="1" ht="30" customHeight="1">
      <c r="B2" s="198" t="s">
        <v>995</v>
      </c>
      <c r="C2" s="198"/>
      <c r="D2" s="198"/>
      <c r="E2" s="198"/>
      <c r="F2" s="198"/>
      <c r="G2" s="198"/>
      <c r="H2" s="177"/>
      <c r="I2" s="177"/>
      <c r="J2" s="177"/>
      <c r="K2" s="178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</row>
    <row r="3" spans="1:33" ht="61.5" customHeight="1">
      <c r="A3" s="201" t="s">
        <v>993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3" ht="14.25" hidden="1" customHeight="1">
      <c r="G4" s="179"/>
    </row>
    <row r="5" spans="1:33" ht="15" customHeight="1">
      <c r="A5" s="174"/>
      <c r="B5" s="175"/>
      <c r="C5" s="175"/>
      <c r="D5" s="175"/>
      <c r="E5" s="175"/>
      <c r="F5" s="175"/>
      <c r="G5" s="18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 t="s">
        <v>991</v>
      </c>
    </row>
    <row r="6" spans="1:33" s="4" customFormat="1" ht="23.25" customHeight="1">
      <c r="A6" s="195" t="s">
        <v>19</v>
      </c>
      <c r="B6" s="196" t="s">
        <v>20</v>
      </c>
      <c r="C6" s="196" t="s">
        <v>21</v>
      </c>
      <c r="D6" s="196" t="s">
        <v>22</v>
      </c>
      <c r="E6" s="196" t="s">
        <v>23</v>
      </c>
      <c r="F6" s="196" t="s">
        <v>24</v>
      </c>
      <c r="G6" s="199" t="s">
        <v>989</v>
      </c>
      <c r="H6" s="199" t="s">
        <v>739</v>
      </c>
      <c r="I6" s="199" t="s">
        <v>739</v>
      </c>
      <c r="J6" s="199" t="s">
        <v>739</v>
      </c>
      <c r="K6" s="199" t="s">
        <v>739</v>
      </c>
      <c r="L6" s="199" t="s">
        <v>739</v>
      </c>
      <c r="M6" s="199" t="s">
        <v>739</v>
      </c>
      <c r="N6" s="199" t="s">
        <v>739</v>
      </c>
      <c r="O6" s="199" t="s">
        <v>739</v>
      </c>
      <c r="P6" s="199" t="s">
        <v>739</v>
      </c>
      <c r="Q6" s="199" t="s">
        <v>739</v>
      </c>
      <c r="R6" s="199" t="s">
        <v>739</v>
      </c>
      <c r="S6" s="199" t="s">
        <v>739</v>
      </c>
      <c r="T6" s="199" t="s">
        <v>739</v>
      </c>
      <c r="U6" s="199" t="s">
        <v>739</v>
      </c>
      <c r="V6" s="199" t="s">
        <v>739</v>
      </c>
      <c r="W6" s="199" t="s">
        <v>739</v>
      </c>
      <c r="X6" s="199" t="s">
        <v>739</v>
      </c>
      <c r="Y6" s="199" t="s">
        <v>739</v>
      </c>
      <c r="Z6" s="199" t="s">
        <v>739</v>
      </c>
      <c r="AA6" s="199" t="s">
        <v>739</v>
      </c>
      <c r="AB6" s="199" t="s">
        <v>739</v>
      </c>
      <c r="AC6" s="199" t="s">
        <v>739</v>
      </c>
      <c r="AD6" s="199" t="s">
        <v>739</v>
      </c>
      <c r="AE6" s="199" t="s">
        <v>739</v>
      </c>
      <c r="AF6" s="199" t="s">
        <v>739</v>
      </c>
      <c r="AG6" s="199" t="s">
        <v>990</v>
      </c>
    </row>
    <row r="7" spans="1:33" s="4" customFormat="1" ht="69.75" customHeight="1">
      <c r="A7" s="195"/>
      <c r="B7" s="196"/>
      <c r="C7" s="196"/>
      <c r="D7" s="196"/>
      <c r="E7" s="196"/>
      <c r="F7" s="196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</row>
    <row r="8" spans="1:33" s="4" customFormat="1">
      <c r="A8" s="5">
        <v>1</v>
      </c>
      <c r="B8" s="5">
        <v>2</v>
      </c>
      <c r="C8" s="5">
        <v>3</v>
      </c>
      <c r="D8" s="5">
        <v>4</v>
      </c>
      <c r="E8" s="5">
        <v>2</v>
      </c>
      <c r="F8" s="5">
        <v>3</v>
      </c>
      <c r="G8" s="156">
        <v>4</v>
      </c>
      <c r="H8" s="156">
        <v>5</v>
      </c>
      <c r="I8" s="156">
        <v>6</v>
      </c>
      <c r="J8" s="156">
        <v>7</v>
      </c>
      <c r="K8" s="156">
        <v>8</v>
      </c>
      <c r="L8" s="156">
        <v>9</v>
      </c>
      <c r="M8" s="156">
        <v>10</v>
      </c>
      <c r="N8" s="156">
        <v>11</v>
      </c>
      <c r="O8" s="156">
        <v>12</v>
      </c>
      <c r="P8" s="156">
        <v>13</v>
      </c>
      <c r="Q8" s="156">
        <v>14</v>
      </c>
      <c r="R8" s="156">
        <v>15</v>
      </c>
      <c r="S8" s="156">
        <v>16</v>
      </c>
      <c r="T8" s="156">
        <v>17</v>
      </c>
      <c r="U8" s="156">
        <v>18</v>
      </c>
      <c r="V8" s="156">
        <v>19</v>
      </c>
      <c r="W8" s="156">
        <v>20</v>
      </c>
      <c r="X8" s="156">
        <v>21</v>
      </c>
      <c r="Y8" s="156">
        <v>22</v>
      </c>
      <c r="Z8" s="156">
        <v>23</v>
      </c>
      <c r="AA8" s="156">
        <v>24</v>
      </c>
      <c r="AB8" s="156">
        <v>25</v>
      </c>
      <c r="AC8" s="156">
        <v>26</v>
      </c>
      <c r="AD8" s="156">
        <v>27</v>
      </c>
      <c r="AE8" s="156">
        <v>28</v>
      </c>
      <c r="AF8" s="156">
        <v>29</v>
      </c>
      <c r="AG8" s="156">
        <v>30</v>
      </c>
    </row>
    <row r="9" spans="1:33" s="103" customFormat="1" ht="30" customHeight="1">
      <c r="A9" s="184" t="s">
        <v>192</v>
      </c>
      <c r="B9" s="185"/>
      <c r="C9" s="185"/>
      <c r="D9" s="185"/>
      <c r="E9" s="185"/>
      <c r="F9" s="185"/>
      <c r="G9" s="186">
        <f>G11+G39+G84+G115+G162+G184+G341+G375+G531+G547+G564+G599+G782+G830+G835+G883+G891+G897+G904+G977+G995+G1002+G1067+G1133</f>
        <v>1329131780.6500001</v>
      </c>
      <c r="H9" s="186">
        <f t="shared" ref="H9:AG9" si="0">H11+H39+H84+H115+H162+H184+H341+H375+H531+H547+H564+H599+H782+H830+H835+H883+H891+H897+H904+H977+H995+H1002+H1067+H1133</f>
        <v>1329131894.6500001</v>
      </c>
      <c r="I9" s="186">
        <f t="shared" si="0"/>
        <v>1329132008.6500001</v>
      </c>
      <c r="J9" s="186">
        <f t="shared" si="0"/>
        <v>1329132122.6500001</v>
      </c>
      <c r="K9" s="186">
        <f t="shared" si="0"/>
        <v>1329132236.6500001</v>
      </c>
      <c r="L9" s="186">
        <f t="shared" si="0"/>
        <v>1329132350.6500001</v>
      </c>
      <c r="M9" s="186">
        <f t="shared" si="0"/>
        <v>1329132464.6500001</v>
      </c>
      <c r="N9" s="186">
        <f t="shared" si="0"/>
        <v>1329132578.6500001</v>
      </c>
      <c r="O9" s="186">
        <f t="shared" si="0"/>
        <v>1329132692.6500001</v>
      </c>
      <c r="P9" s="186">
        <f t="shared" si="0"/>
        <v>1329132806.6500001</v>
      </c>
      <c r="Q9" s="186">
        <f t="shared" si="0"/>
        <v>1329132920.6500001</v>
      </c>
      <c r="R9" s="186">
        <f t="shared" si="0"/>
        <v>1300807657.28</v>
      </c>
      <c r="S9" s="186">
        <f t="shared" si="0"/>
        <v>50042631.649999999</v>
      </c>
      <c r="T9" s="186">
        <f t="shared" si="0"/>
        <v>50042652.649999999</v>
      </c>
      <c r="U9" s="186">
        <f t="shared" si="0"/>
        <v>50042673.649999999</v>
      </c>
      <c r="V9" s="186">
        <f t="shared" si="0"/>
        <v>50042694.649999999</v>
      </c>
      <c r="W9" s="186">
        <f t="shared" si="0"/>
        <v>50042715.649999999</v>
      </c>
      <c r="X9" s="186">
        <f t="shared" si="0"/>
        <v>50042736.649999999</v>
      </c>
      <c r="Y9" s="186">
        <f t="shared" si="0"/>
        <v>50042757.649999999</v>
      </c>
      <c r="Z9" s="186">
        <f t="shared" si="0"/>
        <v>50042778.649999999</v>
      </c>
      <c r="AA9" s="186">
        <f t="shared" si="0"/>
        <v>50042799.649999999</v>
      </c>
      <c r="AB9" s="186">
        <f t="shared" si="0"/>
        <v>50042820.649999999</v>
      </c>
      <c r="AC9" s="186">
        <f t="shared" si="0"/>
        <v>50042841.649999999</v>
      </c>
      <c r="AD9" s="186">
        <f t="shared" si="0"/>
        <v>50042862.649999999</v>
      </c>
      <c r="AE9" s="186">
        <f t="shared" si="0"/>
        <v>50042883.649999999</v>
      </c>
      <c r="AF9" s="186">
        <f t="shared" si="0"/>
        <v>50042904.649999999</v>
      </c>
      <c r="AG9" s="186">
        <f t="shared" si="0"/>
        <v>1297810593.03</v>
      </c>
    </row>
    <row r="10" spans="1:33" s="4" customFormat="1">
      <c r="A10" s="5"/>
      <c r="B10" s="5"/>
      <c r="C10" s="5"/>
      <c r="D10" s="5"/>
      <c r="E10" s="5"/>
      <c r="F10" s="5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</row>
    <row r="11" spans="1:33" s="103" customFormat="1" ht="42" customHeight="1">
      <c r="A11" s="20" t="s">
        <v>788</v>
      </c>
      <c r="B11" s="104"/>
      <c r="C11" s="104"/>
      <c r="D11" s="104"/>
      <c r="E11" s="21" t="s">
        <v>193</v>
      </c>
      <c r="F11" s="102"/>
      <c r="G11" s="167">
        <f>G21+G27+G30+G33+G36</f>
        <v>19280655</v>
      </c>
      <c r="H11" s="167">
        <f t="shared" ref="H11:AG11" si="1">H21+H27+H30+H33+H36</f>
        <v>19280656</v>
      </c>
      <c r="I11" s="167">
        <f t="shared" si="1"/>
        <v>19280657</v>
      </c>
      <c r="J11" s="167">
        <f t="shared" si="1"/>
        <v>19280658</v>
      </c>
      <c r="K11" s="167">
        <f t="shared" si="1"/>
        <v>19280659</v>
      </c>
      <c r="L11" s="167">
        <f t="shared" si="1"/>
        <v>19280660</v>
      </c>
      <c r="M11" s="167">
        <f t="shared" si="1"/>
        <v>19280661</v>
      </c>
      <c r="N11" s="167">
        <f t="shared" si="1"/>
        <v>19280662</v>
      </c>
      <c r="O11" s="167">
        <f t="shared" si="1"/>
        <v>19280663</v>
      </c>
      <c r="P11" s="167">
        <f t="shared" si="1"/>
        <v>19280664</v>
      </c>
      <c r="Q11" s="167">
        <f t="shared" si="1"/>
        <v>19280665</v>
      </c>
      <c r="R11" s="167">
        <f t="shared" si="1"/>
        <v>19280655</v>
      </c>
      <c r="S11" s="167">
        <f t="shared" si="1"/>
        <v>0</v>
      </c>
      <c r="T11" s="167">
        <f t="shared" si="1"/>
        <v>0</v>
      </c>
      <c r="U11" s="167">
        <f t="shared" si="1"/>
        <v>0</v>
      </c>
      <c r="V11" s="167">
        <f t="shared" si="1"/>
        <v>0</v>
      </c>
      <c r="W11" s="167">
        <f t="shared" si="1"/>
        <v>0</v>
      </c>
      <c r="X11" s="167">
        <f t="shared" si="1"/>
        <v>0</v>
      </c>
      <c r="Y11" s="167">
        <f t="shared" si="1"/>
        <v>0</v>
      </c>
      <c r="Z11" s="167">
        <f t="shared" si="1"/>
        <v>0</v>
      </c>
      <c r="AA11" s="167">
        <f t="shared" si="1"/>
        <v>0</v>
      </c>
      <c r="AB11" s="167">
        <f t="shared" si="1"/>
        <v>0</v>
      </c>
      <c r="AC11" s="167">
        <f t="shared" si="1"/>
        <v>0</v>
      </c>
      <c r="AD11" s="167">
        <f t="shared" si="1"/>
        <v>0</v>
      </c>
      <c r="AE11" s="167">
        <f t="shared" si="1"/>
        <v>0</v>
      </c>
      <c r="AF11" s="167">
        <f t="shared" si="1"/>
        <v>0</v>
      </c>
      <c r="AG11" s="167">
        <f t="shared" si="1"/>
        <v>19280655</v>
      </c>
    </row>
    <row r="12" spans="1:33" s="103" customFormat="1" ht="102" hidden="1" customHeight="1">
      <c r="A12" s="116" t="s">
        <v>551</v>
      </c>
      <c r="B12" s="104"/>
      <c r="C12" s="104"/>
      <c r="D12" s="104"/>
      <c r="E12" s="16" t="s">
        <v>550</v>
      </c>
      <c r="F12" s="102"/>
      <c r="G12" s="168">
        <f>G13</f>
        <v>0</v>
      </c>
      <c r="H12" s="168">
        <f t="shared" ref="H12:AG13" si="2">H13</f>
        <v>0</v>
      </c>
      <c r="I12" s="168">
        <f t="shared" si="2"/>
        <v>0</v>
      </c>
      <c r="J12" s="168">
        <f t="shared" si="2"/>
        <v>0</v>
      </c>
      <c r="K12" s="168">
        <f t="shared" si="2"/>
        <v>0</v>
      </c>
      <c r="L12" s="168">
        <f t="shared" si="2"/>
        <v>0</v>
      </c>
      <c r="M12" s="168">
        <f t="shared" si="2"/>
        <v>0</v>
      </c>
      <c r="N12" s="168">
        <f t="shared" si="2"/>
        <v>0</v>
      </c>
      <c r="O12" s="168">
        <f t="shared" si="2"/>
        <v>0</v>
      </c>
      <c r="P12" s="168">
        <f t="shared" si="2"/>
        <v>0</v>
      </c>
      <c r="Q12" s="168">
        <f t="shared" si="2"/>
        <v>0</v>
      </c>
      <c r="R12" s="168">
        <f t="shared" si="2"/>
        <v>0</v>
      </c>
      <c r="S12" s="168">
        <f t="shared" si="2"/>
        <v>0</v>
      </c>
      <c r="T12" s="168">
        <f t="shared" si="2"/>
        <v>0</v>
      </c>
      <c r="U12" s="168">
        <f t="shared" si="2"/>
        <v>0</v>
      </c>
      <c r="V12" s="168">
        <f t="shared" si="2"/>
        <v>0</v>
      </c>
      <c r="W12" s="168">
        <f t="shared" si="2"/>
        <v>0</v>
      </c>
      <c r="X12" s="168">
        <f t="shared" si="2"/>
        <v>0</v>
      </c>
      <c r="Y12" s="168">
        <f t="shared" si="2"/>
        <v>0</v>
      </c>
      <c r="Z12" s="168">
        <f t="shared" si="2"/>
        <v>0</v>
      </c>
      <c r="AA12" s="168">
        <f t="shared" si="2"/>
        <v>0</v>
      </c>
      <c r="AB12" s="168">
        <f t="shared" si="2"/>
        <v>0</v>
      </c>
      <c r="AC12" s="168">
        <f t="shared" si="2"/>
        <v>0</v>
      </c>
      <c r="AD12" s="168">
        <f t="shared" si="2"/>
        <v>0</v>
      </c>
      <c r="AE12" s="168">
        <f t="shared" si="2"/>
        <v>0</v>
      </c>
      <c r="AF12" s="168">
        <f t="shared" si="2"/>
        <v>0</v>
      </c>
      <c r="AG12" s="168">
        <f t="shared" si="2"/>
        <v>0</v>
      </c>
    </row>
    <row r="13" spans="1:33" s="35" customFormat="1" ht="30.75" hidden="1" customHeight="1">
      <c r="A13" s="17" t="s">
        <v>332</v>
      </c>
      <c r="B13" s="15">
        <v>757</v>
      </c>
      <c r="C13" s="16" t="s">
        <v>108</v>
      </c>
      <c r="D13" s="16" t="s">
        <v>109</v>
      </c>
      <c r="E13" s="16" t="s">
        <v>550</v>
      </c>
      <c r="F13" s="16" t="s">
        <v>333</v>
      </c>
      <c r="G13" s="159">
        <f>G14</f>
        <v>0</v>
      </c>
      <c r="H13" s="159">
        <f t="shared" si="2"/>
        <v>0</v>
      </c>
      <c r="I13" s="159">
        <f t="shared" si="2"/>
        <v>0</v>
      </c>
      <c r="J13" s="159">
        <f t="shared" si="2"/>
        <v>0</v>
      </c>
      <c r="K13" s="159">
        <f t="shared" si="2"/>
        <v>0</v>
      </c>
      <c r="L13" s="159">
        <f t="shared" si="2"/>
        <v>0</v>
      </c>
      <c r="M13" s="159">
        <f t="shared" si="2"/>
        <v>0</v>
      </c>
      <c r="N13" s="159">
        <f t="shared" si="2"/>
        <v>0</v>
      </c>
      <c r="O13" s="159">
        <f t="shared" si="2"/>
        <v>0</v>
      </c>
      <c r="P13" s="159">
        <f t="shared" si="2"/>
        <v>0</v>
      </c>
      <c r="Q13" s="159">
        <f t="shared" si="2"/>
        <v>0</v>
      </c>
      <c r="R13" s="159">
        <f t="shared" si="2"/>
        <v>0</v>
      </c>
      <c r="S13" s="159">
        <f t="shared" si="2"/>
        <v>0</v>
      </c>
      <c r="T13" s="159">
        <f t="shared" si="2"/>
        <v>0</v>
      </c>
      <c r="U13" s="159">
        <f t="shared" si="2"/>
        <v>0</v>
      </c>
      <c r="V13" s="159">
        <f t="shared" si="2"/>
        <v>0</v>
      </c>
      <c r="W13" s="159">
        <f t="shared" si="2"/>
        <v>0</v>
      </c>
      <c r="X13" s="159">
        <f t="shared" si="2"/>
        <v>0</v>
      </c>
      <c r="Y13" s="159">
        <f t="shared" si="2"/>
        <v>0</v>
      </c>
      <c r="Z13" s="159">
        <f t="shared" si="2"/>
        <v>0</v>
      </c>
      <c r="AA13" s="159">
        <f t="shared" si="2"/>
        <v>0</v>
      </c>
      <c r="AB13" s="159">
        <f t="shared" si="2"/>
        <v>0</v>
      </c>
      <c r="AC13" s="159">
        <f t="shared" si="2"/>
        <v>0</v>
      </c>
      <c r="AD13" s="159">
        <f t="shared" si="2"/>
        <v>0</v>
      </c>
      <c r="AE13" s="159">
        <f t="shared" si="2"/>
        <v>0</v>
      </c>
      <c r="AF13" s="159">
        <f t="shared" si="2"/>
        <v>0</v>
      </c>
      <c r="AG13" s="159">
        <f t="shared" si="2"/>
        <v>0</v>
      </c>
    </row>
    <row r="14" spans="1:33" s="35" customFormat="1" ht="30.75" hidden="1" customHeight="1">
      <c r="A14" s="17" t="s">
        <v>334</v>
      </c>
      <c r="B14" s="15">
        <v>757</v>
      </c>
      <c r="C14" s="16" t="s">
        <v>108</v>
      </c>
      <c r="D14" s="16" t="s">
        <v>109</v>
      </c>
      <c r="E14" s="16" t="s">
        <v>550</v>
      </c>
      <c r="F14" s="16" t="s">
        <v>335</v>
      </c>
      <c r="G14" s="159">
        <f>'прил 7'!G356</f>
        <v>0</v>
      </c>
      <c r="H14" s="159">
        <f>'прил 7'!H356</f>
        <v>0</v>
      </c>
      <c r="I14" s="159">
        <f>'прил 7'!I356</f>
        <v>0</v>
      </c>
      <c r="J14" s="159">
        <f>'прил 7'!J356</f>
        <v>0</v>
      </c>
      <c r="K14" s="159">
        <f>'прил 7'!K356</f>
        <v>0</v>
      </c>
      <c r="L14" s="159">
        <f>'прил 7'!L356</f>
        <v>0</v>
      </c>
      <c r="M14" s="159">
        <f>'прил 7'!M356</f>
        <v>0</v>
      </c>
      <c r="N14" s="159">
        <f>'прил 7'!N356</f>
        <v>0</v>
      </c>
      <c r="O14" s="159">
        <f>'прил 7'!O356</f>
        <v>0</v>
      </c>
      <c r="P14" s="159">
        <f>'прил 7'!P356</f>
        <v>0</v>
      </c>
      <c r="Q14" s="159">
        <f>'прил 7'!Q356</f>
        <v>0</v>
      </c>
      <c r="R14" s="159">
        <f>'прил 7'!R356</f>
        <v>0</v>
      </c>
      <c r="S14" s="159">
        <f>'прил 7'!S356</f>
        <v>0</v>
      </c>
      <c r="T14" s="159">
        <f>'прил 7'!T356</f>
        <v>0</v>
      </c>
      <c r="U14" s="159">
        <f>'прил 7'!U356</f>
        <v>0</v>
      </c>
      <c r="V14" s="159">
        <f>'прил 7'!V356</f>
        <v>0</v>
      </c>
      <c r="W14" s="159">
        <f>'прил 7'!W356</f>
        <v>0</v>
      </c>
      <c r="X14" s="159">
        <f>'прил 7'!X356</f>
        <v>0</v>
      </c>
      <c r="Y14" s="159">
        <f>'прил 7'!Y356</f>
        <v>0</v>
      </c>
      <c r="Z14" s="159">
        <f>'прил 7'!Z356</f>
        <v>0</v>
      </c>
      <c r="AA14" s="159">
        <f>'прил 7'!AA356</f>
        <v>0</v>
      </c>
      <c r="AB14" s="159">
        <f>'прил 7'!AB356</f>
        <v>0</v>
      </c>
      <c r="AC14" s="159">
        <f>'прил 7'!AC356</f>
        <v>0</v>
      </c>
      <c r="AD14" s="159">
        <f>'прил 7'!AD356</f>
        <v>0</v>
      </c>
      <c r="AE14" s="159">
        <f>'прил 7'!AE356</f>
        <v>0</v>
      </c>
      <c r="AF14" s="159">
        <f>'прил 7'!AF356</f>
        <v>0</v>
      </c>
      <c r="AG14" s="159">
        <f>'прил 7'!AG356</f>
        <v>0</v>
      </c>
    </row>
    <row r="15" spans="1:33" s="35" customFormat="1" ht="76.5" hidden="1" customHeight="1">
      <c r="A15" s="117" t="s">
        <v>64</v>
      </c>
      <c r="B15" s="15">
        <v>757</v>
      </c>
      <c r="C15" s="16" t="s">
        <v>108</v>
      </c>
      <c r="D15" s="16" t="s">
        <v>109</v>
      </c>
      <c r="E15" s="16" t="s">
        <v>63</v>
      </c>
      <c r="F15" s="16"/>
      <c r="G15" s="159" t="e">
        <f>G16</f>
        <v>#REF!</v>
      </c>
      <c r="H15" s="159" t="e">
        <f t="shared" ref="H15:AG16" si="3">H16</f>
        <v>#REF!</v>
      </c>
      <c r="I15" s="159" t="e">
        <f t="shared" si="3"/>
        <v>#REF!</v>
      </c>
      <c r="J15" s="159" t="e">
        <f t="shared" si="3"/>
        <v>#REF!</v>
      </c>
      <c r="K15" s="159" t="e">
        <f t="shared" si="3"/>
        <v>#REF!</v>
      </c>
      <c r="L15" s="159" t="e">
        <f t="shared" si="3"/>
        <v>#REF!</v>
      </c>
      <c r="M15" s="159" t="e">
        <f t="shared" si="3"/>
        <v>#REF!</v>
      </c>
      <c r="N15" s="159" t="e">
        <f t="shared" si="3"/>
        <v>#REF!</v>
      </c>
      <c r="O15" s="159" t="e">
        <f t="shared" si="3"/>
        <v>#REF!</v>
      </c>
      <c r="P15" s="159" t="e">
        <f t="shared" si="3"/>
        <v>#REF!</v>
      </c>
      <c r="Q15" s="159" t="e">
        <f t="shared" si="3"/>
        <v>#REF!</v>
      </c>
      <c r="R15" s="159" t="e">
        <f t="shared" si="3"/>
        <v>#REF!</v>
      </c>
      <c r="S15" s="159" t="e">
        <f t="shared" si="3"/>
        <v>#REF!</v>
      </c>
      <c r="T15" s="159" t="e">
        <f t="shared" si="3"/>
        <v>#REF!</v>
      </c>
      <c r="U15" s="159" t="e">
        <f t="shared" si="3"/>
        <v>#REF!</v>
      </c>
      <c r="V15" s="159" t="e">
        <f t="shared" si="3"/>
        <v>#REF!</v>
      </c>
      <c r="W15" s="159" t="e">
        <f t="shared" si="3"/>
        <v>#REF!</v>
      </c>
      <c r="X15" s="159" t="e">
        <f t="shared" si="3"/>
        <v>#REF!</v>
      </c>
      <c r="Y15" s="159" t="e">
        <f t="shared" si="3"/>
        <v>#REF!</v>
      </c>
      <c r="Z15" s="159" t="e">
        <f t="shared" si="3"/>
        <v>#REF!</v>
      </c>
      <c r="AA15" s="159" t="e">
        <f t="shared" si="3"/>
        <v>#REF!</v>
      </c>
      <c r="AB15" s="159" t="e">
        <f t="shared" si="3"/>
        <v>#REF!</v>
      </c>
      <c r="AC15" s="159" t="e">
        <f t="shared" si="3"/>
        <v>#REF!</v>
      </c>
      <c r="AD15" s="159" t="e">
        <f t="shared" si="3"/>
        <v>#REF!</v>
      </c>
      <c r="AE15" s="159" t="e">
        <f t="shared" si="3"/>
        <v>#REF!</v>
      </c>
      <c r="AF15" s="159" t="e">
        <f t="shared" si="3"/>
        <v>#REF!</v>
      </c>
      <c r="AG15" s="159" t="e">
        <f t="shared" si="3"/>
        <v>#REF!</v>
      </c>
    </row>
    <row r="16" spans="1:33" s="35" customFormat="1" ht="30.75" hidden="1" customHeight="1">
      <c r="A16" s="17" t="s">
        <v>332</v>
      </c>
      <c r="B16" s="15">
        <v>757</v>
      </c>
      <c r="C16" s="16" t="s">
        <v>108</v>
      </c>
      <c r="D16" s="16" t="s">
        <v>109</v>
      </c>
      <c r="E16" s="16" t="s">
        <v>550</v>
      </c>
      <c r="F16" s="16" t="s">
        <v>333</v>
      </c>
      <c r="G16" s="159" t="e">
        <f>G17</f>
        <v>#REF!</v>
      </c>
      <c r="H16" s="159" t="e">
        <f t="shared" si="3"/>
        <v>#REF!</v>
      </c>
      <c r="I16" s="159" t="e">
        <f t="shared" si="3"/>
        <v>#REF!</v>
      </c>
      <c r="J16" s="159" t="e">
        <f t="shared" si="3"/>
        <v>#REF!</v>
      </c>
      <c r="K16" s="159" t="e">
        <f t="shared" si="3"/>
        <v>#REF!</v>
      </c>
      <c r="L16" s="159" t="e">
        <f t="shared" si="3"/>
        <v>#REF!</v>
      </c>
      <c r="M16" s="159" t="e">
        <f t="shared" si="3"/>
        <v>#REF!</v>
      </c>
      <c r="N16" s="159" t="e">
        <f t="shared" si="3"/>
        <v>#REF!</v>
      </c>
      <c r="O16" s="159" t="e">
        <f t="shared" si="3"/>
        <v>#REF!</v>
      </c>
      <c r="P16" s="159" t="e">
        <f t="shared" si="3"/>
        <v>#REF!</v>
      </c>
      <c r="Q16" s="159" t="e">
        <f t="shared" si="3"/>
        <v>#REF!</v>
      </c>
      <c r="R16" s="159" t="e">
        <f t="shared" si="3"/>
        <v>#REF!</v>
      </c>
      <c r="S16" s="159" t="e">
        <f t="shared" si="3"/>
        <v>#REF!</v>
      </c>
      <c r="T16" s="159" t="e">
        <f t="shared" si="3"/>
        <v>#REF!</v>
      </c>
      <c r="U16" s="159" t="e">
        <f t="shared" si="3"/>
        <v>#REF!</v>
      </c>
      <c r="V16" s="159" t="e">
        <f t="shared" si="3"/>
        <v>#REF!</v>
      </c>
      <c r="W16" s="159" t="e">
        <f t="shared" si="3"/>
        <v>#REF!</v>
      </c>
      <c r="X16" s="159" t="e">
        <f t="shared" si="3"/>
        <v>#REF!</v>
      </c>
      <c r="Y16" s="159" t="e">
        <f t="shared" si="3"/>
        <v>#REF!</v>
      </c>
      <c r="Z16" s="159" t="e">
        <f t="shared" si="3"/>
        <v>#REF!</v>
      </c>
      <c r="AA16" s="159" t="e">
        <f t="shared" si="3"/>
        <v>#REF!</v>
      </c>
      <c r="AB16" s="159" t="e">
        <f t="shared" si="3"/>
        <v>#REF!</v>
      </c>
      <c r="AC16" s="159" t="e">
        <f t="shared" si="3"/>
        <v>#REF!</v>
      </c>
      <c r="AD16" s="159" t="e">
        <f t="shared" si="3"/>
        <v>#REF!</v>
      </c>
      <c r="AE16" s="159" t="e">
        <f t="shared" si="3"/>
        <v>#REF!</v>
      </c>
      <c r="AF16" s="159" t="e">
        <f t="shared" si="3"/>
        <v>#REF!</v>
      </c>
      <c r="AG16" s="159" t="e">
        <f t="shared" si="3"/>
        <v>#REF!</v>
      </c>
    </row>
    <row r="17" spans="1:33" s="35" customFormat="1" ht="30.75" hidden="1" customHeight="1">
      <c r="A17" s="17" t="s">
        <v>334</v>
      </c>
      <c r="B17" s="15">
        <v>757</v>
      </c>
      <c r="C17" s="16" t="s">
        <v>108</v>
      </c>
      <c r="D17" s="16" t="s">
        <v>109</v>
      </c>
      <c r="E17" s="16" t="s">
        <v>550</v>
      </c>
      <c r="F17" s="16" t="s">
        <v>335</v>
      </c>
      <c r="G17" s="159" t="e">
        <f>'прил 7'!#REF!</f>
        <v>#REF!</v>
      </c>
      <c r="H17" s="159" t="e">
        <f>'прил 7'!#REF!</f>
        <v>#REF!</v>
      </c>
      <c r="I17" s="159" t="e">
        <f>'прил 7'!#REF!</f>
        <v>#REF!</v>
      </c>
      <c r="J17" s="159" t="e">
        <f>'прил 7'!#REF!</f>
        <v>#REF!</v>
      </c>
      <c r="K17" s="159" t="e">
        <f>'прил 7'!#REF!</f>
        <v>#REF!</v>
      </c>
      <c r="L17" s="159" t="e">
        <f>'прил 7'!#REF!</f>
        <v>#REF!</v>
      </c>
      <c r="M17" s="159" t="e">
        <f>'прил 7'!#REF!</f>
        <v>#REF!</v>
      </c>
      <c r="N17" s="159" t="e">
        <f>'прил 7'!#REF!</f>
        <v>#REF!</v>
      </c>
      <c r="O17" s="159" t="e">
        <f>'прил 7'!#REF!</f>
        <v>#REF!</v>
      </c>
      <c r="P17" s="159" t="e">
        <f>'прил 7'!#REF!</f>
        <v>#REF!</v>
      </c>
      <c r="Q17" s="159" t="e">
        <f>'прил 7'!#REF!</f>
        <v>#REF!</v>
      </c>
      <c r="R17" s="159" t="e">
        <f>'прил 7'!#REF!</f>
        <v>#REF!</v>
      </c>
      <c r="S17" s="159" t="e">
        <f>'прил 7'!#REF!</f>
        <v>#REF!</v>
      </c>
      <c r="T17" s="159" t="e">
        <f>'прил 7'!#REF!</f>
        <v>#REF!</v>
      </c>
      <c r="U17" s="159" t="e">
        <f>'прил 7'!#REF!</f>
        <v>#REF!</v>
      </c>
      <c r="V17" s="159" t="e">
        <f>'прил 7'!#REF!</f>
        <v>#REF!</v>
      </c>
      <c r="W17" s="159" t="e">
        <f>'прил 7'!#REF!</f>
        <v>#REF!</v>
      </c>
      <c r="X17" s="159" t="e">
        <f>'прил 7'!#REF!</f>
        <v>#REF!</v>
      </c>
      <c r="Y17" s="159" t="e">
        <f>'прил 7'!#REF!</f>
        <v>#REF!</v>
      </c>
      <c r="Z17" s="159" t="e">
        <f>'прил 7'!#REF!</f>
        <v>#REF!</v>
      </c>
      <c r="AA17" s="159" t="e">
        <f>'прил 7'!#REF!</f>
        <v>#REF!</v>
      </c>
      <c r="AB17" s="159" t="e">
        <f>'прил 7'!#REF!</f>
        <v>#REF!</v>
      </c>
      <c r="AC17" s="159" t="e">
        <f>'прил 7'!#REF!</f>
        <v>#REF!</v>
      </c>
      <c r="AD17" s="159" t="e">
        <f>'прил 7'!#REF!</f>
        <v>#REF!</v>
      </c>
      <c r="AE17" s="159" t="e">
        <f>'прил 7'!#REF!</f>
        <v>#REF!</v>
      </c>
      <c r="AF17" s="159" t="e">
        <f>'прил 7'!#REF!</f>
        <v>#REF!</v>
      </c>
      <c r="AG17" s="159" t="e">
        <f>'прил 7'!#REF!</f>
        <v>#REF!</v>
      </c>
    </row>
    <row r="18" spans="1:33" s="35" customFormat="1" ht="108.75" hidden="1" customHeight="1">
      <c r="A18" s="17" t="s">
        <v>549</v>
      </c>
      <c r="B18" s="15"/>
      <c r="C18" s="16"/>
      <c r="D18" s="16"/>
      <c r="E18" s="16" t="s">
        <v>548</v>
      </c>
      <c r="F18" s="16"/>
      <c r="G18" s="159">
        <f>G19</f>
        <v>0</v>
      </c>
      <c r="H18" s="159">
        <f t="shared" ref="H18:AG19" si="4">H19</f>
        <v>0</v>
      </c>
      <c r="I18" s="159">
        <f t="shared" si="4"/>
        <v>0</v>
      </c>
      <c r="J18" s="159">
        <f t="shared" si="4"/>
        <v>0</v>
      </c>
      <c r="K18" s="159">
        <f t="shared" si="4"/>
        <v>0</v>
      </c>
      <c r="L18" s="159">
        <f t="shared" si="4"/>
        <v>0</v>
      </c>
      <c r="M18" s="159">
        <f t="shared" si="4"/>
        <v>0</v>
      </c>
      <c r="N18" s="159">
        <f t="shared" si="4"/>
        <v>0</v>
      </c>
      <c r="O18" s="159">
        <f t="shared" si="4"/>
        <v>0</v>
      </c>
      <c r="P18" s="159">
        <f t="shared" si="4"/>
        <v>0</v>
      </c>
      <c r="Q18" s="159">
        <f t="shared" si="4"/>
        <v>0</v>
      </c>
      <c r="R18" s="159">
        <f t="shared" si="4"/>
        <v>0</v>
      </c>
      <c r="S18" s="159">
        <f t="shared" si="4"/>
        <v>0</v>
      </c>
      <c r="T18" s="159">
        <f t="shared" si="4"/>
        <v>0</v>
      </c>
      <c r="U18" s="159">
        <f t="shared" si="4"/>
        <v>0</v>
      </c>
      <c r="V18" s="159">
        <f t="shared" si="4"/>
        <v>0</v>
      </c>
      <c r="W18" s="159">
        <f t="shared" si="4"/>
        <v>0</v>
      </c>
      <c r="X18" s="159">
        <f t="shared" si="4"/>
        <v>0</v>
      </c>
      <c r="Y18" s="159">
        <f t="shared" si="4"/>
        <v>0</v>
      </c>
      <c r="Z18" s="159">
        <f t="shared" si="4"/>
        <v>0</v>
      </c>
      <c r="AA18" s="159">
        <f t="shared" si="4"/>
        <v>0</v>
      </c>
      <c r="AB18" s="159">
        <f t="shared" si="4"/>
        <v>0</v>
      </c>
      <c r="AC18" s="159">
        <f t="shared" si="4"/>
        <v>0</v>
      </c>
      <c r="AD18" s="159">
        <f t="shared" si="4"/>
        <v>0</v>
      </c>
      <c r="AE18" s="159">
        <f t="shared" si="4"/>
        <v>0</v>
      </c>
      <c r="AF18" s="159">
        <f t="shared" si="4"/>
        <v>0</v>
      </c>
      <c r="AG18" s="159">
        <f t="shared" si="4"/>
        <v>0</v>
      </c>
    </row>
    <row r="19" spans="1:33" s="35" customFormat="1" ht="30.75" hidden="1" customHeight="1">
      <c r="A19" s="17" t="s">
        <v>332</v>
      </c>
      <c r="B19" s="15">
        <v>757</v>
      </c>
      <c r="C19" s="16" t="s">
        <v>108</v>
      </c>
      <c r="D19" s="16" t="s">
        <v>109</v>
      </c>
      <c r="E19" s="16" t="s">
        <v>548</v>
      </c>
      <c r="F19" s="16" t="s">
        <v>333</v>
      </c>
      <c r="G19" s="159">
        <f>G20</f>
        <v>0</v>
      </c>
      <c r="H19" s="159">
        <f t="shared" si="4"/>
        <v>0</v>
      </c>
      <c r="I19" s="159">
        <f t="shared" si="4"/>
        <v>0</v>
      </c>
      <c r="J19" s="159">
        <f t="shared" si="4"/>
        <v>0</v>
      </c>
      <c r="K19" s="159">
        <f t="shared" si="4"/>
        <v>0</v>
      </c>
      <c r="L19" s="159">
        <f t="shared" si="4"/>
        <v>0</v>
      </c>
      <c r="M19" s="159">
        <f t="shared" si="4"/>
        <v>0</v>
      </c>
      <c r="N19" s="159">
        <f t="shared" si="4"/>
        <v>0</v>
      </c>
      <c r="O19" s="159">
        <f t="shared" si="4"/>
        <v>0</v>
      </c>
      <c r="P19" s="159">
        <f t="shared" si="4"/>
        <v>0</v>
      </c>
      <c r="Q19" s="159">
        <f t="shared" si="4"/>
        <v>0</v>
      </c>
      <c r="R19" s="159">
        <f t="shared" si="4"/>
        <v>0</v>
      </c>
      <c r="S19" s="159">
        <f t="shared" si="4"/>
        <v>0</v>
      </c>
      <c r="T19" s="159">
        <f t="shared" si="4"/>
        <v>0</v>
      </c>
      <c r="U19" s="159">
        <f t="shared" si="4"/>
        <v>0</v>
      </c>
      <c r="V19" s="159">
        <f t="shared" si="4"/>
        <v>0</v>
      </c>
      <c r="W19" s="159">
        <f t="shared" si="4"/>
        <v>0</v>
      </c>
      <c r="X19" s="159">
        <f t="shared" si="4"/>
        <v>0</v>
      </c>
      <c r="Y19" s="159">
        <f t="shared" si="4"/>
        <v>0</v>
      </c>
      <c r="Z19" s="159">
        <f t="shared" si="4"/>
        <v>0</v>
      </c>
      <c r="AA19" s="159">
        <f t="shared" si="4"/>
        <v>0</v>
      </c>
      <c r="AB19" s="159">
        <f t="shared" si="4"/>
        <v>0</v>
      </c>
      <c r="AC19" s="159">
        <f t="shared" si="4"/>
        <v>0</v>
      </c>
      <c r="AD19" s="159">
        <f t="shared" si="4"/>
        <v>0</v>
      </c>
      <c r="AE19" s="159">
        <f t="shared" si="4"/>
        <v>0</v>
      </c>
      <c r="AF19" s="159">
        <f t="shared" si="4"/>
        <v>0</v>
      </c>
      <c r="AG19" s="159">
        <f t="shared" si="4"/>
        <v>0</v>
      </c>
    </row>
    <row r="20" spans="1:33" s="35" customFormat="1" ht="30.75" hidden="1" customHeight="1">
      <c r="A20" s="17" t="s">
        <v>334</v>
      </c>
      <c r="B20" s="15">
        <v>757</v>
      </c>
      <c r="C20" s="16" t="s">
        <v>108</v>
      </c>
      <c r="D20" s="16" t="s">
        <v>109</v>
      </c>
      <c r="E20" s="16" t="s">
        <v>548</v>
      </c>
      <c r="F20" s="16" t="s">
        <v>335</v>
      </c>
      <c r="G20" s="159">
        <f>'прил 7'!G359</f>
        <v>0</v>
      </c>
      <c r="H20" s="159">
        <f>'прил 7'!H359</f>
        <v>0</v>
      </c>
      <c r="I20" s="159">
        <f>'прил 7'!I359</f>
        <v>0</v>
      </c>
      <c r="J20" s="159">
        <f>'прил 7'!J359</f>
        <v>0</v>
      </c>
      <c r="K20" s="159">
        <f>'прил 7'!K359</f>
        <v>0</v>
      </c>
      <c r="L20" s="159">
        <f>'прил 7'!L359</f>
        <v>0</v>
      </c>
      <c r="M20" s="159">
        <f>'прил 7'!M359</f>
        <v>0</v>
      </c>
      <c r="N20" s="159">
        <f>'прил 7'!N359</f>
        <v>0</v>
      </c>
      <c r="O20" s="159">
        <f>'прил 7'!O359</f>
        <v>0</v>
      </c>
      <c r="P20" s="159">
        <f>'прил 7'!P359</f>
        <v>0</v>
      </c>
      <c r="Q20" s="159">
        <f>'прил 7'!Q359</f>
        <v>0</v>
      </c>
      <c r="R20" s="159">
        <f>'прил 7'!R359</f>
        <v>0</v>
      </c>
      <c r="S20" s="159">
        <f>'прил 7'!S359</f>
        <v>0</v>
      </c>
      <c r="T20" s="159">
        <f>'прил 7'!T359</f>
        <v>0</v>
      </c>
      <c r="U20" s="159">
        <f>'прил 7'!U359</f>
        <v>0</v>
      </c>
      <c r="V20" s="159">
        <f>'прил 7'!V359</f>
        <v>0</v>
      </c>
      <c r="W20" s="159">
        <f>'прил 7'!W359</f>
        <v>0</v>
      </c>
      <c r="X20" s="159">
        <f>'прил 7'!X359</f>
        <v>0</v>
      </c>
      <c r="Y20" s="159">
        <f>'прил 7'!Y359</f>
        <v>0</v>
      </c>
      <c r="Z20" s="159">
        <f>'прил 7'!Z359</f>
        <v>0</v>
      </c>
      <c r="AA20" s="159">
        <f>'прил 7'!AA359</f>
        <v>0</v>
      </c>
      <c r="AB20" s="159">
        <f>'прил 7'!AB359</f>
        <v>0</v>
      </c>
      <c r="AC20" s="159">
        <f>'прил 7'!AC359</f>
        <v>0</v>
      </c>
      <c r="AD20" s="159">
        <f>'прил 7'!AD359</f>
        <v>0</v>
      </c>
      <c r="AE20" s="159">
        <f>'прил 7'!AE359</f>
        <v>0</v>
      </c>
      <c r="AF20" s="159">
        <f>'прил 7'!AF359</f>
        <v>0</v>
      </c>
      <c r="AG20" s="159">
        <f>'прил 7'!AG359</f>
        <v>0</v>
      </c>
    </row>
    <row r="21" spans="1:33" s="103" customFormat="1" ht="34.5" hidden="1" customHeight="1">
      <c r="A21" s="33" t="s">
        <v>734</v>
      </c>
      <c r="B21" s="105"/>
      <c r="C21" s="105"/>
      <c r="D21" s="105"/>
      <c r="E21" s="50" t="s">
        <v>194</v>
      </c>
      <c r="F21" s="135"/>
      <c r="G21" s="182">
        <f>G22</f>
        <v>0</v>
      </c>
      <c r="H21" s="182">
        <f t="shared" ref="H21:AG22" si="5">H22</f>
        <v>1</v>
      </c>
      <c r="I21" s="182">
        <f t="shared" si="5"/>
        <v>2</v>
      </c>
      <c r="J21" s="182">
        <f t="shared" si="5"/>
        <v>3</v>
      </c>
      <c r="K21" s="182">
        <f t="shared" si="5"/>
        <v>4</v>
      </c>
      <c r="L21" s="182">
        <f t="shared" si="5"/>
        <v>5</v>
      </c>
      <c r="M21" s="182">
        <f t="shared" si="5"/>
        <v>6</v>
      </c>
      <c r="N21" s="182">
        <f t="shared" si="5"/>
        <v>7</v>
      </c>
      <c r="O21" s="182">
        <f t="shared" si="5"/>
        <v>8</v>
      </c>
      <c r="P21" s="182">
        <f t="shared" si="5"/>
        <v>9</v>
      </c>
      <c r="Q21" s="182">
        <f t="shared" si="5"/>
        <v>10</v>
      </c>
      <c r="R21" s="182">
        <f t="shared" si="5"/>
        <v>0</v>
      </c>
      <c r="S21" s="182">
        <f t="shared" si="5"/>
        <v>0</v>
      </c>
      <c r="T21" s="182">
        <f t="shared" si="5"/>
        <v>0</v>
      </c>
      <c r="U21" s="182">
        <f t="shared" si="5"/>
        <v>0</v>
      </c>
      <c r="V21" s="182">
        <f t="shared" si="5"/>
        <v>0</v>
      </c>
      <c r="W21" s="182">
        <f t="shared" si="5"/>
        <v>0</v>
      </c>
      <c r="X21" s="182">
        <f t="shared" si="5"/>
        <v>0</v>
      </c>
      <c r="Y21" s="182">
        <f t="shared" si="5"/>
        <v>0</v>
      </c>
      <c r="Z21" s="182">
        <f t="shared" si="5"/>
        <v>0</v>
      </c>
      <c r="AA21" s="182">
        <f t="shared" si="5"/>
        <v>0</v>
      </c>
      <c r="AB21" s="182">
        <f t="shared" si="5"/>
        <v>0</v>
      </c>
      <c r="AC21" s="182">
        <f t="shared" si="5"/>
        <v>0</v>
      </c>
      <c r="AD21" s="182">
        <f t="shared" si="5"/>
        <v>0</v>
      </c>
      <c r="AE21" s="182">
        <f t="shared" si="5"/>
        <v>0</v>
      </c>
      <c r="AF21" s="182">
        <f t="shared" si="5"/>
        <v>0</v>
      </c>
      <c r="AG21" s="182">
        <f t="shared" si="5"/>
        <v>0</v>
      </c>
    </row>
    <row r="22" spans="1:33" s="103" customFormat="1" ht="24.75" hidden="1" customHeight="1">
      <c r="A22" s="17" t="s">
        <v>332</v>
      </c>
      <c r="B22" s="105"/>
      <c r="C22" s="105"/>
      <c r="D22" s="105"/>
      <c r="E22" s="50" t="s">
        <v>194</v>
      </c>
      <c r="F22" s="106">
        <v>300</v>
      </c>
      <c r="G22" s="182">
        <f>G23</f>
        <v>0</v>
      </c>
      <c r="H22" s="182">
        <f t="shared" si="5"/>
        <v>1</v>
      </c>
      <c r="I22" s="182">
        <f t="shared" si="5"/>
        <v>2</v>
      </c>
      <c r="J22" s="182">
        <f t="shared" si="5"/>
        <v>3</v>
      </c>
      <c r="K22" s="182">
        <f t="shared" si="5"/>
        <v>4</v>
      </c>
      <c r="L22" s="182">
        <f t="shared" si="5"/>
        <v>5</v>
      </c>
      <c r="M22" s="182">
        <f t="shared" si="5"/>
        <v>6</v>
      </c>
      <c r="N22" s="182">
        <f t="shared" si="5"/>
        <v>7</v>
      </c>
      <c r="O22" s="182">
        <f t="shared" si="5"/>
        <v>8</v>
      </c>
      <c r="P22" s="182">
        <f t="shared" si="5"/>
        <v>9</v>
      </c>
      <c r="Q22" s="182">
        <f t="shared" si="5"/>
        <v>10</v>
      </c>
      <c r="R22" s="182">
        <f t="shared" si="5"/>
        <v>0</v>
      </c>
      <c r="S22" s="182">
        <f t="shared" si="5"/>
        <v>0</v>
      </c>
      <c r="T22" s="182">
        <f t="shared" si="5"/>
        <v>0</v>
      </c>
      <c r="U22" s="182">
        <f t="shared" si="5"/>
        <v>0</v>
      </c>
      <c r="V22" s="182">
        <f t="shared" si="5"/>
        <v>0</v>
      </c>
      <c r="W22" s="182">
        <f t="shared" si="5"/>
        <v>0</v>
      </c>
      <c r="X22" s="182">
        <f t="shared" si="5"/>
        <v>0</v>
      </c>
      <c r="Y22" s="182">
        <f t="shared" si="5"/>
        <v>0</v>
      </c>
      <c r="Z22" s="182">
        <f t="shared" si="5"/>
        <v>0</v>
      </c>
      <c r="AA22" s="182">
        <f t="shared" si="5"/>
        <v>0</v>
      </c>
      <c r="AB22" s="182">
        <f t="shared" si="5"/>
        <v>0</v>
      </c>
      <c r="AC22" s="182">
        <f t="shared" si="5"/>
        <v>0</v>
      </c>
      <c r="AD22" s="182">
        <f t="shared" si="5"/>
        <v>0</v>
      </c>
      <c r="AE22" s="182">
        <f t="shared" si="5"/>
        <v>0</v>
      </c>
      <c r="AF22" s="182">
        <f t="shared" si="5"/>
        <v>0</v>
      </c>
      <c r="AG22" s="182">
        <f t="shared" si="5"/>
        <v>0</v>
      </c>
    </row>
    <row r="23" spans="1:33" s="103" customFormat="1" ht="32.25" hidden="1" customHeight="1">
      <c r="A23" s="57" t="s">
        <v>334</v>
      </c>
      <c r="B23" s="105"/>
      <c r="C23" s="105"/>
      <c r="D23" s="105"/>
      <c r="E23" s="50" t="s">
        <v>194</v>
      </c>
      <c r="F23" s="106">
        <v>320</v>
      </c>
      <c r="G23" s="182">
        <f>'прил 7'!G362</f>
        <v>0</v>
      </c>
      <c r="H23" s="182">
        <f>'прил 7'!H362</f>
        <v>1</v>
      </c>
      <c r="I23" s="182">
        <f>'прил 7'!I362</f>
        <v>2</v>
      </c>
      <c r="J23" s="182">
        <f>'прил 7'!J362</f>
        <v>3</v>
      </c>
      <c r="K23" s="182">
        <f>'прил 7'!K362</f>
        <v>4</v>
      </c>
      <c r="L23" s="182">
        <f>'прил 7'!L362</f>
        <v>5</v>
      </c>
      <c r="M23" s="182">
        <f>'прил 7'!M362</f>
        <v>6</v>
      </c>
      <c r="N23" s="182">
        <f>'прил 7'!N362</f>
        <v>7</v>
      </c>
      <c r="O23" s="182">
        <f>'прил 7'!O362</f>
        <v>8</v>
      </c>
      <c r="P23" s="182">
        <f>'прил 7'!P362</f>
        <v>9</v>
      </c>
      <c r="Q23" s="182">
        <f>'прил 7'!Q362</f>
        <v>10</v>
      </c>
      <c r="R23" s="182">
        <f>'прил 7'!R362</f>
        <v>0</v>
      </c>
      <c r="S23" s="182">
        <f>'прил 7'!S362</f>
        <v>0</v>
      </c>
      <c r="T23" s="182">
        <f>'прил 7'!T362</f>
        <v>0</v>
      </c>
      <c r="U23" s="182">
        <f>'прил 7'!U362</f>
        <v>0</v>
      </c>
      <c r="V23" s="182">
        <f>'прил 7'!V362</f>
        <v>0</v>
      </c>
      <c r="W23" s="182">
        <f>'прил 7'!W362</f>
        <v>0</v>
      </c>
      <c r="X23" s="182">
        <f>'прил 7'!X362</f>
        <v>0</v>
      </c>
      <c r="Y23" s="182">
        <f>'прил 7'!Y362</f>
        <v>0</v>
      </c>
      <c r="Z23" s="182">
        <f>'прил 7'!Z362</f>
        <v>0</v>
      </c>
      <c r="AA23" s="182">
        <f>'прил 7'!AA362</f>
        <v>0</v>
      </c>
      <c r="AB23" s="182">
        <f>'прил 7'!AB362</f>
        <v>0</v>
      </c>
      <c r="AC23" s="182">
        <f>'прил 7'!AC362</f>
        <v>0</v>
      </c>
      <c r="AD23" s="182">
        <f>'прил 7'!AD362</f>
        <v>0</v>
      </c>
      <c r="AE23" s="182">
        <f>'прил 7'!AE362</f>
        <v>0</v>
      </c>
      <c r="AF23" s="182">
        <f>'прил 7'!AF362</f>
        <v>0</v>
      </c>
      <c r="AG23" s="182">
        <f>'прил 7'!AG362</f>
        <v>0</v>
      </c>
    </row>
    <row r="24" spans="1:33" s="35" customFormat="1" ht="70.5" hidden="1" customHeight="1">
      <c r="A24" s="33" t="s">
        <v>213</v>
      </c>
      <c r="B24" s="15">
        <v>757</v>
      </c>
      <c r="C24" s="16" t="s">
        <v>108</v>
      </c>
      <c r="D24" s="16" t="s">
        <v>109</v>
      </c>
      <c r="E24" s="16" t="s">
        <v>212</v>
      </c>
      <c r="F24" s="16"/>
      <c r="G24" s="159">
        <f>G25</f>
        <v>0</v>
      </c>
      <c r="H24" s="159">
        <f t="shared" ref="H24:AG25" si="6">H25</f>
        <v>1</v>
      </c>
      <c r="I24" s="159">
        <f t="shared" si="6"/>
        <v>2</v>
      </c>
      <c r="J24" s="159">
        <f t="shared" si="6"/>
        <v>3</v>
      </c>
      <c r="K24" s="159">
        <f t="shared" si="6"/>
        <v>4</v>
      </c>
      <c r="L24" s="159">
        <f t="shared" si="6"/>
        <v>5</v>
      </c>
      <c r="M24" s="159">
        <f t="shared" si="6"/>
        <v>6</v>
      </c>
      <c r="N24" s="159">
        <f t="shared" si="6"/>
        <v>7</v>
      </c>
      <c r="O24" s="159">
        <f t="shared" si="6"/>
        <v>8</v>
      </c>
      <c r="P24" s="159">
        <f t="shared" si="6"/>
        <v>9</v>
      </c>
      <c r="Q24" s="159">
        <f t="shared" si="6"/>
        <v>10</v>
      </c>
      <c r="R24" s="159">
        <f t="shared" si="6"/>
        <v>0</v>
      </c>
      <c r="S24" s="159">
        <f t="shared" si="6"/>
        <v>0</v>
      </c>
      <c r="T24" s="159">
        <f t="shared" si="6"/>
        <v>0</v>
      </c>
      <c r="U24" s="159">
        <f t="shared" si="6"/>
        <v>0</v>
      </c>
      <c r="V24" s="159">
        <f t="shared" si="6"/>
        <v>0</v>
      </c>
      <c r="W24" s="159">
        <f t="shared" si="6"/>
        <v>0</v>
      </c>
      <c r="X24" s="159">
        <f t="shared" si="6"/>
        <v>0</v>
      </c>
      <c r="Y24" s="159">
        <f t="shared" si="6"/>
        <v>0</v>
      </c>
      <c r="Z24" s="159">
        <f t="shared" si="6"/>
        <v>0</v>
      </c>
      <c r="AA24" s="159">
        <f t="shared" si="6"/>
        <v>0</v>
      </c>
      <c r="AB24" s="159">
        <f t="shared" si="6"/>
        <v>0</v>
      </c>
      <c r="AC24" s="159">
        <f t="shared" si="6"/>
        <v>0</v>
      </c>
      <c r="AD24" s="159">
        <f t="shared" si="6"/>
        <v>0</v>
      </c>
      <c r="AE24" s="159">
        <f t="shared" si="6"/>
        <v>0</v>
      </c>
      <c r="AF24" s="159">
        <f t="shared" si="6"/>
        <v>0</v>
      </c>
      <c r="AG24" s="159">
        <f t="shared" si="6"/>
        <v>0</v>
      </c>
    </row>
    <row r="25" spans="1:33" ht="18.75" hidden="1" customHeight="1">
      <c r="A25" s="17" t="s">
        <v>332</v>
      </c>
      <c r="B25" s="15">
        <v>757</v>
      </c>
      <c r="C25" s="16" t="s">
        <v>108</v>
      </c>
      <c r="D25" s="16" t="s">
        <v>109</v>
      </c>
      <c r="E25" s="16" t="s">
        <v>212</v>
      </c>
      <c r="F25" s="16" t="s">
        <v>333</v>
      </c>
      <c r="G25" s="159">
        <f>G26</f>
        <v>0</v>
      </c>
      <c r="H25" s="159">
        <f t="shared" si="6"/>
        <v>1</v>
      </c>
      <c r="I25" s="159">
        <f t="shared" si="6"/>
        <v>2</v>
      </c>
      <c r="J25" s="159">
        <f t="shared" si="6"/>
        <v>3</v>
      </c>
      <c r="K25" s="159">
        <f t="shared" si="6"/>
        <v>4</v>
      </c>
      <c r="L25" s="159">
        <f t="shared" si="6"/>
        <v>5</v>
      </c>
      <c r="M25" s="159">
        <f t="shared" si="6"/>
        <v>6</v>
      </c>
      <c r="N25" s="159">
        <f t="shared" si="6"/>
        <v>7</v>
      </c>
      <c r="O25" s="159">
        <f t="shared" si="6"/>
        <v>8</v>
      </c>
      <c r="P25" s="159">
        <f t="shared" si="6"/>
        <v>9</v>
      </c>
      <c r="Q25" s="159">
        <f t="shared" si="6"/>
        <v>10</v>
      </c>
      <c r="R25" s="159">
        <f t="shared" si="6"/>
        <v>0</v>
      </c>
      <c r="S25" s="159">
        <f t="shared" si="6"/>
        <v>0</v>
      </c>
      <c r="T25" s="159">
        <f t="shared" si="6"/>
        <v>0</v>
      </c>
      <c r="U25" s="159">
        <f t="shared" si="6"/>
        <v>0</v>
      </c>
      <c r="V25" s="159">
        <f t="shared" si="6"/>
        <v>0</v>
      </c>
      <c r="W25" s="159">
        <f t="shared" si="6"/>
        <v>0</v>
      </c>
      <c r="X25" s="159">
        <f t="shared" si="6"/>
        <v>0</v>
      </c>
      <c r="Y25" s="159">
        <f t="shared" si="6"/>
        <v>0</v>
      </c>
      <c r="Z25" s="159">
        <f t="shared" si="6"/>
        <v>0</v>
      </c>
      <c r="AA25" s="159">
        <f t="shared" si="6"/>
        <v>0</v>
      </c>
      <c r="AB25" s="159">
        <f t="shared" si="6"/>
        <v>0</v>
      </c>
      <c r="AC25" s="159">
        <f t="shared" si="6"/>
        <v>0</v>
      </c>
      <c r="AD25" s="159">
        <f t="shared" si="6"/>
        <v>0</v>
      </c>
      <c r="AE25" s="159">
        <f t="shared" si="6"/>
        <v>0</v>
      </c>
      <c r="AF25" s="159">
        <f t="shared" si="6"/>
        <v>0</v>
      </c>
      <c r="AG25" s="159">
        <f t="shared" si="6"/>
        <v>0</v>
      </c>
    </row>
    <row r="26" spans="1:33" ht="33" hidden="1" customHeight="1">
      <c r="A26" s="17" t="s">
        <v>334</v>
      </c>
      <c r="B26" s="15">
        <v>757</v>
      </c>
      <c r="C26" s="16" t="s">
        <v>108</v>
      </c>
      <c r="D26" s="16" t="s">
        <v>109</v>
      </c>
      <c r="E26" s="16" t="s">
        <v>212</v>
      </c>
      <c r="F26" s="16" t="s">
        <v>335</v>
      </c>
      <c r="G26" s="159">
        <f>'прил 7'!G365</f>
        <v>0</v>
      </c>
      <c r="H26" s="159">
        <f>'прил 7'!H365</f>
        <v>1</v>
      </c>
      <c r="I26" s="159">
        <f>'прил 7'!I365</f>
        <v>2</v>
      </c>
      <c r="J26" s="159">
        <f>'прил 7'!J365</f>
        <v>3</v>
      </c>
      <c r="K26" s="159">
        <f>'прил 7'!K365</f>
        <v>4</v>
      </c>
      <c r="L26" s="159">
        <f>'прил 7'!L365</f>
        <v>5</v>
      </c>
      <c r="M26" s="159">
        <f>'прил 7'!M365</f>
        <v>6</v>
      </c>
      <c r="N26" s="159">
        <f>'прил 7'!N365</f>
        <v>7</v>
      </c>
      <c r="O26" s="159">
        <f>'прил 7'!O365</f>
        <v>8</v>
      </c>
      <c r="P26" s="159">
        <f>'прил 7'!P365</f>
        <v>9</v>
      </c>
      <c r="Q26" s="159">
        <f>'прил 7'!Q365</f>
        <v>10</v>
      </c>
      <c r="R26" s="159">
        <f>'прил 7'!R365</f>
        <v>0</v>
      </c>
      <c r="S26" s="159">
        <f>'прил 7'!S365</f>
        <v>0</v>
      </c>
      <c r="T26" s="159">
        <f>'прил 7'!T365</f>
        <v>0</v>
      </c>
      <c r="U26" s="159">
        <f>'прил 7'!U365</f>
        <v>0</v>
      </c>
      <c r="V26" s="159">
        <f>'прил 7'!V365</f>
        <v>0</v>
      </c>
      <c r="W26" s="159">
        <f>'прил 7'!W365</f>
        <v>0</v>
      </c>
      <c r="X26" s="159">
        <f>'прил 7'!X365</f>
        <v>0</v>
      </c>
      <c r="Y26" s="159">
        <f>'прил 7'!Y365</f>
        <v>0</v>
      </c>
      <c r="Z26" s="159">
        <f>'прил 7'!Z365</f>
        <v>0</v>
      </c>
      <c r="AA26" s="159">
        <f>'прил 7'!AA365</f>
        <v>0</v>
      </c>
      <c r="AB26" s="159">
        <f>'прил 7'!AB365</f>
        <v>0</v>
      </c>
      <c r="AC26" s="159">
        <f>'прил 7'!AC365</f>
        <v>0</v>
      </c>
      <c r="AD26" s="159">
        <f>'прил 7'!AD365</f>
        <v>0</v>
      </c>
      <c r="AE26" s="159">
        <f>'прил 7'!AE365</f>
        <v>0</v>
      </c>
      <c r="AF26" s="159">
        <f>'прил 7'!AF365</f>
        <v>0</v>
      </c>
      <c r="AG26" s="159">
        <f>'прил 7'!AG365</f>
        <v>0</v>
      </c>
    </row>
    <row r="27" spans="1:33" s="35" customFormat="1" ht="30.75" hidden="1" customHeight="1">
      <c r="A27" s="33" t="s">
        <v>381</v>
      </c>
      <c r="B27" s="15">
        <v>757</v>
      </c>
      <c r="C27" s="16" t="s">
        <v>108</v>
      </c>
      <c r="D27" s="16" t="s">
        <v>109</v>
      </c>
      <c r="E27" s="16" t="s">
        <v>380</v>
      </c>
      <c r="F27" s="16"/>
      <c r="G27" s="159">
        <f>G28</f>
        <v>0</v>
      </c>
      <c r="H27" s="159">
        <f t="shared" ref="H27:AG28" si="7">H28</f>
        <v>0</v>
      </c>
      <c r="I27" s="159">
        <f t="shared" si="7"/>
        <v>0</v>
      </c>
      <c r="J27" s="159">
        <f t="shared" si="7"/>
        <v>0</v>
      </c>
      <c r="K27" s="159">
        <f t="shared" si="7"/>
        <v>0</v>
      </c>
      <c r="L27" s="159">
        <f t="shared" si="7"/>
        <v>0</v>
      </c>
      <c r="M27" s="159">
        <f t="shared" si="7"/>
        <v>0</v>
      </c>
      <c r="N27" s="159">
        <f t="shared" si="7"/>
        <v>0</v>
      </c>
      <c r="O27" s="159">
        <f t="shared" si="7"/>
        <v>0</v>
      </c>
      <c r="P27" s="159">
        <f t="shared" si="7"/>
        <v>0</v>
      </c>
      <c r="Q27" s="159">
        <f t="shared" si="7"/>
        <v>0</v>
      </c>
      <c r="R27" s="159">
        <f t="shared" si="7"/>
        <v>0</v>
      </c>
      <c r="S27" s="159">
        <f t="shared" si="7"/>
        <v>0</v>
      </c>
      <c r="T27" s="159">
        <f t="shared" si="7"/>
        <v>0</v>
      </c>
      <c r="U27" s="159">
        <f t="shared" si="7"/>
        <v>0</v>
      </c>
      <c r="V27" s="159">
        <f t="shared" si="7"/>
        <v>0</v>
      </c>
      <c r="W27" s="159">
        <f t="shared" si="7"/>
        <v>0</v>
      </c>
      <c r="X27" s="159">
        <f t="shared" si="7"/>
        <v>0</v>
      </c>
      <c r="Y27" s="159">
        <f t="shared" si="7"/>
        <v>0</v>
      </c>
      <c r="Z27" s="159">
        <f t="shared" si="7"/>
        <v>0</v>
      </c>
      <c r="AA27" s="159">
        <f t="shared" si="7"/>
        <v>0</v>
      </c>
      <c r="AB27" s="159">
        <f t="shared" si="7"/>
        <v>0</v>
      </c>
      <c r="AC27" s="159">
        <f t="shared" si="7"/>
        <v>0</v>
      </c>
      <c r="AD27" s="159">
        <f t="shared" si="7"/>
        <v>0</v>
      </c>
      <c r="AE27" s="159">
        <f t="shared" si="7"/>
        <v>0</v>
      </c>
      <c r="AF27" s="159">
        <f t="shared" si="7"/>
        <v>0</v>
      </c>
      <c r="AG27" s="159">
        <f t="shared" si="7"/>
        <v>0</v>
      </c>
    </row>
    <row r="28" spans="1:33" s="35" customFormat="1" ht="30.75" hidden="1" customHeight="1">
      <c r="A28" s="17" t="s">
        <v>332</v>
      </c>
      <c r="B28" s="15">
        <v>757</v>
      </c>
      <c r="C28" s="16" t="s">
        <v>108</v>
      </c>
      <c r="D28" s="16" t="s">
        <v>109</v>
      </c>
      <c r="E28" s="16" t="s">
        <v>380</v>
      </c>
      <c r="F28" s="16" t="s">
        <v>333</v>
      </c>
      <c r="G28" s="159">
        <f>G29</f>
        <v>0</v>
      </c>
      <c r="H28" s="159">
        <f t="shared" si="7"/>
        <v>0</v>
      </c>
      <c r="I28" s="159">
        <f t="shared" si="7"/>
        <v>0</v>
      </c>
      <c r="J28" s="159">
        <f t="shared" si="7"/>
        <v>0</v>
      </c>
      <c r="K28" s="159">
        <f t="shared" si="7"/>
        <v>0</v>
      </c>
      <c r="L28" s="159">
        <f t="shared" si="7"/>
        <v>0</v>
      </c>
      <c r="M28" s="159">
        <f t="shared" si="7"/>
        <v>0</v>
      </c>
      <c r="N28" s="159">
        <f t="shared" si="7"/>
        <v>0</v>
      </c>
      <c r="O28" s="159">
        <f t="shared" si="7"/>
        <v>0</v>
      </c>
      <c r="P28" s="159">
        <f t="shared" si="7"/>
        <v>0</v>
      </c>
      <c r="Q28" s="159">
        <f t="shared" si="7"/>
        <v>0</v>
      </c>
      <c r="R28" s="159">
        <f t="shared" si="7"/>
        <v>0</v>
      </c>
      <c r="S28" s="159">
        <f t="shared" si="7"/>
        <v>0</v>
      </c>
      <c r="T28" s="159">
        <f t="shared" si="7"/>
        <v>0</v>
      </c>
      <c r="U28" s="159">
        <f t="shared" si="7"/>
        <v>0</v>
      </c>
      <c r="V28" s="159">
        <f t="shared" si="7"/>
        <v>0</v>
      </c>
      <c r="W28" s="159">
        <f t="shared" si="7"/>
        <v>0</v>
      </c>
      <c r="X28" s="159">
        <f t="shared" si="7"/>
        <v>0</v>
      </c>
      <c r="Y28" s="159">
        <f t="shared" si="7"/>
        <v>0</v>
      </c>
      <c r="Z28" s="159">
        <f t="shared" si="7"/>
        <v>0</v>
      </c>
      <c r="AA28" s="159">
        <f t="shared" si="7"/>
        <v>0</v>
      </c>
      <c r="AB28" s="159">
        <f t="shared" si="7"/>
        <v>0</v>
      </c>
      <c r="AC28" s="159">
        <f t="shared" si="7"/>
        <v>0</v>
      </c>
      <c r="AD28" s="159">
        <f t="shared" si="7"/>
        <v>0</v>
      </c>
      <c r="AE28" s="159">
        <f t="shared" si="7"/>
        <v>0</v>
      </c>
      <c r="AF28" s="159">
        <f t="shared" si="7"/>
        <v>0</v>
      </c>
      <c r="AG28" s="159">
        <f t="shared" si="7"/>
        <v>0</v>
      </c>
    </row>
    <row r="29" spans="1:33" s="35" customFormat="1" ht="30.75" hidden="1" customHeight="1">
      <c r="A29" s="17" t="s">
        <v>334</v>
      </c>
      <c r="B29" s="15">
        <v>757</v>
      </c>
      <c r="C29" s="16" t="s">
        <v>108</v>
      </c>
      <c r="D29" s="16" t="s">
        <v>109</v>
      </c>
      <c r="E29" s="16" t="s">
        <v>380</v>
      </c>
      <c r="F29" s="16" t="s">
        <v>335</v>
      </c>
      <c r="G29" s="159">
        <f>'прил 7'!G356</f>
        <v>0</v>
      </c>
      <c r="H29" s="159">
        <f>'прил 7'!H356</f>
        <v>0</v>
      </c>
      <c r="I29" s="159">
        <f>'прил 7'!I356</f>
        <v>0</v>
      </c>
      <c r="J29" s="159">
        <f>'прил 7'!J356</f>
        <v>0</v>
      </c>
      <c r="K29" s="159">
        <f>'прил 7'!K356</f>
        <v>0</v>
      </c>
      <c r="L29" s="159">
        <f>'прил 7'!L356</f>
        <v>0</v>
      </c>
      <c r="M29" s="159">
        <f>'прил 7'!M356</f>
        <v>0</v>
      </c>
      <c r="N29" s="159">
        <f>'прил 7'!N356</f>
        <v>0</v>
      </c>
      <c r="O29" s="159">
        <f>'прил 7'!O356</f>
        <v>0</v>
      </c>
      <c r="P29" s="159">
        <f>'прил 7'!P356</f>
        <v>0</v>
      </c>
      <c r="Q29" s="159">
        <f>'прил 7'!Q356</f>
        <v>0</v>
      </c>
      <c r="R29" s="159">
        <f>'прил 7'!R356</f>
        <v>0</v>
      </c>
      <c r="S29" s="159">
        <f>'прил 7'!S356</f>
        <v>0</v>
      </c>
      <c r="T29" s="159">
        <f>'прил 7'!T356</f>
        <v>0</v>
      </c>
      <c r="U29" s="159">
        <f>'прил 7'!U356</f>
        <v>0</v>
      </c>
      <c r="V29" s="159">
        <f>'прил 7'!V356</f>
        <v>0</v>
      </c>
      <c r="W29" s="159">
        <f>'прил 7'!W356</f>
        <v>0</v>
      </c>
      <c r="X29" s="159">
        <f>'прил 7'!X356</f>
        <v>0</v>
      </c>
      <c r="Y29" s="159">
        <f>'прил 7'!Y356</f>
        <v>0</v>
      </c>
      <c r="Z29" s="159">
        <f>'прил 7'!Z356</f>
        <v>0</v>
      </c>
      <c r="AA29" s="159">
        <f>'прил 7'!AA356</f>
        <v>0</v>
      </c>
      <c r="AB29" s="159">
        <f>'прил 7'!AB356</f>
        <v>0</v>
      </c>
      <c r="AC29" s="159">
        <f>'прил 7'!AC356</f>
        <v>0</v>
      </c>
      <c r="AD29" s="159">
        <f>'прил 7'!AD356</f>
        <v>0</v>
      </c>
      <c r="AE29" s="159">
        <f>'прил 7'!AE356</f>
        <v>0</v>
      </c>
      <c r="AF29" s="159">
        <f>'прил 7'!AF356</f>
        <v>0</v>
      </c>
      <c r="AG29" s="159">
        <f>'прил 7'!AG356</f>
        <v>0</v>
      </c>
    </row>
    <row r="30" spans="1:33" s="35" customFormat="1" ht="37.5" hidden="1" customHeight="1">
      <c r="A30" s="33" t="s">
        <v>381</v>
      </c>
      <c r="B30" s="15">
        <v>757</v>
      </c>
      <c r="C30" s="16" t="s">
        <v>108</v>
      </c>
      <c r="D30" s="16" t="s">
        <v>109</v>
      </c>
      <c r="E30" s="16" t="s">
        <v>382</v>
      </c>
      <c r="F30" s="16"/>
      <c r="G30" s="159">
        <f>G31</f>
        <v>0</v>
      </c>
      <c r="H30" s="159">
        <f t="shared" ref="H30:AG31" si="8">H31</f>
        <v>0</v>
      </c>
      <c r="I30" s="159">
        <f t="shared" si="8"/>
        <v>0</v>
      </c>
      <c r="J30" s="159">
        <f t="shared" si="8"/>
        <v>0</v>
      </c>
      <c r="K30" s="159">
        <f t="shared" si="8"/>
        <v>0</v>
      </c>
      <c r="L30" s="159">
        <f t="shared" si="8"/>
        <v>0</v>
      </c>
      <c r="M30" s="159">
        <f t="shared" si="8"/>
        <v>0</v>
      </c>
      <c r="N30" s="159">
        <f t="shared" si="8"/>
        <v>0</v>
      </c>
      <c r="O30" s="159">
        <f t="shared" si="8"/>
        <v>0</v>
      </c>
      <c r="P30" s="159">
        <f t="shared" si="8"/>
        <v>0</v>
      </c>
      <c r="Q30" s="159">
        <f t="shared" si="8"/>
        <v>0</v>
      </c>
      <c r="R30" s="159">
        <f t="shared" si="8"/>
        <v>0</v>
      </c>
      <c r="S30" s="159">
        <f t="shared" si="8"/>
        <v>0</v>
      </c>
      <c r="T30" s="159">
        <f t="shared" si="8"/>
        <v>0</v>
      </c>
      <c r="U30" s="159">
        <f t="shared" si="8"/>
        <v>0</v>
      </c>
      <c r="V30" s="159">
        <f t="shared" si="8"/>
        <v>0</v>
      </c>
      <c r="W30" s="159">
        <f t="shared" si="8"/>
        <v>0</v>
      </c>
      <c r="X30" s="159">
        <f t="shared" si="8"/>
        <v>0</v>
      </c>
      <c r="Y30" s="159">
        <f t="shared" si="8"/>
        <v>0</v>
      </c>
      <c r="Z30" s="159">
        <f t="shared" si="8"/>
        <v>0</v>
      </c>
      <c r="AA30" s="159">
        <f t="shared" si="8"/>
        <v>0</v>
      </c>
      <c r="AB30" s="159">
        <f t="shared" si="8"/>
        <v>0</v>
      </c>
      <c r="AC30" s="159">
        <f t="shared" si="8"/>
        <v>0</v>
      </c>
      <c r="AD30" s="159">
        <f t="shared" si="8"/>
        <v>0</v>
      </c>
      <c r="AE30" s="159">
        <f t="shared" si="8"/>
        <v>0</v>
      </c>
      <c r="AF30" s="159">
        <f t="shared" si="8"/>
        <v>0</v>
      </c>
      <c r="AG30" s="159">
        <f t="shared" si="8"/>
        <v>0</v>
      </c>
    </row>
    <row r="31" spans="1:33" s="35" customFormat="1" ht="30.75" hidden="1" customHeight="1">
      <c r="A31" s="17" t="s">
        <v>332</v>
      </c>
      <c r="B31" s="15">
        <v>757</v>
      </c>
      <c r="C31" s="16" t="s">
        <v>108</v>
      </c>
      <c r="D31" s="16" t="s">
        <v>109</v>
      </c>
      <c r="E31" s="16" t="s">
        <v>382</v>
      </c>
      <c r="F31" s="16" t="s">
        <v>333</v>
      </c>
      <c r="G31" s="159">
        <f>G32</f>
        <v>0</v>
      </c>
      <c r="H31" s="159">
        <f t="shared" si="8"/>
        <v>0</v>
      </c>
      <c r="I31" s="159">
        <f t="shared" si="8"/>
        <v>0</v>
      </c>
      <c r="J31" s="159">
        <f t="shared" si="8"/>
        <v>0</v>
      </c>
      <c r="K31" s="159">
        <f t="shared" si="8"/>
        <v>0</v>
      </c>
      <c r="L31" s="159">
        <f t="shared" si="8"/>
        <v>0</v>
      </c>
      <c r="M31" s="159">
        <f t="shared" si="8"/>
        <v>0</v>
      </c>
      <c r="N31" s="159">
        <f t="shared" si="8"/>
        <v>0</v>
      </c>
      <c r="O31" s="159">
        <f t="shared" si="8"/>
        <v>0</v>
      </c>
      <c r="P31" s="159">
        <f t="shared" si="8"/>
        <v>0</v>
      </c>
      <c r="Q31" s="159">
        <f t="shared" si="8"/>
        <v>0</v>
      </c>
      <c r="R31" s="159">
        <f t="shared" si="8"/>
        <v>0</v>
      </c>
      <c r="S31" s="159">
        <f t="shared" si="8"/>
        <v>0</v>
      </c>
      <c r="T31" s="159">
        <f t="shared" si="8"/>
        <v>0</v>
      </c>
      <c r="U31" s="159">
        <f t="shared" si="8"/>
        <v>0</v>
      </c>
      <c r="V31" s="159">
        <f t="shared" si="8"/>
        <v>0</v>
      </c>
      <c r="W31" s="159">
        <f t="shared" si="8"/>
        <v>0</v>
      </c>
      <c r="X31" s="159">
        <f t="shared" si="8"/>
        <v>0</v>
      </c>
      <c r="Y31" s="159">
        <f t="shared" si="8"/>
        <v>0</v>
      </c>
      <c r="Z31" s="159">
        <f t="shared" si="8"/>
        <v>0</v>
      </c>
      <c r="AA31" s="159">
        <f t="shared" si="8"/>
        <v>0</v>
      </c>
      <c r="AB31" s="159">
        <f t="shared" si="8"/>
        <v>0</v>
      </c>
      <c r="AC31" s="159">
        <f t="shared" si="8"/>
        <v>0</v>
      </c>
      <c r="AD31" s="159">
        <f t="shared" si="8"/>
        <v>0</v>
      </c>
      <c r="AE31" s="159">
        <f t="shared" si="8"/>
        <v>0</v>
      </c>
      <c r="AF31" s="159">
        <f t="shared" si="8"/>
        <v>0</v>
      </c>
      <c r="AG31" s="159">
        <f t="shared" si="8"/>
        <v>0</v>
      </c>
    </row>
    <row r="32" spans="1:33" s="35" customFormat="1" ht="30.75" hidden="1" customHeight="1">
      <c r="A32" s="17" t="s">
        <v>334</v>
      </c>
      <c r="B32" s="15">
        <v>757</v>
      </c>
      <c r="C32" s="16" t="s">
        <v>108</v>
      </c>
      <c r="D32" s="16" t="s">
        <v>109</v>
      </c>
      <c r="E32" s="16" t="s">
        <v>382</v>
      </c>
      <c r="F32" s="16" t="s">
        <v>335</v>
      </c>
      <c r="G32" s="159">
        <f>'прил 7'!G359</f>
        <v>0</v>
      </c>
      <c r="H32" s="159">
        <f>'прил 7'!H359</f>
        <v>0</v>
      </c>
      <c r="I32" s="159">
        <f>'прил 7'!I359</f>
        <v>0</v>
      </c>
      <c r="J32" s="159">
        <f>'прил 7'!J359</f>
        <v>0</v>
      </c>
      <c r="K32" s="159">
        <f>'прил 7'!K359</f>
        <v>0</v>
      </c>
      <c r="L32" s="159">
        <f>'прил 7'!L359</f>
        <v>0</v>
      </c>
      <c r="M32" s="159">
        <f>'прил 7'!M359</f>
        <v>0</v>
      </c>
      <c r="N32" s="159">
        <f>'прил 7'!N359</f>
        <v>0</v>
      </c>
      <c r="O32" s="159">
        <f>'прил 7'!O359</f>
        <v>0</v>
      </c>
      <c r="P32" s="159">
        <f>'прил 7'!P359</f>
        <v>0</v>
      </c>
      <c r="Q32" s="159">
        <f>'прил 7'!Q359</f>
        <v>0</v>
      </c>
      <c r="R32" s="159">
        <f>'прил 7'!R359</f>
        <v>0</v>
      </c>
      <c r="S32" s="159">
        <f>'прил 7'!S359</f>
        <v>0</v>
      </c>
      <c r="T32" s="159">
        <f>'прил 7'!T359</f>
        <v>0</v>
      </c>
      <c r="U32" s="159">
        <f>'прил 7'!U359</f>
        <v>0</v>
      </c>
      <c r="V32" s="159">
        <f>'прил 7'!V359</f>
        <v>0</v>
      </c>
      <c r="W32" s="159">
        <f>'прил 7'!W359</f>
        <v>0</v>
      </c>
      <c r="X32" s="159">
        <f>'прил 7'!X359</f>
        <v>0</v>
      </c>
      <c r="Y32" s="159">
        <f>'прил 7'!Y359</f>
        <v>0</v>
      </c>
      <c r="Z32" s="159">
        <f>'прил 7'!Z359</f>
        <v>0</v>
      </c>
      <c r="AA32" s="159">
        <f>'прил 7'!AA359</f>
        <v>0</v>
      </c>
      <c r="AB32" s="159">
        <f>'прил 7'!AB359</f>
        <v>0</v>
      </c>
      <c r="AC32" s="159">
        <f>'прил 7'!AC359</f>
        <v>0</v>
      </c>
      <c r="AD32" s="159">
        <f>'прил 7'!AD359</f>
        <v>0</v>
      </c>
      <c r="AE32" s="159">
        <f>'прил 7'!AE359</f>
        <v>0</v>
      </c>
      <c r="AF32" s="159">
        <f>'прил 7'!AF359</f>
        <v>0</v>
      </c>
      <c r="AG32" s="159">
        <f>'прил 7'!AG359</f>
        <v>0</v>
      </c>
    </row>
    <row r="33" spans="1:33" ht="33" customHeight="1">
      <c r="A33" s="17" t="s">
        <v>381</v>
      </c>
      <c r="B33" s="15">
        <v>757</v>
      </c>
      <c r="C33" s="16" t="s">
        <v>108</v>
      </c>
      <c r="D33" s="16" t="s">
        <v>109</v>
      </c>
      <c r="E33" s="16" t="s">
        <v>879</v>
      </c>
      <c r="F33" s="16"/>
      <c r="G33" s="159">
        <f>G34</f>
        <v>19043640</v>
      </c>
      <c r="H33" s="159">
        <f t="shared" ref="H33:AG34" si="9">H34</f>
        <v>19043640</v>
      </c>
      <c r="I33" s="159">
        <f t="shared" si="9"/>
        <v>19043640</v>
      </c>
      <c r="J33" s="159">
        <f t="shared" si="9"/>
        <v>19043640</v>
      </c>
      <c r="K33" s="159">
        <f t="shared" si="9"/>
        <v>19043640</v>
      </c>
      <c r="L33" s="159">
        <f t="shared" si="9"/>
        <v>19043640</v>
      </c>
      <c r="M33" s="159">
        <f t="shared" si="9"/>
        <v>19043640</v>
      </c>
      <c r="N33" s="159">
        <f t="shared" si="9"/>
        <v>19043640</v>
      </c>
      <c r="O33" s="159">
        <f t="shared" si="9"/>
        <v>19043640</v>
      </c>
      <c r="P33" s="159">
        <f t="shared" si="9"/>
        <v>19043640</v>
      </c>
      <c r="Q33" s="159">
        <f t="shared" si="9"/>
        <v>19043640</v>
      </c>
      <c r="R33" s="159">
        <f t="shared" si="9"/>
        <v>19043640</v>
      </c>
      <c r="S33" s="159">
        <f t="shared" si="9"/>
        <v>0</v>
      </c>
      <c r="T33" s="159">
        <f t="shared" si="9"/>
        <v>0</v>
      </c>
      <c r="U33" s="159">
        <f t="shared" si="9"/>
        <v>0</v>
      </c>
      <c r="V33" s="159">
        <f t="shared" si="9"/>
        <v>0</v>
      </c>
      <c r="W33" s="159">
        <f t="shared" si="9"/>
        <v>0</v>
      </c>
      <c r="X33" s="159">
        <f t="shared" si="9"/>
        <v>0</v>
      </c>
      <c r="Y33" s="159">
        <f t="shared" si="9"/>
        <v>0</v>
      </c>
      <c r="Z33" s="159">
        <f t="shared" si="9"/>
        <v>0</v>
      </c>
      <c r="AA33" s="159">
        <f t="shared" si="9"/>
        <v>0</v>
      </c>
      <c r="AB33" s="159">
        <f t="shared" si="9"/>
        <v>0</v>
      </c>
      <c r="AC33" s="159">
        <f t="shared" si="9"/>
        <v>0</v>
      </c>
      <c r="AD33" s="159">
        <f t="shared" si="9"/>
        <v>0</v>
      </c>
      <c r="AE33" s="159">
        <f t="shared" si="9"/>
        <v>0</v>
      </c>
      <c r="AF33" s="159">
        <f t="shared" si="9"/>
        <v>0</v>
      </c>
      <c r="AG33" s="159">
        <f t="shared" si="9"/>
        <v>19043640</v>
      </c>
    </row>
    <row r="34" spans="1:33" ht="33" customHeight="1">
      <c r="A34" s="17" t="s">
        <v>332</v>
      </c>
      <c r="B34" s="15">
        <v>757</v>
      </c>
      <c r="C34" s="16" t="s">
        <v>108</v>
      </c>
      <c r="D34" s="16" t="s">
        <v>109</v>
      </c>
      <c r="E34" s="16" t="s">
        <v>879</v>
      </c>
      <c r="F34" s="16" t="s">
        <v>333</v>
      </c>
      <c r="G34" s="159">
        <f>G35</f>
        <v>19043640</v>
      </c>
      <c r="H34" s="159">
        <f t="shared" si="9"/>
        <v>19043640</v>
      </c>
      <c r="I34" s="159">
        <f t="shared" si="9"/>
        <v>19043640</v>
      </c>
      <c r="J34" s="159">
        <f t="shared" si="9"/>
        <v>19043640</v>
      </c>
      <c r="K34" s="159">
        <f t="shared" si="9"/>
        <v>19043640</v>
      </c>
      <c r="L34" s="159">
        <f t="shared" si="9"/>
        <v>19043640</v>
      </c>
      <c r="M34" s="159">
        <f t="shared" si="9"/>
        <v>19043640</v>
      </c>
      <c r="N34" s="159">
        <f t="shared" si="9"/>
        <v>19043640</v>
      </c>
      <c r="O34" s="159">
        <f t="shared" si="9"/>
        <v>19043640</v>
      </c>
      <c r="P34" s="159">
        <f t="shared" si="9"/>
        <v>19043640</v>
      </c>
      <c r="Q34" s="159">
        <f t="shared" si="9"/>
        <v>19043640</v>
      </c>
      <c r="R34" s="159">
        <f t="shared" si="9"/>
        <v>19043640</v>
      </c>
      <c r="S34" s="159">
        <f t="shared" si="9"/>
        <v>0</v>
      </c>
      <c r="T34" s="159">
        <f t="shared" si="9"/>
        <v>0</v>
      </c>
      <c r="U34" s="159">
        <f t="shared" si="9"/>
        <v>0</v>
      </c>
      <c r="V34" s="159">
        <f t="shared" si="9"/>
        <v>0</v>
      </c>
      <c r="W34" s="159">
        <f t="shared" si="9"/>
        <v>0</v>
      </c>
      <c r="X34" s="159">
        <f t="shared" si="9"/>
        <v>0</v>
      </c>
      <c r="Y34" s="159">
        <f t="shared" si="9"/>
        <v>0</v>
      </c>
      <c r="Z34" s="159">
        <f t="shared" si="9"/>
        <v>0</v>
      </c>
      <c r="AA34" s="159">
        <f t="shared" si="9"/>
        <v>0</v>
      </c>
      <c r="AB34" s="159">
        <f t="shared" si="9"/>
        <v>0</v>
      </c>
      <c r="AC34" s="159">
        <f t="shared" si="9"/>
        <v>0</v>
      </c>
      <c r="AD34" s="159">
        <f t="shared" si="9"/>
        <v>0</v>
      </c>
      <c r="AE34" s="159">
        <f t="shared" si="9"/>
        <v>0</v>
      </c>
      <c r="AF34" s="159">
        <f t="shared" si="9"/>
        <v>0</v>
      </c>
      <c r="AG34" s="159">
        <f t="shared" si="9"/>
        <v>19043640</v>
      </c>
    </row>
    <row r="35" spans="1:33" ht="33" customHeight="1">
      <c r="A35" s="17" t="s">
        <v>334</v>
      </c>
      <c r="B35" s="15">
        <v>757</v>
      </c>
      <c r="C35" s="16" t="s">
        <v>108</v>
      </c>
      <c r="D35" s="16" t="s">
        <v>109</v>
      </c>
      <c r="E35" s="16" t="s">
        <v>879</v>
      </c>
      <c r="F35" s="16" t="s">
        <v>335</v>
      </c>
      <c r="G35" s="159">
        <f>'прил 7'!G368</f>
        <v>19043640</v>
      </c>
      <c r="H35" s="159">
        <f>'прил 7'!H368</f>
        <v>19043640</v>
      </c>
      <c r="I35" s="159">
        <f>'прил 7'!I368</f>
        <v>19043640</v>
      </c>
      <c r="J35" s="159">
        <f>'прил 7'!J368</f>
        <v>19043640</v>
      </c>
      <c r="K35" s="159">
        <f>'прил 7'!K368</f>
        <v>19043640</v>
      </c>
      <c r="L35" s="159">
        <f>'прил 7'!L368</f>
        <v>19043640</v>
      </c>
      <c r="M35" s="159">
        <f>'прил 7'!M368</f>
        <v>19043640</v>
      </c>
      <c r="N35" s="159">
        <f>'прил 7'!N368</f>
        <v>19043640</v>
      </c>
      <c r="O35" s="159">
        <f>'прил 7'!O368</f>
        <v>19043640</v>
      </c>
      <c r="P35" s="159">
        <f>'прил 7'!P368</f>
        <v>19043640</v>
      </c>
      <c r="Q35" s="159">
        <f>'прил 7'!Q368</f>
        <v>19043640</v>
      </c>
      <c r="R35" s="159">
        <f>'прил 7'!R368</f>
        <v>19043640</v>
      </c>
      <c r="S35" s="159">
        <f>'прил 7'!S368</f>
        <v>0</v>
      </c>
      <c r="T35" s="159">
        <f>'прил 7'!T368</f>
        <v>0</v>
      </c>
      <c r="U35" s="159">
        <f>'прил 7'!U368</f>
        <v>0</v>
      </c>
      <c r="V35" s="159">
        <f>'прил 7'!V368</f>
        <v>0</v>
      </c>
      <c r="W35" s="159">
        <f>'прил 7'!W368</f>
        <v>0</v>
      </c>
      <c r="X35" s="159">
        <f>'прил 7'!X368</f>
        <v>0</v>
      </c>
      <c r="Y35" s="159">
        <f>'прил 7'!Y368</f>
        <v>0</v>
      </c>
      <c r="Z35" s="159">
        <f>'прил 7'!Z368</f>
        <v>0</v>
      </c>
      <c r="AA35" s="159">
        <f>'прил 7'!AA368</f>
        <v>0</v>
      </c>
      <c r="AB35" s="159">
        <f>'прил 7'!AB368</f>
        <v>0</v>
      </c>
      <c r="AC35" s="159">
        <f>'прил 7'!AC368</f>
        <v>0</v>
      </c>
      <c r="AD35" s="159">
        <f>'прил 7'!AD368</f>
        <v>0</v>
      </c>
      <c r="AE35" s="159">
        <f>'прил 7'!AE368</f>
        <v>0</v>
      </c>
      <c r="AF35" s="159">
        <f>'прил 7'!AF368</f>
        <v>0</v>
      </c>
      <c r="AG35" s="159">
        <v>19043640</v>
      </c>
    </row>
    <row r="36" spans="1:33" ht="82.5" customHeight="1">
      <c r="A36" s="56" t="s">
        <v>881</v>
      </c>
      <c r="B36" s="15">
        <v>757</v>
      </c>
      <c r="C36" s="16" t="s">
        <v>108</v>
      </c>
      <c r="D36" s="16" t="s">
        <v>109</v>
      </c>
      <c r="E36" s="16" t="s">
        <v>880</v>
      </c>
      <c r="F36" s="16"/>
      <c r="G36" s="159">
        <f>G37</f>
        <v>237015</v>
      </c>
      <c r="H36" s="159">
        <f t="shared" ref="H36:AG37" si="10">H37</f>
        <v>237015</v>
      </c>
      <c r="I36" s="159">
        <f t="shared" si="10"/>
        <v>237015</v>
      </c>
      <c r="J36" s="159">
        <f t="shared" si="10"/>
        <v>237015</v>
      </c>
      <c r="K36" s="159">
        <f t="shared" si="10"/>
        <v>237015</v>
      </c>
      <c r="L36" s="159">
        <f t="shared" si="10"/>
        <v>237015</v>
      </c>
      <c r="M36" s="159">
        <f t="shared" si="10"/>
        <v>237015</v>
      </c>
      <c r="N36" s="159">
        <f t="shared" si="10"/>
        <v>237015</v>
      </c>
      <c r="O36" s="159">
        <f t="shared" si="10"/>
        <v>237015</v>
      </c>
      <c r="P36" s="159">
        <f t="shared" si="10"/>
        <v>237015</v>
      </c>
      <c r="Q36" s="159">
        <f t="shared" si="10"/>
        <v>237015</v>
      </c>
      <c r="R36" s="159">
        <f t="shared" si="10"/>
        <v>237015</v>
      </c>
      <c r="S36" s="159">
        <f t="shared" si="10"/>
        <v>0</v>
      </c>
      <c r="T36" s="159">
        <f t="shared" si="10"/>
        <v>0</v>
      </c>
      <c r="U36" s="159">
        <f t="shared" si="10"/>
        <v>0</v>
      </c>
      <c r="V36" s="159">
        <f t="shared" si="10"/>
        <v>0</v>
      </c>
      <c r="W36" s="159">
        <f t="shared" si="10"/>
        <v>0</v>
      </c>
      <c r="X36" s="159">
        <f t="shared" si="10"/>
        <v>0</v>
      </c>
      <c r="Y36" s="159">
        <f t="shared" si="10"/>
        <v>0</v>
      </c>
      <c r="Z36" s="159">
        <f t="shared" si="10"/>
        <v>0</v>
      </c>
      <c r="AA36" s="159">
        <f t="shared" si="10"/>
        <v>0</v>
      </c>
      <c r="AB36" s="159">
        <f t="shared" si="10"/>
        <v>0</v>
      </c>
      <c r="AC36" s="159">
        <f t="shared" si="10"/>
        <v>0</v>
      </c>
      <c r="AD36" s="159">
        <f t="shared" si="10"/>
        <v>0</v>
      </c>
      <c r="AE36" s="159">
        <f t="shared" si="10"/>
        <v>0</v>
      </c>
      <c r="AF36" s="159">
        <f t="shared" si="10"/>
        <v>0</v>
      </c>
      <c r="AG36" s="159">
        <f t="shared" si="10"/>
        <v>237015</v>
      </c>
    </row>
    <row r="37" spans="1:33" ht="33" customHeight="1">
      <c r="A37" s="17" t="s">
        <v>332</v>
      </c>
      <c r="B37" s="15">
        <v>757</v>
      </c>
      <c r="C37" s="16" t="s">
        <v>108</v>
      </c>
      <c r="D37" s="16" t="s">
        <v>109</v>
      </c>
      <c r="E37" s="16" t="s">
        <v>880</v>
      </c>
      <c r="F37" s="16" t="s">
        <v>333</v>
      </c>
      <c r="G37" s="159">
        <f>G38</f>
        <v>237015</v>
      </c>
      <c r="H37" s="159">
        <f t="shared" si="10"/>
        <v>237015</v>
      </c>
      <c r="I37" s="159">
        <f t="shared" si="10"/>
        <v>237015</v>
      </c>
      <c r="J37" s="159">
        <f t="shared" si="10"/>
        <v>237015</v>
      </c>
      <c r="K37" s="159">
        <f t="shared" si="10"/>
        <v>237015</v>
      </c>
      <c r="L37" s="159">
        <f t="shared" si="10"/>
        <v>237015</v>
      </c>
      <c r="M37" s="159">
        <f t="shared" si="10"/>
        <v>237015</v>
      </c>
      <c r="N37" s="159">
        <f t="shared" si="10"/>
        <v>237015</v>
      </c>
      <c r="O37" s="159">
        <f t="shared" si="10"/>
        <v>237015</v>
      </c>
      <c r="P37" s="159">
        <f t="shared" si="10"/>
        <v>237015</v>
      </c>
      <c r="Q37" s="159">
        <f t="shared" si="10"/>
        <v>237015</v>
      </c>
      <c r="R37" s="159">
        <f t="shared" si="10"/>
        <v>237015</v>
      </c>
      <c r="S37" s="159">
        <f t="shared" si="10"/>
        <v>0</v>
      </c>
      <c r="T37" s="159">
        <f t="shared" si="10"/>
        <v>0</v>
      </c>
      <c r="U37" s="159">
        <f t="shared" si="10"/>
        <v>0</v>
      </c>
      <c r="V37" s="159">
        <f t="shared" si="10"/>
        <v>0</v>
      </c>
      <c r="W37" s="159">
        <f t="shared" si="10"/>
        <v>0</v>
      </c>
      <c r="X37" s="159">
        <f t="shared" si="10"/>
        <v>0</v>
      </c>
      <c r="Y37" s="159">
        <f t="shared" si="10"/>
        <v>0</v>
      </c>
      <c r="Z37" s="159">
        <f t="shared" si="10"/>
        <v>0</v>
      </c>
      <c r="AA37" s="159">
        <f t="shared" si="10"/>
        <v>0</v>
      </c>
      <c r="AB37" s="159">
        <f t="shared" si="10"/>
        <v>0</v>
      </c>
      <c r="AC37" s="159">
        <f t="shared" si="10"/>
        <v>0</v>
      </c>
      <c r="AD37" s="159">
        <f t="shared" si="10"/>
        <v>0</v>
      </c>
      <c r="AE37" s="159">
        <f t="shared" si="10"/>
        <v>0</v>
      </c>
      <c r="AF37" s="159">
        <f t="shared" si="10"/>
        <v>0</v>
      </c>
      <c r="AG37" s="159">
        <f t="shared" si="10"/>
        <v>237015</v>
      </c>
    </row>
    <row r="38" spans="1:33" ht="33" customHeight="1">
      <c r="A38" s="17" t="s">
        <v>334</v>
      </c>
      <c r="B38" s="15">
        <v>757</v>
      </c>
      <c r="C38" s="16" t="s">
        <v>108</v>
      </c>
      <c r="D38" s="16" t="s">
        <v>109</v>
      </c>
      <c r="E38" s="16" t="s">
        <v>880</v>
      </c>
      <c r="F38" s="16" t="s">
        <v>335</v>
      </c>
      <c r="G38" s="159">
        <f>'прил 7'!G371</f>
        <v>237015</v>
      </c>
      <c r="H38" s="159">
        <f>'прил 7'!H371</f>
        <v>237015</v>
      </c>
      <c r="I38" s="159">
        <f>'прил 7'!I371</f>
        <v>237015</v>
      </c>
      <c r="J38" s="159">
        <f>'прил 7'!J371</f>
        <v>237015</v>
      </c>
      <c r="K38" s="159">
        <f>'прил 7'!K371</f>
        <v>237015</v>
      </c>
      <c r="L38" s="159">
        <f>'прил 7'!L371</f>
        <v>237015</v>
      </c>
      <c r="M38" s="159">
        <f>'прил 7'!M371</f>
        <v>237015</v>
      </c>
      <c r="N38" s="159">
        <f>'прил 7'!N371</f>
        <v>237015</v>
      </c>
      <c r="O38" s="159">
        <f>'прил 7'!O371</f>
        <v>237015</v>
      </c>
      <c r="P38" s="159">
        <f>'прил 7'!P371</f>
        <v>237015</v>
      </c>
      <c r="Q38" s="159">
        <f>'прил 7'!Q371</f>
        <v>237015</v>
      </c>
      <c r="R38" s="159">
        <f>'прил 7'!R371</f>
        <v>237015</v>
      </c>
      <c r="S38" s="159">
        <f>'прил 7'!S371</f>
        <v>0</v>
      </c>
      <c r="T38" s="159">
        <f>'прил 7'!T371</f>
        <v>0</v>
      </c>
      <c r="U38" s="159">
        <f>'прил 7'!U371</f>
        <v>0</v>
      </c>
      <c r="V38" s="159">
        <f>'прил 7'!V371</f>
        <v>0</v>
      </c>
      <c r="W38" s="159">
        <f>'прил 7'!W371</f>
        <v>0</v>
      </c>
      <c r="X38" s="159">
        <f>'прил 7'!X371</f>
        <v>0</v>
      </c>
      <c r="Y38" s="159">
        <f>'прил 7'!Y371</f>
        <v>0</v>
      </c>
      <c r="Z38" s="159">
        <f>'прил 7'!Z371</f>
        <v>0</v>
      </c>
      <c r="AA38" s="159">
        <f>'прил 7'!AA371</f>
        <v>0</v>
      </c>
      <c r="AB38" s="159">
        <f>'прил 7'!AB371</f>
        <v>0</v>
      </c>
      <c r="AC38" s="159">
        <f>'прил 7'!AC371</f>
        <v>0</v>
      </c>
      <c r="AD38" s="159">
        <f>'прил 7'!AD371</f>
        <v>0</v>
      </c>
      <c r="AE38" s="159">
        <f>'прил 7'!AE371</f>
        <v>0</v>
      </c>
      <c r="AF38" s="159">
        <f>'прил 7'!AF371</f>
        <v>0</v>
      </c>
      <c r="AG38" s="159">
        <v>237015</v>
      </c>
    </row>
    <row r="39" spans="1:33" s="107" customFormat="1" ht="63.75">
      <c r="A39" s="37" t="s">
        <v>789</v>
      </c>
      <c r="B39" s="38">
        <v>793</v>
      </c>
      <c r="C39" s="39" t="s">
        <v>26</v>
      </c>
      <c r="D39" s="39" t="s">
        <v>32</v>
      </c>
      <c r="E39" s="38" t="s">
        <v>495</v>
      </c>
      <c r="F39" s="39"/>
      <c r="G39" s="165">
        <f>G54+G61+G66+G51+G40+G43+G79+G73+G76</f>
        <v>2781607</v>
      </c>
      <c r="H39" s="165">
        <f t="shared" ref="H39:AG39" si="11">H54+H61+H66+H51+H40+H43+H79+H73+H76</f>
        <v>2781612</v>
      </c>
      <c r="I39" s="165">
        <f t="shared" si="11"/>
        <v>2781617</v>
      </c>
      <c r="J39" s="165">
        <f t="shared" si="11"/>
        <v>2781622</v>
      </c>
      <c r="K39" s="165">
        <f t="shared" si="11"/>
        <v>2781627</v>
      </c>
      <c r="L39" s="165">
        <f t="shared" si="11"/>
        <v>2781632</v>
      </c>
      <c r="M39" s="165">
        <f t="shared" si="11"/>
        <v>2781637</v>
      </c>
      <c r="N39" s="165">
        <f t="shared" si="11"/>
        <v>2781642</v>
      </c>
      <c r="O39" s="165">
        <f t="shared" si="11"/>
        <v>2781647</v>
      </c>
      <c r="P39" s="165">
        <f t="shared" si="11"/>
        <v>2781652</v>
      </c>
      <c r="Q39" s="165">
        <f t="shared" si="11"/>
        <v>2781657</v>
      </c>
      <c r="R39" s="165">
        <f t="shared" si="11"/>
        <v>2780299.75</v>
      </c>
      <c r="S39" s="165">
        <f t="shared" si="11"/>
        <v>50024</v>
      </c>
      <c r="T39" s="165">
        <f t="shared" si="11"/>
        <v>50026</v>
      </c>
      <c r="U39" s="165">
        <f t="shared" si="11"/>
        <v>50028</v>
      </c>
      <c r="V39" s="165">
        <f t="shared" si="11"/>
        <v>50030</v>
      </c>
      <c r="W39" s="165">
        <f t="shared" si="11"/>
        <v>50032</v>
      </c>
      <c r="X39" s="165">
        <f t="shared" si="11"/>
        <v>50034</v>
      </c>
      <c r="Y39" s="165">
        <f t="shared" si="11"/>
        <v>50036</v>
      </c>
      <c r="Z39" s="165">
        <f t="shared" si="11"/>
        <v>50038</v>
      </c>
      <c r="AA39" s="165">
        <f t="shared" si="11"/>
        <v>50040</v>
      </c>
      <c r="AB39" s="165">
        <f t="shared" si="11"/>
        <v>50042</v>
      </c>
      <c r="AC39" s="165">
        <f t="shared" si="11"/>
        <v>50044</v>
      </c>
      <c r="AD39" s="165">
        <f t="shared" si="11"/>
        <v>50046</v>
      </c>
      <c r="AE39" s="165">
        <f t="shared" si="11"/>
        <v>50048</v>
      </c>
      <c r="AF39" s="165">
        <f t="shared" si="11"/>
        <v>50050</v>
      </c>
      <c r="AG39" s="165">
        <f t="shared" si="11"/>
        <v>2768626</v>
      </c>
    </row>
    <row r="40" spans="1:33" s="36" customFormat="1" ht="27.75" customHeight="1">
      <c r="A40" s="17" t="s">
        <v>397</v>
      </c>
      <c r="B40" s="15">
        <v>793</v>
      </c>
      <c r="C40" s="16" t="s">
        <v>26</v>
      </c>
      <c r="D40" s="16" t="s">
        <v>32</v>
      </c>
      <c r="E40" s="16" t="s">
        <v>759</v>
      </c>
      <c r="F40" s="16"/>
      <c r="G40" s="159">
        <f>G41</f>
        <v>598540</v>
      </c>
      <c r="H40" s="159">
        <f t="shared" ref="H40:AG41" si="12">H41</f>
        <v>598540</v>
      </c>
      <c r="I40" s="159">
        <f t="shared" si="12"/>
        <v>598540</v>
      </c>
      <c r="J40" s="159">
        <f t="shared" si="12"/>
        <v>598540</v>
      </c>
      <c r="K40" s="159">
        <f t="shared" si="12"/>
        <v>598540</v>
      </c>
      <c r="L40" s="159">
        <f t="shared" si="12"/>
        <v>598540</v>
      </c>
      <c r="M40" s="159">
        <f t="shared" si="12"/>
        <v>598540</v>
      </c>
      <c r="N40" s="159">
        <f t="shared" si="12"/>
        <v>598540</v>
      </c>
      <c r="O40" s="159">
        <f t="shared" si="12"/>
        <v>598540</v>
      </c>
      <c r="P40" s="159">
        <f t="shared" si="12"/>
        <v>598540</v>
      </c>
      <c r="Q40" s="159">
        <f t="shared" si="12"/>
        <v>598540</v>
      </c>
      <c r="R40" s="159">
        <f t="shared" si="12"/>
        <v>598540</v>
      </c>
      <c r="S40" s="159">
        <f t="shared" si="12"/>
        <v>0</v>
      </c>
      <c r="T40" s="159">
        <f t="shared" si="12"/>
        <v>0</v>
      </c>
      <c r="U40" s="159">
        <f t="shared" si="12"/>
        <v>0</v>
      </c>
      <c r="V40" s="159">
        <f t="shared" si="12"/>
        <v>0</v>
      </c>
      <c r="W40" s="159">
        <f t="shared" si="12"/>
        <v>0</v>
      </c>
      <c r="X40" s="159">
        <f t="shared" si="12"/>
        <v>0</v>
      </c>
      <c r="Y40" s="159">
        <f t="shared" si="12"/>
        <v>0</v>
      </c>
      <c r="Z40" s="159">
        <f t="shared" si="12"/>
        <v>0</v>
      </c>
      <c r="AA40" s="159">
        <f t="shared" si="12"/>
        <v>0</v>
      </c>
      <c r="AB40" s="159">
        <f t="shared" si="12"/>
        <v>0</v>
      </c>
      <c r="AC40" s="159">
        <f t="shared" si="12"/>
        <v>0</v>
      </c>
      <c r="AD40" s="159">
        <f t="shared" si="12"/>
        <v>0</v>
      </c>
      <c r="AE40" s="159">
        <f t="shared" si="12"/>
        <v>0</v>
      </c>
      <c r="AF40" s="159">
        <f t="shared" si="12"/>
        <v>0</v>
      </c>
      <c r="AG40" s="159">
        <f t="shared" si="12"/>
        <v>598540</v>
      </c>
    </row>
    <row r="41" spans="1:33" s="36" customFormat="1" ht="28.5" customHeight="1">
      <c r="A41" s="17" t="s">
        <v>40</v>
      </c>
      <c r="B41" s="15">
        <v>793</v>
      </c>
      <c r="C41" s="16" t="s">
        <v>26</v>
      </c>
      <c r="D41" s="16" t="s">
        <v>32</v>
      </c>
      <c r="E41" s="16" t="s">
        <v>759</v>
      </c>
      <c r="F41" s="16" t="s">
        <v>41</v>
      </c>
      <c r="G41" s="159">
        <f>G42</f>
        <v>598540</v>
      </c>
      <c r="H41" s="159">
        <f t="shared" si="12"/>
        <v>598540</v>
      </c>
      <c r="I41" s="159">
        <f t="shared" si="12"/>
        <v>598540</v>
      </c>
      <c r="J41" s="159">
        <f t="shared" si="12"/>
        <v>598540</v>
      </c>
      <c r="K41" s="159">
        <f t="shared" si="12"/>
        <v>598540</v>
      </c>
      <c r="L41" s="159">
        <f t="shared" si="12"/>
        <v>598540</v>
      </c>
      <c r="M41" s="159">
        <f t="shared" si="12"/>
        <v>598540</v>
      </c>
      <c r="N41" s="159">
        <f t="shared" si="12"/>
        <v>598540</v>
      </c>
      <c r="O41" s="159">
        <f t="shared" si="12"/>
        <v>598540</v>
      </c>
      <c r="P41" s="159">
        <f t="shared" si="12"/>
        <v>598540</v>
      </c>
      <c r="Q41" s="159">
        <f t="shared" si="12"/>
        <v>598540</v>
      </c>
      <c r="R41" s="159">
        <f t="shared" si="12"/>
        <v>598540</v>
      </c>
      <c r="S41" s="159">
        <f t="shared" si="12"/>
        <v>0</v>
      </c>
      <c r="T41" s="159">
        <f t="shared" si="12"/>
        <v>0</v>
      </c>
      <c r="U41" s="159">
        <f t="shared" si="12"/>
        <v>0</v>
      </c>
      <c r="V41" s="159">
        <f t="shared" si="12"/>
        <v>0</v>
      </c>
      <c r="W41" s="159">
        <f t="shared" si="12"/>
        <v>0</v>
      </c>
      <c r="X41" s="159">
        <f t="shared" si="12"/>
        <v>0</v>
      </c>
      <c r="Y41" s="159">
        <f t="shared" si="12"/>
        <v>0</v>
      </c>
      <c r="Z41" s="159">
        <f t="shared" si="12"/>
        <v>0</v>
      </c>
      <c r="AA41" s="159">
        <f t="shared" si="12"/>
        <v>0</v>
      </c>
      <c r="AB41" s="159">
        <f t="shared" si="12"/>
        <v>0</v>
      </c>
      <c r="AC41" s="159">
        <f t="shared" si="12"/>
        <v>0</v>
      </c>
      <c r="AD41" s="159">
        <f t="shared" si="12"/>
        <v>0</v>
      </c>
      <c r="AE41" s="159">
        <f t="shared" si="12"/>
        <v>0</v>
      </c>
      <c r="AF41" s="159">
        <f t="shared" si="12"/>
        <v>0</v>
      </c>
      <c r="AG41" s="159">
        <f t="shared" si="12"/>
        <v>598540</v>
      </c>
    </row>
    <row r="42" spans="1:33" s="36" customFormat="1" ht="31.5" customHeight="1">
      <c r="A42" s="17" t="s">
        <v>13</v>
      </c>
      <c r="B42" s="15">
        <v>793</v>
      </c>
      <c r="C42" s="16" t="s">
        <v>26</v>
      </c>
      <c r="D42" s="16" t="s">
        <v>32</v>
      </c>
      <c r="E42" s="16" t="s">
        <v>759</v>
      </c>
      <c r="F42" s="16" t="s">
        <v>12</v>
      </c>
      <c r="G42" s="159">
        <f>'прил 7'!G1008</f>
        <v>598540</v>
      </c>
      <c r="H42" s="159">
        <f>'прил 7'!H1008</f>
        <v>598540</v>
      </c>
      <c r="I42" s="159">
        <f>'прил 7'!I1008</f>
        <v>598540</v>
      </c>
      <c r="J42" s="159">
        <f>'прил 7'!J1008</f>
        <v>598540</v>
      </c>
      <c r="K42" s="159">
        <f>'прил 7'!K1008</f>
        <v>598540</v>
      </c>
      <c r="L42" s="159">
        <f>'прил 7'!L1008</f>
        <v>598540</v>
      </c>
      <c r="M42" s="159">
        <f>'прил 7'!M1008</f>
        <v>598540</v>
      </c>
      <c r="N42" s="159">
        <f>'прил 7'!N1008</f>
        <v>598540</v>
      </c>
      <c r="O42" s="159">
        <f>'прил 7'!O1008</f>
        <v>598540</v>
      </c>
      <c r="P42" s="159">
        <f>'прил 7'!P1008</f>
        <v>598540</v>
      </c>
      <c r="Q42" s="159">
        <f>'прил 7'!Q1008</f>
        <v>598540</v>
      </c>
      <c r="R42" s="159">
        <f>'прил 7'!R1008</f>
        <v>598540</v>
      </c>
      <c r="S42" s="159">
        <f>'прил 7'!S1008</f>
        <v>0</v>
      </c>
      <c r="T42" s="159">
        <f>'прил 7'!T1008</f>
        <v>0</v>
      </c>
      <c r="U42" s="159">
        <f>'прил 7'!U1008</f>
        <v>0</v>
      </c>
      <c r="V42" s="159">
        <f>'прил 7'!V1008</f>
        <v>0</v>
      </c>
      <c r="W42" s="159">
        <f>'прил 7'!W1008</f>
        <v>0</v>
      </c>
      <c r="X42" s="159">
        <f>'прил 7'!X1008</f>
        <v>0</v>
      </c>
      <c r="Y42" s="159">
        <f>'прил 7'!Y1008</f>
        <v>0</v>
      </c>
      <c r="Z42" s="159">
        <f>'прил 7'!Z1008</f>
        <v>0</v>
      </c>
      <c r="AA42" s="159">
        <f>'прил 7'!AA1008</f>
        <v>0</v>
      </c>
      <c r="AB42" s="159">
        <f>'прил 7'!AB1008</f>
        <v>0</v>
      </c>
      <c r="AC42" s="159">
        <f>'прил 7'!AC1008</f>
        <v>0</v>
      </c>
      <c r="AD42" s="159">
        <f>'прил 7'!AD1008</f>
        <v>0</v>
      </c>
      <c r="AE42" s="159">
        <f>'прил 7'!AE1008</f>
        <v>0</v>
      </c>
      <c r="AF42" s="159">
        <f>'прил 7'!AF1008</f>
        <v>0</v>
      </c>
      <c r="AG42" s="159">
        <v>598540</v>
      </c>
    </row>
    <row r="43" spans="1:33" ht="25.5">
      <c r="A43" s="17" t="s">
        <v>352</v>
      </c>
      <c r="B43" s="15">
        <v>793</v>
      </c>
      <c r="C43" s="16" t="s">
        <v>26</v>
      </c>
      <c r="D43" s="16" t="s">
        <v>32</v>
      </c>
      <c r="E43" s="16" t="s">
        <v>760</v>
      </c>
      <c r="F43" s="16"/>
      <c r="G43" s="159">
        <f>G47+G44+G49</f>
        <v>1861067</v>
      </c>
      <c r="H43" s="159">
        <f t="shared" ref="H43:AG43" si="13">H47+H44+H49</f>
        <v>1861068</v>
      </c>
      <c r="I43" s="159">
        <f t="shared" si="13"/>
        <v>1861069</v>
      </c>
      <c r="J43" s="159">
        <f t="shared" si="13"/>
        <v>1861070</v>
      </c>
      <c r="K43" s="159">
        <f t="shared" si="13"/>
        <v>1861071</v>
      </c>
      <c r="L43" s="159">
        <f t="shared" si="13"/>
        <v>1861072</v>
      </c>
      <c r="M43" s="159">
        <f t="shared" si="13"/>
        <v>1861073</v>
      </c>
      <c r="N43" s="159">
        <f t="shared" si="13"/>
        <v>1861074</v>
      </c>
      <c r="O43" s="159">
        <f t="shared" si="13"/>
        <v>1861075</v>
      </c>
      <c r="P43" s="159">
        <f t="shared" si="13"/>
        <v>1861076</v>
      </c>
      <c r="Q43" s="159">
        <f t="shared" si="13"/>
        <v>1861077</v>
      </c>
      <c r="R43" s="159">
        <f t="shared" si="13"/>
        <v>1861078</v>
      </c>
      <c r="S43" s="159">
        <f t="shared" si="13"/>
        <v>12</v>
      </c>
      <c r="T43" s="159">
        <f t="shared" si="13"/>
        <v>13</v>
      </c>
      <c r="U43" s="159">
        <f t="shared" si="13"/>
        <v>14</v>
      </c>
      <c r="V43" s="159">
        <f t="shared" si="13"/>
        <v>15</v>
      </c>
      <c r="W43" s="159">
        <f t="shared" si="13"/>
        <v>16</v>
      </c>
      <c r="X43" s="159">
        <f t="shared" si="13"/>
        <v>17</v>
      </c>
      <c r="Y43" s="159">
        <f t="shared" si="13"/>
        <v>18</v>
      </c>
      <c r="Z43" s="159">
        <f t="shared" si="13"/>
        <v>19</v>
      </c>
      <c r="AA43" s="159">
        <f t="shared" si="13"/>
        <v>20</v>
      </c>
      <c r="AB43" s="159">
        <f t="shared" si="13"/>
        <v>21</v>
      </c>
      <c r="AC43" s="159">
        <f t="shared" si="13"/>
        <v>22</v>
      </c>
      <c r="AD43" s="159">
        <f t="shared" si="13"/>
        <v>23</v>
      </c>
      <c r="AE43" s="159">
        <f t="shared" si="13"/>
        <v>24</v>
      </c>
      <c r="AF43" s="159">
        <f t="shared" si="13"/>
        <v>25</v>
      </c>
      <c r="AG43" s="159">
        <f t="shared" si="13"/>
        <v>1861067</v>
      </c>
    </row>
    <row r="44" spans="1:33" s="52" customFormat="1" hidden="1">
      <c r="A44" s="17" t="s">
        <v>649</v>
      </c>
      <c r="B44" s="15">
        <v>793</v>
      </c>
      <c r="C44" s="16" t="s">
        <v>26</v>
      </c>
      <c r="D44" s="16" t="s">
        <v>32</v>
      </c>
      <c r="E44" s="16" t="s">
        <v>761</v>
      </c>
      <c r="F44" s="16" t="s">
        <v>50</v>
      </c>
      <c r="G44" s="159">
        <f>G45</f>
        <v>0</v>
      </c>
      <c r="H44" s="159">
        <f t="shared" ref="H44:AG44" si="14">H45</f>
        <v>1</v>
      </c>
      <c r="I44" s="159">
        <f t="shared" si="14"/>
        <v>2</v>
      </c>
      <c r="J44" s="159">
        <f t="shared" si="14"/>
        <v>3</v>
      </c>
      <c r="K44" s="159">
        <f t="shared" si="14"/>
        <v>4</v>
      </c>
      <c r="L44" s="159">
        <f t="shared" si="14"/>
        <v>5</v>
      </c>
      <c r="M44" s="159">
        <f t="shared" si="14"/>
        <v>6</v>
      </c>
      <c r="N44" s="159">
        <f t="shared" si="14"/>
        <v>7</v>
      </c>
      <c r="O44" s="159">
        <f t="shared" si="14"/>
        <v>8</v>
      </c>
      <c r="P44" s="159">
        <f t="shared" si="14"/>
        <v>9</v>
      </c>
      <c r="Q44" s="159">
        <f t="shared" si="14"/>
        <v>10</v>
      </c>
      <c r="R44" s="159">
        <f t="shared" si="14"/>
        <v>11</v>
      </c>
      <c r="S44" s="159">
        <f t="shared" si="14"/>
        <v>12</v>
      </c>
      <c r="T44" s="159">
        <f t="shared" si="14"/>
        <v>13</v>
      </c>
      <c r="U44" s="159">
        <f t="shared" si="14"/>
        <v>14</v>
      </c>
      <c r="V44" s="159">
        <f t="shared" si="14"/>
        <v>15</v>
      </c>
      <c r="W44" s="159">
        <f t="shared" si="14"/>
        <v>16</v>
      </c>
      <c r="X44" s="159">
        <f t="shared" si="14"/>
        <v>17</v>
      </c>
      <c r="Y44" s="159">
        <f t="shared" si="14"/>
        <v>18</v>
      </c>
      <c r="Z44" s="159">
        <f t="shared" si="14"/>
        <v>19</v>
      </c>
      <c r="AA44" s="159">
        <f t="shared" si="14"/>
        <v>20</v>
      </c>
      <c r="AB44" s="159">
        <f t="shared" si="14"/>
        <v>21</v>
      </c>
      <c r="AC44" s="159">
        <f t="shared" si="14"/>
        <v>22</v>
      </c>
      <c r="AD44" s="159">
        <f t="shared" si="14"/>
        <v>23</v>
      </c>
      <c r="AE44" s="159">
        <f t="shared" si="14"/>
        <v>24</v>
      </c>
      <c r="AF44" s="159">
        <f t="shared" si="14"/>
        <v>25</v>
      </c>
      <c r="AG44" s="159">
        <f t="shared" si="14"/>
        <v>0</v>
      </c>
    </row>
    <row r="45" spans="1:33" s="52" customFormat="1" ht="25.5" hidden="1">
      <c r="A45" s="17" t="s">
        <v>51</v>
      </c>
      <c r="B45" s="15">
        <v>793</v>
      </c>
      <c r="C45" s="16" t="s">
        <v>26</v>
      </c>
      <c r="D45" s="16" t="s">
        <v>32</v>
      </c>
      <c r="E45" s="16" t="s">
        <v>761</v>
      </c>
      <c r="F45" s="16" t="s">
        <v>52</v>
      </c>
      <c r="G45" s="159">
        <v>0</v>
      </c>
      <c r="H45" s="159">
        <v>1</v>
      </c>
      <c r="I45" s="159">
        <v>2</v>
      </c>
      <c r="J45" s="159">
        <v>3</v>
      </c>
      <c r="K45" s="159">
        <v>4</v>
      </c>
      <c r="L45" s="159">
        <v>5</v>
      </c>
      <c r="M45" s="159">
        <v>6</v>
      </c>
      <c r="N45" s="159">
        <v>7</v>
      </c>
      <c r="O45" s="159">
        <v>8</v>
      </c>
      <c r="P45" s="159">
        <v>9</v>
      </c>
      <c r="Q45" s="159">
        <v>10</v>
      </c>
      <c r="R45" s="159">
        <v>11</v>
      </c>
      <c r="S45" s="159">
        <v>12</v>
      </c>
      <c r="T45" s="159">
        <v>13</v>
      </c>
      <c r="U45" s="159">
        <v>14</v>
      </c>
      <c r="V45" s="159">
        <v>15</v>
      </c>
      <c r="W45" s="159">
        <v>16</v>
      </c>
      <c r="X45" s="159">
        <v>17</v>
      </c>
      <c r="Y45" s="159">
        <v>18</v>
      </c>
      <c r="Z45" s="159">
        <v>19</v>
      </c>
      <c r="AA45" s="159">
        <v>20</v>
      </c>
      <c r="AB45" s="159">
        <v>21</v>
      </c>
      <c r="AC45" s="159">
        <v>22</v>
      </c>
      <c r="AD45" s="159">
        <v>23</v>
      </c>
      <c r="AE45" s="159">
        <v>24</v>
      </c>
      <c r="AF45" s="159">
        <v>25</v>
      </c>
      <c r="AG45" s="159">
        <v>0</v>
      </c>
    </row>
    <row r="46" spans="1:33" hidden="1">
      <c r="A46" s="17"/>
      <c r="B46" s="15"/>
      <c r="C46" s="16"/>
      <c r="D46" s="16"/>
      <c r="E46" s="16"/>
      <c r="F46" s="16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</row>
    <row r="47" spans="1:33" ht="19.5" hidden="1" customHeight="1">
      <c r="A47" s="17" t="s">
        <v>343</v>
      </c>
      <c r="B47" s="15">
        <v>793</v>
      </c>
      <c r="C47" s="16" t="s">
        <v>26</v>
      </c>
      <c r="D47" s="16" t="s">
        <v>32</v>
      </c>
      <c r="E47" s="16" t="s">
        <v>496</v>
      </c>
      <c r="F47" s="16" t="s">
        <v>344</v>
      </c>
      <c r="G47" s="159">
        <f>G48</f>
        <v>0</v>
      </c>
      <c r="H47" s="159">
        <f t="shared" ref="H47:AG47" si="15">H48</f>
        <v>0</v>
      </c>
      <c r="I47" s="159">
        <f t="shared" si="15"/>
        <v>0</v>
      </c>
      <c r="J47" s="159">
        <f t="shared" si="15"/>
        <v>0</v>
      </c>
      <c r="K47" s="159">
        <f t="shared" si="15"/>
        <v>0</v>
      </c>
      <c r="L47" s="159">
        <f t="shared" si="15"/>
        <v>0</v>
      </c>
      <c r="M47" s="159">
        <f t="shared" si="15"/>
        <v>0</v>
      </c>
      <c r="N47" s="159">
        <f t="shared" si="15"/>
        <v>0</v>
      </c>
      <c r="O47" s="159">
        <f t="shared" si="15"/>
        <v>0</v>
      </c>
      <c r="P47" s="159">
        <f t="shared" si="15"/>
        <v>0</v>
      </c>
      <c r="Q47" s="159">
        <f t="shared" si="15"/>
        <v>0</v>
      </c>
      <c r="R47" s="159">
        <f t="shared" si="15"/>
        <v>0</v>
      </c>
      <c r="S47" s="159">
        <f t="shared" si="15"/>
        <v>0</v>
      </c>
      <c r="T47" s="159">
        <f t="shared" si="15"/>
        <v>0</v>
      </c>
      <c r="U47" s="159">
        <f t="shared" si="15"/>
        <v>0</v>
      </c>
      <c r="V47" s="159">
        <f t="shared" si="15"/>
        <v>0</v>
      </c>
      <c r="W47" s="159">
        <f t="shared" si="15"/>
        <v>0</v>
      </c>
      <c r="X47" s="159">
        <f t="shared" si="15"/>
        <v>0</v>
      </c>
      <c r="Y47" s="159">
        <f t="shared" si="15"/>
        <v>0</v>
      </c>
      <c r="Z47" s="159">
        <f t="shared" si="15"/>
        <v>0</v>
      </c>
      <c r="AA47" s="159">
        <f t="shared" si="15"/>
        <v>0</v>
      </c>
      <c r="AB47" s="159">
        <f t="shared" si="15"/>
        <v>0</v>
      </c>
      <c r="AC47" s="159">
        <f t="shared" si="15"/>
        <v>0</v>
      </c>
      <c r="AD47" s="159">
        <f t="shared" si="15"/>
        <v>0</v>
      </c>
      <c r="AE47" s="159">
        <f t="shared" si="15"/>
        <v>0</v>
      </c>
      <c r="AF47" s="159">
        <f t="shared" si="15"/>
        <v>0</v>
      </c>
      <c r="AG47" s="159">
        <f t="shared" si="15"/>
        <v>0</v>
      </c>
    </row>
    <row r="48" spans="1:33" ht="40.5" hidden="1" customHeight="1">
      <c r="A48" s="17" t="s">
        <v>571</v>
      </c>
      <c r="B48" s="15">
        <v>793</v>
      </c>
      <c r="C48" s="16" t="s">
        <v>26</v>
      </c>
      <c r="D48" s="16" t="s">
        <v>32</v>
      </c>
      <c r="E48" s="16" t="s">
        <v>496</v>
      </c>
      <c r="F48" s="16" t="s">
        <v>362</v>
      </c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</row>
    <row r="49" spans="1:33" ht="24" customHeight="1">
      <c r="A49" s="17" t="s">
        <v>343</v>
      </c>
      <c r="B49" s="15">
        <v>793</v>
      </c>
      <c r="C49" s="16" t="s">
        <v>26</v>
      </c>
      <c r="D49" s="16" t="s">
        <v>32</v>
      </c>
      <c r="E49" s="16" t="s">
        <v>760</v>
      </c>
      <c r="F49" s="16" t="s">
        <v>344</v>
      </c>
      <c r="G49" s="159">
        <f>G50</f>
        <v>1861067</v>
      </c>
      <c r="H49" s="159">
        <f t="shared" ref="H49:AG49" si="16">H50</f>
        <v>1861067</v>
      </c>
      <c r="I49" s="159">
        <f t="shared" si="16"/>
        <v>1861067</v>
      </c>
      <c r="J49" s="159">
        <f t="shared" si="16"/>
        <v>1861067</v>
      </c>
      <c r="K49" s="159">
        <f t="shared" si="16"/>
        <v>1861067</v>
      </c>
      <c r="L49" s="159">
        <f t="shared" si="16"/>
        <v>1861067</v>
      </c>
      <c r="M49" s="159">
        <f t="shared" si="16"/>
        <v>1861067</v>
      </c>
      <c r="N49" s="159">
        <f t="shared" si="16"/>
        <v>1861067</v>
      </c>
      <c r="O49" s="159">
        <f t="shared" si="16"/>
        <v>1861067</v>
      </c>
      <c r="P49" s="159">
        <f t="shared" si="16"/>
        <v>1861067</v>
      </c>
      <c r="Q49" s="159">
        <f t="shared" si="16"/>
        <v>1861067</v>
      </c>
      <c r="R49" s="159">
        <f t="shared" si="16"/>
        <v>1861067</v>
      </c>
      <c r="S49" s="159">
        <f t="shared" si="16"/>
        <v>0</v>
      </c>
      <c r="T49" s="159">
        <f t="shared" si="16"/>
        <v>0</v>
      </c>
      <c r="U49" s="159">
        <f t="shared" si="16"/>
        <v>0</v>
      </c>
      <c r="V49" s="159">
        <f t="shared" si="16"/>
        <v>0</v>
      </c>
      <c r="W49" s="159">
        <f t="shared" si="16"/>
        <v>0</v>
      </c>
      <c r="X49" s="159">
        <f t="shared" si="16"/>
        <v>0</v>
      </c>
      <c r="Y49" s="159">
        <f t="shared" si="16"/>
        <v>0</v>
      </c>
      <c r="Z49" s="159">
        <f t="shared" si="16"/>
        <v>0</v>
      </c>
      <c r="AA49" s="159">
        <f t="shared" si="16"/>
        <v>0</v>
      </c>
      <c r="AB49" s="159">
        <f t="shared" si="16"/>
        <v>0</v>
      </c>
      <c r="AC49" s="159">
        <f t="shared" si="16"/>
        <v>0</v>
      </c>
      <c r="AD49" s="159">
        <f t="shared" si="16"/>
        <v>0</v>
      </c>
      <c r="AE49" s="159">
        <f t="shared" si="16"/>
        <v>0</v>
      </c>
      <c r="AF49" s="159">
        <f t="shared" si="16"/>
        <v>0</v>
      </c>
      <c r="AG49" s="159">
        <f t="shared" si="16"/>
        <v>1861067</v>
      </c>
    </row>
    <row r="50" spans="1:33" ht="25.5" customHeight="1">
      <c r="A50" s="17" t="s">
        <v>361</v>
      </c>
      <c r="B50" s="15">
        <v>793</v>
      </c>
      <c r="C50" s="16" t="s">
        <v>26</v>
      </c>
      <c r="D50" s="16" t="s">
        <v>32</v>
      </c>
      <c r="E50" s="16" t="s">
        <v>760</v>
      </c>
      <c r="F50" s="16" t="s">
        <v>362</v>
      </c>
      <c r="G50" s="159">
        <f>'прил 7'!G1016</f>
        <v>1861067</v>
      </c>
      <c r="H50" s="159">
        <f>'прил 7'!H1016</f>
        <v>1861067</v>
      </c>
      <c r="I50" s="159">
        <f>'прил 7'!I1016</f>
        <v>1861067</v>
      </c>
      <c r="J50" s="159">
        <f>'прил 7'!J1016</f>
        <v>1861067</v>
      </c>
      <c r="K50" s="159">
        <f>'прил 7'!K1016</f>
        <v>1861067</v>
      </c>
      <c r="L50" s="159">
        <f>'прил 7'!L1016</f>
        <v>1861067</v>
      </c>
      <c r="M50" s="159">
        <f>'прил 7'!M1016</f>
        <v>1861067</v>
      </c>
      <c r="N50" s="159">
        <f>'прил 7'!N1016</f>
        <v>1861067</v>
      </c>
      <c r="O50" s="159">
        <f>'прил 7'!O1016</f>
        <v>1861067</v>
      </c>
      <c r="P50" s="159">
        <f>'прил 7'!P1016</f>
        <v>1861067</v>
      </c>
      <c r="Q50" s="159">
        <f>'прил 7'!Q1016</f>
        <v>1861067</v>
      </c>
      <c r="R50" s="159">
        <f>'прил 7'!R1016</f>
        <v>1861067</v>
      </c>
      <c r="S50" s="159">
        <f>'прил 7'!S1016</f>
        <v>0</v>
      </c>
      <c r="T50" s="159">
        <f>'прил 7'!T1016</f>
        <v>0</v>
      </c>
      <c r="U50" s="159">
        <f>'прил 7'!U1016</f>
        <v>0</v>
      </c>
      <c r="V50" s="159">
        <f>'прил 7'!V1016</f>
        <v>0</v>
      </c>
      <c r="W50" s="159">
        <f>'прил 7'!W1016</f>
        <v>0</v>
      </c>
      <c r="X50" s="159">
        <f>'прил 7'!X1016</f>
        <v>0</v>
      </c>
      <c r="Y50" s="159">
        <f>'прил 7'!Y1016</f>
        <v>0</v>
      </c>
      <c r="Z50" s="159">
        <f>'прил 7'!Z1016</f>
        <v>0</v>
      </c>
      <c r="AA50" s="159">
        <f>'прил 7'!AA1016</f>
        <v>0</v>
      </c>
      <c r="AB50" s="159">
        <f>'прил 7'!AB1016</f>
        <v>0</v>
      </c>
      <c r="AC50" s="159">
        <f>'прил 7'!AC1016</f>
        <v>0</v>
      </c>
      <c r="AD50" s="159">
        <f>'прил 7'!AD1016</f>
        <v>0</v>
      </c>
      <c r="AE50" s="159">
        <f>'прил 7'!AE1016</f>
        <v>0</v>
      </c>
      <c r="AF50" s="159">
        <f>'прил 7'!AF1016</f>
        <v>0</v>
      </c>
      <c r="AG50" s="159">
        <v>1861067</v>
      </c>
    </row>
    <row r="51" spans="1:33" s="36" customFormat="1" ht="27.75" hidden="1" customHeight="1">
      <c r="A51" s="17" t="s">
        <v>397</v>
      </c>
      <c r="B51" s="15">
        <v>793</v>
      </c>
      <c r="C51" s="16" t="s">
        <v>26</v>
      </c>
      <c r="D51" s="16" t="s">
        <v>32</v>
      </c>
      <c r="E51" s="16" t="s">
        <v>396</v>
      </c>
      <c r="F51" s="16"/>
      <c r="G51" s="159">
        <f>G52</f>
        <v>0</v>
      </c>
      <c r="H51" s="159">
        <f t="shared" ref="H51:AG52" si="17">H52</f>
        <v>0</v>
      </c>
      <c r="I51" s="159">
        <f t="shared" si="17"/>
        <v>0</v>
      </c>
      <c r="J51" s="159">
        <f t="shared" si="17"/>
        <v>0</v>
      </c>
      <c r="K51" s="159">
        <f t="shared" si="17"/>
        <v>0</v>
      </c>
      <c r="L51" s="159">
        <f t="shared" si="17"/>
        <v>0</v>
      </c>
      <c r="M51" s="159">
        <f t="shared" si="17"/>
        <v>0</v>
      </c>
      <c r="N51" s="159">
        <f t="shared" si="17"/>
        <v>0</v>
      </c>
      <c r="O51" s="159">
        <f t="shared" si="17"/>
        <v>0</v>
      </c>
      <c r="P51" s="159">
        <f t="shared" si="17"/>
        <v>0</v>
      </c>
      <c r="Q51" s="159">
        <f t="shared" si="17"/>
        <v>0</v>
      </c>
      <c r="R51" s="159">
        <f t="shared" si="17"/>
        <v>0</v>
      </c>
      <c r="S51" s="159">
        <f t="shared" si="17"/>
        <v>0</v>
      </c>
      <c r="T51" s="159">
        <f t="shared" si="17"/>
        <v>0</v>
      </c>
      <c r="U51" s="159">
        <f t="shared" si="17"/>
        <v>0</v>
      </c>
      <c r="V51" s="159">
        <f t="shared" si="17"/>
        <v>0</v>
      </c>
      <c r="W51" s="159">
        <f t="shared" si="17"/>
        <v>0</v>
      </c>
      <c r="X51" s="159">
        <f t="shared" si="17"/>
        <v>0</v>
      </c>
      <c r="Y51" s="159">
        <f t="shared" si="17"/>
        <v>0</v>
      </c>
      <c r="Z51" s="159">
        <f t="shared" si="17"/>
        <v>0</v>
      </c>
      <c r="AA51" s="159">
        <f t="shared" si="17"/>
        <v>0</v>
      </c>
      <c r="AB51" s="159">
        <f t="shared" si="17"/>
        <v>0</v>
      </c>
      <c r="AC51" s="159">
        <f t="shared" si="17"/>
        <v>0</v>
      </c>
      <c r="AD51" s="159">
        <f t="shared" si="17"/>
        <v>0</v>
      </c>
      <c r="AE51" s="159">
        <f t="shared" si="17"/>
        <v>0</v>
      </c>
      <c r="AF51" s="159">
        <f t="shared" si="17"/>
        <v>0</v>
      </c>
      <c r="AG51" s="159">
        <f t="shared" si="17"/>
        <v>0</v>
      </c>
    </row>
    <row r="52" spans="1:33" s="36" customFormat="1" ht="28.5" hidden="1" customHeight="1">
      <c r="A52" s="17" t="s">
        <v>40</v>
      </c>
      <c r="B52" s="15">
        <v>793</v>
      </c>
      <c r="C52" s="16" t="s">
        <v>26</v>
      </c>
      <c r="D52" s="16" t="s">
        <v>32</v>
      </c>
      <c r="E52" s="16" t="s">
        <v>396</v>
      </c>
      <c r="F52" s="16" t="s">
        <v>41</v>
      </c>
      <c r="G52" s="159">
        <f>G53</f>
        <v>0</v>
      </c>
      <c r="H52" s="159">
        <f t="shared" si="17"/>
        <v>0</v>
      </c>
      <c r="I52" s="159">
        <f t="shared" si="17"/>
        <v>0</v>
      </c>
      <c r="J52" s="159">
        <f t="shared" si="17"/>
        <v>0</v>
      </c>
      <c r="K52" s="159">
        <f t="shared" si="17"/>
        <v>0</v>
      </c>
      <c r="L52" s="159">
        <f t="shared" si="17"/>
        <v>0</v>
      </c>
      <c r="M52" s="159">
        <f t="shared" si="17"/>
        <v>0</v>
      </c>
      <c r="N52" s="159">
        <f t="shared" si="17"/>
        <v>0</v>
      </c>
      <c r="O52" s="159">
        <f t="shared" si="17"/>
        <v>0</v>
      </c>
      <c r="P52" s="159">
        <f t="shared" si="17"/>
        <v>0</v>
      </c>
      <c r="Q52" s="159">
        <f t="shared" si="17"/>
        <v>0</v>
      </c>
      <c r="R52" s="159">
        <f t="shared" si="17"/>
        <v>0</v>
      </c>
      <c r="S52" s="159">
        <f t="shared" si="17"/>
        <v>0</v>
      </c>
      <c r="T52" s="159">
        <f t="shared" si="17"/>
        <v>0</v>
      </c>
      <c r="U52" s="159">
        <f t="shared" si="17"/>
        <v>0</v>
      </c>
      <c r="V52" s="159">
        <f t="shared" si="17"/>
        <v>0</v>
      </c>
      <c r="W52" s="159">
        <f t="shared" si="17"/>
        <v>0</v>
      </c>
      <c r="X52" s="159">
        <f t="shared" si="17"/>
        <v>0</v>
      </c>
      <c r="Y52" s="159">
        <f t="shared" si="17"/>
        <v>0</v>
      </c>
      <c r="Z52" s="159">
        <f t="shared" si="17"/>
        <v>0</v>
      </c>
      <c r="AA52" s="159">
        <f t="shared" si="17"/>
        <v>0</v>
      </c>
      <c r="AB52" s="159">
        <f t="shared" si="17"/>
        <v>0</v>
      </c>
      <c r="AC52" s="159">
        <f t="shared" si="17"/>
        <v>0</v>
      </c>
      <c r="AD52" s="159">
        <f t="shared" si="17"/>
        <v>0</v>
      </c>
      <c r="AE52" s="159">
        <f t="shared" si="17"/>
        <v>0</v>
      </c>
      <c r="AF52" s="159">
        <f t="shared" si="17"/>
        <v>0</v>
      </c>
      <c r="AG52" s="159">
        <f t="shared" si="17"/>
        <v>0</v>
      </c>
    </row>
    <row r="53" spans="1:33" s="36" customFormat="1" ht="31.5" hidden="1" customHeight="1">
      <c r="A53" s="17" t="s">
        <v>13</v>
      </c>
      <c r="B53" s="15">
        <v>793</v>
      </c>
      <c r="C53" s="16" t="s">
        <v>26</v>
      </c>
      <c r="D53" s="16" t="s">
        <v>32</v>
      </c>
      <c r="E53" s="16" t="s">
        <v>396</v>
      </c>
      <c r="F53" s="16" t="s">
        <v>12</v>
      </c>
      <c r="G53" s="159">
        <f>'прил 7'!G1019</f>
        <v>0</v>
      </c>
      <c r="H53" s="159">
        <f>'прил 7'!H1019</f>
        <v>0</v>
      </c>
      <c r="I53" s="159">
        <f>'прил 7'!I1019</f>
        <v>0</v>
      </c>
      <c r="J53" s="159">
        <f>'прил 7'!J1019</f>
        <v>0</v>
      </c>
      <c r="K53" s="159">
        <f>'прил 7'!K1019</f>
        <v>0</v>
      </c>
      <c r="L53" s="159">
        <f>'прил 7'!L1019</f>
        <v>0</v>
      </c>
      <c r="M53" s="159">
        <f>'прил 7'!M1019</f>
        <v>0</v>
      </c>
      <c r="N53" s="159">
        <f>'прил 7'!N1019</f>
        <v>0</v>
      </c>
      <c r="O53" s="159">
        <f>'прил 7'!O1019</f>
        <v>0</v>
      </c>
      <c r="P53" s="159">
        <f>'прил 7'!P1019</f>
        <v>0</v>
      </c>
      <c r="Q53" s="159">
        <f>'прил 7'!Q1019</f>
        <v>0</v>
      </c>
      <c r="R53" s="159">
        <f>'прил 7'!R1019</f>
        <v>0</v>
      </c>
      <c r="S53" s="159">
        <f>'прил 7'!S1019</f>
        <v>0</v>
      </c>
      <c r="T53" s="159">
        <f>'прил 7'!T1019</f>
        <v>0</v>
      </c>
      <c r="U53" s="159">
        <f>'прил 7'!U1019</f>
        <v>0</v>
      </c>
      <c r="V53" s="159">
        <f>'прил 7'!V1019</f>
        <v>0</v>
      </c>
      <c r="W53" s="159">
        <f>'прил 7'!W1019</f>
        <v>0</v>
      </c>
      <c r="X53" s="159">
        <f>'прил 7'!X1019</f>
        <v>0</v>
      </c>
      <c r="Y53" s="159">
        <f>'прил 7'!Y1019</f>
        <v>0</v>
      </c>
      <c r="Z53" s="159">
        <f>'прил 7'!Z1019</f>
        <v>0</v>
      </c>
      <c r="AA53" s="159">
        <f>'прил 7'!AA1019</f>
        <v>0</v>
      </c>
      <c r="AB53" s="159">
        <f>'прил 7'!AB1019</f>
        <v>0</v>
      </c>
      <c r="AC53" s="159">
        <f>'прил 7'!AC1019</f>
        <v>0</v>
      </c>
      <c r="AD53" s="159">
        <f>'прил 7'!AD1019</f>
        <v>0</v>
      </c>
      <c r="AE53" s="159">
        <f>'прил 7'!AE1019</f>
        <v>0</v>
      </c>
      <c r="AF53" s="159">
        <f>'прил 7'!AF1019</f>
        <v>0</v>
      </c>
      <c r="AG53" s="159">
        <f>'прил 7'!AG1019</f>
        <v>0</v>
      </c>
    </row>
    <row r="54" spans="1:33" ht="25.5" hidden="1">
      <c r="A54" s="17" t="s">
        <v>352</v>
      </c>
      <c r="B54" s="15">
        <v>793</v>
      </c>
      <c r="C54" s="16" t="s">
        <v>26</v>
      </c>
      <c r="D54" s="16" t="s">
        <v>32</v>
      </c>
      <c r="E54" s="16" t="s">
        <v>496</v>
      </c>
      <c r="F54" s="16"/>
      <c r="G54" s="159">
        <f>G57+G55+G59</f>
        <v>0</v>
      </c>
      <c r="H54" s="159">
        <f t="shared" ref="H54:AG54" si="18">H57+H55+H59</f>
        <v>1</v>
      </c>
      <c r="I54" s="159">
        <f t="shared" si="18"/>
        <v>2</v>
      </c>
      <c r="J54" s="159">
        <f t="shared" si="18"/>
        <v>3</v>
      </c>
      <c r="K54" s="159">
        <f t="shared" si="18"/>
        <v>4</v>
      </c>
      <c r="L54" s="159">
        <f t="shared" si="18"/>
        <v>5</v>
      </c>
      <c r="M54" s="159">
        <f t="shared" si="18"/>
        <v>6</v>
      </c>
      <c r="N54" s="159">
        <f t="shared" si="18"/>
        <v>7</v>
      </c>
      <c r="O54" s="159">
        <f t="shared" si="18"/>
        <v>8</v>
      </c>
      <c r="P54" s="159">
        <f t="shared" si="18"/>
        <v>9</v>
      </c>
      <c r="Q54" s="159">
        <f t="shared" si="18"/>
        <v>10</v>
      </c>
      <c r="R54" s="159">
        <f t="shared" si="18"/>
        <v>0</v>
      </c>
      <c r="S54" s="159">
        <f t="shared" si="18"/>
        <v>0</v>
      </c>
      <c r="T54" s="159">
        <f t="shared" si="18"/>
        <v>0</v>
      </c>
      <c r="U54" s="159">
        <f t="shared" si="18"/>
        <v>0</v>
      </c>
      <c r="V54" s="159">
        <f t="shared" si="18"/>
        <v>0</v>
      </c>
      <c r="W54" s="159">
        <f t="shared" si="18"/>
        <v>0</v>
      </c>
      <c r="X54" s="159">
        <f t="shared" si="18"/>
        <v>0</v>
      </c>
      <c r="Y54" s="159">
        <f t="shared" si="18"/>
        <v>0</v>
      </c>
      <c r="Z54" s="159">
        <f t="shared" si="18"/>
        <v>0</v>
      </c>
      <c r="AA54" s="159">
        <f t="shared" si="18"/>
        <v>0</v>
      </c>
      <c r="AB54" s="159">
        <f t="shared" si="18"/>
        <v>0</v>
      </c>
      <c r="AC54" s="159">
        <f t="shared" si="18"/>
        <v>0</v>
      </c>
      <c r="AD54" s="159">
        <f t="shared" si="18"/>
        <v>0</v>
      </c>
      <c r="AE54" s="159">
        <f t="shared" si="18"/>
        <v>0</v>
      </c>
      <c r="AF54" s="159">
        <f t="shared" si="18"/>
        <v>0</v>
      </c>
      <c r="AG54" s="159">
        <f t="shared" si="18"/>
        <v>0</v>
      </c>
    </row>
    <row r="55" spans="1:33" ht="25.5" hidden="1">
      <c r="A55" s="17" t="s">
        <v>49</v>
      </c>
      <c r="B55" s="15">
        <v>763</v>
      </c>
      <c r="C55" s="16" t="s">
        <v>26</v>
      </c>
      <c r="D55" s="16" t="s">
        <v>90</v>
      </c>
      <c r="E55" s="16" t="s">
        <v>496</v>
      </c>
      <c r="F55" s="16" t="s">
        <v>50</v>
      </c>
      <c r="G55" s="159">
        <f>SUM(G56)</f>
        <v>0</v>
      </c>
      <c r="H55" s="159">
        <f t="shared" ref="H55:AG55" si="19">SUM(H56)</f>
        <v>1</v>
      </c>
      <c r="I55" s="159">
        <f t="shared" si="19"/>
        <v>2</v>
      </c>
      <c r="J55" s="159">
        <f t="shared" si="19"/>
        <v>3</v>
      </c>
      <c r="K55" s="159">
        <f t="shared" si="19"/>
        <v>4</v>
      </c>
      <c r="L55" s="159">
        <f t="shared" si="19"/>
        <v>5</v>
      </c>
      <c r="M55" s="159">
        <f t="shared" si="19"/>
        <v>6</v>
      </c>
      <c r="N55" s="159">
        <f t="shared" si="19"/>
        <v>7</v>
      </c>
      <c r="O55" s="159">
        <f t="shared" si="19"/>
        <v>8</v>
      </c>
      <c r="P55" s="159">
        <f t="shared" si="19"/>
        <v>9</v>
      </c>
      <c r="Q55" s="159">
        <f t="shared" si="19"/>
        <v>10</v>
      </c>
      <c r="R55" s="159">
        <f t="shared" si="19"/>
        <v>0</v>
      </c>
      <c r="S55" s="159">
        <f t="shared" si="19"/>
        <v>0</v>
      </c>
      <c r="T55" s="159">
        <f t="shared" si="19"/>
        <v>0</v>
      </c>
      <c r="U55" s="159">
        <f t="shared" si="19"/>
        <v>0</v>
      </c>
      <c r="V55" s="159">
        <f t="shared" si="19"/>
        <v>0</v>
      </c>
      <c r="W55" s="159">
        <f t="shared" si="19"/>
        <v>0</v>
      </c>
      <c r="X55" s="159">
        <f t="shared" si="19"/>
        <v>0</v>
      </c>
      <c r="Y55" s="159">
        <f t="shared" si="19"/>
        <v>0</v>
      </c>
      <c r="Z55" s="159">
        <f t="shared" si="19"/>
        <v>0</v>
      </c>
      <c r="AA55" s="159">
        <f t="shared" si="19"/>
        <v>0</v>
      </c>
      <c r="AB55" s="159">
        <f t="shared" si="19"/>
        <v>0</v>
      </c>
      <c r="AC55" s="159">
        <f t="shared" si="19"/>
        <v>0</v>
      </c>
      <c r="AD55" s="159">
        <f t="shared" si="19"/>
        <v>0</v>
      </c>
      <c r="AE55" s="159">
        <f t="shared" si="19"/>
        <v>0</v>
      </c>
      <c r="AF55" s="159">
        <f t="shared" si="19"/>
        <v>0</v>
      </c>
      <c r="AG55" s="159">
        <f t="shared" si="19"/>
        <v>0</v>
      </c>
    </row>
    <row r="56" spans="1:33" ht="25.5" hidden="1">
      <c r="A56" s="17" t="s">
        <v>51</v>
      </c>
      <c r="B56" s="15">
        <v>763</v>
      </c>
      <c r="C56" s="16" t="s">
        <v>26</v>
      </c>
      <c r="D56" s="16" t="s">
        <v>90</v>
      </c>
      <c r="E56" s="16" t="s">
        <v>496</v>
      </c>
      <c r="F56" s="16" t="s">
        <v>52</v>
      </c>
      <c r="G56" s="159">
        <f>'прил 7'!G1022</f>
        <v>0</v>
      </c>
      <c r="H56" s="159">
        <f>'прил 7'!H1022</f>
        <v>1</v>
      </c>
      <c r="I56" s="159">
        <f>'прил 7'!I1022</f>
        <v>2</v>
      </c>
      <c r="J56" s="159">
        <f>'прил 7'!J1022</f>
        <v>3</v>
      </c>
      <c r="K56" s="159">
        <f>'прил 7'!K1022</f>
        <v>4</v>
      </c>
      <c r="L56" s="159">
        <f>'прил 7'!L1022</f>
        <v>5</v>
      </c>
      <c r="M56" s="159">
        <f>'прил 7'!M1022</f>
        <v>6</v>
      </c>
      <c r="N56" s="159">
        <f>'прил 7'!N1022</f>
        <v>7</v>
      </c>
      <c r="O56" s="159">
        <f>'прил 7'!O1022</f>
        <v>8</v>
      </c>
      <c r="P56" s="159">
        <f>'прил 7'!P1022</f>
        <v>9</v>
      </c>
      <c r="Q56" s="159">
        <f>'прил 7'!Q1022</f>
        <v>10</v>
      </c>
      <c r="R56" s="159">
        <f>'прил 7'!R1022</f>
        <v>0</v>
      </c>
      <c r="S56" s="159">
        <f>'прил 7'!S1022</f>
        <v>0</v>
      </c>
      <c r="T56" s="159">
        <f>'прил 7'!T1022</f>
        <v>0</v>
      </c>
      <c r="U56" s="159">
        <f>'прил 7'!U1022</f>
        <v>0</v>
      </c>
      <c r="V56" s="159">
        <f>'прил 7'!V1022</f>
        <v>0</v>
      </c>
      <c r="W56" s="159">
        <f>'прил 7'!W1022</f>
        <v>0</v>
      </c>
      <c r="X56" s="159">
        <f>'прил 7'!X1022</f>
        <v>0</v>
      </c>
      <c r="Y56" s="159">
        <f>'прил 7'!Y1022</f>
        <v>0</v>
      </c>
      <c r="Z56" s="159">
        <f>'прил 7'!Z1022</f>
        <v>0</v>
      </c>
      <c r="AA56" s="159">
        <f>'прил 7'!AA1022</f>
        <v>0</v>
      </c>
      <c r="AB56" s="159">
        <f>'прил 7'!AB1022</f>
        <v>0</v>
      </c>
      <c r="AC56" s="159">
        <f>'прил 7'!AC1022</f>
        <v>0</v>
      </c>
      <c r="AD56" s="159">
        <f>'прил 7'!AD1022</f>
        <v>0</v>
      </c>
      <c r="AE56" s="159">
        <f>'прил 7'!AE1022</f>
        <v>0</v>
      </c>
      <c r="AF56" s="159">
        <f>'прил 7'!AF1022</f>
        <v>0</v>
      </c>
      <c r="AG56" s="159">
        <f>'прил 7'!AG1022</f>
        <v>0</v>
      </c>
    </row>
    <row r="57" spans="1:33" ht="21" hidden="1" customHeight="1">
      <c r="A57" s="17" t="s">
        <v>343</v>
      </c>
      <c r="B57" s="15">
        <v>793</v>
      </c>
      <c r="C57" s="16" t="s">
        <v>26</v>
      </c>
      <c r="D57" s="16" t="s">
        <v>32</v>
      </c>
      <c r="E57" s="16" t="s">
        <v>496</v>
      </c>
      <c r="F57" s="16" t="s">
        <v>344</v>
      </c>
      <c r="G57" s="159">
        <f>G58</f>
        <v>0</v>
      </c>
      <c r="H57" s="159">
        <f t="shared" ref="H57:AG57" si="20">H58</f>
        <v>0</v>
      </c>
      <c r="I57" s="159">
        <f t="shared" si="20"/>
        <v>0</v>
      </c>
      <c r="J57" s="159">
        <f t="shared" si="20"/>
        <v>0</v>
      </c>
      <c r="K57" s="159">
        <f t="shared" si="20"/>
        <v>0</v>
      </c>
      <c r="L57" s="159">
        <f t="shared" si="20"/>
        <v>0</v>
      </c>
      <c r="M57" s="159">
        <f t="shared" si="20"/>
        <v>0</v>
      </c>
      <c r="N57" s="159">
        <f t="shared" si="20"/>
        <v>0</v>
      </c>
      <c r="O57" s="159">
        <f t="shared" si="20"/>
        <v>0</v>
      </c>
      <c r="P57" s="159">
        <f t="shared" si="20"/>
        <v>0</v>
      </c>
      <c r="Q57" s="159">
        <f t="shared" si="20"/>
        <v>0</v>
      </c>
      <c r="R57" s="159">
        <f t="shared" si="20"/>
        <v>0</v>
      </c>
      <c r="S57" s="159">
        <f t="shared" si="20"/>
        <v>0</v>
      </c>
      <c r="T57" s="159">
        <f t="shared" si="20"/>
        <v>0</v>
      </c>
      <c r="U57" s="159">
        <f t="shared" si="20"/>
        <v>0</v>
      </c>
      <c r="V57" s="159">
        <f t="shared" si="20"/>
        <v>0</v>
      </c>
      <c r="W57" s="159">
        <f t="shared" si="20"/>
        <v>0</v>
      </c>
      <c r="X57" s="159">
        <f t="shared" si="20"/>
        <v>0</v>
      </c>
      <c r="Y57" s="159">
        <f t="shared" si="20"/>
        <v>0</v>
      </c>
      <c r="Z57" s="159">
        <f t="shared" si="20"/>
        <v>0</v>
      </c>
      <c r="AA57" s="159">
        <f t="shared" si="20"/>
        <v>0</v>
      </c>
      <c r="AB57" s="159">
        <f t="shared" si="20"/>
        <v>0</v>
      </c>
      <c r="AC57" s="159">
        <f t="shared" si="20"/>
        <v>0</v>
      </c>
      <c r="AD57" s="159">
        <f t="shared" si="20"/>
        <v>0</v>
      </c>
      <c r="AE57" s="159">
        <f t="shared" si="20"/>
        <v>0</v>
      </c>
      <c r="AF57" s="159">
        <f t="shared" si="20"/>
        <v>0</v>
      </c>
      <c r="AG57" s="159">
        <f t="shared" si="20"/>
        <v>0</v>
      </c>
    </row>
    <row r="58" spans="1:33" ht="46.5" hidden="1" customHeight="1">
      <c r="A58" s="17" t="s">
        <v>572</v>
      </c>
      <c r="B58" s="15">
        <v>793</v>
      </c>
      <c r="C58" s="16" t="s">
        <v>26</v>
      </c>
      <c r="D58" s="16" t="s">
        <v>32</v>
      </c>
      <c r="E58" s="16" t="s">
        <v>496</v>
      </c>
      <c r="F58" s="16" t="s">
        <v>362</v>
      </c>
      <c r="G58" s="159">
        <f>'прил 7'!G1025</f>
        <v>0</v>
      </c>
      <c r="H58" s="159">
        <f>'прил 7'!H1025</f>
        <v>0</v>
      </c>
      <c r="I58" s="159">
        <f>'прил 7'!I1025</f>
        <v>0</v>
      </c>
      <c r="J58" s="159">
        <f>'прил 7'!J1025</f>
        <v>0</v>
      </c>
      <c r="K58" s="159">
        <f>'прил 7'!K1025</f>
        <v>0</v>
      </c>
      <c r="L58" s="159">
        <f>'прил 7'!L1025</f>
        <v>0</v>
      </c>
      <c r="M58" s="159">
        <f>'прил 7'!M1025</f>
        <v>0</v>
      </c>
      <c r="N58" s="159">
        <f>'прил 7'!N1025</f>
        <v>0</v>
      </c>
      <c r="O58" s="159">
        <f>'прил 7'!O1025</f>
        <v>0</v>
      </c>
      <c r="P58" s="159">
        <f>'прил 7'!P1025</f>
        <v>0</v>
      </c>
      <c r="Q58" s="159">
        <f>'прил 7'!Q1025</f>
        <v>0</v>
      </c>
      <c r="R58" s="159">
        <f>'прил 7'!R1025</f>
        <v>0</v>
      </c>
      <c r="S58" s="159">
        <f>'прил 7'!S1025</f>
        <v>0</v>
      </c>
      <c r="T58" s="159">
        <f>'прил 7'!T1025</f>
        <v>0</v>
      </c>
      <c r="U58" s="159">
        <f>'прил 7'!U1025</f>
        <v>0</v>
      </c>
      <c r="V58" s="159">
        <f>'прил 7'!V1025</f>
        <v>0</v>
      </c>
      <c r="W58" s="159">
        <f>'прил 7'!W1025</f>
        <v>0</v>
      </c>
      <c r="X58" s="159">
        <f>'прил 7'!X1025</f>
        <v>0</v>
      </c>
      <c r="Y58" s="159">
        <f>'прил 7'!Y1025</f>
        <v>0</v>
      </c>
      <c r="Z58" s="159">
        <f>'прил 7'!Z1025</f>
        <v>0</v>
      </c>
      <c r="AA58" s="159">
        <f>'прил 7'!AA1025</f>
        <v>0</v>
      </c>
      <c r="AB58" s="159">
        <f>'прил 7'!AB1025</f>
        <v>0</v>
      </c>
      <c r="AC58" s="159">
        <f>'прил 7'!AC1025</f>
        <v>0</v>
      </c>
      <c r="AD58" s="159">
        <f>'прил 7'!AD1025</f>
        <v>0</v>
      </c>
      <c r="AE58" s="159">
        <f>'прил 7'!AE1025</f>
        <v>0</v>
      </c>
      <c r="AF58" s="159">
        <f>'прил 7'!AF1025</f>
        <v>0</v>
      </c>
      <c r="AG58" s="159">
        <f>'прил 7'!AG1025</f>
        <v>0</v>
      </c>
    </row>
    <row r="59" spans="1:33" ht="24" hidden="1" customHeight="1">
      <c r="A59" s="17" t="s">
        <v>100</v>
      </c>
      <c r="B59" s="15">
        <v>793</v>
      </c>
      <c r="C59" s="16" t="s">
        <v>26</v>
      </c>
      <c r="D59" s="16" t="s">
        <v>32</v>
      </c>
      <c r="E59" s="16" t="s">
        <v>496</v>
      </c>
      <c r="F59" s="16" t="s">
        <v>101</v>
      </c>
      <c r="G59" s="159">
        <f>G60</f>
        <v>0</v>
      </c>
      <c r="H59" s="159">
        <f t="shared" ref="H59:AG59" si="21">H60</f>
        <v>0</v>
      </c>
      <c r="I59" s="159">
        <f t="shared" si="21"/>
        <v>0</v>
      </c>
      <c r="J59" s="159">
        <f t="shared" si="21"/>
        <v>0</v>
      </c>
      <c r="K59" s="159">
        <f t="shared" si="21"/>
        <v>0</v>
      </c>
      <c r="L59" s="159">
        <f t="shared" si="21"/>
        <v>0</v>
      </c>
      <c r="M59" s="159">
        <f t="shared" si="21"/>
        <v>0</v>
      </c>
      <c r="N59" s="159">
        <f t="shared" si="21"/>
        <v>0</v>
      </c>
      <c r="O59" s="159">
        <f t="shared" si="21"/>
        <v>0</v>
      </c>
      <c r="P59" s="159">
        <f t="shared" si="21"/>
        <v>0</v>
      </c>
      <c r="Q59" s="159">
        <f t="shared" si="21"/>
        <v>0</v>
      </c>
      <c r="R59" s="159">
        <f t="shared" si="21"/>
        <v>0</v>
      </c>
      <c r="S59" s="159">
        <f t="shared" si="21"/>
        <v>0</v>
      </c>
      <c r="T59" s="159">
        <f t="shared" si="21"/>
        <v>0</v>
      </c>
      <c r="U59" s="159">
        <f t="shared" si="21"/>
        <v>0</v>
      </c>
      <c r="V59" s="159">
        <f t="shared" si="21"/>
        <v>0</v>
      </c>
      <c r="W59" s="159">
        <f t="shared" si="21"/>
        <v>0</v>
      </c>
      <c r="X59" s="159">
        <f t="shared" si="21"/>
        <v>0</v>
      </c>
      <c r="Y59" s="159">
        <f t="shared" si="21"/>
        <v>0</v>
      </c>
      <c r="Z59" s="159">
        <f t="shared" si="21"/>
        <v>0</v>
      </c>
      <c r="AA59" s="159">
        <f t="shared" si="21"/>
        <v>0</v>
      </c>
      <c r="AB59" s="159">
        <f t="shared" si="21"/>
        <v>0</v>
      </c>
      <c r="AC59" s="159">
        <f t="shared" si="21"/>
        <v>0</v>
      </c>
      <c r="AD59" s="159">
        <f t="shared" si="21"/>
        <v>0</v>
      </c>
      <c r="AE59" s="159">
        <f t="shared" si="21"/>
        <v>0</v>
      </c>
      <c r="AF59" s="159">
        <f t="shared" si="21"/>
        <v>0</v>
      </c>
      <c r="AG59" s="159">
        <f t="shared" si="21"/>
        <v>0</v>
      </c>
    </row>
    <row r="60" spans="1:33" ht="25.5" hidden="1" customHeight="1">
      <c r="A60" s="17" t="s">
        <v>373</v>
      </c>
      <c r="B60" s="15">
        <v>793</v>
      </c>
      <c r="C60" s="16" t="s">
        <v>26</v>
      </c>
      <c r="D60" s="16" t="s">
        <v>32</v>
      </c>
      <c r="E60" s="16" t="s">
        <v>496</v>
      </c>
      <c r="F60" s="16" t="s">
        <v>374</v>
      </c>
      <c r="G60" s="159">
        <f>'прил 7'!G1027</f>
        <v>0</v>
      </c>
      <c r="H60" s="159">
        <f>'прил 7'!H1027</f>
        <v>0</v>
      </c>
      <c r="I60" s="159">
        <f>'прил 7'!I1027</f>
        <v>0</v>
      </c>
      <c r="J60" s="159">
        <f>'прил 7'!J1027</f>
        <v>0</v>
      </c>
      <c r="K60" s="159">
        <f>'прил 7'!K1027</f>
        <v>0</v>
      </c>
      <c r="L60" s="159">
        <f>'прил 7'!L1027</f>
        <v>0</v>
      </c>
      <c r="M60" s="159">
        <f>'прил 7'!M1027</f>
        <v>0</v>
      </c>
      <c r="N60" s="159">
        <f>'прил 7'!N1027</f>
        <v>0</v>
      </c>
      <c r="O60" s="159">
        <f>'прил 7'!O1027</f>
        <v>0</v>
      </c>
      <c r="P60" s="159">
        <f>'прил 7'!P1027</f>
        <v>0</v>
      </c>
      <c r="Q60" s="159">
        <f>'прил 7'!Q1027</f>
        <v>0</v>
      </c>
      <c r="R60" s="159">
        <f>'прил 7'!R1027</f>
        <v>0</v>
      </c>
      <c r="S60" s="159">
        <f>'прил 7'!S1027</f>
        <v>0</v>
      </c>
      <c r="T60" s="159">
        <f>'прил 7'!T1027</f>
        <v>0</v>
      </c>
      <c r="U60" s="159">
        <f>'прил 7'!U1027</f>
        <v>0</v>
      </c>
      <c r="V60" s="159">
        <f>'прил 7'!V1027</f>
        <v>0</v>
      </c>
      <c r="W60" s="159">
        <f>'прил 7'!W1027</f>
        <v>0</v>
      </c>
      <c r="X60" s="159">
        <f>'прил 7'!X1027</f>
        <v>0</v>
      </c>
      <c r="Y60" s="159">
        <f>'прил 7'!Y1027</f>
        <v>0</v>
      </c>
      <c r="Z60" s="159">
        <f>'прил 7'!Z1027</f>
        <v>0</v>
      </c>
      <c r="AA60" s="159">
        <f>'прил 7'!AA1027</f>
        <v>0</v>
      </c>
      <c r="AB60" s="159">
        <f>'прил 7'!AB1027</f>
        <v>0</v>
      </c>
      <c r="AC60" s="159">
        <f>'прил 7'!AC1027</f>
        <v>0</v>
      </c>
      <c r="AD60" s="159">
        <f>'прил 7'!AD1027</f>
        <v>0</v>
      </c>
      <c r="AE60" s="159">
        <f>'прил 7'!AE1027</f>
        <v>0</v>
      </c>
      <c r="AF60" s="159">
        <f>'прил 7'!AF1027</f>
        <v>0</v>
      </c>
      <c r="AG60" s="159">
        <f>'прил 7'!AG1027</f>
        <v>0</v>
      </c>
    </row>
    <row r="61" spans="1:33" s="36" customFormat="1" ht="27.75" hidden="1" customHeight="1">
      <c r="A61" s="17" t="s">
        <v>231</v>
      </c>
      <c r="B61" s="15">
        <v>793</v>
      </c>
      <c r="C61" s="16" t="s">
        <v>26</v>
      </c>
      <c r="D61" s="16" t="s">
        <v>32</v>
      </c>
      <c r="E61" s="16" t="s">
        <v>497</v>
      </c>
      <c r="F61" s="16"/>
      <c r="G61" s="159">
        <f>G64+G62</f>
        <v>0</v>
      </c>
      <c r="H61" s="159">
        <f t="shared" ref="H61:AG61" si="22">H64+H62</f>
        <v>0</v>
      </c>
      <c r="I61" s="159">
        <f t="shared" si="22"/>
        <v>0</v>
      </c>
      <c r="J61" s="159">
        <f t="shared" si="22"/>
        <v>0</v>
      </c>
      <c r="K61" s="159">
        <f t="shared" si="22"/>
        <v>0</v>
      </c>
      <c r="L61" s="159">
        <f t="shared" si="22"/>
        <v>0</v>
      </c>
      <c r="M61" s="159">
        <f t="shared" si="22"/>
        <v>0</v>
      </c>
      <c r="N61" s="159">
        <f t="shared" si="22"/>
        <v>0</v>
      </c>
      <c r="O61" s="159">
        <f t="shared" si="22"/>
        <v>0</v>
      </c>
      <c r="P61" s="159">
        <f t="shared" si="22"/>
        <v>0</v>
      </c>
      <c r="Q61" s="159">
        <f t="shared" si="22"/>
        <v>0</v>
      </c>
      <c r="R61" s="159">
        <f t="shared" si="22"/>
        <v>0</v>
      </c>
      <c r="S61" s="159">
        <f t="shared" si="22"/>
        <v>0</v>
      </c>
      <c r="T61" s="159">
        <f t="shared" si="22"/>
        <v>0</v>
      </c>
      <c r="U61" s="159">
        <f t="shared" si="22"/>
        <v>0</v>
      </c>
      <c r="V61" s="159">
        <f t="shared" si="22"/>
        <v>0</v>
      </c>
      <c r="W61" s="159">
        <f t="shared" si="22"/>
        <v>0</v>
      </c>
      <c r="X61" s="159">
        <f t="shared" si="22"/>
        <v>0</v>
      </c>
      <c r="Y61" s="159">
        <f t="shared" si="22"/>
        <v>0</v>
      </c>
      <c r="Z61" s="159">
        <f t="shared" si="22"/>
        <v>0</v>
      </c>
      <c r="AA61" s="159">
        <f t="shared" si="22"/>
        <v>0</v>
      </c>
      <c r="AB61" s="159">
        <f t="shared" si="22"/>
        <v>0</v>
      </c>
      <c r="AC61" s="159">
        <f t="shared" si="22"/>
        <v>0</v>
      </c>
      <c r="AD61" s="159">
        <f t="shared" si="22"/>
        <v>0</v>
      </c>
      <c r="AE61" s="159">
        <f t="shared" si="22"/>
        <v>0</v>
      </c>
      <c r="AF61" s="159">
        <f t="shared" si="22"/>
        <v>0</v>
      </c>
      <c r="AG61" s="159">
        <f t="shared" si="22"/>
        <v>0</v>
      </c>
    </row>
    <row r="62" spans="1:33" s="52" customFormat="1" hidden="1">
      <c r="A62" s="17" t="s">
        <v>649</v>
      </c>
      <c r="B62" s="15">
        <v>793</v>
      </c>
      <c r="C62" s="16" t="s">
        <v>26</v>
      </c>
      <c r="D62" s="16" t="s">
        <v>32</v>
      </c>
      <c r="E62" s="16" t="s">
        <v>497</v>
      </c>
      <c r="F62" s="16" t="s">
        <v>50</v>
      </c>
      <c r="G62" s="159">
        <f>G63</f>
        <v>0</v>
      </c>
      <c r="H62" s="159">
        <f t="shared" ref="H62:AG62" si="23">H63</f>
        <v>0</v>
      </c>
      <c r="I62" s="159">
        <f t="shared" si="23"/>
        <v>0</v>
      </c>
      <c r="J62" s="159">
        <f t="shared" si="23"/>
        <v>0</v>
      </c>
      <c r="K62" s="159">
        <f t="shared" si="23"/>
        <v>0</v>
      </c>
      <c r="L62" s="159">
        <f t="shared" si="23"/>
        <v>0</v>
      </c>
      <c r="M62" s="159">
        <f t="shared" si="23"/>
        <v>0</v>
      </c>
      <c r="N62" s="159">
        <f t="shared" si="23"/>
        <v>0</v>
      </c>
      <c r="O62" s="159">
        <f t="shared" si="23"/>
        <v>0</v>
      </c>
      <c r="P62" s="159">
        <f t="shared" si="23"/>
        <v>0</v>
      </c>
      <c r="Q62" s="159">
        <f t="shared" si="23"/>
        <v>0</v>
      </c>
      <c r="R62" s="159">
        <f t="shared" si="23"/>
        <v>0</v>
      </c>
      <c r="S62" s="159">
        <f t="shared" si="23"/>
        <v>0</v>
      </c>
      <c r="T62" s="159">
        <f t="shared" si="23"/>
        <v>0</v>
      </c>
      <c r="U62" s="159">
        <f t="shared" si="23"/>
        <v>0</v>
      </c>
      <c r="V62" s="159">
        <f t="shared" si="23"/>
        <v>0</v>
      </c>
      <c r="W62" s="159">
        <f t="shared" si="23"/>
        <v>0</v>
      </c>
      <c r="X62" s="159">
        <f t="shared" si="23"/>
        <v>0</v>
      </c>
      <c r="Y62" s="159">
        <f t="shared" si="23"/>
        <v>0</v>
      </c>
      <c r="Z62" s="159">
        <f t="shared" si="23"/>
        <v>0</v>
      </c>
      <c r="AA62" s="159">
        <f t="shared" si="23"/>
        <v>0</v>
      </c>
      <c r="AB62" s="159">
        <f t="shared" si="23"/>
        <v>0</v>
      </c>
      <c r="AC62" s="159">
        <f t="shared" si="23"/>
        <v>0</v>
      </c>
      <c r="AD62" s="159">
        <f t="shared" si="23"/>
        <v>0</v>
      </c>
      <c r="AE62" s="159">
        <f t="shared" si="23"/>
        <v>0</v>
      </c>
      <c r="AF62" s="159">
        <f t="shared" si="23"/>
        <v>0</v>
      </c>
      <c r="AG62" s="159">
        <f t="shared" si="23"/>
        <v>0</v>
      </c>
    </row>
    <row r="63" spans="1:33" s="52" customFormat="1" ht="25.5" hidden="1">
      <c r="A63" s="17" t="s">
        <v>51</v>
      </c>
      <c r="B63" s="15">
        <v>793</v>
      </c>
      <c r="C63" s="16" t="s">
        <v>26</v>
      </c>
      <c r="D63" s="16" t="s">
        <v>32</v>
      </c>
      <c r="E63" s="16" t="s">
        <v>497</v>
      </c>
      <c r="F63" s="16" t="s">
        <v>52</v>
      </c>
      <c r="G63" s="159">
        <f>'прил 7'!G1030</f>
        <v>0</v>
      </c>
      <c r="H63" s="159">
        <f>'прил 7'!H1030</f>
        <v>0</v>
      </c>
      <c r="I63" s="159">
        <f>'прил 7'!I1030</f>
        <v>0</v>
      </c>
      <c r="J63" s="159">
        <f>'прил 7'!J1030</f>
        <v>0</v>
      </c>
      <c r="K63" s="159">
        <f>'прил 7'!K1030</f>
        <v>0</v>
      </c>
      <c r="L63" s="159">
        <f>'прил 7'!L1030</f>
        <v>0</v>
      </c>
      <c r="M63" s="159">
        <f>'прил 7'!M1030</f>
        <v>0</v>
      </c>
      <c r="N63" s="159">
        <f>'прил 7'!N1030</f>
        <v>0</v>
      </c>
      <c r="O63" s="159">
        <f>'прил 7'!O1030</f>
        <v>0</v>
      </c>
      <c r="P63" s="159">
        <f>'прил 7'!P1030</f>
        <v>0</v>
      </c>
      <c r="Q63" s="159">
        <f>'прил 7'!Q1030</f>
        <v>0</v>
      </c>
      <c r="R63" s="159">
        <f>'прил 7'!R1030</f>
        <v>0</v>
      </c>
      <c r="S63" s="159">
        <f>'прил 7'!S1030</f>
        <v>0</v>
      </c>
      <c r="T63" s="159">
        <f>'прил 7'!T1030</f>
        <v>0</v>
      </c>
      <c r="U63" s="159">
        <f>'прил 7'!U1030</f>
        <v>0</v>
      </c>
      <c r="V63" s="159">
        <f>'прил 7'!V1030</f>
        <v>0</v>
      </c>
      <c r="W63" s="159">
        <f>'прил 7'!W1030</f>
        <v>0</v>
      </c>
      <c r="X63" s="159">
        <f>'прил 7'!X1030</f>
        <v>0</v>
      </c>
      <c r="Y63" s="159">
        <f>'прил 7'!Y1030</f>
        <v>0</v>
      </c>
      <c r="Z63" s="159">
        <f>'прил 7'!Z1030</f>
        <v>0</v>
      </c>
      <c r="AA63" s="159">
        <f>'прил 7'!AA1030</f>
        <v>0</v>
      </c>
      <c r="AB63" s="159">
        <f>'прил 7'!AB1030</f>
        <v>0</v>
      </c>
      <c r="AC63" s="159">
        <f>'прил 7'!AC1030</f>
        <v>0</v>
      </c>
      <c r="AD63" s="159">
        <f>'прил 7'!AD1030</f>
        <v>0</v>
      </c>
      <c r="AE63" s="159">
        <f>'прил 7'!AE1030</f>
        <v>0</v>
      </c>
      <c r="AF63" s="159">
        <f>'прил 7'!AF1030</f>
        <v>0</v>
      </c>
      <c r="AG63" s="159">
        <f>'прил 7'!AG1030</f>
        <v>0</v>
      </c>
    </row>
    <row r="64" spans="1:33" s="36" customFormat="1" ht="35.25" hidden="1" customHeight="1">
      <c r="A64" s="17" t="s">
        <v>40</v>
      </c>
      <c r="B64" s="15">
        <v>793</v>
      </c>
      <c r="C64" s="16" t="s">
        <v>26</v>
      </c>
      <c r="D64" s="16" t="s">
        <v>32</v>
      </c>
      <c r="E64" s="16" t="s">
        <v>497</v>
      </c>
      <c r="F64" s="16" t="s">
        <v>41</v>
      </c>
      <c r="G64" s="159">
        <f>G65</f>
        <v>0</v>
      </c>
      <c r="H64" s="159">
        <f t="shared" ref="H64:AG64" si="24">H65</f>
        <v>0</v>
      </c>
      <c r="I64" s="159">
        <f t="shared" si="24"/>
        <v>0</v>
      </c>
      <c r="J64" s="159">
        <f t="shared" si="24"/>
        <v>0</v>
      </c>
      <c r="K64" s="159">
        <f t="shared" si="24"/>
        <v>0</v>
      </c>
      <c r="L64" s="159">
        <f t="shared" si="24"/>
        <v>0</v>
      </c>
      <c r="M64" s="159">
        <f t="shared" si="24"/>
        <v>0</v>
      </c>
      <c r="N64" s="159">
        <f t="shared" si="24"/>
        <v>0</v>
      </c>
      <c r="O64" s="159">
        <f t="shared" si="24"/>
        <v>0</v>
      </c>
      <c r="P64" s="159">
        <f t="shared" si="24"/>
        <v>0</v>
      </c>
      <c r="Q64" s="159">
        <f t="shared" si="24"/>
        <v>0</v>
      </c>
      <c r="R64" s="159">
        <f t="shared" si="24"/>
        <v>0</v>
      </c>
      <c r="S64" s="159">
        <f t="shared" si="24"/>
        <v>0</v>
      </c>
      <c r="T64" s="159">
        <f t="shared" si="24"/>
        <v>0</v>
      </c>
      <c r="U64" s="159">
        <f t="shared" si="24"/>
        <v>0</v>
      </c>
      <c r="V64" s="159">
        <f t="shared" si="24"/>
        <v>0</v>
      </c>
      <c r="W64" s="159">
        <f t="shared" si="24"/>
        <v>0</v>
      </c>
      <c r="X64" s="159">
        <f t="shared" si="24"/>
        <v>0</v>
      </c>
      <c r="Y64" s="159">
        <f t="shared" si="24"/>
        <v>0</v>
      </c>
      <c r="Z64" s="159">
        <f t="shared" si="24"/>
        <v>0</v>
      </c>
      <c r="AA64" s="159">
        <f t="shared" si="24"/>
        <v>0</v>
      </c>
      <c r="AB64" s="159">
        <f t="shared" si="24"/>
        <v>0</v>
      </c>
      <c r="AC64" s="159">
        <f t="shared" si="24"/>
        <v>0</v>
      </c>
      <c r="AD64" s="159">
        <f t="shared" si="24"/>
        <v>0</v>
      </c>
      <c r="AE64" s="159">
        <f t="shared" si="24"/>
        <v>0</v>
      </c>
      <c r="AF64" s="159">
        <f t="shared" si="24"/>
        <v>0</v>
      </c>
      <c r="AG64" s="159">
        <f t="shared" si="24"/>
        <v>0</v>
      </c>
    </row>
    <row r="65" spans="1:33" s="36" customFormat="1" ht="25.5" hidden="1">
      <c r="A65" s="17" t="s">
        <v>13</v>
      </c>
      <c r="B65" s="15">
        <v>793</v>
      </c>
      <c r="C65" s="16" t="s">
        <v>26</v>
      </c>
      <c r="D65" s="16" t="s">
        <v>32</v>
      </c>
      <c r="E65" s="16" t="s">
        <v>497</v>
      </c>
      <c r="F65" s="16" t="s">
        <v>12</v>
      </c>
      <c r="G65" s="159">
        <f>'прил 7'!G1034</f>
        <v>0</v>
      </c>
      <c r="H65" s="159">
        <f>'прил 7'!H1034</f>
        <v>0</v>
      </c>
      <c r="I65" s="159">
        <f>'прил 7'!I1034</f>
        <v>0</v>
      </c>
      <c r="J65" s="159">
        <f>'прил 7'!J1034</f>
        <v>0</v>
      </c>
      <c r="K65" s="159">
        <f>'прил 7'!K1034</f>
        <v>0</v>
      </c>
      <c r="L65" s="159">
        <f>'прил 7'!L1034</f>
        <v>0</v>
      </c>
      <c r="M65" s="159">
        <f>'прил 7'!M1034</f>
        <v>0</v>
      </c>
      <c r="N65" s="159">
        <f>'прил 7'!N1034</f>
        <v>0</v>
      </c>
      <c r="O65" s="159">
        <f>'прил 7'!O1034</f>
        <v>0</v>
      </c>
      <c r="P65" s="159">
        <f>'прил 7'!P1034</f>
        <v>0</v>
      </c>
      <c r="Q65" s="159">
        <f>'прил 7'!Q1034</f>
        <v>0</v>
      </c>
      <c r="R65" s="159">
        <f>'прил 7'!R1034</f>
        <v>0</v>
      </c>
      <c r="S65" s="159">
        <f>'прил 7'!S1034</f>
        <v>0</v>
      </c>
      <c r="T65" s="159">
        <f>'прил 7'!T1034</f>
        <v>0</v>
      </c>
      <c r="U65" s="159">
        <f>'прил 7'!U1034</f>
        <v>0</v>
      </c>
      <c r="V65" s="159">
        <f>'прил 7'!V1034</f>
        <v>0</v>
      </c>
      <c r="W65" s="159">
        <f>'прил 7'!W1034</f>
        <v>0</v>
      </c>
      <c r="X65" s="159">
        <f>'прил 7'!X1034</f>
        <v>0</v>
      </c>
      <c r="Y65" s="159">
        <f>'прил 7'!Y1034</f>
        <v>0</v>
      </c>
      <c r="Z65" s="159">
        <f>'прил 7'!Z1034</f>
        <v>0</v>
      </c>
      <c r="AA65" s="159">
        <f>'прил 7'!AA1034</f>
        <v>0</v>
      </c>
      <c r="AB65" s="159">
        <f>'прил 7'!AB1034</f>
        <v>0</v>
      </c>
      <c r="AC65" s="159">
        <f>'прил 7'!AC1034</f>
        <v>0</v>
      </c>
      <c r="AD65" s="159">
        <f>'прил 7'!AD1034</f>
        <v>0</v>
      </c>
      <c r="AE65" s="159">
        <f>'прил 7'!AE1034</f>
        <v>0</v>
      </c>
      <c r="AF65" s="159">
        <f>'прил 7'!AF1034</f>
        <v>0</v>
      </c>
      <c r="AG65" s="159">
        <f>'прил 7'!AG1034</f>
        <v>0</v>
      </c>
    </row>
    <row r="66" spans="1:33" ht="25.5" hidden="1">
      <c r="A66" s="17" t="s">
        <v>353</v>
      </c>
      <c r="B66" s="15">
        <v>793</v>
      </c>
      <c r="C66" s="16" t="s">
        <v>26</v>
      </c>
      <c r="D66" s="16" t="s">
        <v>32</v>
      </c>
      <c r="E66" s="16" t="s">
        <v>498</v>
      </c>
      <c r="F66" s="16"/>
      <c r="G66" s="159">
        <f>G69+G67+G71</f>
        <v>0</v>
      </c>
      <c r="H66" s="159">
        <f t="shared" ref="H66:AG66" si="25">H69+H67+H71</f>
        <v>0</v>
      </c>
      <c r="I66" s="159">
        <f t="shared" si="25"/>
        <v>0</v>
      </c>
      <c r="J66" s="159">
        <f t="shared" si="25"/>
        <v>0</v>
      </c>
      <c r="K66" s="159">
        <f t="shared" si="25"/>
        <v>0</v>
      </c>
      <c r="L66" s="159">
        <f t="shared" si="25"/>
        <v>0</v>
      </c>
      <c r="M66" s="159">
        <f t="shared" si="25"/>
        <v>0</v>
      </c>
      <c r="N66" s="159">
        <f t="shared" si="25"/>
        <v>0</v>
      </c>
      <c r="O66" s="159">
        <f t="shared" si="25"/>
        <v>0</v>
      </c>
      <c r="P66" s="159">
        <f t="shared" si="25"/>
        <v>0</v>
      </c>
      <c r="Q66" s="159">
        <f t="shared" si="25"/>
        <v>0</v>
      </c>
      <c r="R66" s="159">
        <f t="shared" si="25"/>
        <v>0</v>
      </c>
      <c r="S66" s="159">
        <f t="shared" si="25"/>
        <v>0</v>
      </c>
      <c r="T66" s="159">
        <f t="shared" si="25"/>
        <v>0</v>
      </c>
      <c r="U66" s="159">
        <f t="shared" si="25"/>
        <v>0</v>
      </c>
      <c r="V66" s="159">
        <f t="shared" si="25"/>
        <v>0</v>
      </c>
      <c r="W66" s="159">
        <f t="shared" si="25"/>
        <v>0</v>
      </c>
      <c r="X66" s="159">
        <f t="shared" si="25"/>
        <v>0</v>
      </c>
      <c r="Y66" s="159">
        <f t="shared" si="25"/>
        <v>0</v>
      </c>
      <c r="Z66" s="159">
        <f t="shared" si="25"/>
        <v>0</v>
      </c>
      <c r="AA66" s="159">
        <f t="shared" si="25"/>
        <v>0</v>
      </c>
      <c r="AB66" s="159">
        <f t="shared" si="25"/>
        <v>0</v>
      </c>
      <c r="AC66" s="159">
        <f t="shared" si="25"/>
        <v>0</v>
      </c>
      <c r="AD66" s="159">
        <f t="shared" si="25"/>
        <v>0</v>
      </c>
      <c r="AE66" s="159">
        <f t="shared" si="25"/>
        <v>0</v>
      </c>
      <c r="AF66" s="159">
        <f t="shared" si="25"/>
        <v>0</v>
      </c>
      <c r="AG66" s="159">
        <f t="shared" si="25"/>
        <v>0</v>
      </c>
    </row>
    <row r="67" spans="1:33" s="52" customFormat="1" hidden="1">
      <c r="A67" s="17" t="s">
        <v>649</v>
      </c>
      <c r="B67" s="15">
        <v>793</v>
      </c>
      <c r="C67" s="16" t="s">
        <v>26</v>
      </c>
      <c r="D67" s="16" t="s">
        <v>32</v>
      </c>
      <c r="E67" s="16" t="s">
        <v>498</v>
      </c>
      <c r="F67" s="16" t="s">
        <v>50</v>
      </c>
      <c r="G67" s="159">
        <f>G68</f>
        <v>0</v>
      </c>
      <c r="H67" s="159">
        <f t="shared" ref="H67:AG67" si="26">H68</f>
        <v>0</v>
      </c>
      <c r="I67" s="159">
        <f t="shared" si="26"/>
        <v>0</v>
      </c>
      <c r="J67" s="159">
        <f t="shared" si="26"/>
        <v>0</v>
      </c>
      <c r="K67" s="159">
        <f t="shared" si="26"/>
        <v>0</v>
      </c>
      <c r="L67" s="159">
        <f t="shared" si="26"/>
        <v>0</v>
      </c>
      <c r="M67" s="159">
        <f t="shared" si="26"/>
        <v>0</v>
      </c>
      <c r="N67" s="159">
        <f t="shared" si="26"/>
        <v>0</v>
      </c>
      <c r="O67" s="159">
        <f t="shared" si="26"/>
        <v>0</v>
      </c>
      <c r="P67" s="159">
        <f t="shared" si="26"/>
        <v>0</v>
      </c>
      <c r="Q67" s="159">
        <f t="shared" si="26"/>
        <v>0</v>
      </c>
      <c r="R67" s="159">
        <f t="shared" si="26"/>
        <v>0</v>
      </c>
      <c r="S67" s="159">
        <f t="shared" si="26"/>
        <v>0</v>
      </c>
      <c r="T67" s="159">
        <f t="shared" si="26"/>
        <v>0</v>
      </c>
      <c r="U67" s="159">
        <f t="shared" si="26"/>
        <v>0</v>
      </c>
      <c r="V67" s="159">
        <f t="shared" si="26"/>
        <v>0</v>
      </c>
      <c r="W67" s="159">
        <f t="shared" si="26"/>
        <v>0</v>
      </c>
      <c r="X67" s="159">
        <f t="shared" si="26"/>
        <v>0</v>
      </c>
      <c r="Y67" s="159">
        <f t="shared" si="26"/>
        <v>0</v>
      </c>
      <c r="Z67" s="159">
        <f t="shared" si="26"/>
        <v>0</v>
      </c>
      <c r="AA67" s="159">
        <f t="shared" si="26"/>
        <v>0</v>
      </c>
      <c r="AB67" s="159">
        <f t="shared" si="26"/>
        <v>0</v>
      </c>
      <c r="AC67" s="159">
        <f t="shared" si="26"/>
        <v>0</v>
      </c>
      <c r="AD67" s="159">
        <f t="shared" si="26"/>
        <v>0</v>
      </c>
      <c r="AE67" s="159">
        <f t="shared" si="26"/>
        <v>0</v>
      </c>
      <c r="AF67" s="159">
        <f t="shared" si="26"/>
        <v>0</v>
      </c>
      <c r="AG67" s="159">
        <f t="shared" si="26"/>
        <v>0</v>
      </c>
    </row>
    <row r="68" spans="1:33" s="52" customFormat="1" ht="25.5" hidden="1">
      <c r="A68" s="17" t="s">
        <v>51</v>
      </c>
      <c r="B68" s="15">
        <v>793</v>
      </c>
      <c r="C68" s="16" t="s">
        <v>26</v>
      </c>
      <c r="D68" s="16" t="s">
        <v>32</v>
      </c>
      <c r="E68" s="16" t="s">
        <v>498</v>
      </c>
      <c r="F68" s="16" t="s">
        <v>52</v>
      </c>
      <c r="G68" s="159">
        <f>'прил 7'!G1038</f>
        <v>0</v>
      </c>
      <c r="H68" s="159">
        <f>'прил 7'!H1038</f>
        <v>0</v>
      </c>
      <c r="I68" s="159">
        <f>'прил 7'!I1038</f>
        <v>0</v>
      </c>
      <c r="J68" s="159">
        <f>'прил 7'!J1038</f>
        <v>0</v>
      </c>
      <c r="K68" s="159">
        <f>'прил 7'!K1038</f>
        <v>0</v>
      </c>
      <c r="L68" s="159">
        <f>'прил 7'!L1038</f>
        <v>0</v>
      </c>
      <c r="M68" s="159">
        <f>'прил 7'!M1038</f>
        <v>0</v>
      </c>
      <c r="N68" s="159">
        <f>'прил 7'!N1038</f>
        <v>0</v>
      </c>
      <c r="O68" s="159">
        <f>'прил 7'!O1038</f>
        <v>0</v>
      </c>
      <c r="P68" s="159">
        <f>'прил 7'!P1038</f>
        <v>0</v>
      </c>
      <c r="Q68" s="159">
        <f>'прил 7'!Q1038</f>
        <v>0</v>
      </c>
      <c r="R68" s="159">
        <f>'прил 7'!R1038</f>
        <v>0</v>
      </c>
      <c r="S68" s="159">
        <f>'прил 7'!S1038</f>
        <v>0</v>
      </c>
      <c r="T68" s="159">
        <f>'прил 7'!T1038</f>
        <v>0</v>
      </c>
      <c r="U68" s="159">
        <f>'прил 7'!U1038</f>
        <v>0</v>
      </c>
      <c r="V68" s="159">
        <f>'прил 7'!V1038</f>
        <v>0</v>
      </c>
      <c r="W68" s="159">
        <f>'прил 7'!W1038</f>
        <v>0</v>
      </c>
      <c r="X68" s="159">
        <f>'прил 7'!X1038</f>
        <v>0</v>
      </c>
      <c r="Y68" s="159">
        <f>'прил 7'!Y1038</f>
        <v>0</v>
      </c>
      <c r="Z68" s="159">
        <f>'прил 7'!Z1038</f>
        <v>0</v>
      </c>
      <c r="AA68" s="159">
        <f>'прил 7'!AA1038</f>
        <v>0</v>
      </c>
      <c r="AB68" s="159">
        <f>'прил 7'!AB1038</f>
        <v>0</v>
      </c>
      <c r="AC68" s="159">
        <f>'прил 7'!AC1038</f>
        <v>0</v>
      </c>
      <c r="AD68" s="159">
        <f>'прил 7'!AD1038</f>
        <v>0</v>
      </c>
      <c r="AE68" s="159">
        <f>'прил 7'!AE1038</f>
        <v>0</v>
      </c>
      <c r="AF68" s="159">
        <f>'прил 7'!AF1038</f>
        <v>0</v>
      </c>
      <c r="AG68" s="159">
        <f>'прил 7'!AG1038</f>
        <v>0</v>
      </c>
    </row>
    <row r="69" spans="1:33" hidden="1">
      <c r="A69" s="17" t="s">
        <v>343</v>
      </c>
      <c r="B69" s="15">
        <v>793</v>
      </c>
      <c r="C69" s="16" t="s">
        <v>26</v>
      </c>
      <c r="D69" s="16" t="s">
        <v>32</v>
      </c>
      <c r="E69" s="16" t="s">
        <v>498</v>
      </c>
      <c r="F69" s="16" t="s">
        <v>344</v>
      </c>
      <c r="G69" s="159">
        <f>G70</f>
        <v>0</v>
      </c>
      <c r="H69" s="159">
        <f t="shared" ref="H69:AG69" si="27">H70</f>
        <v>0</v>
      </c>
      <c r="I69" s="159">
        <f t="shared" si="27"/>
        <v>0</v>
      </c>
      <c r="J69" s="159">
        <f t="shared" si="27"/>
        <v>0</v>
      </c>
      <c r="K69" s="159">
        <f t="shared" si="27"/>
        <v>0</v>
      </c>
      <c r="L69" s="159">
        <f t="shared" si="27"/>
        <v>0</v>
      </c>
      <c r="M69" s="159">
        <f t="shared" si="27"/>
        <v>0</v>
      </c>
      <c r="N69" s="159">
        <f t="shared" si="27"/>
        <v>0</v>
      </c>
      <c r="O69" s="159">
        <f t="shared" si="27"/>
        <v>0</v>
      </c>
      <c r="P69" s="159">
        <f t="shared" si="27"/>
        <v>0</v>
      </c>
      <c r="Q69" s="159">
        <f t="shared" si="27"/>
        <v>0</v>
      </c>
      <c r="R69" s="159">
        <f t="shared" si="27"/>
        <v>0</v>
      </c>
      <c r="S69" s="159">
        <f t="shared" si="27"/>
        <v>0</v>
      </c>
      <c r="T69" s="159">
        <f t="shared" si="27"/>
        <v>0</v>
      </c>
      <c r="U69" s="159">
        <f t="shared" si="27"/>
        <v>0</v>
      </c>
      <c r="V69" s="159">
        <f t="shared" si="27"/>
        <v>0</v>
      </c>
      <c r="W69" s="159">
        <f t="shared" si="27"/>
        <v>0</v>
      </c>
      <c r="X69" s="159">
        <f t="shared" si="27"/>
        <v>0</v>
      </c>
      <c r="Y69" s="159">
        <f t="shared" si="27"/>
        <v>0</v>
      </c>
      <c r="Z69" s="159">
        <f t="shared" si="27"/>
        <v>0</v>
      </c>
      <c r="AA69" s="159">
        <f t="shared" si="27"/>
        <v>0</v>
      </c>
      <c r="AB69" s="159">
        <f t="shared" si="27"/>
        <v>0</v>
      </c>
      <c r="AC69" s="159">
        <f t="shared" si="27"/>
        <v>0</v>
      </c>
      <c r="AD69" s="159">
        <f t="shared" si="27"/>
        <v>0</v>
      </c>
      <c r="AE69" s="159">
        <f t="shared" si="27"/>
        <v>0</v>
      </c>
      <c r="AF69" s="159">
        <f t="shared" si="27"/>
        <v>0</v>
      </c>
      <c r="AG69" s="159">
        <f t="shared" si="27"/>
        <v>0</v>
      </c>
    </row>
    <row r="70" spans="1:33" ht="38.25" hidden="1">
      <c r="A70" s="17" t="s">
        <v>572</v>
      </c>
      <c r="B70" s="15">
        <v>793</v>
      </c>
      <c r="C70" s="16" t="s">
        <v>26</v>
      </c>
      <c r="D70" s="16" t="s">
        <v>32</v>
      </c>
      <c r="E70" s="16" t="s">
        <v>498</v>
      </c>
      <c r="F70" s="16" t="s">
        <v>362</v>
      </c>
      <c r="G70" s="159">
        <f>'прил 7'!G1040</f>
        <v>0</v>
      </c>
      <c r="H70" s="159">
        <f>'прил 7'!H1040</f>
        <v>0</v>
      </c>
      <c r="I70" s="159">
        <f>'прил 7'!I1040</f>
        <v>0</v>
      </c>
      <c r="J70" s="159">
        <f>'прил 7'!J1040</f>
        <v>0</v>
      </c>
      <c r="K70" s="159">
        <f>'прил 7'!K1040</f>
        <v>0</v>
      </c>
      <c r="L70" s="159">
        <f>'прил 7'!L1040</f>
        <v>0</v>
      </c>
      <c r="M70" s="159">
        <f>'прил 7'!M1040</f>
        <v>0</v>
      </c>
      <c r="N70" s="159">
        <f>'прил 7'!N1040</f>
        <v>0</v>
      </c>
      <c r="O70" s="159">
        <f>'прил 7'!O1040</f>
        <v>0</v>
      </c>
      <c r="P70" s="159">
        <f>'прил 7'!P1040</f>
        <v>0</v>
      </c>
      <c r="Q70" s="159">
        <f>'прил 7'!Q1040</f>
        <v>0</v>
      </c>
      <c r="R70" s="159">
        <f>'прил 7'!R1040</f>
        <v>0</v>
      </c>
      <c r="S70" s="159">
        <f>'прил 7'!S1040</f>
        <v>0</v>
      </c>
      <c r="T70" s="159">
        <f>'прил 7'!T1040</f>
        <v>0</v>
      </c>
      <c r="U70" s="159">
        <f>'прил 7'!U1040</f>
        <v>0</v>
      </c>
      <c r="V70" s="159">
        <f>'прил 7'!V1040</f>
        <v>0</v>
      </c>
      <c r="W70" s="159">
        <f>'прил 7'!W1040</f>
        <v>0</v>
      </c>
      <c r="X70" s="159">
        <f>'прил 7'!X1040</f>
        <v>0</v>
      </c>
      <c r="Y70" s="159">
        <f>'прил 7'!Y1040</f>
        <v>0</v>
      </c>
      <c r="Z70" s="159">
        <f>'прил 7'!Z1040</f>
        <v>0</v>
      </c>
      <c r="AA70" s="159">
        <f>'прил 7'!AA1040</f>
        <v>0</v>
      </c>
      <c r="AB70" s="159">
        <f>'прил 7'!AB1040</f>
        <v>0</v>
      </c>
      <c r="AC70" s="159">
        <f>'прил 7'!AC1040</f>
        <v>0</v>
      </c>
      <c r="AD70" s="159">
        <f>'прил 7'!AD1040</f>
        <v>0</v>
      </c>
      <c r="AE70" s="159">
        <f>'прил 7'!AE1040</f>
        <v>0</v>
      </c>
      <c r="AF70" s="159">
        <f>'прил 7'!AF1040</f>
        <v>0</v>
      </c>
      <c r="AG70" s="159">
        <f>'прил 7'!AG1040</f>
        <v>0</v>
      </c>
    </row>
    <row r="71" spans="1:33" ht="24" hidden="1" customHeight="1">
      <c r="A71" s="17" t="s">
        <v>343</v>
      </c>
      <c r="B71" s="15">
        <v>793</v>
      </c>
      <c r="C71" s="16" t="s">
        <v>26</v>
      </c>
      <c r="D71" s="16" t="s">
        <v>32</v>
      </c>
      <c r="E71" s="16" t="s">
        <v>498</v>
      </c>
      <c r="F71" s="16" t="s">
        <v>344</v>
      </c>
      <c r="G71" s="159">
        <f>G72</f>
        <v>0</v>
      </c>
      <c r="H71" s="159">
        <f t="shared" ref="H71:AG71" si="28">H72</f>
        <v>0</v>
      </c>
      <c r="I71" s="159">
        <f t="shared" si="28"/>
        <v>0</v>
      </c>
      <c r="J71" s="159">
        <f t="shared" si="28"/>
        <v>0</v>
      </c>
      <c r="K71" s="159">
        <f t="shared" si="28"/>
        <v>0</v>
      </c>
      <c r="L71" s="159">
        <f t="shared" si="28"/>
        <v>0</v>
      </c>
      <c r="M71" s="159">
        <f t="shared" si="28"/>
        <v>0</v>
      </c>
      <c r="N71" s="159">
        <f t="shared" si="28"/>
        <v>0</v>
      </c>
      <c r="O71" s="159">
        <f t="shared" si="28"/>
        <v>0</v>
      </c>
      <c r="P71" s="159">
        <f t="shared" si="28"/>
        <v>0</v>
      </c>
      <c r="Q71" s="159">
        <f t="shared" si="28"/>
        <v>0</v>
      </c>
      <c r="R71" s="159">
        <f t="shared" si="28"/>
        <v>0</v>
      </c>
      <c r="S71" s="159">
        <f t="shared" si="28"/>
        <v>0</v>
      </c>
      <c r="T71" s="159">
        <f t="shared" si="28"/>
        <v>0</v>
      </c>
      <c r="U71" s="159">
        <f t="shared" si="28"/>
        <v>0</v>
      </c>
      <c r="V71" s="159">
        <f t="shared" si="28"/>
        <v>0</v>
      </c>
      <c r="W71" s="159">
        <f t="shared" si="28"/>
        <v>0</v>
      </c>
      <c r="X71" s="159">
        <f t="shared" si="28"/>
        <v>0</v>
      </c>
      <c r="Y71" s="159">
        <f t="shared" si="28"/>
        <v>0</v>
      </c>
      <c r="Z71" s="159">
        <f t="shared" si="28"/>
        <v>0</v>
      </c>
      <c r="AA71" s="159">
        <f t="shared" si="28"/>
        <v>0</v>
      </c>
      <c r="AB71" s="159">
        <f t="shared" si="28"/>
        <v>0</v>
      </c>
      <c r="AC71" s="159">
        <f t="shared" si="28"/>
        <v>0</v>
      </c>
      <c r="AD71" s="159">
        <f t="shared" si="28"/>
        <v>0</v>
      </c>
      <c r="AE71" s="159">
        <f t="shared" si="28"/>
        <v>0</v>
      </c>
      <c r="AF71" s="159">
        <f t="shared" si="28"/>
        <v>0</v>
      </c>
      <c r="AG71" s="159">
        <f t="shared" si="28"/>
        <v>0</v>
      </c>
    </row>
    <row r="72" spans="1:33" ht="25.5" hidden="1" customHeight="1">
      <c r="A72" s="17" t="s">
        <v>361</v>
      </c>
      <c r="B72" s="15">
        <v>793</v>
      </c>
      <c r="C72" s="16" t="s">
        <v>26</v>
      </c>
      <c r="D72" s="16" t="s">
        <v>32</v>
      </c>
      <c r="E72" s="16" t="s">
        <v>498</v>
      </c>
      <c r="F72" s="16" t="s">
        <v>362</v>
      </c>
      <c r="G72" s="159">
        <f>'прил 7'!G1042</f>
        <v>0</v>
      </c>
      <c r="H72" s="159">
        <f>'прил 7'!H1042</f>
        <v>0</v>
      </c>
      <c r="I72" s="159">
        <f>'прил 7'!I1042</f>
        <v>0</v>
      </c>
      <c r="J72" s="159">
        <f>'прил 7'!J1042</f>
        <v>0</v>
      </c>
      <c r="K72" s="159">
        <f>'прил 7'!K1042</f>
        <v>0</v>
      </c>
      <c r="L72" s="159">
        <f>'прил 7'!L1042</f>
        <v>0</v>
      </c>
      <c r="M72" s="159">
        <f>'прил 7'!M1042</f>
        <v>0</v>
      </c>
      <c r="N72" s="159">
        <f>'прил 7'!N1042</f>
        <v>0</v>
      </c>
      <c r="O72" s="159">
        <f>'прил 7'!O1042</f>
        <v>0</v>
      </c>
      <c r="P72" s="159">
        <f>'прил 7'!P1042</f>
        <v>0</v>
      </c>
      <c r="Q72" s="159">
        <f>'прил 7'!Q1042</f>
        <v>0</v>
      </c>
      <c r="R72" s="159">
        <f>'прил 7'!R1042</f>
        <v>0</v>
      </c>
      <c r="S72" s="159">
        <f>'прил 7'!S1042</f>
        <v>0</v>
      </c>
      <c r="T72" s="159">
        <f>'прил 7'!T1042</f>
        <v>0</v>
      </c>
      <c r="U72" s="159">
        <f>'прил 7'!U1042</f>
        <v>0</v>
      </c>
      <c r="V72" s="159">
        <f>'прил 7'!V1042</f>
        <v>0</v>
      </c>
      <c r="W72" s="159">
        <f>'прил 7'!W1042</f>
        <v>0</v>
      </c>
      <c r="X72" s="159">
        <f>'прил 7'!X1042</f>
        <v>0</v>
      </c>
      <c r="Y72" s="159">
        <f>'прил 7'!Y1042</f>
        <v>0</v>
      </c>
      <c r="Z72" s="159">
        <f>'прил 7'!Z1042</f>
        <v>0</v>
      </c>
      <c r="AA72" s="159">
        <f>'прил 7'!AA1042</f>
        <v>0</v>
      </c>
      <c r="AB72" s="159">
        <f>'прил 7'!AB1042</f>
        <v>0</v>
      </c>
      <c r="AC72" s="159">
        <f>'прил 7'!AC1042</f>
        <v>0</v>
      </c>
      <c r="AD72" s="159">
        <f>'прил 7'!AD1042</f>
        <v>0</v>
      </c>
      <c r="AE72" s="159">
        <f>'прил 7'!AE1042</f>
        <v>0</v>
      </c>
      <c r="AF72" s="159">
        <f>'прил 7'!AF1042</f>
        <v>0</v>
      </c>
      <c r="AG72" s="159">
        <f>'прил 7'!AG1042</f>
        <v>0</v>
      </c>
    </row>
    <row r="73" spans="1:33" ht="25.5" customHeight="1">
      <c r="A73" s="17" t="s">
        <v>954</v>
      </c>
      <c r="B73" s="15">
        <v>793</v>
      </c>
      <c r="C73" s="16" t="s">
        <v>26</v>
      </c>
      <c r="D73" s="16" t="s">
        <v>32</v>
      </c>
      <c r="E73" s="16" t="s">
        <v>953</v>
      </c>
      <c r="F73" s="16"/>
      <c r="G73" s="159">
        <f>G74</f>
        <v>50000</v>
      </c>
      <c r="H73" s="159">
        <f t="shared" ref="H73:AG74" si="29">H74</f>
        <v>50001</v>
      </c>
      <c r="I73" s="159">
        <f t="shared" si="29"/>
        <v>50002</v>
      </c>
      <c r="J73" s="159">
        <f t="shared" si="29"/>
        <v>50003</v>
      </c>
      <c r="K73" s="159">
        <f t="shared" si="29"/>
        <v>50004</v>
      </c>
      <c r="L73" s="159">
        <f t="shared" si="29"/>
        <v>50005</v>
      </c>
      <c r="M73" s="159">
        <f t="shared" si="29"/>
        <v>50006</v>
      </c>
      <c r="N73" s="159">
        <f t="shared" si="29"/>
        <v>50007</v>
      </c>
      <c r="O73" s="159">
        <f t="shared" si="29"/>
        <v>50008</v>
      </c>
      <c r="P73" s="159">
        <f t="shared" si="29"/>
        <v>50009</v>
      </c>
      <c r="Q73" s="159">
        <f t="shared" si="29"/>
        <v>50010</v>
      </c>
      <c r="R73" s="159">
        <f t="shared" si="29"/>
        <v>50011</v>
      </c>
      <c r="S73" s="159">
        <f t="shared" si="29"/>
        <v>50012</v>
      </c>
      <c r="T73" s="159">
        <f t="shared" si="29"/>
        <v>50013</v>
      </c>
      <c r="U73" s="159">
        <f t="shared" si="29"/>
        <v>50014</v>
      </c>
      <c r="V73" s="159">
        <f t="shared" si="29"/>
        <v>50015</v>
      </c>
      <c r="W73" s="159">
        <f t="shared" si="29"/>
        <v>50016</v>
      </c>
      <c r="X73" s="159">
        <f t="shared" si="29"/>
        <v>50017</v>
      </c>
      <c r="Y73" s="159">
        <f t="shared" si="29"/>
        <v>50018</v>
      </c>
      <c r="Z73" s="159">
        <f t="shared" si="29"/>
        <v>50019</v>
      </c>
      <c r="AA73" s="159">
        <f t="shared" si="29"/>
        <v>50020</v>
      </c>
      <c r="AB73" s="159">
        <f t="shared" si="29"/>
        <v>50021</v>
      </c>
      <c r="AC73" s="159">
        <f t="shared" si="29"/>
        <v>50022</v>
      </c>
      <c r="AD73" s="159">
        <f t="shared" si="29"/>
        <v>50023</v>
      </c>
      <c r="AE73" s="159">
        <f t="shared" si="29"/>
        <v>50024</v>
      </c>
      <c r="AF73" s="159">
        <f t="shared" si="29"/>
        <v>50025</v>
      </c>
      <c r="AG73" s="159">
        <f t="shared" si="29"/>
        <v>38348.25</v>
      </c>
    </row>
    <row r="74" spans="1:33" ht="25.5" customHeight="1">
      <c r="A74" s="17" t="s">
        <v>649</v>
      </c>
      <c r="B74" s="15">
        <v>793</v>
      </c>
      <c r="C74" s="16" t="s">
        <v>26</v>
      </c>
      <c r="D74" s="16" t="s">
        <v>32</v>
      </c>
      <c r="E74" s="16" t="s">
        <v>953</v>
      </c>
      <c r="F74" s="16" t="s">
        <v>50</v>
      </c>
      <c r="G74" s="159">
        <f>G75</f>
        <v>50000</v>
      </c>
      <c r="H74" s="159">
        <f t="shared" si="29"/>
        <v>50001</v>
      </c>
      <c r="I74" s="159">
        <f t="shared" si="29"/>
        <v>50002</v>
      </c>
      <c r="J74" s="159">
        <f t="shared" si="29"/>
        <v>50003</v>
      </c>
      <c r="K74" s="159">
        <f t="shared" si="29"/>
        <v>50004</v>
      </c>
      <c r="L74" s="159">
        <f t="shared" si="29"/>
        <v>50005</v>
      </c>
      <c r="M74" s="159">
        <f t="shared" si="29"/>
        <v>50006</v>
      </c>
      <c r="N74" s="159">
        <f t="shared" si="29"/>
        <v>50007</v>
      </c>
      <c r="O74" s="159">
        <f t="shared" si="29"/>
        <v>50008</v>
      </c>
      <c r="P74" s="159">
        <f t="shared" si="29"/>
        <v>50009</v>
      </c>
      <c r="Q74" s="159">
        <f t="shared" si="29"/>
        <v>50010</v>
      </c>
      <c r="R74" s="159">
        <f t="shared" si="29"/>
        <v>50011</v>
      </c>
      <c r="S74" s="159">
        <f t="shared" si="29"/>
        <v>50012</v>
      </c>
      <c r="T74" s="159">
        <f t="shared" si="29"/>
        <v>50013</v>
      </c>
      <c r="U74" s="159">
        <f t="shared" si="29"/>
        <v>50014</v>
      </c>
      <c r="V74" s="159">
        <f t="shared" si="29"/>
        <v>50015</v>
      </c>
      <c r="W74" s="159">
        <f t="shared" si="29"/>
        <v>50016</v>
      </c>
      <c r="X74" s="159">
        <f t="shared" si="29"/>
        <v>50017</v>
      </c>
      <c r="Y74" s="159">
        <f t="shared" si="29"/>
        <v>50018</v>
      </c>
      <c r="Z74" s="159">
        <f t="shared" si="29"/>
        <v>50019</v>
      </c>
      <c r="AA74" s="159">
        <f t="shared" si="29"/>
        <v>50020</v>
      </c>
      <c r="AB74" s="159">
        <f t="shared" si="29"/>
        <v>50021</v>
      </c>
      <c r="AC74" s="159">
        <f t="shared" si="29"/>
        <v>50022</v>
      </c>
      <c r="AD74" s="159">
        <f t="shared" si="29"/>
        <v>50023</v>
      </c>
      <c r="AE74" s="159">
        <f t="shared" si="29"/>
        <v>50024</v>
      </c>
      <c r="AF74" s="159">
        <f t="shared" si="29"/>
        <v>50025</v>
      </c>
      <c r="AG74" s="159">
        <f t="shared" si="29"/>
        <v>38348.25</v>
      </c>
    </row>
    <row r="75" spans="1:33" ht="25.5" customHeight="1">
      <c r="A75" s="17" t="s">
        <v>51</v>
      </c>
      <c r="B75" s="15">
        <v>793</v>
      </c>
      <c r="C75" s="16" t="s">
        <v>26</v>
      </c>
      <c r="D75" s="16" t="s">
        <v>32</v>
      </c>
      <c r="E75" s="16" t="s">
        <v>953</v>
      </c>
      <c r="F75" s="16" t="s">
        <v>52</v>
      </c>
      <c r="G75" s="159">
        <v>50000</v>
      </c>
      <c r="H75" s="159">
        <v>50001</v>
      </c>
      <c r="I75" s="159">
        <v>50002</v>
      </c>
      <c r="J75" s="159">
        <v>50003</v>
      </c>
      <c r="K75" s="159">
        <v>50004</v>
      </c>
      <c r="L75" s="159">
        <v>50005</v>
      </c>
      <c r="M75" s="159">
        <v>50006</v>
      </c>
      <c r="N75" s="159">
        <v>50007</v>
      </c>
      <c r="O75" s="159">
        <v>50008</v>
      </c>
      <c r="P75" s="159">
        <v>50009</v>
      </c>
      <c r="Q75" s="159">
        <v>50010</v>
      </c>
      <c r="R75" s="159">
        <v>50011</v>
      </c>
      <c r="S75" s="159">
        <v>50012</v>
      </c>
      <c r="T75" s="159">
        <v>50013</v>
      </c>
      <c r="U75" s="159">
        <v>50014</v>
      </c>
      <c r="V75" s="159">
        <v>50015</v>
      </c>
      <c r="W75" s="159">
        <v>50016</v>
      </c>
      <c r="X75" s="159">
        <v>50017</v>
      </c>
      <c r="Y75" s="159">
        <v>50018</v>
      </c>
      <c r="Z75" s="159">
        <v>50019</v>
      </c>
      <c r="AA75" s="159">
        <v>50020</v>
      </c>
      <c r="AB75" s="159">
        <v>50021</v>
      </c>
      <c r="AC75" s="159">
        <v>50022</v>
      </c>
      <c r="AD75" s="159">
        <v>50023</v>
      </c>
      <c r="AE75" s="159">
        <v>50024</v>
      </c>
      <c r="AF75" s="159">
        <v>50025</v>
      </c>
      <c r="AG75" s="159">
        <v>38348.25</v>
      </c>
    </row>
    <row r="76" spans="1:33" ht="25.5" customHeight="1">
      <c r="A76" s="17" t="s">
        <v>973</v>
      </c>
      <c r="B76" s="15">
        <v>793</v>
      </c>
      <c r="C76" s="16" t="s">
        <v>26</v>
      </c>
      <c r="D76" s="16" t="s">
        <v>32</v>
      </c>
      <c r="E76" s="16" t="s">
        <v>955</v>
      </c>
      <c r="F76" s="16"/>
      <c r="G76" s="159">
        <f>G77</f>
        <v>92000</v>
      </c>
      <c r="H76" s="159">
        <f t="shared" ref="H76:AG77" si="30">H77</f>
        <v>92000</v>
      </c>
      <c r="I76" s="159">
        <f t="shared" si="30"/>
        <v>92000</v>
      </c>
      <c r="J76" s="159">
        <f t="shared" si="30"/>
        <v>92000</v>
      </c>
      <c r="K76" s="159">
        <f t="shared" si="30"/>
        <v>92000</v>
      </c>
      <c r="L76" s="159">
        <f t="shared" si="30"/>
        <v>92000</v>
      </c>
      <c r="M76" s="159">
        <f t="shared" si="30"/>
        <v>92000</v>
      </c>
      <c r="N76" s="159">
        <f t="shared" si="30"/>
        <v>92000</v>
      </c>
      <c r="O76" s="159">
        <f t="shared" si="30"/>
        <v>92000</v>
      </c>
      <c r="P76" s="159">
        <f t="shared" si="30"/>
        <v>92000</v>
      </c>
      <c r="Q76" s="159">
        <f t="shared" si="30"/>
        <v>92000</v>
      </c>
      <c r="R76" s="159">
        <f t="shared" si="30"/>
        <v>92000</v>
      </c>
      <c r="S76" s="159">
        <f t="shared" si="30"/>
        <v>0</v>
      </c>
      <c r="T76" s="159">
        <f t="shared" si="30"/>
        <v>0</v>
      </c>
      <c r="U76" s="159">
        <f t="shared" si="30"/>
        <v>0</v>
      </c>
      <c r="V76" s="159">
        <f t="shared" si="30"/>
        <v>0</v>
      </c>
      <c r="W76" s="159">
        <f t="shared" si="30"/>
        <v>0</v>
      </c>
      <c r="X76" s="159">
        <f t="shared" si="30"/>
        <v>0</v>
      </c>
      <c r="Y76" s="159">
        <f t="shared" si="30"/>
        <v>0</v>
      </c>
      <c r="Z76" s="159">
        <f t="shared" si="30"/>
        <v>0</v>
      </c>
      <c r="AA76" s="159">
        <f t="shared" si="30"/>
        <v>0</v>
      </c>
      <c r="AB76" s="159">
        <f t="shared" si="30"/>
        <v>0</v>
      </c>
      <c r="AC76" s="159">
        <f t="shared" si="30"/>
        <v>0</v>
      </c>
      <c r="AD76" s="159">
        <f t="shared" si="30"/>
        <v>0</v>
      </c>
      <c r="AE76" s="159">
        <f t="shared" si="30"/>
        <v>0</v>
      </c>
      <c r="AF76" s="159">
        <f t="shared" si="30"/>
        <v>0</v>
      </c>
      <c r="AG76" s="159">
        <f t="shared" si="30"/>
        <v>92000</v>
      </c>
    </row>
    <row r="77" spans="1:33" ht="25.5" customHeight="1">
      <c r="A77" s="17" t="s">
        <v>649</v>
      </c>
      <c r="B77" s="15">
        <v>793</v>
      </c>
      <c r="C77" s="16" t="s">
        <v>26</v>
      </c>
      <c r="D77" s="16" t="s">
        <v>32</v>
      </c>
      <c r="E77" s="16" t="s">
        <v>955</v>
      </c>
      <c r="F77" s="16" t="s">
        <v>50</v>
      </c>
      <c r="G77" s="159">
        <f>G78</f>
        <v>92000</v>
      </c>
      <c r="H77" s="159">
        <f t="shared" si="30"/>
        <v>92000</v>
      </c>
      <c r="I77" s="159">
        <f t="shared" si="30"/>
        <v>92000</v>
      </c>
      <c r="J77" s="159">
        <f t="shared" si="30"/>
        <v>92000</v>
      </c>
      <c r="K77" s="159">
        <f t="shared" si="30"/>
        <v>92000</v>
      </c>
      <c r="L77" s="159">
        <f t="shared" si="30"/>
        <v>92000</v>
      </c>
      <c r="M77" s="159">
        <f t="shared" si="30"/>
        <v>92000</v>
      </c>
      <c r="N77" s="159">
        <f t="shared" si="30"/>
        <v>92000</v>
      </c>
      <c r="O77" s="159">
        <f t="shared" si="30"/>
        <v>92000</v>
      </c>
      <c r="P77" s="159">
        <f t="shared" si="30"/>
        <v>92000</v>
      </c>
      <c r="Q77" s="159">
        <f t="shared" si="30"/>
        <v>92000</v>
      </c>
      <c r="R77" s="159">
        <f t="shared" si="30"/>
        <v>92000</v>
      </c>
      <c r="S77" s="159">
        <f t="shared" si="30"/>
        <v>0</v>
      </c>
      <c r="T77" s="159">
        <f t="shared" si="30"/>
        <v>0</v>
      </c>
      <c r="U77" s="159">
        <f t="shared" si="30"/>
        <v>0</v>
      </c>
      <c r="V77" s="159">
        <f t="shared" si="30"/>
        <v>0</v>
      </c>
      <c r="W77" s="159">
        <f t="shared" si="30"/>
        <v>0</v>
      </c>
      <c r="X77" s="159">
        <f t="shared" si="30"/>
        <v>0</v>
      </c>
      <c r="Y77" s="159">
        <f t="shared" si="30"/>
        <v>0</v>
      </c>
      <c r="Z77" s="159">
        <f t="shared" si="30"/>
        <v>0</v>
      </c>
      <c r="AA77" s="159">
        <f t="shared" si="30"/>
        <v>0</v>
      </c>
      <c r="AB77" s="159">
        <f t="shared" si="30"/>
        <v>0</v>
      </c>
      <c r="AC77" s="159">
        <f t="shared" si="30"/>
        <v>0</v>
      </c>
      <c r="AD77" s="159">
        <f t="shared" si="30"/>
        <v>0</v>
      </c>
      <c r="AE77" s="159">
        <f t="shared" si="30"/>
        <v>0</v>
      </c>
      <c r="AF77" s="159">
        <f t="shared" si="30"/>
        <v>0</v>
      </c>
      <c r="AG77" s="159">
        <f t="shared" si="30"/>
        <v>92000</v>
      </c>
    </row>
    <row r="78" spans="1:33" ht="25.5" customHeight="1">
      <c r="A78" s="17" t="s">
        <v>51</v>
      </c>
      <c r="B78" s="15">
        <v>793</v>
      </c>
      <c r="C78" s="16" t="s">
        <v>26</v>
      </c>
      <c r="D78" s="16" t="s">
        <v>32</v>
      </c>
      <c r="E78" s="16" t="s">
        <v>955</v>
      </c>
      <c r="F78" s="16" t="s">
        <v>52</v>
      </c>
      <c r="G78" s="159">
        <f>'прил 7'!G1048</f>
        <v>92000</v>
      </c>
      <c r="H78" s="159">
        <f>'прил 7'!H1048</f>
        <v>92000</v>
      </c>
      <c r="I78" s="159">
        <f>'прил 7'!I1048</f>
        <v>92000</v>
      </c>
      <c r="J78" s="159">
        <f>'прил 7'!J1048</f>
        <v>92000</v>
      </c>
      <c r="K78" s="159">
        <f>'прил 7'!K1048</f>
        <v>92000</v>
      </c>
      <c r="L78" s="159">
        <f>'прил 7'!L1048</f>
        <v>92000</v>
      </c>
      <c r="M78" s="159">
        <f>'прил 7'!M1048</f>
        <v>92000</v>
      </c>
      <c r="N78" s="159">
        <f>'прил 7'!N1048</f>
        <v>92000</v>
      </c>
      <c r="O78" s="159">
        <f>'прил 7'!O1048</f>
        <v>92000</v>
      </c>
      <c r="P78" s="159">
        <f>'прил 7'!P1048</f>
        <v>92000</v>
      </c>
      <c r="Q78" s="159">
        <f>'прил 7'!Q1048</f>
        <v>92000</v>
      </c>
      <c r="R78" s="159">
        <f>'прил 7'!R1048</f>
        <v>92000</v>
      </c>
      <c r="S78" s="159">
        <f>'прил 7'!S1048</f>
        <v>0</v>
      </c>
      <c r="T78" s="159">
        <f>'прил 7'!T1048</f>
        <v>0</v>
      </c>
      <c r="U78" s="159">
        <f>'прил 7'!U1048</f>
        <v>0</v>
      </c>
      <c r="V78" s="159">
        <f>'прил 7'!V1048</f>
        <v>0</v>
      </c>
      <c r="W78" s="159">
        <f>'прил 7'!W1048</f>
        <v>0</v>
      </c>
      <c r="X78" s="159">
        <f>'прил 7'!X1048</f>
        <v>0</v>
      </c>
      <c r="Y78" s="159">
        <f>'прил 7'!Y1048</f>
        <v>0</v>
      </c>
      <c r="Z78" s="159">
        <f>'прил 7'!Z1048</f>
        <v>0</v>
      </c>
      <c r="AA78" s="159">
        <f>'прил 7'!AA1048</f>
        <v>0</v>
      </c>
      <c r="AB78" s="159">
        <f>'прил 7'!AB1048</f>
        <v>0</v>
      </c>
      <c r="AC78" s="159">
        <f>'прил 7'!AC1048</f>
        <v>0</v>
      </c>
      <c r="AD78" s="159">
        <f>'прил 7'!AD1048</f>
        <v>0</v>
      </c>
      <c r="AE78" s="159">
        <f>'прил 7'!AE1048</f>
        <v>0</v>
      </c>
      <c r="AF78" s="159">
        <f>'прил 7'!AF1048</f>
        <v>0</v>
      </c>
      <c r="AG78" s="159">
        <v>92000</v>
      </c>
    </row>
    <row r="79" spans="1:33" ht="25.5" customHeight="1">
      <c r="A79" s="17" t="s">
        <v>231</v>
      </c>
      <c r="B79" s="15">
        <v>793</v>
      </c>
      <c r="C79" s="16" t="s">
        <v>26</v>
      </c>
      <c r="D79" s="16" t="s">
        <v>32</v>
      </c>
      <c r="E79" s="16" t="s">
        <v>497</v>
      </c>
      <c r="F79" s="16"/>
      <c r="G79" s="159">
        <f>G80+G82</f>
        <v>180000</v>
      </c>
      <c r="H79" s="159">
        <f t="shared" ref="H79:AG79" si="31">H80+H82</f>
        <v>180002</v>
      </c>
      <c r="I79" s="159">
        <f t="shared" si="31"/>
        <v>180004</v>
      </c>
      <c r="J79" s="159">
        <f t="shared" si="31"/>
        <v>180006</v>
      </c>
      <c r="K79" s="159">
        <f t="shared" si="31"/>
        <v>180008</v>
      </c>
      <c r="L79" s="159">
        <f t="shared" si="31"/>
        <v>180010</v>
      </c>
      <c r="M79" s="159">
        <f t="shared" si="31"/>
        <v>180012</v>
      </c>
      <c r="N79" s="159">
        <f t="shared" si="31"/>
        <v>180014</v>
      </c>
      <c r="O79" s="159">
        <f t="shared" si="31"/>
        <v>180016</v>
      </c>
      <c r="P79" s="159">
        <f t="shared" si="31"/>
        <v>180018</v>
      </c>
      <c r="Q79" s="159">
        <f t="shared" si="31"/>
        <v>180020</v>
      </c>
      <c r="R79" s="159">
        <f t="shared" si="31"/>
        <v>178670.75</v>
      </c>
      <c r="S79" s="159">
        <f t="shared" si="31"/>
        <v>0</v>
      </c>
      <c r="T79" s="159">
        <f t="shared" si="31"/>
        <v>0</v>
      </c>
      <c r="U79" s="159">
        <f t="shared" si="31"/>
        <v>0</v>
      </c>
      <c r="V79" s="159">
        <f t="shared" si="31"/>
        <v>0</v>
      </c>
      <c r="W79" s="159">
        <f t="shared" si="31"/>
        <v>0</v>
      </c>
      <c r="X79" s="159">
        <f t="shared" si="31"/>
        <v>0</v>
      </c>
      <c r="Y79" s="159">
        <f t="shared" si="31"/>
        <v>0</v>
      </c>
      <c r="Z79" s="159">
        <f t="shared" si="31"/>
        <v>0</v>
      </c>
      <c r="AA79" s="159">
        <f t="shared" si="31"/>
        <v>0</v>
      </c>
      <c r="AB79" s="159">
        <f t="shared" si="31"/>
        <v>0</v>
      </c>
      <c r="AC79" s="159">
        <f t="shared" si="31"/>
        <v>0</v>
      </c>
      <c r="AD79" s="159">
        <f t="shared" si="31"/>
        <v>0</v>
      </c>
      <c r="AE79" s="159">
        <f t="shared" si="31"/>
        <v>0</v>
      </c>
      <c r="AF79" s="159">
        <f t="shared" si="31"/>
        <v>0</v>
      </c>
      <c r="AG79" s="159">
        <f t="shared" si="31"/>
        <v>178670.75</v>
      </c>
    </row>
    <row r="80" spans="1:33" ht="25.5" customHeight="1">
      <c r="A80" s="17" t="s">
        <v>649</v>
      </c>
      <c r="B80" s="15">
        <v>793</v>
      </c>
      <c r="C80" s="16" t="s">
        <v>26</v>
      </c>
      <c r="D80" s="16" t="s">
        <v>32</v>
      </c>
      <c r="E80" s="16" t="s">
        <v>497</v>
      </c>
      <c r="F80" s="16" t="s">
        <v>50</v>
      </c>
      <c r="G80" s="159">
        <f>G81</f>
        <v>40000</v>
      </c>
      <c r="H80" s="159">
        <f t="shared" ref="H80:AG80" si="32">H81</f>
        <v>40001</v>
      </c>
      <c r="I80" s="159">
        <f t="shared" si="32"/>
        <v>40002</v>
      </c>
      <c r="J80" s="159">
        <f t="shared" si="32"/>
        <v>40003</v>
      </c>
      <c r="K80" s="159">
        <f t="shared" si="32"/>
        <v>40004</v>
      </c>
      <c r="L80" s="159">
        <f t="shared" si="32"/>
        <v>40005</v>
      </c>
      <c r="M80" s="159">
        <f t="shared" si="32"/>
        <v>40006</v>
      </c>
      <c r="N80" s="159">
        <f t="shared" si="32"/>
        <v>40007</v>
      </c>
      <c r="O80" s="159">
        <f t="shared" si="32"/>
        <v>40008</v>
      </c>
      <c r="P80" s="159">
        <f t="shared" si="32"/>
        <v>40009</v>
      </c>
      <c r="Q80" s="159">
        <f t="shared" si="32"/>
        <v>40010</v>
      </c>
      <c r="R80" s="159">
        <f t="shared" si="32"/>
        <v>38670.75</v>
      </c>
      <c r="S80" s="159">
        <f t="shared" si="32"/>
        <v>0</v>
      </c>
      <c r="T80" s="159">
        <f t="shared" si="32"/>
        <v>0</v>
      </c>
      <c r="U80" s="159">
        <f t="shared" si="32"/>
        <v>0</v>
      </c>
      <c r="V80" s="159">
        <f t="shared" si="32"/>
        <v>0</v>
      </c>
      <c r="W80" s="159">
        <f t="shared" si="32"/>
        <v>0</v>
      </c>
      <c r="X80" s="159">
        <f t="shared" si="32"/>
        <v>0</v>
      </c>
      <c r="Y80" s="159">
        <f t="shared" si="32"/>
        <v>0</v>
      </c>
      <c r="Z80" s="159">
        <f t="shared" si="32"/>
        <v>0</v>
      </c>
      <c r="AA80" s="159">
        <f t="shared" si="32"/>
        <v>0</v>
      </c>
      <c r="AB80" s="159">
        <f t="shared" si="32"/>
        <v>0</v>
      </c>
      <c r="AC80" s="159">
        <f t="shared" si="32"/>
        <v>0</v>
      </c>
      <c r="AD80" s="159">
        <f t="shared" si="32"/>
        <v>0</v>
      </c>
      <c r="AE80" s="159">
        <f t="shared" si="32"/>
        <v>0</v>
      </c>
      <c r="AF80" s="159">
        <f t="shared" si="32"/>
        <v>0</v>
      </c>
      <c r="AG80" s="159">
        <f t="shared" si="32"/>
        <v>38670.75</v>
      </c>
    </row>
    <row r="81" spans="1:33" ht="25.5" customHeight="1">
      <c r="A81" s="17" t="s">
        <v>51</v>
      </c>
      <c r="B81" s="15">
        <v>793</v>
      </c>
      <c r="C81" s="16" t="s">
        <v>26</v>
      </c>
      <c r="D81" s="16" t="s">
        <v>32</v>
      </c>
      <c r="E81" s="16" t="s">
        <v>497</v>
      </c>
      <c r="F81" s="16" t="s">
        <v>52</v>
      </c>
      <c r="G81" s="159">
        <f>'прил 7'!G1051</f>
        <v>40000</v>
      </c>
      <c r="H81" s="159">
        <f>'прил 7'!H1051</f>
        <v>40001</v>
      </c>
      <c r="I81" s="159">
        <f>'прил 7'!I1051</f>
        <v>40002</v>
      </c>
      <c r="J81" s="159">
        <f>'прил 7'!J1051</f>
        <v>40003</v>
      </c>
      <c r="K81" s="159">
        <f>'прил 7'!K1051</f>
        <v>40004</v>
      </c>
      <c r="L81" s="159">
        <f>'прил 7'!L1051</f>
        <v>40005</v>
      </c>
      <c r="M81" s="159">
        <f>'прил 7'!M1051</f>
        <v>40006</v>
      </c>
      <c r="N81" s="159">
        <f>'прил 7'!N1051</f>
        <v>40007</v>
      </c>
      <c r="O81" s="159">
        <f>'прил 7'!O1051</f>
        <v>40008</v>
      </c>
      <c r="P81" s="159">
        <f>'прил 7'!P1051</f>
        <v>40009</v>
      </c>
      <c r="Q81" s="159">
        <f>'прил 7'!Q1051</f>
        <v>40010</v>
      </c>
      <c r="R81" s="159">
        <f>'прил 7'!R1051</f>
        <v>38670.75</v>
      </c>
      <c r="S81" s="159">
        <f>'прил 7'!S1051</f>
        <v>0</v>
      </c>
      <c r="T81" s="159">
        <f>'прил 7'!T1051</f>
        <v>0</v>
      </c>
      <c r="U81" s="159">
        <f>'прил 7'!U1051</f>
        <v>0</v>
      </c>
      <c r="V81" s="159">
        <f>'прил 7'!V1051</f>
        <v>0</v>
      </c>
      <c r="W81" s="159">
        <f>'прил 7'!W1051</f>
        <v>0</v>
      </c>
      <c r="X81" s="159">
        <f>'прил 7'!X1051</f>
        <v>0</v>
      </c>
      <c r="Y81" s="159">
        <f>'прил 7'!Y1051</f>
        <v>0</v>
      </c>
      <c r="Z81" s="159">
        <f>'прил 7'!Z1051</f>
        <v>0</v>
      </c>
      <c r="AA81" s="159">
        <f>'прил 7'!AA1051</f>
        <v>0</v>
      </c>
      <c r="AB81" s="159">
        <f>'прил 7'!AB1051</f>
        <v>0</v>
      </c>
      <c r="AC81" s="159">
        <f>'прил 7'!AC1051</f>
        <v>0</v>
      </c>
      <c r="AD81" s="159">
        <f>'прил 7'!AD1051</f>
        <v>0</v>
      </c>
      <c r="AE81" s="159">
        <f>'прил 7'!AE1051</f>
        <v>0</v>
      </c>
      <c r="AF81" s="159">
        <f>'прил 7'!AF1051</f>
        <v>0</v>
      </c>
      <c r="AG81" s="159">
        <v>38670.75</v>
      </c>
    </row>
    <row r="82" spans="1:33" ht="25.5" customHeight="1">
      <c r="A82" s="17" t="s">
        <v>100</v>
      </c>
      <c r="B82" s="15">
        <v>793</v>
      </c>
      <c r="C82" s="16" t="s">
        <v>26</v>
      </c>
      <c r="D82" s="16" t="s">
        <v>32</v>
      </c>
      <c r="E82" s="16" t="s">
        <v>497</v>
      </c>
      <c r="F82" s="16" t="s">
        <v>101</v>
      </c>
      <c r="G82" s="159">
        <f>G83</f>
        <v>140000</v>
      </c>
      <c r="H82" s="159">
        <f t="shared" ref="H82:AG82" si="33">H83</f>
        <v>140001</v>
      </c>
      <c r="I82" s="159">
        <f t="shared" si="33"/>
        <v>140002</v>
      </c>
      <c r="J82" s="159">
        <f t="shared" si="33"/>
        <v>140003</v>
      </c>
      <c r="K82" s="159">
        <f t="shared" si="33"/>
        <v>140004</v>
      </c>
      <c r="L82" s="159">
        <f t="shared" si="33"/>
        <v>140005</v>
      </c>
      <c r="M82" s="159">
        <f t="shared" si="33"/>
        <v>140006</v>
      </c>
      <c r="N82" s="159">
        <f t="shared" si="33"/>
        <v>140007</v>
      </c>
      <c r="O82" s="159">
        <f t="shared" si="33"/>
        <v>140008</v>
      </c>
      <c r="P82" s="159">
        <f t="shared" si="33"/>
        <v>140009</v>
      </c>
      <c r="Q82" s="159">
        <f t="shared" si="33"/>
        <v>140010</v>
      </c>
      <c r="R82" s="159">
        <f t="shared" si="33"/>
        <v>140000</v>
      </c>
      <c r="S82" s="159">
        <f t="shared" si="33"/>
        <v>0</v>
      </c>
      <c r="T82" s="159">
        <f t="shared" si="33"/>
        <v>0</v>
      </c>
      <c r="U82" s="159">
        <f t="shared" si="33"/>
        <v>0</v>
      </c>
      <c r="V82" s="159">
        <f t="shared" si="33"/>
        <v>0</v>
      </c>
      <c r="W82" s="159">
        <f t="shared" si="33"/>
        <v>0</v>
      </c>
      <c r="X82" s="159">
        <f t="shared" si="33"/>
        <v>0</v>
      </c>
      <c r="Y82" s="159">
        <f t="shared" si="33"/>
        <v>0</v>
      </c>
      <c r="Z82" s="159">
        <f t="shared" si="33"/>
        <v>0</v>
      </c>
      <c r="AA82" s="159">
        <f t="shared" si="33"/>
        <v>0</v>
      </c>
      <c r="AB82" s="159">
        <f t="shared" si="33"/>
        <v>0</v>
      </c>
      <c r="AC82" s="159">
        <f t="shared" si="33"/>
        <v>0</v>
      </c>
      <c r="AD82" s="159">
        <f t="shared" si="33"/>
        <v>0</v>
      </c>
      <c r="AE82" s="159">
        <f t="shared" si="33"/>
        <v>0</v>
      </c>
      <c r="AF82" s="159">
        <f t="shared" si="33"/>
        <v>0</v>
      </c>
      <c r="AG82" s="159">
        <f t="shared" si="33"/>
        <v>140000</v>
      </c>
    </row>
    <row r="83" spans="1:33" ht="25.5" customHeight="1">
      <c r="A83" s="17" t="s">
        <v>323</v>
      </c>
      <c r="B83" s="15">
        <v>793</v>
      </c>
      <c r="C83" s="16" t="s">
        <v>26</v>
      </c>
      <c r="D83" s="16" t="s">
        <v>32</v>
      </c>
      <c r="E83" s="16" t="s">
        <v>497</v>
      </c>
      <c r="F83" s="16" t="s">
        <v>104</v>
      </c>
      <c r="G83" s="159">
        <f>'прил 7'!G1053</f>
        <v>140000</v>
      </c>
      <c r="H83" s="159">
        <f>'прил 7'!H1053</f>
        <v>140001</v>
      </c>
      <c r="I83" s="159">
        <f>'прил 7'!I1053</f>
        <v>140002</v>
      </c>
      <c r="J83" s="159">
        <f>'прил 7'!J1053</f>
        <v>140003</v>
      </c>
      <c r="K83" s="159">
        <f>'прил 7'!K1053</f>
        <v>140004</v>
      </c>
      <c r="L83" s="159">
        <f>'прил 7'!L1053</f>
        <v>140005</v>
      </c>
      <c r="M83" s="159">
        <f>'прил 7'!M1053</f>
        <v>140006</v>
      </c>
      <c r="N83" s="159">
        <f>'прил 7'!N1053</f>
        <v>140007</v>
      </c>
      <c r="O83" s="159">
        <f>'прил 7'!O1053</f>
        <v>140008</v>
      </c>
      <c r="P83" s="159">
        <f>'прил 7'!P1053</f>
        <v>140009</v>
      </c>
      <c r="Q83" s="159">
        <f>'прил 7'!Q1053</f>
        <v>140010</v>
      </c>
      <c r="R83" s="159">
        <f>'прил 7'!R1053</f>
        <v>140000</v>
      </c>
      <c r="S83" s="159">
        <f>'прил 7'!S1053</f>
        <v>0</v>
      </c>
      <c r="T83" s="159">
        <f>'прил 7'!T1053</f>
        <v>0</v>
      </c>
      <c r="U83" s="159">
        <f>'прил 7'!U1053</f>
        <v>0</v>
      </c>
      <c r="V83" s="159">
        <f>'прил 7'!V1053</f>
        <v>0</v>
      </c>
      <c r="W83" s="159">
        <f>'прил 7'!W1053</f>
        <v>0</v>
      </c>
      <c r="X83" s="159">
        <f>'прил 7'!X1053</f>
        <v>0</v>
      </c>
      <c r="Y83" s="159">
        <f>'прил 7'!Y1053</f>
        <v>0</v>
      </c>
      <c r="Z83" s="159">
        <f>'прил 7'!Z1053</f>
        <v>0</v>
      </c>
      <c r="AA83" s="159">
        <f>'прил 7'!AA1053</f>
        <v>0</v>
      </c>
      <c r="AB83" s="159">
        <f>'прил 7'!AB1053</f>
        <v>0</v>
      </c>
      <c r="AC83" s="159">
        <f>'прил 7'!AC1053</f>
        <v>0</v>
      </c>
      <c r="AD83" s="159">
        <f>'прил 7'!AD1053</f>
        <v>0</v>
      </c>
      <c r="AE83" s="159">
        <f>'прил 7'!AE1053</f>
        <v>0</v>
      </c>
      <c r="AF83" s="159">
        <f>'прил 7'!AF1053</f>
        <v>0</v>
      </c>
      <c r="AG83" s="159">
        <v>140000</v>
      </c>
    </row>
    <row r="84" spans="1:33" s="107" customFormat="1" ht="51">
      <c r="A84" s="37" t="s">
        <v>790</v>
      </c>
      <c r="B84" s="38">
        <v>763</v>
      </c>
      <c r="C84" s="39" t="s">
        <v>26</v>
      </c>
      <c r="D84" s="39" t="s">
        <v>90</v>
      </c>
      <c r="E84" s="39" t="s">
        <v>439</v>
      </c>
      <c r="F84" s="108"/>
      <c r="G84" s="165">
        <f>G85+G95+G103+G110+G98</f>
        <v>10430053.02</v>
      </c>
      <c r="H84" s="165">
        <f t="shared" ref="H84:AG84" si="34">H85+H95+H103+H110+H98</f>
        <v>10430060.02</v>
      </c>
      <c r="I84" s="165">
        <f t="shared" si="34"/>
        <v>10430067.02</v>
      </c>
      <c r="J84" s="165">
        <f t="shared" si="34"/>
        <v>10430074.02</v>
      </c>
      <c r="K84" s="165">
        <f t="shared" si="34"/>
        <v>10430081.02</v>
      </c>
      <c r="L84" s="165">
        <f t="shared" si="34"/>
        <v>10430088.02</v>
      </c>
      <c r="M84" s="165">
        <f t="shared" si="34"/>
        <v>10430095.02</v>
      </c>
      <c r="N84" s="165">
        <f t="shared" si="34"/>
        <v>10430102.02</v>
      </c>
      <c r="O84" s="165">
        <f t="shared" si="34"/>
        <v>10430109.02</v>
      </c>
      <c r="P84" s="165">
        <f t="shared" si="34"/>
        <v>10430116.02</v>
      </c>
      <c r="Q84" s="165">
        <f t="shared" si="34"/>
        <v>10430123.02</v>
      </c>
      <c r="R84" s="165">
        <f t="shared" si="34"/>
        <v>10430064.02</v>
      </c>
      <c r="S84" s="165">
        <f t="shared" si="34"/>
        <v>14012</v>
      </c>
      <c r="T84" s="165">
        <f t="shared" si="34"/>
        <v>14013</v>
      </c>
      <c r="U84" s="165">
        <f t="shared" si="34"/>
        <v>14014</v>
      </c>
      <c r="V84" s="165">
        <f t="shared" si="34"/>
        <v>14015</v>
      </c>
      <c r="W84" s="165">
        <f t="shared" si="34"/>
        <v>14016</v>
      </c>
      <c r="X84" s="165">
        <f t="shared" si="34"/>
        <v>14017</v>
      </c>
      <c r="Y84" s="165">
        <f t="shared" si="34"/>
        <v>14018</v>
      </c>
      <c r="Z84" s="165">
        <f t="shared" si="34"/>
        <v>14019</v>
      </c>
      <c r="AA84" s="165">
        <f t="shared" si="34"/>
        <v>14020</v>
      </c>
      <c r="AB84" s="165">
        <f t="shared" si="34"/>
        <v>14021</v>
      </c>
      <c r="AC84" s="165">
        <f t="shared" si="34"/>
        <v>14022</v>
      </c>
      <c r="AD84" s="165">
        <f t="shared" si="34"/>
        <v>14023</v>
      </c>
      <c r="AE84" s="165">
        <f t="shared" si="34"/>
        <v>14024</v>
      </c>
      <c r="AF84" s="165">
        <f t="shared" si="34"/>
        <v>14025</v>
      </c>
      <c r="AG84" s="165">
        <f t="shared" si="34"/>
        <v>10430053.02</v>
      </c>
    </row>
    <row r="85" spans="1:33" s="36" customFormat="1" ht="25.5">
      <c r="A85" s="17" t="s">
        <v>121</v>
      </c>
      <c r="B85" s="15">
        <v>763</v>
      </c>
      <c r="C85" s="16" t="s">
        <v>26</v>
      </c>
      <c r="D85" s="16" t="s">
        <v>90</v>
      </c>
      <c r="E85" s="16" t="s">
        <v>442</v>
      </c>
      <c r="F85" s="42"/>
      <c r="G85" s="159">
        <f>G86+G90+G92</f>
        <v>9723858</v>
      </c>
      <c r="H85" s="159">
        <f t="shared" ref="H85:AG85" si="35">H86+H90+H92</f>
        <v>9723860</v>
      </c>
      <c r="I85" s="159">
        <f t="shared" si="35"/>
        <v>9723862</v>
      </c>
      <c r="J85" s="159">
        <f t="shared" si="35"/>
        <v>9723864</v>
      </c>
      <c r="K85" s="159">
        <f t="shared" si="35"/>
        <v>9723866</v>
      </c>
      <c r="L85" s="159">
        <f t="shared" si="35"/>
        <v>9723868</v>
      </c>
      <c r="M85" s="159">
        <f t="shared" si="35"/>
        <v>9723870</v>
      </c>
      <c r="N85" s="159">
        <f t="shared" si="35"/>
        <v>9723872</v>
      </c>
      <c r="O85" s="159">
        <f t="shared" si="35"/>
        <v>9723874</v>
      </c>
      <c r="P85" s="159">
        <f t="shared" si="35"/>
        <v>9723876</v>
      </c>
      <c r="Q85" s="159">
        <f t="shared" si="35"/>
        <v>9723878</v>
      </c>
      <c r="R85" s="159">
        <f t="shared" si="35"/>
        <v>9723858</v>
      </c>
      <c r="S85" s="159">
        <f t="shared" si="35"/>
        <v>0</v>
      </c>
      <c r="T85" s="159">
        <f t="shared" si="35"/>
        <v>0</v>
      </c>
      <c r="U85" s="159">
        <f t="shared" si="35"/>
        <v>0</v>
      </c>
      <c r="V85" s="159">
        <f t="shared" si="35"/>
        <v>0</v>
      </c>
      <c r="W85" s="159">
        <f t="shared" si="35"/>
        <v>0</v>
      </c>
      <c r="X85" s="159">
        <f t="shared" si="35"/>
        <v>0</v>
      </c>
      <c r="Y85" s="159">
        <f t="shared" si="35"/>
        <v>0</v>
      </c>
      <c r="Z85" s="159">
        <f t="shared" si="35"/>
        <v>0</v>
      </c>
      <c r="AA85" s="159">
        <f t="shared" si="35"/>
        <v>0</v>
      </c>
      <c r="AB85" s="159">
        <f t="shared" si="35"/>
        <v>0</v>
      </c>
      <c r="AC85" s="159">
        <f t="shared" si="35"/>
        <v>0</v>
      </c>
      <c r="AD85" s="159">
        <f t="shared" si="35"/>
        <v>0</v>
      </c>
      <c r="AE85" s="159">
        <f t="shared" si="35"/>
        <v>0</v>
      </c>
      <c r="AF85" s="159">
        <f t="shared" si="35"/>
        <v>0</v>
      </c>
      <c r="AG85" s="159">
        <f t="shared" si="35"/>
        <v>9723858</v>
      </c>
    </row>
    <row r="86" spans="1:33" ht="51">
      <c r="A86" s="17" t="s">
        <v>92</v>
      </c>
      <c r="B86" s="15">
        <v>763</v>
      </c>
      <c r="C86" s="16" t="s">
        <v>26</v>
      </c>
      <c r="D86" s="16" t="s">
        <v>90</v>
      </c>
      <c r="E86" s="16" t="s">
        <v>442</v>
      </c>
      <c r="F86" s="16" t="s">
        <v>95</v>
      </c>
      <c r="G86" s="159">
        <f>SUM(G87)</f>
        <v>8712544</v>
      </c>
      <c r="H86" s="159">
        <f t="shared" ref="H86:AG86" si="36">SUM(H87)</f>
        <v>8712545</v>
      </c>
      <c r="I86" s="159">
        <f t="shared" si="36"/>
        <v>8712546</v>
      </c>
      <c r="J86" s="159">
        <f t="shared" si="36"/>
        <v>8712547</v>
      </c>
      <c r="K86" s="159">
        <f t="shared" si="36"/>
        <v>8712548</v>
      </c>
      <c r="L86" s="159">
        <f t="shared" si="36"/>
        <v>8712549</v>
      </c>
      <c r="M86" s="159">
        <f t="shared" si="36"/>
        <v>8712550</v>
      </c>
      <c r="N86" s="159">
        <f t="shared" si="36"/>
        <v>8712551</v>
      </c>
      <c r="O86" s="159">
        <f t="shared" si="36"/>
        <v>8712552</v>
      </c>
      <c r="P86" s="159">
        <f t="shared" si="36"/>
        <v>8712553</v>
      </c>
      <c r="Q86" s="159">
        <f t="shared" si="36"/>
        <v>8712554</v>
      </c>
      <c r="R86" s="159">
        <f t="shared" si="36"/>
        <v>8712544</v>
      </c>
      <c r="S86" s="159">
        <f t="shared" si="36"/>
        <v>0</v>
      </c>
      <c r="T86" s="159">
        <f t="shared" si="36"/>
        <v>0</v>
      </c>
      <c r="U86" s="159">
        <f t="shared" si="36"/>
        <v>0</v>
      </c>
      <c r="V86" s="159">
        <f t="shared" si="36"/>
        <v>0</v>
      </c>
      <c r="W86" s="159">
        <f t="shared" si="36"/>
        <v>0</v>
      </c>
      <c r="X86" s="159">
        <f t="shared" si="36"/>
        <v>0</v>
      </c>
      <c r="Y86" s="159">
        <f t="shared" si="36"/>
        <v>0</v>
      </c>
      <c r="Z86" s="159">
        <f t="shared" si="36"/>
        <v>0</v>
      </c>
      <c r="AA86" s="159">
        <f t="shared" si="36"/>
        <v>0</v>
      </c>
      <c r="AB86" s="159">
        <f t="shared" si="36"/>
        <v>0</v>
      </c>
      <c r="AC86" s="159">
        <f t="shared" si="36"/>
        <v>0</v>
      </c>
      <c r="AD86" s="159">
        <f t="shared" si="36"/>
        <v>0</v>
      </c>
      <c r="AE86" s="159">
        <f t="shared" si="36"/>
        <v>0</v>
      </c>
      <c r="AF86" s="159">
        <f t="shared" si="36"/>
        <v>0</v>
      </c>
      <c r="AG86" s="159">
        <f t="shared" si="36"/>
        <v>8712544</v>
      </c>
    </row>
    <row r="87" spans="1:33" ht="25.5">
      <c r="A87" s="17" t="s">
        <v>93</v>
      </c>
      <c r="B87" s="15">
        <v>763</v>
      </c>
      <c r="C87" s="16" t="s">
        <v>26</v>
      </c>
      <c r="D87" s="16" t="s">
        <v>90</v>
      </c>
      <c r="E87" s="16" t="s">
        <v>442</v>
      </c>
      <c r="F87" s="16" t="s">
        <v>96</v>
      </c>
      <c r="G87" s="159">
        <f>'прил 7'!G400</f>
        <v>8712544</v>
      </c>
      <c r="H87" s="159">
        <f>'прил 7'!H400</f>
        <v>8712545</v>
      </c>
      <c r="I87" s="159">
        <f>'прил 7'!I400</f>
        <v>8712546</v>
      </c>
      <c r="J87" s="159">
        <f>'прил 7'!J400</f>
        <v>8712547</v>
      </c>
      <c r="K87" s="159">
        <f>'прил 7'!K400</f>
        <v>8712548</v>
      </c>
      <c r="L87" s="159">
        <f>'прил 7'!L400</f>
        <v>8712549</v>
      </c>
      <c r="M87" s="159">
        <f>'прил 7'!M400</f>
        <v>8712550</v>
      </c>
      <c r="N87" s="159">
        <f>'прил 7'!N400</f>
        <v>8712551</v>
      </c>
      <c r="O87" s="159">
        <f>'прил 7'!O400</f>
        <v>8712552</v>
      </c>
      <c r="P87" s="159">
        <f>'прил 7'!P400</f>
        <v>8712553</v>
      </c>
      <c r="Q87" s="159">
        <f>'прил 7'!Q400</f>
        <v>8712554</v>
      </c>
      <c r="R87" s="159">
        <f>'прил 7'!R400</f>
        <v>8712544</v>
      </c>
      <c r="S87" s="159">
        <f>'прил 7'!S400</f>
        <v>0</v>
      </c>
      <c r="T87" s="159">
        <f>'прил 7'!T400</f>
        <v>0</v>
      </c>
      <c r="U87" s="159">
        <f>'прил 7'!U400</f>
        <v>0</v>
      </c>
      <c r="V87" s="159">
        <f>'прил 7'!V400</f>
        <v>0</v>
      </c>
      <c r="W87" s="159">
        <f>'прил 7'!W400</f>
        <v>0</v>
      </c>
      <c r="X87" s="159">
        <f>'прил 7'!X400</f>
        <v>0</v>
      </c>
      <c r="Y87" s="159">
        <f>'прил 7'!Y400</f>
        <v>0</v>
      </c>
      <c r="Z87" s="159">
        <f>'прил 7'!Z400</f>
        <v>0</v>
      </c>
      <c r="AA87" s="159">
        <f>'прил 7'!AA400</f>
        <v>0</v>
      </c>
      <c r="AB87" s="159">
        <f>'прил 7'!AB400</f>
        <v>0</v>
      </c>
      <c r="AC87" s="159">
        <f>'прил 7'!AC400</f>
        <v>0</v>
      </c>
      <c r="AD87" s="159">
        <f>'прил 7'!AD400</f>
        <v>0</v>
      </c>
      <c r="AE87" s="159">
        <f>'прил 7'!AE400</f>
        <v>0</v>
      </c>
      <c r="AF87" s="159">
        <f>'прил 7'!AF400</f>
        <v>0</v>
      </c>
      <c r="AG87" s="159">
        <v>8712544</v>
      </c>
    </row>
    <row r="88" spans="1:33" ht="34.5" hidden="1" customHeight="1">
      <c r="A88" s="33" t="s">
        <v>94</v>
      </c>
      <c r="B88" s="15">
        <v>763</v>
      </c>
      <c r="C88" s="16" t="s">
        <v>26</v>
      </c>
      <c r="D88" s="16" t="s">
        <v>90</v>
      </c>
      <c r="E88" s="16" t="s">
        <v>442</v>
      </c>
      <c r="F88" s="16" t="s">
        <v>97</v>
      </c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</row>
    <row r="89" spans="1:33" ht="30" hidden="1" customHeight="1">
      <c r="A89" s="33" t="s">
        <v>122</v>
      </c>
      <c r="B89" s="15">
        <v>763</v>
      </c>
      <c r="C89" s="16" t="s">
        <v>26</v>
      </c>
      <c r="D89" s="16" t="s">
        <v>90</v>
      </c>
      <c r="E89" s="16" t="s">
        <v>442</v>
      </c>
      <c r="F89" s="16" t="s">
        <v>99</v>
      </c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</row>
    <row r="90" spans="1:33" ht="25.5">
      <c r="A90" s="17" t="s">
        <v>49</v>
      </c>
      <c r="B90" s="15">
        <v>763</v>
      </c>
      <c r="C90" s="16" t="s">
        <v>26</v>
      </c>
      <c r="D90" s="16" t="s">
        <v>90</v>
      </c>
      <c r="E90" s="16" t="s">
        <v>442</v>
      </c>
      <c r="F90" s="16" t="s">
        <v>50</v>
      </c>
      <c r="G90" s="159">
        <f>SUM(G91)</f>
        <v>1003147.59</v>
      </c>
      <c r="H90" s="159">
        <f t="shared" ref="H90:AG90" si="37">SUM(H91)</f>
        <v>1003148.59</v>
      </c>
      <c r="I90" s="159">
        <f t="shared" si="37"/>
        <v>1003149.59</v>
      </c>
      <c r="J90" s="159">
        <f t="shared" si="37"/>
        <v>1003150.59</v>
      </c>
      <c r="K90" s="159">
        <f t="shared" si="37"/>
        <v>1003151.59</v>
      </c>
      <c r="L90" s="159">
        <f t="shared" si="37"/>
        <v>1003152.59</v>
      </c>
      <c r="M90" s="159">
        <f t="shared" si="37"/>
        <v>1003153.59</v>
      </c>
      <c r="N90" s="159">
        <f t="shared" si="37"/>
        <v>1003154.59</v>
      </c>
      <c r="O90" s="159">
        <f t="shared" si="37"/>
        <v>1003155.59</v>
      </c>
      <c r="P90" s="159">
        <f t="shared" si="37"/>
        <v>1003156.59</v>
      </c>
      <c r="Q90" s="159">
        <f t="shared" si="37"/>
        <v>1003157.59</v>
      </c>
      <c r="R90" s="159">
        <f t="shared" si="37"/>
        <v>1003147.59</v>
      </c>
      <c r="S90" s="159">
        <f t="shared" si="37"/>
        <v>0</v>
      </c>
      <c r="T90" s="159">
        <f t="shared" si="37"/>
        <v>0</v>
      </c>
      <c r="U90" s="159">
        <f t="shared" si="37"/>
        <v>0</v>
      </c>
      <c r="V90" s="159">
        <f t="shared" si="37"/>
        <v>0</v>
      </c>
      <c r="W90" s="159">
        <f t="shared" si="37"/>
        <v>0</v>
      </c>
      <c r="X90" s="159">
        <f t="shared" si="37"/>
        <v>0</v>
      </c>
      <c r="Y90" s="159">
        <f t="shared" si="37"/>
        <v>0</v>
      </c>
      <c r="Z90" s="159">
        <f t="shared" si="37"/>
        <v>0</v>
      </c>
      <c r="AA90" s="159">
        <f t="shared" si="37"/>
        <v>0</v>
      </c>
      <c r="AB90" s="159">
        <f t="shared" si="37"/>
        <v>0</v>
      </c>
      <c r="AC90" s="159">
        <f t="shared" si="37"/>
        <v>0</v>
      </c>
      <c r="AD90" s="159">
        <f t="shared" si="37"/>
        <v>0</v>
      </c>
      <c r="AE90" s="159">
        <f t="shared" si="37"/>
        <v>0</v>
      </c>
      <c r="AF90" s="159">
        <f t="shared" si="37"/>
        <v>0</v>
      </c>
      <c r="AG90" s="159">
        <f t="shared" si="37"/>
        <v>1003147.59</v>
      </c>
    </row>
    <row r="91" spans="1:33" ht="25.5">
      <c r="A91" s="17" t="s">
        <v>51</v>
      </c>
      <c r="B91" s="15">
        <v>763</v>
      </c>
      <c r="C91" s="16" t="s">
        <v>26</v>
      </c>
      <c r="D91" s="16" t="s">
        <v>90</v>
      </c>
      <c r="E91" s="16" t="s">
        <v>442</v>
      </c>
      <c r="F91" s="16" t="s">
        <v>52</v>
      </c>
      <c r="G91" s="159">
        <f>'прил 7'!G402</f>
        <v>1003147.59</v>
      </c>
      <c r="H91" s="159">
        <f>'прил 7'!H402</f>
        <v>1003148.59</v>
      </c>
      <c r="I91" s="159">
        <f>'прил 7'!I402</f>
        <v>1003149.59</v>
      </c>
      <c r="J91" s="159">
        <f>'прил 7'!J402</f>
        <v>1003150.59</v>
      </c>
      <c r="K91" s="159">
        <f>'прил 7'!K402</f>
        <v>1003151.59</v>
      </c>
      <c r="L91" s="159">
        <f>'прил 7'!L402</f>
        <v>1003152.59</v>
      </c>
      <c r="M91" s="159">
        <f>'прил 7'!M402</f>
        <v>1003153.59</v>
      </c>
      <c r="N91" s="159">
        <f>'прил 7'!N402</f>
        <v>1003154.59</v>
      </c>
      <c r="O91" s="159">
        <f>'прил 7'!O402</f>
        <v>1003155.59</v>
      </c>
      <c r="P91" s="159">
        <f>'прил 7'!P402</f>
        <v>1003156.59</v>
      </c>
      <c r="Q91" s="159">
        <f>'прил 7'!Q402</f>
        <v>1003157.59</v>
      </c>
      <c r="R91" s="159">
        <f>'прил 7'!R402</f>
        <v>1003147.59</v>
      </c>
      <c r="S91" s="159">
        <f>'прил 7'!S402</f>
        <v>0</v>
      </c>
      <c r="T91" s="159">
        <f>'прил 7'!T402</f>
        <v>0</v>
      </c>
      <c r="U91" s="159">
        <f>'прил 7'!U402</f>
        <v>0</v>
      </c>
      <c r="V91" s="159">
        <f>'прил 7'!V402</f>
        <v>0</v>
      </c>
      <c r="W91" s="159">
        <f>'прил 7'!W402</f>
        <v>0</v>
      </c>
      <c r="X91" s="159">
        <f>'прил 7'!X402</f>
        <v>0</v>
      </c>
      <c r="Y91" s="159">
        <f>'прил 7'!Y402</f>
        <v>0</v>
      </c>
      <c r="Z91" s="159">
        <f>'прил 7'!Z402</f>
        <v>0</v>
      </c>
      <c r="AA91" s="159">
        <f>'прил 7'!AA402</f>
        <v>0</v>
      </c>
      <c r="AB91" s="159">
        <f>'прил 7'!AB402</f>
        <v>0</v>
      </c>
      <c r="AC91" s="159">
        <f>'прил 7'!AC402</f>
        <v>0</v>
      </c>
      <c r="AD91" s="159">
        <f>'прил 7'!AD402</f>
        <v>0</v>
      </c>
      <c r="AE91" s="159">
        <f>'прил 7'!AE402</f>
        <v>0</v>
      </c>
      <c r="AF91" s="159">
        <f>'прил 7'!AF402</f>
        <v>0</v>
      </c>
      <c r="AG91" s="159">
        <v>1003147.59</v>
      </c>
    </row>
    <row r="92" spans="1:33">
      <c r="A92" s="17" t="s">
        <v>100</v>
      </c>
      <c r="B92" s="15"/>
      <c r="C92" s="16"/>
      <c r="D92" s="16"/>
      <c r="E92" s="16" t="s">
        <v>442</v>
      </c>
      <c r="F92" s="16" t="s">
        <v>101</v>
      </c>
      <c r="G92" s="159">
        <f>G94+G93</f>
        <v>8166.4100000000008</v>
      </c>
      <c r="H92" s="159">
        <f t="shared" ref="H92:AG92" si="38">H94+H93</f>
        <v>8166.4100000000008</v>
      </c>
      <c r="I92" s="159">
        <f t="shared" si="38"/>
        <v>8166.4100000000008</v>
      </c>
      <c r="J92" s="159">
        <f t="shared" si="38"/>
        <v>8166.4100000000008</v>
      </c>
      <c r="K92" s="159">
        <f t="shared" si="38"/>
        <v>8166.4100000000008</v>
      </c>
      <c r="L92" s="159">
        <f t="shared" si="38"/>
        <v>8166.4100000000008</v>
      </c>
      <c r="M92" s="159">
        <f t="shared" si="38"/>
        <v>8166.4100000000008</v>
      </c>
      <c r="N92" s="159">
        <f t="shared" si="38"/>
        <v>8166.4100000000008</v>
      </c>
      <c r="O92" s="159">
        <f t="shared" si="38"/>
        <v>8166.4100000000008</v>
      </c>
      <c r="P92" s="159">
        <f t="shared" si="38"/>
        <v>8166.4100000000008</v>
      </c>
      <c r="Q92" s="159">
        <f t="shared" si="38"/>
        <v>8166.4100000000008</v>
      </c>
      <c r="R92" s="159">
        <f t="shared" si="38"/>
        <v>8166.4100000000008</v>
      </c>
      <c r="S92" s="159">
        <f t="shared" si="38"/>
        <v>0</v>
      </c>
      <c r="T92" s="159">
        <f t="shared" si="38"/>
        <v>0</v>
      </c>
      <c r="U92" s="159">
        <f t="shared" si="38"/>
        <v>0</v>
      </c>
      <c r="V92" s="159">
        <f t="shared" si="38"/>
        <v>0</v>
      </c>
      <c r="W92" s="159">
        <f t="shared" si="38"/>
        <v>0</v>
      </c>
      <c r="X92" s="159">
        <f t="shared" si="38"/>
        <v>0</v>
      </c>
      <c r="Y92" s="159">
        <f t="shared" si="38"/>
        <v>0</v>
      </c>
      <c r="Z92" s="159">
        <f t="shared" si="38"/>
        <v>0</v>
      </c>
      <c r="AA92" s="159">
        <f t="shared" si="38"/>
        <v>0</v>
      </c>
      <c r="AB92" s="159">
        <f t="shared" si="38"/>
        <v>0</v>
      </c>
      <c r="AC92" s="159">
        <f t="shared" si="38"/>
        <v>0</v>
      </c>
      <c r="AD92" s="159">
        <f t="shared" si="38"/>
        <v>0</v>
      </c>
      <c r="AE92" s="159">
        <f t="shared" si="38"/>
        <v>0</v>
      </c>
      <c r="AF92" s="159">
        <f t="shared" si="38"/>
        <v>0</v>
      </c>
      <c r="AG92" s="159">
        <f t="shared" si="38"/>
        <v>8166.41</v>
      </c>
    </row>
    <row r="93" spans="1:33" ht="24" hidden="1" customHeight="1">
      <c r="A93" s="17"/>
      <c r="B93" s="15"/>
      <c r="C93" s="16"/>
      <c r="D93" s="16"/>
      <c r="E93" s="16"/>
      <c r="F93" s="16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</row>
    <row r="94" spans="1:33">
      <c r="A94" s="17" t="s">
        <v>323</v>
      </c>
      <c r="B94" s="15"/>
      <c r="C94" s="16"/>
      <c r="D94" s="16"/>
      <c r="E94" s="16" t="s">
        <v>442</v>
      </c>
      <c r="F94" s="16" t="s">
        <v>104</v>
      </c>
      <c r="G94" s="159">
        <f>'прил 7'!G405</f>
        <v>8166.4100000000008</v>
      </c>
      <c r="H94" s="159">
        <f>'прил 7'!H405</f>
        <v>8166.4100000000008</v>
      </c>
      <c r="I94" s="159">
        <f>'прил 7'!I405</f>
        <v>8166.4100000000008</v>
      </c>
      <c r="J94" s="159">
        <f>'прил 7'!J405</f>
        <v>8166.4100000000008</v>
      </c>
      <c r="K94" s="159">
        <f>'прил 7'!K405</f>
        <v>8166.4100000000008</v>
      </c>
      <c r="L94" s="159">
        <f>'прил 7'!L405</f>
        <v>8166.4100000000008</v>
      </c>
      <c r="M94" s="159">
        <f>'прил 7'!M405</f>
        <v>8166.4100000000008</v>
      </c>
      <c r="N94" s="159">
        <f>'прил 7'!N405</f>
        <v>8166.4100000000008</v>
      </c>
      <c r="O94" s="159">
        <f>'прил 7'!O405</f>
        <v>8166.4100000000008</v>
      </c>
      <c r="P94" s="159">
        <f>'прил 7'!P405</f>
        <v>8166.4100000000008</v>
      </c>
      <c r="Q94" s="159">
        <f>'прил 7'!Q405</f>
        <v>8166.4100000000008</v>
      </c>
      <c r="R94" s="159">
        <f>'прил 7'!R405</f>
        <v>8166.4100000000008</v>
      </c>
      <c r="S94" s="159">
        <f>'прил 7'!S405</f>
        <v>0</v>
      </c>
      <c r="T94" s="159">
        <f>'прил 7'!T405</f>
        <v>0</v>
      </c>
      <c r="U94" s="159">
        <f>'прил 7'!U405</f>
        <v>0</v>
      </c>
      <c r="V94" s="159">
        <f>'прил 7'!V405</f>
        <v>0</v>
      </c>
      <c r="W94" s="159">
        <f>'прил 7'!W405</f>
        <v>0</v>
      </c>
      <c r="X94" s="159">
        <f>'прил 7'!X405</f>
        <v>0</v>
      </c>
      <c r="Y94" s="159">
        <f>'прил 7'!Y405</f>
        <v>0</v>
      </c>
      <c r="Z94" s="159">
        <f>'прил 7'!Z405</f>
        <v>0</v>
      </c>
      <c r="AA94" s="159">
        <f>'прил 7'!AA405</f>
        <v>0</v>
      </c>
      <c r="AB94" s="159">
        <f>'прил 7'!AB405</f>
        <v>0</v>
      </c>
      <c r="AC94" s="159">
        <f>'прил 7'!AC405</f>
        <v>0</v>
      </c>
      <c r="AD94" s="159">
        <f>'прил 7'!AD405</f>
        <v>0</v>
      </c>
      <c r="AE94" s="159">
        <f>'прил 7'!AE405</f>
        <v>0</v>
      </c>
      <c r="AF94" s="159">
        <f>'прил 7'!AF405</f>
        <v>0</v>
      </c>
      <c r="AG94" s="159">
        <v>8166.41</v>
      </c>
    </row>
    <row r="95" spans="1:33" ht="33.75" customHeight="1">
      <c r="A95" s="17" t="s">
        <v>137</v>
      </c>
      <c r="B95" s="15">
        <v>763</v>
      </c>
      <c r="C95" s="16" t="s">
        <v>26</v>
      </c>
      <c r="D95" s="16" t="s">
        <v>32</v>
      </c>
      <c r="E95" s="16" t="s">
        <v>443</v>
      </c>
      <c r="F95" s="16"/>
      <c r="G95" s="159">
        <f>G96</f>
        <v>156205.12</v>
      </c>
      <c r="H95" s="159">
        <f t="shared" ref="H95:AG96" si="39">H96</f>
        <v>156206.12</v>
      </c>
      <c r="I95" s="159">
        <f t="shared" si="39"/>
        <v>156207.12</v>
      </c>
      <c r="J95" s="159">
        <f t="shared" si="39"/>
        <v>156208.12</v>
      </c>
      <c r="K95" s="159">
        <f t="shared" si="39"/>
        <v>156209.12</v>
      </c>
      <c r="L95" s="159">
        <f t="shared" si="39"/>
        <v>156210.12</v>
      </c>
      <c r="M95" s="159">
        <f t="shared" si="39"/>
        <v>156211.12</v>
      </c>
      <c r="N95" s="159">
        <f t="shared" si="39"/>
        <v>156212.12</v>
      </c>
      <c r="O95" s="159">
        <f t="shared" si="39"/>
        <v>156213.12</v>
      </c>
      <c r="P95" s="159">
        <f t="shared" si="39"/>
        <v>156214.12</v>
      </c>
      <c r="Q95" s="159">
        <f t="shared" si="39"/>
        <v>156215.12</v>
      </c>
      <c r="R95" s="159">
        <f t="shared" si="39"/>
        <v>156205.12</v>
      </c>
      <c r="S95" s="159">
        <f t="shared" si="39"/>
        <v>0</v>
      </c>
      <c r="T95" s="159">
        <f t="shared" si="39"/>
        <v>0</v>
      </c>
      <c r="U95" s="159">
        <f t="shared" si="39"/>
        <v>0</v>
      </c>
      <c r="V95" s="159">
        <f t="shared" si="39"/>
        <v>0</v>
      </c>
      <c r="W95" s="159">
        <f t="shared" si="39"/>
        <v>0</v>
      </c>
      <c r="X95" s="159">
        <f t="shared" si="39"/>
        <v>0</v>
      </c>
      <c r="Y95" s="159">
        <f t="shared" si="39"/>
        <v>0</v>
      </c>
      <c r="Z95" s="159">
        <f t="shared" si="39"/>
        <v>0</v>
      </c>
      <c r="AA95" s="159">
        <f t="shared" si="39"/>
        <v>0</v>
      </c>
      <c r="AB95" s="159">
        <f t="shared" si="39"/>
        <v>0</v>
      </c>
      <c r="AC95" s="159">
        <f t="shared" si="39"/>
        <v>0</v>
      </c>
      <c r="AD95" s="159">
        <f t="shared" si="39"/>
        <v>0</v>
      </c>
      <c r="AE95" s="159">
        <f t="shared" si="39"/>
        <v>0</v>
      </c>
      <c r="AF95" s="159">
        <f t="shared" si="39"/>
        <v>0</v>
      </c>
      <c r="AG95" s="159">
        <f t="shared" si="39"/>
        <v>156205.12</v>
      </c>
    </row>
    <row r="96" spans="1:33" ht="27.75" customHeight="1">
      <c r="A96" s="17" t="s">
        <v>49</v>
      </c>
      <c r="B96" s="15">
        <v>763</v>
      </c>
      <c r="C96" s="16" t="s">
        <v>26</v>
      </c>
      <c r="D96" s="16" t="s">
        <v>32</v>
      </c>
      <c r="E96" s="16" t="s">
        <v>443</v>
      </c>
      <c r="F96" s="16" t="s">
        <v>50</v>
      </c>
      <c r="G96" s="159">
        <f>G97</f>
        <v>156205.12</v>
      </c>
      <c r="H96" s="159">
        <f t="shared" si="39"/>
        <v>156206.12</v>
      </c>
      <c r="I96" s="159">
        <f t="shared" si="39"/>
        <v>156207.12</v>
      </c>
      <c r="J96" s="159">
        <f t="shared" si="39"/>
        <v>156208.12</v>
      </c>
      <c r="K96" s="159">
        <f t="shared" si="39"/>
        <v>156209.12</v>
      </c>
      <c r="L96" s="159">
        <f t="shared" si="39"/>
        <v>156210.12</v>
      </c>
      <c r="M96" s="159">
        <f t="shared" si="39"/>
        <v>156211.12</v>
      </c>
      <c r="N96" s="159">
        <f t="shared" si="39"/>
        <v>156212.12</v>
      </c>
      <c r="O96" s="159">
        <f t="shared" si="39"/>
        <v>156213.12</v>
      </c>
      <c r="P96" s="159">
        <f t="shared" si="39"/>
        <v>156214.12</v>
      </c>
      <c r="Q96" s="159">
        <f t="shared" si="39"/>
        <v>156215.12</v>
      </c>
      <c r="R96" s="159">
        <f t="shared" si="39"/>
        <v>156205.12</v>
      </c>
      <c r="S96" s="159">
        <f t="shared" si="39"/>
        <v>0</v>
      </c>
      <c r="T96" s="159">
        <f t="shared" si="39"/>
        <v>0</v>
      </c>
      <c r="U96" s="159">
        <f t="shared" si="39"/>
        <v>0</v>
      </c>
      <c r="V96" s="159">
        <f t="shared" si="39"/>
        <v>0</v>
      </c>
      <c r="W96" s="159">
        <f t="shared" si="39"/>
        <v>0</v>
      </c>
      <c r="X96" s="159">
        <f t="shared" si="39"/>
        <v>0</v>
      </c>
      <c r="Y96" s="159">
        <f t="shared" si="39"/>
        <v>0</v>
      </c>
      <c r="Z96" s="159">
        <f t="shared" si="39"/>
        <v>0</v>
      </c>
      <c r="AA96" s="159">
        <f t="shared" si="39"/>
        <v>0</v>
      </c>
      <c r="AB96" s="159">
        <f t="shared" si="39"/>
        <v>0</v>
      </c>
      <c r="AC96" s="159">
        <f t="shared" si="39"/>
        <v>0</v>
      </c>
      <c r="AD96" s="159">
        <f t="shared" si="39"/>
        <v>0</v>
      </c>
      <c r="AE96" s="159">
        <f t="shared" si="39"/>
        <v>0</v>
      </c>
      <c r="AF96" s="159">
        <f t="shared" si="39"/>
        <v>0</v>
      </c>
      <c r="AG96" s="159">
        <f t="shared" si="39"/>
        <v>156205.12</v>
      </c>
    </row>
    <row r="97" spans="1:33" ht="28.5" customHeight="1">
      <c r="A97" s="17" t="s">
        <v>51</v>
      </c>
      <c r="B97" s="15">
        <v>763</v>
      </c>
      <c r="C97" s="16" t="s">
        <v>26</v>
      </c>
      <c r="D97" s="16" t="s">
        <v>32</v>
      </c>
      <c r="E97" s="16" t="s">
        <v>443</v>
      </c>
      <c r="F97" s="16" t="s">
        <v>52</v>
      </c>
      <c r="G97" s="159">
        <f>'прил 7'!G411</f>
        <v>156205.12</v>
      </c>
      <c r="H97" s="159">
        <f>'прил 7'!H411</f>
        <v>156206.12</v>
      </c>
      <c r="I97" s="159">
        <f>'прил 7'!I411</f>
        <v>156207.12</v>
      </c>
      <c r="J97" s="159">
        <f>'прил 7'!J411</f>
        <v>156208.12</v>
      </c>
      <c r="K97" s="159">
        <f>'прил 7'!K411</f>
        <v>156209.12</v>
      </c>
      <c r="L97" s="159">
        <f>'прил 7'!L411</f>
        <v>156210.12</v>
      </c>
      <c r="M97" s="159">
        <f>'прил 7'!M411</f>
        <v>156211.12</v>
      </c>
      <c r="N97" s="159">
        <f>'прил 7'!N411</f>
        <v>156212.12</v>
      </c>
      <c r="O97" s="159">
        <f>'прил 7'!O411</f>
        <v>156213.12</v>
      </c>
      <c r="P97" s="159">
        <f>'прил 7'!P411</f>
        <v>156214.12</v>
      </c>
      <c r="Q97" s="159">
        <f>'прил 7'!Q411</f>
        <v>156215.12</v>
      </c>
      <c r="R97" s="159">
        <f>'прил 7'!R411</f>
        <v>156205.12</v>
      </c>
      <c r="S97" s="159">
        <f>'прил 7'!S411</f>
        <v>0</v>
      </c>
      <c r="T97" s="159">
        <f>'прил 7'!T411</f>
        <v>0</v>
      </c>
      <c r="U97" s="159">
        <f>'прил 7'!U411</f>
        <v>0</v>
      </c>
      <c r="V97" s="159">
        <f>'прил 7'!V411</f>
        <v>0</v>
      </c>
      <c r="W97" s="159">
        <f>'прил 7'!W411</f>
        <v>0</v>
      </c>
      <c r="X97" s="159">
        <f>'прил 7'!X411</f>
        <v>0</v>
      </c>
      <c r="Y97" s="159">
        <f>'прил 7'!Y411</f>
        <v>0</v>
      </c>
      <c r="Z97" s="159">
        <f>'прил 7'!Z411</f>
        <v>0</v>
      </c>
      <c r="AA97" s="159">
        <f>'прил 7'!AA411</f>
        <v>0</v>
      </c>
      <c r="AB97" s="159">
        <f>'прил 7'!AB411</f>
        <v>0</v>
      </c>
      <c r="AC97" s="159">
        <f>'прил 7'!AC411</f>
        <v>0</v>
      </c>
      <c r="AD97" s="159">
        <f>'прил 7'!AD411</f>
        <v>0</v>
      </c>
      <c r="AE97" s="159">
        <f>'прил 7'!AE411</f>
        <v>0</v>
      </c>
      <c r="AF97" s="159">
        <f>'прил 7'!AF411</f>
        <v>0</v>
      </c>
      <c r="AG97" s="159">
        <v>156205.12</v>
      </c>
    </row>
    <row r="98" spans="1:33" ht="34.5" customHeight="1">
      <c r="A98" s="17" t="s">
        <v>817</v>
      </c>
      <c r="B98" s="15">
        <v>763</v>
      </c>
      <c r="C98" s="16" t="s">
        <v>26</v>
      </c>
      <c r="D98" s="16" t="s">
        <v>32</v>
      </c>
      <c r="E98" s="16" t="s">
        <v>816</v>
      </c>
      <c r="F98" s="16"/>
      <c r="G98" s="159">
        <f>G99+G101</f>
        <v>13349.11</v>
      </c>
      <c r="H98" s="159">
        <f t="shared" ref="H98:AG98" si="40">H99+H101</f>
        <v>13350.11</v>
      </c>
      <c r="I98" s="159">
        <f t="shared" si="40"/>
        <v>13351.11</v>
      </c>
      <c r="J98" s="159">
        <f t="shared" si="40"/>
        <v>13352.11</v>
      </c>
      <c r="K98" s="159">
        <f t="shared" si="40"/>
        <v>13353.11</v>
      </c>
      <c r="L98" s="159">
        <f t="shared" si="40"/>
        <v>13354.11</v>
      </c>
      <c r="M98" s="159">
        <f t="shared" si="40"/>
        <v>13355.11</v>
      </c>
      <c r="N98" s="159">
        <f t="shared" si="40"/>
        <v>13356.11</v>
      </c>
      <c r="O98" s="159">
        <f t="shared" si="40"/>
        <v>13357.11</v>
      </c>
      <c r="P98" s="159">
        <f t="shared" si="40"/>
        <v>13358.11</v>
      </c>
      <c r="Q98" s="159">
        <f t="shared" si="40"/>
        <v>13359.11</v>
      </c>
      <c r="R98" s="159">
        <f t="shared" si="40"/>
        <v>13349.11</v>
      </c>
      <c r="S98" s="159">
        <f t="shared" si="40"/>
        <v>0</v>
      </c>
      <c r="T98" s="159">
        <f t="shared" si="40"/>
        <v>0</v>
      </c>
      <c r="U98" s="159">
        <f t="shared" si="40"/>
        <v>0</v>
      </c>
      <c r="V98" s="159">
        <f t="shared" si="40"/>
        <v>0</v>
      </c>
      <c r="W98" s="159">
        <f t="shared" si="40"/>
        <v>0</v>
      </c>
      <c r="X98" s="159">
        <f t="shared" si="40"/>
        <v>0</v>
      </c>
      <c r="Y98" s="159">
        <f t="shared" si="40"/>
        <v>0</v>
      </c>
      <c r="Z98" s="159">
        <f t="shared" si="40"/>
        <v>0</v>
      </c>
      <c r="AA98" s="159">
        <f t="shared" si="40"/>
        <v>0</v>
      </c>
      <c r="AB98" s="159">
        <f t="shared" si="40"/>
        <v>0</v>
      </c>
      <c r="AC98" s="159">
        <f t="shared" si="40"/>
        <v>0</v>
      </c>
      <c r="AD98" s="159">
        <f t="shared" si="40"/>
        <v>0</v>
      </c>
      <c r="AE98" s="159">
        <f t="shared" si="40"/>
        <v>0</v>
      </c>
      <c r="AF98" s="159">
        <f t="shared" si="40"/>
        <v>0</v>
      </c>
      <c r="AG98" s="159">
        <f t="shared" si="40"/>
        <v>13349.11</v>
      </c>
    </row>
    <row r="99" spans="1:33" ht="27.75" customHeight="1">
      <c r="A99" s="17" t="s">
        <v>49</v>
      </c>
      <c r="B99" s="15">
        <v>763</v>
      </c>
      <c r="C99" s="16" t="s">
        <v>26</v>
      </c>
      <c r="D99" s="16" t="s">
        <v>32</v>
      </c>
      <c r="E99" s="16" t="s">
        <v>816</v>
      </c>
      <c r="F99" s="16" t="s">
        <v>50</v>
      </c>
      <c r="G99" s="159">
        <f>G100</f>
        <v>13349.11</v>
      </c>
      <c r="H99" s="159">
        <f t="shared" ref="H99:AG99" si="41">H100</f>
        <v>13350.11</v>
      </c>
      <c r="I99" s="159">
        <f t="shared" si="41"/>
        <v>13351.11</v>
      </c>
      <c r="J99" s="159">
        <f t="shared" si="41"/>
        <v>13352.11</v>
      </c>
      <c r="K99" s="159">
        <f t="shared" si="41"/>
        <v>13353.11</v>
      </c>
      <c r="L99" s="159">
        <f t="shared" si="41"/>
        <v>13354.11</v>
      </c>
      <c r="M99" s="159">
        <f t="shared" si="41"/>
        <v>13355.11</v>
      </c>
      <c r="N99" s="159">
        <f t="shared" si="41"/>
        <v>13356.11</v>
      </c>
      <c r="O99" s="159">
        <f t="shared" si="41"/>
        <v>13357.11</v>
      </c>
      <c r="P99" s="159">
        <f t="shared" si="41"/>
        <v>13358.11</v>
      </c>
      <c r="Q99" s="159">
        <f t="shared" si="41"/>
        <v>13359.11</v>
      </c>
      <c r="R99" s="159">
        <f t="shared" si="41"/>
        <v>13349.11</v>
      </c>
      <c r="S99" s="159">
        <f t="shared" si="41"/>
        <v>0</v>
      </c>
      <c r="T99" s="159">
        <f t="shared" si="41"/>
        <v>0</v>
      </c>
      <c r="U99" s="159">
        <f t="shared" si="41"/>
        <v>0</v>
      </c>
      <c r="V99" s="159">
        <f t="shared" si="41"/>
        <v>0</v>
      </c>
      <c r="W99" s="159">
        <f t="shared" si="41"/>
        <v>0</v>
      </c>
      <c r="X99" s="159">
        <f t="shared" si="41"/>
        <v>0</v>
      </c>
      <c r="Y99" s="159">
        <f t="shared" si="41"/>
        <v>0</v>
      </c>
      <c r="Z99" s="159">
        <f t="shared" si="41"/>
        <v>0</v>
      </c>
      <c r="AA99" s="159">
        <f t="shared" si="41"/>
        <v>0</v>
      </c>
      <c r="AB99" s="159">
        <f t="shared" si="41"/>
        <v>0</v>
      </c>
      <c r="AC99" s="159">
        <f t="shared" si="41"/>
        <v>0</v>
      </c>
      <c r="AD99" s="159">
        <f t="shared" si="41"/>
        <v>0</v>
      </c>
      <c r="AE99" s="159">
        <f t="shared" si="41"/>
        <v>0</v>
      </c>
      <c r="AF99" s="159">
        <f t="shared" si="41"/>
        <v>0</v>
      </c>
      <c r="AG99" s="159">
        <f t="shared" si="41"/>
        <v>13349.11</v>
      </c>
    </row>
    <row r="100" spans="1:33" ht="28.5" customHeight="1">
      <c r="A100" s="17" t="s">
        <v>51</v>
      </c>
      <c r="B100" s="15">
        <v>763</v>
      </c>
      <c r="C100" s="16" t="s">
        <v>26</v>
      </c>
      <c r="D100" s="16" t="s">
        <v>32</v>
      </c>
      <c r="E100" s="16" t="s">
        <v>816</v>
      </c>
      <c r="F100" s="16" t="s">
        <v>52</v>
      </c>
      <c r="G100" s="159">
        <f>'прил 7'!G414</f>
        <v>13349.11</v>
      </c>
      <c r="H100" s="159">
        <f>'прил 7'!H414</f>
        <v>13350.11</v>
      </c>
      <c r="I100" s="159">
        <f>'прил 7'!I414</f>
        <v>13351.11</v>
      </c>
      <c r="J100" s="159">
        <f>'прил 7'!J414</f>
        <v>13352.11</v>
      </c>
      <c r="K100" s="159">
        <f>'прил 7'!K414</f>
        <v>13353.11</v>
      </c>
      <c r="L100" s="159">
        <f>'прил 7'!L414</f>
        <v>13354.11</v>
      </c>
      <c r="M100" s="159">
        <f>'прил 7'!M414</f>
        <v>13355.11</v>
      </c>
      <c r="N100" s="159">
        <f>'прил 7'!N414</f>
        <v>13356.11</v>
      </c>
      <c r="O100" s="159">
        <f>'прил 7'!O414</f>
        <v>13357.11</v>
      </c>
      <c r="P100" s="159">
        <f>'прил 7'!P414</f>
        <v>13358.11</v>
      </c>
      <c r="Q100" s="159">
        <f>'прил 7'!Q414</f>
        <v>13359.11</v>
      </c>
      <c r="R100" s="159">
        <f>'прил 7'!R414</f>
        <v>13349.11</v>
      </c>
      <c r="S100" s="159">
        <f>'прил 7'!S414</f>
        <v>0</v>
      </c>
      <c r="T100" s="159">
        <f>'прил 7'!T414</f>
        <v>0</v>
      </c>
      <c r="U100" s="159">
        <f>'прил 7'!U414</f>
        <v>0</v>
      </c>
      <c r="V100" s="159">
        <f>'прил 7'!V414</f>
        <v>0</v>
      </c>
      <c r="W100" s="159">
        <f>'прил 7'!W414</f>
        <v>0</v>
      </c>
      <c r="X100" s="159">
        <f>'прил 7'!X414</f>
        <v>0</v>
      </c>
      <c r="Y100" s="159">
        <f>'прил 7'!Y414</f>
        <v>0</v>
      </c>
      <c r="Z100" s="159">
        <f>'прил 7'!Z414</f>
        <v>0</v>
      </c>
      <c r="AA100" s="159">
        <f>'прил 7'!AA414</f>
        <v>0</v>
      </c>
      <c r="AB100" s="159">
        <f>'прил 7'!AB414</f>
        <v>0</v>
      </c>
      <c r="AC100" s="159">
        <f>'прил 7'!AC414</f>
        <v>0</v>
      </c>
      <c r="AD100" s="159">
        <f>'прил 7'!AD414</f>
        <v>0</v>
      </c>
      <c r="AE100" s="159">
        <f>'прил 7'!AE414</f>
        <v>0</v>
      </c>
      <c r="AF100" s="159">
        <f>'прил 7'!AF414</f>
        <v>0</v>
      </c>
      <c r="AG100" s="159">
        <v>13349.11</v>
      </c>
    </row>
    <row r="101" spans="1:33" ht="28.5" hidden="1" customHeight="1">
      <c r="A101" s="33" t="s">
        <v>100</v>
      </c>
      <c r="B101" s="15">
        <v>763</v>
      </c>
      <c r="C101" s="16" t="s">
        <v>26</v>
      </c>
      <c r="D101" s="16" t="s">
        <v>32</v>
      </c>
      <c r="E101" s="16" t="s">
        <v>816</v>
      </c>
      <c r="F101" s="16" t="s">
        <v>101</v>
      </c>
      <c r="G101" s="159">
        <f>G102</f>
        <v>0</v>
      </c>
      <c r="H101" s="159">
        <f t="shared" ref="H101:AG101" si="42">H102</f>
        <v>0</v>
      </c>
      <c r="I101" s="159">
        <f t="shared" si="42"/>
        <v>0</v>
      </c>
      <c r="J101" s="159">
        <f t="shared" si="42"/>
        <v>0</v>
      </c>
      <c r="K101" s="159">
        <f t="shared" si="42"/>
        <v>0</v>
      </c>
      <c r="L101" s="159">
        <f t="shared" si="42"/>
        <v>0</v>
      </c>
      <c r="M101" s="159">
        <f t="shared" si="42"/>
        <v>0</v>
      </c>
      <c r="N101" s="159">
        <f t="shared" si="42"/>
        <v>0</v>
      </c>
      <c r="O101" s="159">
        <f t="shared" si="42"/>
        <v>0</v>
      </c>
      <c r="P101" s="159">
        <f t="shared" si="42"/>
        <v>0</v>
      </c>
      <c r="Q101" s="159">
        <f t="shared" si="42"/>
        <v>0</v>
      </c>
      <c r="R101" s="159">
        <f t="shared" si="42"/>
        <v>0</v>
      </c>
      <c r="S101" s="159">
        <f t="shared" si="42"/>
        <v>0</v>
      </c>
      <c r="T101" s="159">
        <f t="shared" si="42"/>
        <v>0</v>
      </c>
      <c r="U101" s="159">
        <f t="shared" si="42"/>
        <v>0</v>
      </c>
      <c r="V101" s="159">
        <f t="shared" si="42"/>
        <v>0</v>
      </c>
      <c r="W101" s="159">
        <f t="shared" si="42"/>
        <v>0</v>
      </c>
      <c r="X101" s="159">
        <f t="shared" si="42"/>
        <v>0</v>
      </c>
      <c r="Y101" s="159">
        <f t="shared" si="42"/>
        <v>0</v>
      </c>
      <c r="Z101" s="159">
        <f t="shared" si="42"/>
        <v>0</v>
      </c>
      <c r="AA101" s="159">
        <f t="shared" si="42"/>
        <v>0</v>
      </c>
      <c r="AB101" s="159">
        <f t="shared" si="42"/>
        <v>0</v>
      </c>
      <c r="AC101" s="159">
        <f t="shared" si="42"/>
        <v>0</v>
      </c>
      <c r="AD101" s="159">
        <f t="shared" si="42"/>
        <v>0</v>
      </c>
      <c r="AE101" s="159">
        <f t="shared" si="42"/>
        <v>0</v>
      </c>
      <c r="AF101" s="159">
        <f t="shared" si="42"/>
        <v>0</v>
      </c>
      <c r="AG101" s="159">
        <f t="shared" si="42"/>
        <v>0</v>
      </c>
    </row>
    <row r="102" spans="1:33" ht="28.5" hidden="1" customHeight="1">
      <c r="A102" s="33" t="s">
        <v>323</v>
      </c>
      <c r="B102" s="15">
        <v>763</v>
      </c>
      <c r="C102" s="16" t="s">
        <v>26</v>
      </c>
      <c r="D102" s="16" t="s">
        <v>32</v>
      </c>
      <c r="E102" s="16" t="s">
        <v>816</v>
      </c>
      <c r="F102" s="16" t="s">
        <v>104</v>
      </c>
      <c r="G102" s="159">
        <f>'прил 7'!G416</f>
        <v>0</v>
      </c>
      <c r="H102" s="159">
        <f>'прил 7'!H416</f>
        <v>0</v>
      </c>
      <c r="I102" s="159">
        <f>'прил 7'!I416</f>
        <v>0</v>
      </c>
      <c r="J102" s="159">
        <f>'прил 7'!J416</f>
        <v>0</v>
      </c>
      <c r="K102" s="159">
        <f>'прил 7'!K416</f>
        <v>0</v>
      </c>
      <c r="L102" s="159">
        <f>'прил 7'!L416</f>
        <v>0</v>
      </c>
      <c r="M102" s="159">
        <f>'прил 7'!M416</f>
        <v>0</v>
      </c>
      <c r="N102" s="159">
        <f>'прил 7'!N416</f>
        <v>0</v>
      </c>
      <c r="O102" s="159">
        <f>'прил 7'!O416</f>
        <v>0</v>
      </c>
      <c r="P102" s="159">
        <f>'прил 7'!P416</f>
        <v>0</v>
      </c>
      <c r="Q102" s="159">
        <f>'прил 7'!Q416</f>
        <v>0</v>
      </c>
      <c r="R102" s="159">
        <f>'прил 7'!R416</f>
        <v>0</v>
      </c>
      <c r="S102" s="159">
        <f>'прил 7'!S416</f>
        <v>0</v>
      </c>
      <c r="T102" s="159">
        <f>'прил 7'!T416</f>
        <v>0</v>
      </c>
      <c r="U102" s="159">
        <f>'прил 7'!U416</f>
        <v>0</v>
      </c>
      <c r="V102" s="159">
        <f>'прил 7'!V416</f>
        <v>0</v>
      </c>
      <c r="W102" s="159">
        <f>'прил 7'!W416</f>
        <v>0</v>
      </c>
      <c r="X102" s="159">
        <f>'прил 7'!X416</f>
        <v>0</v>
      </c>
      <c r="Y102" s="159">
        <f>'прил 7'!Y416</f>
        <v>0</v>
      </c>
      <c r="Z102" s="159">
        <f>'прил 7'!Z416</f>
        <v>0</v>
      </c>
      <c r="AA102" s="159">
        <f>'прил 7'!AA416</f>
        <v>0</v>
      </c>
      <c r="AB102" s="159">
        <f>'прил 7'!AB416</f>
        <v>0</v>
      </c>
      <c r="AC102" s="159">
        <f>'прил 7'!AC416</f>
        <v>0</v>
      </c>
      <c r="AD102" s="159">
        <f>'прил 7'!AD416</f>
        <v>0</v>
      </c>
      <c r="AE102" s="159">
        <f>'прил 7'!AE416</f>
        <v>0</v>
      </c>
      <c r="AF102" s="159">
        <f>'прил 7'!AF416</f>
        <v>0</v>
      </c>
      <c r="AG102" s="159">
        <f>'прил 7'!AG416</f>
        <v>0</v>
      </c>
    </row>
    <row r="103" spans="1:33" ht="125.25" customHeight="1">
      <c r="A103" s="17" t="s">
        <v>570</v>
      </c>
      <c r="B103" s="15">
        <v>763</v>
      </c>
      <c r="C103" s="16" t="s">
        <v>90</v>
      </c>
      <c r="D103" s="16" t="s">
        <v>140</v>
      </c>
      <c r="E103" s="16" t="s">
        <v>446</v>
      </c>
      <c r="F103" s="16"/>
      <c r="G103" s="159">
        <f>SUM(G104)+G106+G108</f>
        <v>285593.57</v>
      </c>
      <c r="H103" s="159">
        <f t="shared" ref="H103:AG103" si="43">SUM(H104)+H106+H108</f>
        <v>285595.57</v>
      </c>
      <c r="I103" s="159">
        <f t="shared" si="43"/>
        <v>285597.57</v>
      </c>
      <c r="J103" s="159">
        <f t="shared" si="43"/>
        <v>285599.57</v>
      </c>
      <c r="K103" s="159">
        <f t="shared" si="43"/>
        <v>285601.57</v>
      </c>
      <c r="L103" s="159">
        <f t="shared" si="43"/>
        <v>285603.57</v>
      </c>
      <c r="M103" s="159">
        <f t="shared" si="43"/>
        <v>285605.57</v>
      </c>
      <c r="N103" s="159">
        <f t="shared" si="43"/>
        <v>285607.57</v>
      </c>
      <c r="O103" s="159">
        <f t="shared" si="43"/>
        <v>285609.57</v>
      </c>
      <c r="P103" s="159">
        <f t="shared" si="43"/>
        <v>285611.57</v>
      </c>
      <c r="Q103" s="159">
        <f t="shared" si="43"/>
        <v>285613.57</v>
      </c>
      <c r="R103" s="159">
        <f t="shared" si="43"/>
        <v>285604.57</v>
      </c>
      <c r="S103" s="159">
        <f t="shared" si="43"/>
        <v>14012</v>
      </c>
      <c r="T103" s="159">
        <f t="shared" si="43"/>
        <v>14013</v>
      </c>
      <c r="U103" s="159">
        <f t="shared" si="43"/>
        <v>14014</v>
      </c>
      <c r="V103" s="159">
        <f t="shared" si="43"/>
        <v>14015</v>
      </c>
      <c r="W103" s="159">
        <f t="shared" si="43"/>
        <v>14016</v>
      </c>
      <c r="X103" s="159">
        <f t="shared" si="43"/>
        <v>14017</v>
      </c>
      <c r="Y103" s="159">
        <f t="shared" si="43"/>
        <v>14018</v>
      </c>
      <c r="Z103" s="159">
        <f t="shared" si="43"/>
        <v>14019</v>
      </c>
      <c r="AA103" s="159">
        <f t="shared" si="43"/>
        <v>14020</v>
      </c>
      <c r="AB103" s="159">
        <f t="shared" si="43"/>
        <v>14021</v>
      </c>
      <c r="AC103" s="159">
        <f t="shared" si="43"/>
        <v>14022</v>
      </c>
      <c r="AD103" s="159">
        <f t="shared" si="43"/>
        <v>14023</v>
      </c>
      <c r="AE103" s="159">
        <f t="shared" si="43"/>
        <v>14024</v>
      </c>
      <c r="AF103" s="159">
        <f t="shared" si="43"/>
        <v>14025</v>
      </c>
      <c r="AG103" s="159">
        <f t="shared" si="43"/>
        <v>285593.57</v>
      </c>
    </row>
    <row r="104" spans="1:33" ht="25.5">
      <c r="A104" s="17" t="s">
        <v>49</v>
      </c>
      <c r="B104" s="15">
        <v>763</v>
      </c>
      <c r="C104" s="16" t="s">
        <v>90</v>
      </c>
      <c r="D104" s="16" t="s">
        <v>140</v>
      </c>
      <c r="E104" s="16" t="s">
        <v>446</v>
      </c>
      <c r="F104" s="16" t="s">
        <v>50</v>
      </c>
      <c r="G104" s="159">
        <f>SUM(G105)</f>
        <v>271593.57</v>
      </c>
      <c r="H104" s="159">
        <f t="shared" ref="H104:AG104" si="44">SUM(H105)</f>
        <v>271594.57</v>
      </c>
      <c r="I104" s="159">
        <f t="shared" si="44"/>
        <v>271595.57</v>
      </c>
      <c r="J104" s="159">
        <f t="shared" si="44"/>
        <v>271596.57</v>
      </c>
      <c r="K104" s="159">
        <f t="shared" si="44"/>
        <v>271597.57</v>
      </c>
      <c r="L104" s="159">
        <f t="shared" si="44"/>
        <v>271598.57</v>
      </c>
      <c r="M104" s="159">
        <f t="shared" si="44"/>
        <v>271599.57</v>
      </c>
      <c r="N104" s="159">
        <f t="shared" si="44"/>
        <v>271600.57</v>
      </c>
      <c r="O104" s="159">
        <f t="shared" si="44"/>
        <v>271601.57</v>
      </c>
      <c r="P104" s="159">
        <f t="shared" si="44"/>
        <v>271602.57</v>
      </c>
      <c r="Q104" s="159">
        <f t="shared" si="44"/>
        <v>271603.57</v>
      </c>
      <c r="R104" s="159">
        <f t="shared" si="44"/>
        <v>271593.57</v>
      </c>
      <c r="S104" s="159">
        <f t="shared" si="44"/>
        <v>0</v>
      </c>
      <c r="T104" s="159">
        <f t="shared" si="44"/>
        <v>0</v>
      </c>
      <c r="U104" s="159">
        <f t="shared" si="44"/>
        <v>0</v>
      </c>
      <c r="V104" s="159">
        <f t="shared" si="44"/>
        <v>0</v>
      </c>
      <c r="W104" s="159">
        <f t="shared" si="44"/>
        <v>0</v>
      </c>
      <c r="X104" s="159">
        <f t="shared" si="44"/>
        <v>0</v>
      </c>
      <c r="Y104" s="159">
        <f t="shared" si="44"/>
        <v>0</v>
      </c>
      <c r="Z104" s="159">
        <f t="shared" si="44"/>
        <v>0</v>
      </c>
      <c r="AA104" s="159">
        <f t="shared" si="44"/>
        <v>0</v>
      </c>
      <c r="AB104" s="159">
        <f t="shared" si="44"/>
        <v>0</v>
      </c>
      <c r="AC104" s="159">
        <f t="shared" si="44"/>
        <v>0</v>
      </c>
      <c r="AD104" s="159">
        <f t="shared" si="44"/>
        <v>0</v>
      </c>
      <c r="AE104" s="159">
        <f t="shared" si="44"/>
        <v>0</v>
      </c>
      <c r="AF104" s="159">
        <f t="shared" si="44"/>
        <v>0</v>
      </c>
      <c r="AG104" s="159">
        <f t="shared" si="44"/>
        <v>271593.57</v>
      </c>
    </row>
    <row r="105" spans="1:33" ht="25.5" customHeight="1">
      <c r="A105" s="17" t="s">
        <v>51</v>
      </c>
      <c r="B105" s="15">
        <v>763</v>
      </c>
      <c r="C105" s="16" t="s">
        <v>90</v>
      </c>
      <c r="D105" s="16" t="s">
        <v>140</v>
      </c>
      <c r="E105" s="16" t="s">
        <v>446</v>
      </c>
      <c r="F105" s="16" t="s">
        <v>52</v>
      </c>
      <c r="G105" s="159">
        <f>'прил 7'!G428</f>
        <v>271593.57</v>
      </c>
      <c r="H105" s="159">
        <f>'прил 7'!H428</f>
        <v>271594.57</v>
      </c>
      <c r="I105" s="159">
        <f>'прил 7'!I428</f>
        <v>271595.57</v>
      </c>
      <c r="J105" s="159">
        <f>'прил 7'!J428</f>
        <v>271596.57</v>
      </c>
      <c r="K105" s="159">
        <f>'прил 7'!K428</f>
        <v>271597.57</v>
      </c>
      <c r="L105" s="159">
        <f>'прил 7'!L428</f>
        <v>271598.57</v>
      </c>
      <c r="M105" s="159">
        <f>'прил 7'!M428</f>
        <v>271599.57</v>
      </c>
      <c r="N105" s="159">
        <f>'прил 7'!N428</f>
        <v>271600.57</v>
      </c>
      <c r="O105" s="159">
        <f>'прил 7'!O428</f>
        <v>271601.57</v>
      </c>
      <c r="P105" s="159">
        <f>'прил 7'!P428</f>
        <v>271602.57</v>
      </c>
      <c r="Q105" s="159">
        <f>'прил 7'!Q428</f>
        <v>271603.57</v>
      </c>
      <c r="R105" s="159">
        <f>'прил 7'!R428</f>
        <v>271593.57</v>
      </c>
      <c r="S105" s="159">
        <f>'прил 7'!S428</f>
        <v>0</v>
      </c>
      <c r="T105" s="159">
        <f>'прил 7'!T428</f>
        <v>0</v>
      </c>
      <c r="U105" s="159">
        <f>'прил 7'!U428</f>
        <v>0</v>
      </c>
      <c r="V105" s="159">
        <f>'прил 7'!V428</f>
        <v>0</v>
      </c>
      <c r="W105" s="159">
        <f>'прил 7'!W428</f>
        <v>0</v>
      </c>
      <c r="X105" s="159">
        <f>'прил 7'!X428</f>
        <v>0</v>
      </c>
      <c r="Y105" s="159">
        <f>'прил 7'!Y428</f>
        <v>0</v>
      </c>
      <c r="Z105" s="159">
        <f>'прил 7'!Z428</f>
        <v>0</v>
      </c>
      <c r="AA105" s="159">
        <f>'прил 7'!AA428</f>
        <v>0</v>
      </c>
      <c r="AB105" s="159">
        <f>'прил 7'!AB428</f>
        <v>0</v>
      </c>
      <c r="AC105" s="159">
        <f>'прил 7'!AC428</f>
        <v>0</v>
      </c>
      <c r="AD105" s="159">
        <f>'прил 7'!AD428</f>
        <v>0</v>
      </c>
      <c r="AE105" s="159">
        <f>'прил 7'!AE428</f>
        <v>0</v>
      </c>
      <c r="AF105" s="159">
        <f>'прил 7'!AF428</f>
        <v>0</v>
      </c>
      <c r="AG105" s="159">
        <v>271593.57</v>
      </c>
    </row>
    <row r="106" spans="1:33" ht="25.5" hidden="1" customHeight="1">
      <c r="A106" s="33" t="s">
        <v>100</v>
      </c>
      <c r="B106" s="15">
        <v>763</v>
      </c>
      <c r="C106" s="16" t="s">
        <v>90</v>
      </c>
      <c r="D106" s="16" t="s">
        <v>140</v>
      </c>
      <c r="E106" s="16" t="s">
        <v>446</v>
      </c>
      <c r="F106" s="16" t="s">
        <v>101</v>
      </c>
      <c r="G106" s="159">
        <f>G107</f>
        <v>0</v>
      </c>
      <c r="H106" s="159">
        <f t="shared" ref="H106:AG106" si="45">H107</f>
        <v>0</v>
      </c>
      <c r="I106" s="159">
        <f t="shared" si="45"/>
        <v>0</v>
      </c>
      <c r="J106" s="159">
        <f t="shared" si="45"/>
        <v>0</v>
      </c>
      <c r="K106" s="159">
        <f t="shared" si="45"/>
        <v>0</v>
      </c>
      <c r="L106" s="159">
        <f t="shared" si="45"/>
        <v>0</v>
      </c>
      <c r="M106" s="159">
        <f t="shared" si="45"/>
        <v>0</v>
      </c>
      <c r="N106" s="159">
        <f t="shared" si="45"/>
        <v>0</v>
      </c>
      <c r="O106" s="159">
        <f t="shared" si="45"/>
        <v>0</v>
      </c>
      <c r="P106" s="159">
        <f t="shared" si="45"/>
        <v>0</v>
      </c>
      <c r="Q106" s="159">
        <f t="shared" si="45"/>
        <v>0</v>
      </c>
      <c r="R106" s="159">
        <f t="shared" si="45"/>
        <v>0</v>
      </c>
      <c r="S106" s="159">
        <f t="shared" si="45"/>
        <v>0</v>
      </c>
      <c r="T106" s="159">
        <f t="shared" si="45"/>
        <v>0</v>
      </c>
      <c r="U106" s="159">
        <f t="shared" si="45"/>
        <v>0</v>
      </c>
      <c r="V106" s="159">
        <f t="shared" si="45"/>
        <v>0</v>
      </c>
      <c r="W106" s="159">
        <f t="shared" si="45"/>
        <v>0</v>
      </c>
      <c r="X106" s="159">
        <f t="shared" si="45"/>
        <v>0</v>
      </c>
      <c r="Y106" s="159">
        <f t="shared" si="45"/>
        <v>0</v>
      </c>
      <c r="Z106" s="159">
        <f t="shared" si="45"/>
        <v>0</v>
      </c>
      <c r="AA106" s="159">
        <f t="shared" si="45"/>
        <v>0</v>
      </c>
      <c r="AB106" s="159">
        <f t="shared" si="45"/>
        <v>0</v>
      </c>
      <c r="AC106" s="159">
        <f t="shared" si="45"/>
        <v>0</v>
      </c>
      <c r="AD106" s="159">
        <f t="shared" si="45"/>
        <v>0</v>
      </c>
      <c r="AE106" s="159">
        <f t="shared" si="45"/>
        <v>0</v>
      </c>
      <c r="AF106" s="159">
        <f t="shared" si="45"/>
        <v>0</v>
      </c>
      <c r="AG106" s="159">
        <f t="shared" si="45"/>
        <v>0</v>
      </c>
    </row>
    <row r="107" spans="1:33" ht="25.5" hidden="1" customHeight="1">
      <c r="A107" s="33" t="s">
        <v>323</v>
      </c>
      <c r="B107" s="15">
        <v>763</v>
      </c>
      <c r="C107" s="16" t="s">
        <v>90</v>
      </c>
      <c r="D107" s="16" t="s">
        <v>140</v>
      </c>
      <c r="E107" s="16" t="s">
        <v>446</v>
      </c>
      <c r="F107" s="16" t="s">
        <v>104</v>
      </c>
      <c r="G107" s="159">
        <f>'прил 7'!G438</f>
        <v>0</v>
      </c>
      <c r="H107" s="159">
        <f>'прил 7'!H438</f>
        <v>0</v>
      </c>
      <c r="I107" s="159">
        <f>'прил 7'!I438</f>
        <v>0</v>
      </c>
      <c r="J107" s="159">
        <f>'прил 7'!J438</f>
        <v>0</v>
      </c>
      <c r="K107" s="159">
        <f>'прил 7'!K438</f>
        <v>0</v>
      </c>
      <c r="L107" s="159">
        <f>'прил 7'!L438</f>
        <v>0</v>
      </c>
      <c r="M107" s="159">
        <f>'прил 7'!M438</f>
        <v>0</v>
      </c>
      <c r="N107" s="159">
        <f>'прил 7'!N438</f>
        <v>0</v>
      </c>
      <c r="O107" s="159">
        <f>'прил 7'!O438</f>
        <v>0</v>
      </c>
      <c r="P107" s="159">
        <f>'прил 7'!P438</f>
        <v>0</v>
      </c>
      <c r="Q107" s="159">
        <f>'прил 7'!Q438</f>
        <v>0</v>
      </c>
      <c r="R107" s="159">
        <f>'прил 7'!R438</f>
        <v>0</v>
      </c>
      <c r="S107" s="159">
        <f>'прил 7'!S438</f>
        <v>0</v>
      </c>
      <c r="T107" s="159">
        <f>'прил 7'!T438</f>
        <v>0</v>
      </c>
      <c r="U107" s="159">
        <f>'прил 7'!U438</f>
        <v>0</v>
      </c>
      <c r="V107" s="159">
        <f>'прил 7'!V438</f>
        <v>0</v>
      </c>
      <c r="W107" s="159">
        <f>'прил 7'!W438</f>
        <v>0</v>
      </c>
      <c r="X107" s="159">
        <f>'прил 7'!X438</f>
        <v>0</v>
      </c>
      <c r="Y107" s="159">
        <f>'прил 7'!Y438</f>
        <v>0</v>
      </c>
      <c r="Z107" s="159">
        <f>'прил 7'!Z438</f>
        <v>0</v>
      </c>
      <c r="AA107" s="159">
        <f>'прил 7'!AA438</f>
        <v>0</v>
      </c>
      <c r="AB107" s="159">
        <f>'прил 7'!AB438</f>
        <v>0</v>
      </c>
      <c r="AC107" s="159">
        <f>'прил 7'!AC438</f>
        <v>0</v>
      </c>
      <c r="AD107" s="159">
        <f>'прил 7'!AD438</f>
        <v>0</v>
      </c>
      <c r="AE107" s="159">
        <f>'прил 7'!AE438</f>
        <v>0</v>
      </c>
      <c r="AF107" s="159">
        <f>'прил 7'!AF438</f>
        <v>0</v>
      </c>
      <c r="AG107" s="159">
        <f>'прил 7'!AG438</f>
        <v>0</v>
      </c>
    </row>
    <row r="108" spans="1:33" ht="19.5" customHeight="1">
      <c r="A108" s="33" t="s">
        <v>100</v>
      </c>
      <c r="B108" s="15">
        <v>763</v>
      </c>
      <c r="C108" s="16" t="s">
        <v>26</v>
      </c>
      <c r="D108" s="16" t="s">
        <v>90</v>
      </c>
      <c r="E108" s="16" t="s">
        <v>446</v>
      </c>
      <c r="F108" s="16" t="s">
        <v>101</v>
      </c>
      <c r="G108" s="159">
        <f>G109</f>
        <v>14000</v>
      </c>
      <c r="H108" s="159">
        <f t="shared" ref="H108:AG108" si="46">H109</f>
        <v>14001</v>
      </c>
      <c r="I108" s="159">
        <f t="shared" si="46"/>
        <v>14002</v>
      </c>
      <c r="J108" s="159">
        <f t="shared" si="46"/>
        <v>14003</v>
      </c>
      <c r="K108" s="159">
        <f t="shared" si="46"/>
        <v>14004</v>
      </c>
      <c r="L108" s="159">
        <f t="shared" si="46"/>
        <v>14005</v>
      </c>
      <c r="M108" s="159">
        <f t="shared" si="46"/>
        <v>14006</v>
      </c>
      <c r="N108" s="159">
        <f t="shared" si="46"/>
        <v>14007</v>
      </c>
      <c r="O108" s="159">
        <f t="shared" si="46"/>
        <v>14008</v>
      </c>
      <c r="P108" s="159">
        <f t="shared" si="46"/>
        <v>14009</v>
      </c>
      <c r="Q108" s="159">
        <f t="shared" si="46"/>
        <v>14010</v>
      </c>
      <c r="R108" s="159">
        <f t="shared" si="46"/>
        <v>14011</v>
      </c>
      <c r="S108" s="159">
        <f t="shared" si="46"/>
        <v>14012</v>
      </c>
      <c r="T108" s="159">
        <f t="shared" si="46"/>
        <v>14013</v>
      </c>
      <c r="U108" s="159">
        <f t="shared" si="46"/>
        <v>14014</v>
      </c>
      <c r="V108" s="159">
        <f t="shared" si="46"/>
        <v>14015</v>
      </c>
      <c r="W108" s="159">
        <f t="shared" si="46"/>
        <v>14016</v>
      </c>
      <c r="X108" s="159">
        <f t="shared" si="46"/>
        <v>14017</v>
      </c>
      <c r="Y108" s="159">
        <f t="shared" si="46"/>
        <v>14018</v>
      </c>
      <c r="Z108" s="159">
        <f t="shared" si="46"/>
        <v>14019</v>
      </c>
      <c r="AA108" s="159">
        <f t="shared" si="46"/>
        <v>14020</v>
      </c>
      <c r="AB108" s="159">
        <f t="shared" si="46"/>
        <v>14021</v>
      </c>
      <c r="AC108" s="159">
        <f t="shared" si="46"/>
        <v>14022</v>
      </c>
      <c r="AD108" s="159">
        <f t="shared" si="46"/>
        <v>14023</v>
      </c>
      <c r="AE108" s="159">
        <f t="shared" si="46"/>
        <v>14024</v>
      </c>
      <c r="AF108" s="159">
        <f t="shared" si="46"/>
        <v>14025</v>
      </c>
      <c r="AG108" s="159">
        <f t="shared" si="46"/>
        <v>14000</v>
      </c>
    </row>
    <row r="109" spans="1:33" ht="24" customHeight="1">
      <c r="A109" s="17" t="s">
        <v>657</v>
      </c>
      <c r="B109" s="15">
        <v>793</v>
      </c>
      <c r="C109" s="16" t="s">
        <v>26</v>
      </c>
      <c r="D109" s="16" t="s">
        <v>32</v>
      </c>
      <c r="E109" s="16" t="s">
        <v>446</v>
      </c>
      <c r="F109" s="16" t="s">
        <v>656</v>
      </c>
      <c r="G109" s="159">
        <v>14000</v>
      </c>
      <c r="H109" s="159">
        <v>14001</v>
      </c>
      <c r="I109" s="159">
        <v>14002</v>
      </c>
      <c r="J109" s="159">
        <v>14003</v>
      </c>
      <c r="K109" s="159">
        <v>14004</v>
      </c>
      <c r="L109" s="159">
        <v>14005</v>
      </c>
      <c r="M109" s="159">
        <v>14006</v>
      </c>
      <c r="N109" s="159">
        <v>14007</v>
      </c>
      <c r="O109" s="159">
        <v>14008</v>
      </c>
      <c r="P109" s="159">
        <v>14009</v>
      </c>
      <c r="Q109" s="159">
        <v>14010</v>
      </c>
      <c r="R109" s="159">
        <v>14011</v>
      </c>
      <c r="S109" s="159">
        <v>14012</v>
      </c>
      <c r="T109" s="159">
        <v>14013</v>
      </c>
      <c r="U109" s="159">
        <v>14014</v>
      </c>
      <c r="V109" s="159">
        <v>14015</v>
      </c>
      <c r="W109" s="159">
        <v>14016</v>
      </c>
      <c r="X109" s="159">
        <v>14017</v>
      </c>
      <c r="Y109" s="159">
        <v>14018</v>
      </c>
      <c r="Z109" s="159">
        <v>14019</v>
      </c>
      <c r="AA109" s="159">
        <v>14020</v>
      </c>
      <c r="AB109" s="159">
        <v>14021</v>
      </c>
      <c r="AC109" s="159">
        <v>14022</v>
      </c>
      <c r="AD109" s="159">
        <v>14023</v>
      </c>
      <c r="AE109" s="159">
        <v>14024</v>
      </c>
      <c r="AF109" s="159">
        <v>14025</v>
      </c>
      <c r="AG109" s="159">
        <v>14000</v>
      </c>
    </row>
    <row r="110" spans="1:33" ht="141.75" customHeight="1">
      <c r="A110" s="33" t="s">
        <v>561</v>
      </c>
      <c r="B110" s="15">
        <v>763</v>
      </c>
      <c r="C110" s="16" t="s">
        <v>90</v>
      </c>
      <c r="D110" s="16" t="s">
        <v>140</v>
      </c>
      <c r="E110" s="16" t="s">
        <v>447</v>
      </c>
      <c r="F110" s="16"/>
      <c r="G110" s="159">
        <f>G111+G113</f>
        <v>251047.22</v>
      </c>
      <c r="H110" s="159">
        <f t="shared" ref="H110:AG110" si="47">H111+H113</f>
        <v>251048.22</v>
      </c>
      <c r="I110" s="159">
        <f t="shared" si="47"/>
        <v>251049.22</v>
      </c>
      <c r="J110" s="159">
        <f t="shared" si="47"/>
        <v>251050.22</v>
      </c>
      <c r="K110" s="159">
        <f t="shared" si="47"/>
        <v>251051.22</v>
      </c>
      <c r="L110" s="159">
        <f t="shared" si="47"/>
        <v>251052.22</v>
      </c>
      <c r="M110" s="159">
        <f t="shared" si="47"/>
        <v>251053.22</v>
      </c>
      <c r="N110" s="159">
        <f t="shared" si="47"/>
        <v>251054.22</v>
      </c>
      <c r="O110" s="159">
        <f t="shared" si="47"/>
        <v>251055.22</v>
      </c>
      <c r="P110" s="159">
        <f t="shared" si="47"/>
        <v>251056.22</v>
      </c>
      <c r="Q110" s="159">
        <f t="shared" si="47"/>
        <v>251057.22</v>
      </c>
      <c r="R110" s="159">
        <f t="shared" si="47"/>
        <v>251047.22</v>
      </c>
      <c r="S110" s="159">
        <f t="shared" si="47"/>
        <v>0</v>
      </c>
      <c r="T110" s="159">
        <f t="shared" si="47"/>
        <v>0</v>
      </c>
      <c r="U110" s="159">
        <f t="shared" si="47"/>
        <v>0</v>
      </c>
      <c r="V110" s="159">
        <f t="shared" si="47"/>
        <v>0</v>
      </c>
      <c r="W110" s="159">
        <f t="shared" si="47"/>
        <v>0</v>
      </c>
      <c r="X110" s="159">
        <f t="shared" si="47"/>
        <v>0</v>
      </c>
      <c r="Y110" s="159">
        <f t="shared" si="47"/>
        <v>0</v>
      </c>
      <c r="Z110" s="159">
        <f t="shared" si="47"/>
        <v>0</v>
      </c>
      <c r="AA110" s="159">
        <f t="shared" si="47"/>
        <v>0</v>
      </c>
      <c r="AB110" s="159">
        <f t="shared" si="47"/>
        <v>0</v>
      </c>
      <c r="AC110" s="159">
        <f t="shared" si="47"/>
        <v>0</v>
      </c>
      <c r="AD110" s="159">
        <f t="shared" si="47"/>
        <v>0</v>
      </c>
      <c r="AE110" s="159">
        <f t="shared" si="47"/>
        <v>0</v>
      </c>
      <c r="AF110" s="159">
        <f t="shared" si="47"/>
        <v>0</v>
      </c>
      <c r="AG110" s="159">
        <f t="shared" si="47"/>
        <v>251047.22</v>
      </c>
    </row>
    <row r="111" spans="1:33" ht="25.5">
      <c r="A111" s="17" t="s">
        <v>49</v>
      </c>
      <c r="B111" s="15">
        <v>763</v>
      </c>
      <c r="C111" s="16" t="s">
        <v>90</v>
      </c>
      <c r="D111" s="16" t="s">
        <v>140</v>
      </c>
      <c r="E111" s="16" t="s">
        <v>447</v>
      </c>
      <c r="F111" s="16" t="s">
        <v>50</v>
      </c>
      <c r="G111" s="159">
        <f>SUM(G112)</f>
        <v>251047.22</v>
      </c>
      <c r="H111" s="159">
        <f t="shared" ref="H111:AG111" si="48">SUM(H112)</f>
        <v>251048.22</v>
      </c>
      <c r="I111" s="159">
        <f t="shared" si="48"/>
        <v>251049.22</v>
      </c>
      <c r="J111" s="159">
        <f t="shared" si="48"/>
        <v>251050.22</v>
      </c>
      <c r="K111" s="159">
        <f t="shared" si="48"/>
        <v>251051.22</v>
      </c>
      <c r="L111" s="159">
        <f t="shared" si="48"/>
        <v>251052.22</v>
      </c>
      <c r="M111" s="159">
        <f t="shared" si="48"/>
        <v>251053.22</v>
      </c>
      <c r="N111" s="159">
        <f t="shared" si="48"/>
        <v>251054.22</v>
      </c>
      <c r="O111" s="159">
        <f t="shared" si="48"/>
        <v>251055.22</v>
      </c>
      <c r="P111" s="159">
        <f t="shared" si="48"/>
        <v>251056.22</v>
      </c>
      <c r="Q111" s="159">
        <f t="shared" si="48"/>
        <v>251057.22</v>
      </c>
      <c r="R111" s="159">
        <f t="shared" si="48"/>
        <v>251047.22</v>
      </c>
      <c r="S111" s="159">
        <f t="shared" si="48"/>
        <v>0</v>
      </c>
      <c r="T111" s="159">
        <f t="shared" si="48"/>
        <v>0</v>
      </c>
      <c r="U111" s="159">
        <f t="shared" si="48"/>
        <v>0</v>
      </c>
      <c r="V111" s="159">
        <f t="shared" si="48"/>
        <v>0</v>
      </c>
      <c r="W111" s="159">
        <f t="shared" si="48"/>
        <v>0</v>
      </c>
      <c r="X111" s="159">
        <f t="shared" si="48"/>
        <v>0</v>
      </c>
      <c r="Y111" s="159">
        <f t="shared" si="48"/>
        <v>0</v>
      </c>
      <c r="Z111" s="159">
        <f t="shared" si="48"/>
        <v>0</v>
      </c>
      <c r="AA111" s="159">
        <f t="shared" si="48"/>
        <v>0</v>
      </c>
      <c r="AB111" s="159">
        <f t="shared" si="48"/>
        <v>0</v>
      </c>
      <c r="AC111" s="159">
        <f t="shared" si="48"/>
        <v>0</v>
      </c>
      <c r="AD111" s="159">
        <f t="shared" si="48"/>
        <v>0</v>
      </c>
      <c r="AE111" s="159">
        <f t="shared" si="48"/>
        <v>0</v>
      </c>
      <c r="AF111" s="159">
        <f t="shared" si="48"/>
        <v>0</v>
      </c>
      <c r="AG111" s="159">
        <f t="shared" si="48"/>
        <v>251047.22</v>
      </c>
    </row>
    <row r="112" spans="1:33" ht="25.5" customHeight="1">
      <c r="A112" s="17" t="s">
        <v>51</v>
      </c>
      <c r="B112" s="15">
        <v>763</v>
      </c>
      <c r="C112" s="16" t="s">
        <v>90</v>
      </c>
      <c r="D112" s="16" t="s">
        <v>140</v>
      </c>
      <c r="E112" s="16" t="s">
        <v>447</v>
      </c>
      <c r="F112" s="16" t="s">
        <v>52</v>
      </c>
      <c r="G112" s="159">
        <f>'прил 7'!G443</f>
        <v>251047.22</v>
      </c>
      <c r="H112" s="159">
        <f>'прил 7'!H443</f>
        <v>251048.22</v>
      </c>
      <c r="I112" s="159">
        <f>'прил 7'!I443</f>
        <v>251049.22</v>
      </c>
      <c r="J112" s="159">
        <f>'прил 7'!J443</f>
        <v>251050.22</v>
      </c>
      <c r="K112" s="159">
        <f>'прил 7'!K443</f>
        <v>251051.22</v>
      </c>
      <c r="L112" s="159">
        <f>'прил 7'!L443</f>
        <v>251052.22</v>
      </c>
      <c r="M112" s="159">
        <f>'прил 7'!M443</f>
        <v>251053.22</v>
      </c>
      <c r="N112" s="159">
        <f>'прил 7'!N443</f>
        <v>251054.22</v>
      </c>
      <c r="O112" s="159">
        <f>'прил 7'!O443</f>
        <v>251055.22</v>
      </c>
      <c r="P112" s="159">
        <f>'прил 7'!P443</f>
        <v>251056.22</v>
      </c>
      <c r="Q112" s="159">
        <f>'прил 7'!Q443</f>
        <v>251057.22</v>
      </c>
      <c r="R112" s="159">
        <f>'прил 7'!R443</f>
        <v>251047.22</v>
      </c>
      <c r="S112" s="159">
        <f>'прил 7'!S443</f>
        <v>0</v>
      </c>
      <c r="T112" s="159">
        <f>'прил 7'!T443</f>
        <v>0</v>
      </c>
      <c r="U112" s="159">
        <f>'прил 7'!U443</f>
        <v>0</v>
      </c>
      <c r="V112" s="159">
        <f>'прил 7'!V443</f>
        <v>0</v>
      </c>
      <c r="W112" s="159">
        <f>'прил 7'!W443</f>
        <v>0</v>
      </c>
      <c r="X112" s="159">
        <f>'прил 7'!X443</f>
        <v>0</v>
      </c>
      <c r="Y112" s="159">
        <f>'прил 7'!Y443</f>
        <v>0</v>
      </c>
      <c r="Z112" s="159">
        <f>'прил 7'!Z443</f>
        <v>0</v>
      </c>
      <c r="AA112" s="159">
        <f>'прил 7'!AA443</f>
        <v>0</v>
      </c>
      <c r="AB112" s="159">
        <f>'прил 7'!AB443</f>
        <v>0</v>
      </c>
      <c r="AC112" s="159">
        <f>'прил 7'!AC443</f>
        <v>0</v>
      </c>
      <c r="AD112" s="159">
        <f>'прил 7'!AD443</f>
        <v>0</v>
      </c>
      <c r="AE112" s="159">
        <f>'прил 7'!AE443</f>
        <v>0</v>
      </c>
      <c r="AF112" s="159">
        <f>'прил 7'!AF443</f>
        <v>0</v>
      </c>
      <c r="AG112" s="159">
        <v>251047.22</v>
      </c>
    </row>
    <row r="113" spans="1:33" ht="25.5" hidden="1" customHeight="1">
      <c r="A113" s="33" t="s">
        <v>100</v>
      </c>
      <c r="B113" s="15">
        <v>763</v>
      </c>
      <c r="C113" s="16" t="s">
        <v>90</v>
      </c>
      <c r="D113" s="16" t="s">
        <v>140</v>
      </c>
      <c r="E113" s="16" t="s">
        <v>447</v>
      </c>
      <c r="F113" s="16" t="s">
        <v>101</v>
      </c>
      <c r="G113" s="159">
        <f>G114</f>
        <v>0</v>
      </c>
      <c r="H113" s="159">
        <f t="shared" ref="H113:AG113" si="49">H114</f>
        <v>0</v>
      </c>
      <c r="I113" s="159">
        <f t="shared" si="49"/>
        <v>0</v>
      </c>
      <c r="J113" s="159">
        <f t="shared" si="49"/>
        <v>0</v>
      </c>
      <c r="K113" s="159">
        <f t="shared" si="49"/>
        <v>0</v>
      </c>
      <c r="L113" s="159">
        <f t="shared" si="49"/>
        <v>0</v>
      </c>
      <c r="M113" s="159">
        <f t="shared" si="49"/>
        <v>0</v>
      </c>
      <c r="N113" s="159">
        <f t="shared" si="49"/>
        <v>0</v>
      </c>
      <c r="O113" s="159">
        <f t="shared" si="49"/>
        <v>0</v>
      </c>
      <c r="P113" s="159">
        <f t="shared" si="49"/>
        <v>0</v>
      </c>
      <c r="Q113" s="159">
        <f t="shared" si="49"/>
        <v>0</v>
      </c>
      <c r="R113" s="159">
        <f t="shared" si="49"/>
        <v>0</v>
      </c>
      <c r="S113" s="159">
        <f t="shared" si="49"/>
        <v>0</v>
      </c>
      <c r="T113" s="159">
        <f t="shared" si="49"/>
        <v>0</v>
      </c>
      <c r="U113" s="159">
        <f t="shared" si="49"/>
        <v>0</v>
      </c>
      <c r="V113" s="159">
        <f t="shared" si="49"/>
        <v>0</v>
      </c>
      <c r="W113" s="159">
        <f t="shared" si="49"/>
        <v>0</v>
      </c>
      <c r="X113" s="159">
        <f t="shared" si="49"/>
        <v>0</v>
      </c>
      <c r="Y113" s="159">
        <f t="shared" si="49"/>
        <v>0</v>
      </c>
      <c r="Z113" s="159">
        <f t="shared" si="49"/>
        <v>0</v>
      </c>
      <c r="AA113" s="159">
        <f t="shared" si="49"/>
        <v>0</v>
      </c>
      <c r="AB113" s="159">
        <f t="shared" si="49"/>
        <v>0</v>
      </c>
      <c r="AC113" s="159">
        <f t="shared" si="49"/>
        <v>0</v>
      </c>
      <c r="AD113" s="159">
        <f t="shared" si="49"/>
        <v>0</v>
      </c>
      <c r="AE113" s="159">
        <f t="shared" si="49"/>
        <v>0</v>
      </c>
      <c r="AF113" s="159">
        <f t="shared" si="49"/>
        <v>0</v>
      </c>
      <c r="AG113" s="159">
        <f t="shared" si="49"/>
        <v>0</v>
      </c>
    </row>
    <row r="114" spans="1:33" ht="25.5" hidden="1" customHeight="1">
      <c r="A114" s="33" t="s">
        <v>657</v>
      </c>
      <c r="B114" s="15">
        <v>763</v>
      </c>
      <c r="C114" s="16" t="s">
        <v>90</v>
      </c>
      <c r="D114" s="16" t="s">
        <v>140</v>
      </c>
      <c r="E114" s="16" t="s">
        <v>447</v>
      </c>
      <c r="F114" s="16" t="s">
        <v>656</v>
      </c>
      <c r="G114" s="159">
        <f>'прил 7'!G445</f>
        <v>0</v>
      </c>
      <c r="H114" s="159">
        <f>'прил 7'!H445</f>
        <v>0</v>
      </c>
      <c r="I114" s="159">
        <f>'прил 7'!I445</f>
        <v>0</v>
      </c>
      <c r="J114" s="159">
        <f>'прил 7'!J445</f>
        <v>0</v>
      </c>
      <c r="K114" s="159">
        <f>'прил 7'!K445</f>
        <v>0</v>
      </c>
      <c r="L114" s="159">
        <f>'прил 7'!L445</f>
        <v>0</v>
      </c>
      <c r="M114" s="159">
        <f>'прил 7'!M445</f>
        <v>0</v>
      </c>
      <c r="N114" s="159">
        <f>'прил 7'!N445</f>
        <v>0</v>
      </c>
      <c r="O114" s="159">
        <f>'прил 7'!O445</f>
        <v>0</v>
      </c>
      <c r="P114" s="159">
        <f>'прил 7'!P445</f>
        <v>0</v>
      </c>
      <c r="Q114" s="159">
        <f>'прил 7'!Q445</f>
        <v>0</v>
      </c>
      <c r="R114" s="159">
        <f>'прил 7'!R445</f>
        <v>0</v>
      </c>
      <c r="S114" s="159">
        <f>'прил 7'!S445</f>
        <v>0</v>
      </c>
      <c r="T114" s="159">
        <f>'прил 7'!T445</f>
        <v>0</v>
      </c>
      <c r="U114" s="159">
        <f>'прил 7'!U445</f>
        <v>0</v>
      </c>
      <c r="V114" s="159">
        <f>'прил 7'!V445</f>
        <v>0</v>
      </c>
      <c r="W114" s="159">
        <f>'прил 7'!W445</f>
        <v>0</v>
      </c>
      <c r="X114" s="159">
        <f>'прил 7'!X445</f>
        <v>0</v>
      </c>
      <c r="Y114" s="159">
        <f>'прил 7'!Y445</f>
        <v>0</v>
      </c>
      <c r="Z114" s="159">
        <f>'прил 7'!Z445</f>
        <v>0</v>
      </c>
      <c r="AA114" s="159">
        <f>'прил 7'!AA445</f>
        <v>0</v>
      </c>
      <c r="AB114" s="159">
        <f>'прил 7'!AB445</f>
        <v>0</v>
      </c>
      <c r="AC114" s="159">
        <f>'прил 7'!AC445</f>
        <v>0</v>
      </c>
      <c r="AD114" s="159">
        <f>'прил 7'!AD445</f>
        <v>0</v>
      </c>
      <c r="AE114" s="159">
        <f>'прил 7'!AE445</f>
        <v>0</v>
      </c>
      <c r="AF114" s="159">
        <f>'прил 7'!AF445</f>
        <v>0</v>
      </c>
      <c r="AG114" s="159">
        <f>'прил 7'!AG445</f>
        <v>0</v>
      </c>
    </row>
    <row r="115" spans="1:33" s="24" customFormat="1" ht="48" customHeight="1">
      <c r="A115" s="37" t="s">
        <v>791</v>
      </c>
      <c r="B115" s="38">
        <v>793</v>
      </c>
      <c r="C115" s="39" t="s">
        <v>108</v>
      </c>
      <c r="D115" s="39" t="s">
        <v>109</v>
      </c>
      <c r="E115" s="39" t="s">
        <v>525</v>
      </c>
      <c r="F115" s="39"/>
      <c r="G115" s="165">
        <f>G116+G127+G159+G124</f>
        <v>11637162.35</v>
      </c>
      <c r="H115" s="165">
        <f t="shared" ref="H115:AG115" si="50">H116+H127+H159+H124</f>
        <v>11637164.35</v>
      </c>
      <c r="I115" s="165">
        <f t="shared" si="50"/>
        <v>11637166.35</v>
      </c>
      <c r="J115" s="165">
        <f t="shared" si="50"/>
        <v>11637168.35</v>
      </c>
      <c r="K115" s="165">
        <f t="shared" si="50"/>
        <v>11637170.35</v>
      </c>
      <c r="L115" s="165">
        <f t="shared" si="50"/>
        <v>11637172.35</v>
      </c>
      <c r="M115" s="165">
        <f t="shared" si="50"/>
        <v>11637174.35</v>
      </c>
      <c r="N115" s="165">
        <f t="shared" si="50"/>
        <v>11637176.35</v>
      </c>
      <c r="O115" s="165">
        <f t="shared" si="50"/>
        <v>11637178.35</v>
      </c>
      <c r="P115" s="165">
        <f t="shared" si="50"/>
        <v>11637180.35</v>
      </c>
      <c r="Q115" s="165">
        <f t="shared" si="50"/>
        <v>11637182.35</v>
      </c>
      <c r="R115" s="165">
        <f t="shared" si="50"/>
        <v>11637173.35</v>
      </c>
      <c r="S115" s="165">
        <f t="shared" si="50"/>
        <v>302512</v>
      </c>
      <c r="T115" s="165">
        <f t="shared" si="50"/>
        <v>302513</v>
      </c>
      <c r="U115" s="165">
        <f t="shared" si="50"/>
        <v>302514</v>
      </c>
      <c r="V115" s="165">
        <f t="shared" si="50"/>
        <v>302515</v>
      </c>
      <c r="W115" s="165">
        <f t="shared" si="50"/>
        <v>302516</v>
      </c>
      <c r="X115" s="165">
        <f t="shared" si="50"/>
        <v>302517</v>
      </c>
      <c r="Y115" s="165">
        <f t="shared" si="50"/>
        <v>302518</v>
      </c>
      <c r="Z115" s="165">
        <f t="shared" si="50"/>
        <v>302519</v>
      </c>
      <c r="AA115" s="165">
        <f t="shared" si="50"/>
        <v>302520</v>
      </c>
      <c r="AB115" s="165">
        <f t="shared" si="50"/>
        <v>302521</v>
      </c>
      <c r="AC115" s="165">
        <f t="shared" si="50"/>
        <v>302522</v>
      </c>
      <c r="AD115" s="165">
        <f t="shared" si="50"/>
        <v>302523</v>
      </c>
      <c r="AE115" s="165">
        <f t="shared" si="50"/>
        <v>302524</v>
      </c>
      <c r="AF115" s="165">
        <f t="shared" si="50"/>
        <v>302525</v>
      </c>
      <c r="AG115" s="165">
        <f t="shared" si="50"/>
        <v>11334662.35</v>
      </c>
    </row>
    <row r="116" spans="1:33" ht="42.75" hidden="1" customHeight="1">
      <c r="A116" s="17" t="s">
        <v>253</v>
      </c>
      <c r="B116" s="15">
        <v>793</v>
      </c>
      <c r="C116" s="16" t="s">
        <v>108</v>
      </c>
      <c r="D116" s="16" t="s">
        <v>109</v>
      </c>
      <c r="E116" s="16" t="s">
        <v>525</v>
      </c>
      <c r="F116" s="16"/>
      <c r="G116" s="159">
        <f>G130+G144+G133+G117</f>
        <v>7736947.1299999999</v>
      </c>
      <c r="H116" s="159">
        <f t="shared" ref="H116:AG116" si="51">H130+H144+H133+H117</f>
        <v>7736947.1299999999</v>
      </c>
      <c r="I116" s="159">
        <f t="shared" si="51"/>
        <v>7736947.1299999999</v>
      </c>
      <c r="J116" s="159">
        <f t="shared" si="51"/>
        <v>7736947.1299999999</v>
      </c>
      <c r="K116" s="159">
        <f t="shared" si="51"/>
        <v>7736947.1299999999</v>
      </c>
      <c r="L116" s="159">
        <f t="shared" si="51"/>
        <v>7736947.1299999999</v>
      </c>
      <c r="M116" s="159">
        <f t="shared" si="51"/>
        <v>7736947.1299999999</v>
      </c>
      <c r="N116" s="159">
        <f t="shared" si="51"/>
        <v>7736947.1299999999</v>
      </c>
      <c r="O116" s="159">
        <f t="shared" si="51"/>
        <v>7736947.1299999999</v>
      </c>
      <c r="P116" s="159">
        <f t="shared" si="51"/>
        <v>7736947.1299999999</v>
      </c>
      <c r="Q116" s="159">
        <f t="shared" si="51"/>
        <v>7736947.1299999999</v>
      </c>
      <c r="R116" s="159">
        <f t="shared" si="51"/>
        <v>7736947.1299999999</v>
      </c>
      <c r="S116" s="159">
        <f t="shared" si="51"/>
        <v>0</v>
      </c>
      <c r="T116" s="159">
        <f t="shared" si="51"/>
        <v>0</v>
      </c>
      <c r="U116" s="159">
        <f t="shared" si="51"/>
        <v>0</v>
      </c>
      <c r="V116" s="159">
        <f t="shared" si="51"/>
        <v>0</v>
      </c>
      <c r="W116" s="159">
        <f t="shared" si="51"/>
        <v>0</v>
      </c>
      <c r="X116" s="159">
        <f t="shared" si="51"/>
        <v>0</v>
      </c>
      <c r="Y116" s="159">
        <f t="shared" si="51"/>
        <v>0</v>
      </c>
      <c r="Z116" s="159">
        <f t="shared" si="51"/>
        <v>0</v>
      </c>
      <c r="AA116" s="159">
        <f t="shared" si="51"/>
        <v>0</v>
      </c>
      <c r="AB116" s="159">
        <f t="shared" si="51"/>
        <v>0</v>
      </c>
      <c r="AC116" s="159">
        <f t="shared" si="51"/>
        <v>0</v>
      </c>
      <c r="AD116" s="159">
        <f t="shared" si="51"/>
        <v>0</v>
      </c>
      <c r="AE116" s="159">
        <f t="shared" si="51"/>
        <v>0</v>
      </c>
      <c r="AF116" s="159">
        <f t="shared" si="51"/>
        <v>0</v>
      </c>
      <c r="AG116" s="159">
        <f t="shared" si="51"/>
        <v>7736947.1299999999</v>
      </c>
    </row>
    <row r="117" spans="1:33" ht="60" customHeight="1">
      <c r="A117" s="56" t="s">
        <v>785</v>
      </c>
      <c r="B117" s="15">
        <v>793</v>
      </c>
      <c r="C117" s="16" t="s">
        <v>108</v>
      </c>
      <c r="D117" s="16" t="s">
        <v>109</v>
      </c>
      <c r="E117" s="16" t="s">
        <v>762</v>
      </c>
      <c r="F117" s="16"/>
      <c r="G117" s="159">
        <f>G118+G120+G122</f>
        <v>7736947.1299999999</v>
      </c>
      <c r="H117" s="159">
        <f t="shared" ref="H117:AG117" si="52">H118+H120+H122</f>
        <v>7736947.1299999999</v>
      </c>
      <c r="I117" s="159">
        <f t="shared" si="52"/>
        <v>7736947.1299999999</v>
      </c>
      <c r="J117" s="159">
        <f t="shared" si="52"/>
        <v>7736947.1299999999</v>
      </c>
      <c r="K117" s="159">
        <f t="shared" si="52"/>
        <v>7736947.1299999999</v>
      </c>
      <c r="L117" s="159">
        <f t="shared" si="52"/>
        <v>7736947.1299999999</v>
      </c>
      <c r="M117" s="159">
        <f t="shared" si="52"/>
        <v>7736947.1299999999</v>
      </c>
      <c r="N117" s="159">
        <f t="shared" si="52"/>
        <v>7736947.1299999999</v>
      </c>
      <c r="O117" s="159">
        <f t="shared" si="52"/>
        <v>7736947.1299999999</v>
      </c>
      <c r="P117" s="159">
        <f t="shared" si="52"/>
        <v>7736947.1299999999</v>
      </c>
      <c r="Q117" s="159">
        <f t="shared" si="52"/>
        <v>7736947.1299999999</v>
      </c>
      <c r="R117" s="159">
        <f t="shared" si="52"/>
        <v>7736947.1299999999</v>
      </c>
      <c r="S117" s="159">
        <f t="shared" si="52"/>
        <v>0</v>
      </c>
      <c r="T117" s="159">
        <f t="shared" si="52"/>
        <v>0</v>
      </c>
      <c r="U117" s="159">
        <f t="shared" si="52"/>
        <v>0</v>
      </c>
      <c r="V117" s="159">
        <f t="shared" si="52"/>
        <v>0</v>
      </c>
      <c r="W117" s="159">
        <f t="shared" si="52"/>
        <v>0</v>
      </c>
      <c r="X117" s="159">
        <f t="shared" si="52"/>
        <v>0</v>
      </c>
      <c r="Y117" s="159">
        <f t="shared" si="52"/>
        <v>0</v>
      </c>
      <c r="Z117" s="159">
        <f t="shared" si="52"/>
        <v>0</v>
      </c>
      <c r="AA117" s="159">
        <f t="shared" si="52"/>
        <v>0</v>
      </c>
      <c r="AB117" s="159">
        <f t="shared" si="52"/>
        <v>0</v>
      </c>
      <c r="AC117" s="159">
        <f t="shared" si="52"/>
        <v>0</v>
      </c>
      <c r="AD117" s="159">
        <f t="shared" si="52"/>
        <v>0</v>
      </c>
      <c r="AE117" s="159">
        <f t="shared" si="52"/>
        <v>0</v>
      </c>
      <c r="AF117" s="159">
        <f t="shared" si="52"/>
        <v>0</v>
      </c>
      <c r="AG117" s="159">
        <f t="shared" si="52"/>
        <v>7736947.1299999999</v>
      </c>
    </row>
    <row r="118" spans="1:33" ht="21" customHeight="1">
      <c r="A118" s="17" t="s">
        <v>332</v>
      </c>
      <c r="B118" s="15">
        <v>793</v>
      </c>
      <c r="C118" s="16" t="s">
        <v>108</v>
      </c>
      <c r="D118" s="16" t="s">
        <v>109</v>
      </c>
      <c r="E118" s="16" t="s">
        <v>762</v>
      </c>
      <c r="F118" s="16" t="s">
        <v>333</v>
      </c>
      <c r="G118" s="159">
        <f>G119</f>
        <v>7446947.1299999999</v>
      </c>
      <c r="H118" s="159">
        <f t="shared" ref="H118:AG118" si="53">H119</f>
        <v>7446947.1299999999</v>
      </c>
      <c r="I118" s="159">
        <f t="shared" si="53"/>
        <v>7446947.1299999999</v>
      </c>
      <c r="J118" s="159">
        <f t="shared" si="53"/>
        <v>7446947.1299999999</v>
      </c>
      <c r="K118" s="159">
        <f t="shared" si="53"/>
        <v>7446947.1299999999</v>
      </c>
      <c r="L118" s="159">
        <f t="shared" si="53"/>
        <v>7446947.1299999999</v>
      </c>
      <c r="M118" s="159">
        <f t="shared" si="53"/>
        <v>7446947.1299999999</v>
      </c>
      <c r="N118" s="159">
        <f t="shared" si="53"/>
        <v>7446947.1299999999</v>
      </c>
      <c r="O118" s="159">
        <f t="shared" si="53"/>
        <v>7446947.1299999999</v>
      </c>
      <c r="P118" s="159">
        <f t="shared" si="53"/>
        <v>7446947.1299999999</v>
      </c>
      <c r="Q118" s="159">
        <f t="shared" si="53"/>
        <v>7446947.1299999999</v>
      </c>
      <c r="R118" s="159">
        <f t="shared" si="53"/>
        <v>7446947.1299999999</v>
      </c>
      <c r="S118" s="159">
        <f t="shared" si="53"/>
        <v>0</v>
      </c>
      <c r="T118" s="159">
        <f t="shared" si="53"/>
        <v>0</v>
      </c>
      <c r="U118" s="159">
        <f t="shared" si="53"/>
        <v>0</v>
      </c>
      <c r="V118" s="159">
        <f t="shared" si="53"/>
        <v>0</v>
      </c>
      <c r="W118" s="159">
        <f t="shared" si="53"/>
        <v>0</v>
      </c>
      <c r="X118" s="159">
        <f t="shared" si="53"/>
        <v>0</v>
      </c>
      <c r="Y118" s="159">
        <f t="shared" si="53"/>
        <v>0</v>
      </c>
      <c r="Z118" s="159">
        <f t="shared" si="53"/>
        <v>0</v>
      </c>
      <c r="AA118" s="159">
        <f t="shared" si="53"/>
        <v>0</v>
      </c>
      <c r="AB118" s="159">
        <f t="shared" si="53"/>
        <v>0</v>
      </c>
      <c r="AC118" s="159">
        <f t="shared" si="53"/>
        <v>0</v>
      </c>
      <c r="AD118" s="159">
        <f t="shared" si="53"/>
        <v>0</v>
      </c>
      <c r="AE118" s="159">
        <f t="shared" si="53"/>
        <v>0</v>
      </c>
      <c r="AF118" s="159">
        <f t="shared" si="53"/>
        <v>0</v>
      </c>
      <c r="AG118" s="159">
        <f t="shared" si="53"/>
        <v>7446947.1299999999</v>
      </c>
    </row>
    <row r="119" spans="1:33" ht="30.75" customHeight="1">
      <c r="A119" s="17" t="s">
        <v>334</v>
      </c>
      <c r="B119" s="15">
        <v>793</v>
      </c>
      <c r="C119" s="16" t="s">
        <v>108</v>
      </c>
      <c r="D119" s="16" t="s">
        <v>109</v>
      </c>
      <c r="E119" s="16" t="s">
        <v>762</v>
      </c>
      <c r="F119" s="16" t="s">
        <v>335</v>
      </c>
      <c r="G119" s="159">
        <f>'прил 7'!G1264</f>
        <v>7446947.1299999999</v>
      </c>
      <c r="H119" s="159">
        <f>'прил 7'!H1264</f>
        <v>7446947.1299999999</v>
      </c>
      <c r="I119" s="159">
        <f>'прил 7'!I1264</f>
        <v>7446947.1299999999</v>
      </c>
      <c r="J119" s="159">
        <f>'прил 7'!J1264</f>
        <v>7446947.1299999999</v>
      </c>
      <c r="K119" s="159">
        <f>'прил 7'!K1264</f>
        <v>7446947.1299999999</v>
      </c>
      <c r="L119" s="159">
        <f>'прил 7'!L1264</f>
        <v>7446947.1299999999</v>
      </c>
      <c r="M119" s="159">
        <f>'прил 7'!M1264</f>
        <v>7446947.1299999999</v>
      </c>
      <c r="N119" s="159">
        <f>'прил 7'!N1264</f>
        <v>7446947.1299999999</v>
      </c>
      <c r="O119" s="159">
        <f>'прил 7'!O1264</f>
        <v>7446947.1299999999</v>
      </c>
      <c r="P119" s="159">
        <f>'прил 7'!P1264</f>
        <v>7446947.1299999999</v>
      </c>
      <c r="Q119" s="159">
        <f>'прил 7'!Q1264</f>
        <v>7446947.1299999999</v>
      </c>
      <c r="R119" s="159">
        <f>'прил 7'!R1264</f>
        <v>7446947.1299999999</v>
      </c>
      <c r="S119" s="159">
        <f>'прил 7'!S1264</f>
        <v>0</v>
      </c>
      <c r="T119" s="159">
        <f>'прил 7'!T1264</f>
        <v>0</v>
      </c>
      <c r="U119" s="159">
        <f>'прил 7'!U1264</f>
        <v>0</v>
      </c>
      <c r="V119" s="159">
        <f>'прил 7'!V1264</f>
        <v>0</v>
      </c>
      <c r="W119" s="159">
        <f>'прил 7'!W1264</f>
        <v>0</v>
      </c>
      <c r="X119" s="159">
        <f>'прил 7'!X1264</f>
        <v>0</v>
      </c>
      <c r="Y119" s="159">
        <f>'прил 7'!Y1264</f>
        <v>0</v>
      </c>
      <c r="Z119" s="159">
        <f>'прил 7'!Z1264</f>
        <v>0</v>
      </c>
      <c r="AA119" s="159">
        <f>'прил 7'!AA1264</f>
        <v>0</v>
      </c>
      <c r="AB119" s="159">
        <f>'прил 7'!AB1264</f>
        <v>0</v>
      </c>
      <c r="AC119" s="159">
        <f>'прил 7'!AC1264</f>
        <v>0</v>
      </c>
      <c r="AD119" s="159">
        <f>'прил 7'!AD1264</f>
        <v>0</v>
      </c>
      <c r="AE119" s="159">
        <f>'прил 7'!AE1264</f>
        <v>0</v>
      </c>
      <c r="AF119" s="159">
        <f>'прил 7'!AF1264</f>
        <v>0</v>
      </c>
      <c r="AG119" s="159">
        <v>7446947.1299999999</v>
      </c>
    </row>
    <row r="120" spans="1:33" ht="30.75" hidden="1" customHeight="1">
      <c r="A120" s="17" t="s">
        <v>49</v>
      </c>
      <c r="B120" s="15">
        <v>793</v>
      </c>
      <c r="C120" s="16" t="s">
        <v>108</v>
      </c>
      <c r="D120" s="16" t="s">
        <v>109</v>
      </c>
      <c r="E120" s="16" t="s">
        <v>938</v>
      </c>
      <c r="F120" s="16" t="s">
        <v>50</v>
      </c>
      <c r="G120" s="159">
        <f>G121</f>
        <v>0</v>
      </c>
      <c r="H120" s="159">
        <f t="shared" ref="H120:AG120" si="54">H121</f>
        <v>0</v>
      </c>
      <c r="I120" s="159">
        <f t="shared" si="54"/>
        <v>0</v>
      </c>
      <c r="J120" s="159">
        <f t="shared" si="54"/>
        <v>0</v>
      </c>
      <c r="K120" s="159">
        <f t="shared" si="54"/>
        <v>0</v>
      </c>
      <c r="L120" s="159">
        <f t="shared" si="54"/>
        <v>0</v>
      </c>
      <c r="M120" s="159">
        <f t="shared" si="54"/>
        <v>0</v>
      </c>
      <c r="N120" s="159">
        <f t="shared" si="54"/>
        <v>0</v>
      </c>
      <c r="O120" s="159">
        <f t="shared" si="54"/>
        <v>0</v>
      </c>
      <c r="P120" s="159">
        <f t="shared" si="54"/>
        <v>0</v>
      </c>
      <c r="Q120" s="159">
        <f t="shared" si="54"/>
        <v>0</v>
      </c>
      <c r="R120" s="159">
        <f t="shared" si="54"/>
        <v>0</v>
      </c>
      <c r="S120" s="159">
        <f t="shared" si="54"/>
        <v>0</v>
      </c>
      <c r="T120" s="159">
        <f t="shared" si="54"/>
        <v>0</v>
      </c>
      <c r="U120" s="159">
        <f t="shared" si="54"/>
        <v>0</v>
      </c>
      <c r="V120" s="159">
        <f t="shared" si="54"/>
        <v>0</v>
      </c>
      <c r="W120" s="159">
        <f t="shared" si="54"/>
        <v>0</v>
      </c>
      <c r="X120" s="159">
        <f t="shared" si="54"/>
        <v>0</v>
      </c>
      <c r="Y120" s="159">
        <f t="shared" si="54"/>
        <v>0</v>
      </c>
      <c r="Z120" s="159">
        <f t="shared" si="54"/>
        <v>0</v>
      </c>
      <c r="AA120" s="159">
        <f t="shared" si="54"/>
        <v>0</v>
      </c>
      <c r="AB120" s="159">
        <f t="shared" si="54"/>
        <v>0</v>
      </c>
      <c r="AC120" s="159">
        <f t="shared" si="54"/>
        <v>0</v>
      </c>
      <c r="AD120" s="159">
        <f t="shared" si="54"/>
        <v>0</v>
      </c>
      <c r="AE120" s="159">
        <f t="shared" si="54"/>
        <v>0</v>
      </c>
      <c r="AF120" s="159">
        <f t="shared" si="54"/>
        <v>0</v>
      </c>
      <c r="AG120" s="159">
        <f t="shared" si="54"/>
        <v>0</v>
      </c>
    </row>
    <row r="121" spans="1:33" ht="30.75" hidden="1" customHeight="1">
      <c r="A121" s="17" t="s">
        <v>51</v>
      </c>
      <c r="B121" s="15">
        <v>793</v>
      </c>
      <c r="C121" s="16" t="s">
        <v>108</v>
      </c>
      <c r="D121" s="16" t="s">
        <v>109</v>
      </c>
      <c r="E121" s="16" t="s">
        <v>938</v>
      </c>
      <c r="F121" s="16" t="s">
        <v>52</v>
      </c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</row>
    <row r="122" spans="1:33" ht="30.75" customHeight="1">
      <c r="A122" s="17" t="s">
        <v>343</v>
      </c>
      <c r="B122" s="15">
        <v>793</v>
      </c>
      <c r="C122" s="16" t="s">
        <v>113</v>
      </c>
      <c r="D122" s="16" t="s">
        <v>37</v>
      </c>
      <c r="E122" s="16" t="s">
        <v>938</v>
      </c>
      <c r="F122" s="16" t="s">
        <v>344</v>
      </c>
      <c r="G122" s="159">
        <f>G123</f>
        <v>290000</v>
      </c>
      <c r="H122" s="159">
        <f t="shared" ref="H122:AG122" si="55">H123</f>
        <v>290000</v>
      </c>
      <c r="I122" s="159">
        <f t="shared" si="55"/>
        <v>290000</v>
      </c>
      <c r="J122" s="159">
        <f t="shared" si="55"/>
        <v>290000</v>
      </c>
      <c r="K122" s="159">
        <f t="shared" si="55"/>
        <v>290000</v>
      </c>
      <c r="L122" s="159">
        <f t="shared" si="55"/>
        <v>290000</v>
      </c>
      <c r="M122" s="159">
        <f t="shared" si="55"/>
        <v>290000</v>
      </c>
      <c r="N122" s="159">
        <f t="shared" si="55"/>
        <v>290000</v>
      </c>
      <c r="O122" s="159">
        <f t="shared" si="55"/>
        <v>290000</v>
      </c>
      <c r="P122" s="159">
        <f t="shared" si="55"/>
        <v>290000</v>
      </c>
      <c r="Q122" s="159">
        <f t="shared" si="55"/>
        <v>290000</v>
      </c>
      <c r="R122" s="159">
        <f t="shared" si="55"/>
        <v>290000</v>
      </c>
      <c r="S122" s="159">
        <f t="shared" si="55"/>
        <v>0</v>
      </c>
      <c r="T122" s="159">
        <f t="shared" si="55"/>
        <v>0</v>
      </c>
      <c r="U122" s="159">
        <f t="shared" si="55"/>
        <v>0</v>
      </c>
      <c r="V122" s="159">
        <f t="shared" si="55"/>
        <v>0</v>
      </c>
      <c r="W122" s="159">
        <f t="shared" si="55"/>
        <v>0</v>
      </c>
      <c r="X122" s="159">
        <f t="shared" si="55"/>
        <v>0</v>
      </c>
      <c r="Y122" s="159">
        <f t="shared" si="55"/>
        <v>0</v>
      </c>
      <c r="Z122" s="159">
        <f t="shared" si="55"/>
        <v>0</v>
      </c>
      <c r="AA122" s="159">
        <f t="shared" si="55"/>
        <v>0</v>
      </c>
      <c r="AB122" s="159">
        <f t="shared" si="55"/>
        <v>0</v>
      </c>
      <c r="AC122" s="159">
        <f t="shared" si="55"/>
        <v>0</v>
      </c>
      <c r="AD122" s="159">
        <f t="shared" si="55"/>
        <v>0</v>
      </c>
      <c r="AE122" s="159">
        <f t="shared" si="55"/>
        <v>0</v>
      </c>
      <c r="AF122" s="159">
        <f t="shared" si="55"/>
        <v>0</v>
      </c>
      <c r="AG122" s="159">
        <f t="shared" si="55"/>
        <v>290000</v>
      </c>
    </row>
    <row r="123" spans="1:33" ht="30.75" customHeight="1">
      <c r="A123" s="17" t="s">
        <v>361</v>
      </c>
      <c r="B123" s="15">
        <v>793</v>
      </c>
      <c r="C123" s="16" t="s">
        <v>113</v>
      </c>
      <c r="D123" s="16" t="s">
        <v>37</v>
      </c>
      <c r="E123" s="16" t="s">
        <v>938</v>
      </c>
      <c r="F123" s="16" t="s">
        <v>362</v>
      </c>
      <c r="G123" s="159">
        <f>'прил 7'!G1359</f>
        <v>290000</v>
      </c>
      <c r="H123" s="159">
        <f>'прил 7'!H1359</f>
        <v>290000</v>
      </c>
      <c r="I123" s="159">
        <f>'прил 7'!I1359</f>
        <v>290000</v>
      </c>
      <c r="J123" s="159">
        <f>'прил 7'!J1359</f>
        <v>290000</v>
      </c>
      <c r="K123" s="159">
        <f>'прил 7'!K1359</f>
        <v>290000</v>
      </c>
      <c r="L123" s="159">
        <f>'прил 7'!L1359</f>
        <v>290000</v>
      </c>
      <c r="M123" s="159">
        <f>'прил 7'!M1359</f>
        <v>290000</v>
      </c>
      <c r="N123" s="159">
        <f>'прил 7'!N1359</f>
        <v>290000</v>
      </c>
      <c r="O123" s="159">
        <f>'прил 7'!O1359</f>
        <v>290000</v>
      </c>
      <c r="P123" s="159">
        <f>'прил 7'!P1359</f>
        <v>290000</v>
      </c>
      <c r="Q123" s="159">
        <f>'прил 7'!Q1359</f>
        <v>290000</v>
      </c>
      <c r="R123" s="159">
        <f>'прил 7'!R1359</f>
        <v>290000</v>
      </c>
      <c r="S123" s="159">
        <f>'прил 7'!S1359</f>
        <v>0</v>
      </c>
      <c r="T123" s="159">
        <f>'прил 7'!T1359</f>
        <v>0</v>
      </c>
      <c r="U123" s="159">
        <f>'прил 7'!U1359</f>
        <v>0</v>
      </c>
      <c r="V123" s="159">
        <f>'прил 7'!V1359</f>
        <v>0</v>
      </c>
      <c r="W123" s="159">
        <f>'прил 7'!W1359</f>
        <v>0</v>
      </c>
      <c r="X123" s="159">
        <f>'прил 7'!X1359</f>
        <v>0</v>
      </c>
      <c r="Y123" s="159">
        <f>'прил 7'!Y1359</f>
        <v>0</v>
      </c>
      <c r="Z123" s="159">
        <f>'прил 7'!Z1359</f>
        <v>0</v>
      </c>
      <c r="AA123" s="159">
        <f>'прил 7'!AA1359</f>
        <v>0</v>
      </c>
      <c r="AB123" s="159">
        <f>'прил 7'!AB1359</f>
        <v>0</v>
      </c>
      <c r="AC123" s="159">
        <f>'прил 7'!AC1359</f>
        <v>0</v>
      </c>
      <c r="AD123" s="159">
        <f>'прил 7'!AD1359</f>
        <v>0</v>
      </c>
      <c r="AE123" s="159">
        <f>'прил 7'!AE1359</f>
        <v>0</v>
      </c>
      <c r="AF123" s="159">
        <f>'прил 7'!AF1359</f>
        <v>0</v>
      </c>
      <c r="AG123" s="159">
        <v>290000</v>
      </c>
    </row>
    <row r="124" spans="1:33" ht="89.25" customHeight="1">
      <c r="A124" s="17" t="s">
        <v>871</v>
      </c>
      <c r="B124" s="15">
        <v>793</v>
      </c>
      <c r="C124" s="16" t="s">
        <v>108</v>
      </c>
      <c r="D124" s="16" t="s">
        <v>109</v>
      </c>
      <c r="E124" s="16" t="s">
        <v>170</v>
      </c>
      <c r="F124" s="16"/>
      <c r="G124" s="159">
        <f>G125</f>
        <v>3597715.22</v>
      </c>
      <c r="H124" s="159">
        <f t="shared" ref="H124:AG125" si="56">H125</f>
        <v>3597716.22</v>
      </c>
      <c r="I124" s="159">
        <f t="shared" si="56"/>
        <v>3597717.22</v>
      </c>
      <c r="J124" s="159">
        <f t="shared" si="56"/>
        <v>3597718.22</v>
      </c>
      <c r="K124" s="159">
        <f t="shared" si="56"/>
        <v>3597719.22</v>
      </c>
      <c r="L124" s="159">
        <f t="shared" si="56"/>
        <v>3597720.22</v>
      </c>
      <c r="M124" s="159">
        <f t="shared" si="56"/>
        <v>3597721.22</v>
      </c>
      <c r="N124" s="159">
        <f t="shared" si="56"/>
        <v>3597722.22</v>
      </c>
      <c r="O124" s="159">
        <f t="shared" si="56"/>
        <v>3597723.22</v>
      </c>
      <c r="P124" s="159">
        <f t="shared" si="56"/>
        <v>3597724.22</v>
      </c>
      <c r="Q124" s="159">
        <f t="shared" si="56"/>
        <v>3597725.22</v>
      </c>
      <c r="R124" s="159">
        <f t="shared" si="56"/>
        <v>3597715.22</v>
      </c>
      <c r="S124" s="159">
        <f t="shared" si="56"/>
        <v>0</v>
      </c>
      <c r="T124" s="159">
        <f t="shared" si="56"/>
        <v>0</v>
      </c>
      <c r="U124" s="159">
        <f t="shared" si="56"/>
        <v>0</v>
      </c>
      <c r="V124" s="159">
        <f t="shared" si="56"/>
        <v>0</v>
      </c>
      <c r="W124" s="159">
        <f t="shared" si="56"/>
        <v>0</v>
      </c>
      <c r="X124" s="159">
        <f t="shared" si="56"/>
        <v>0</v>
      </c>
      <c r="Y124" s="159">
        <f t="shared" si="56"/>
        <v>0</v>
      </c>
      <c r="Z124" s="159">
        <f t="shared" si="56"/>
        <v>0</v>
      </c>
      <c r="AA124" s="159">
        <f t="shared" si="56"/>
        <v>0</v>
      </c>
      <c r="AB124" s="159">
        <f t="shared" si="56"/>
        <v>0</v>
      </c>
      <c r="AC124" s="159">
        <f t="shared" si="56"/>
        <v>0</v>
      </c>
      <c r="AD124" s="159">
        <f t="shared" si="56"/>
        <v>0</v>
      </c>
      <c r="AE124" s="159">
        <f t="shared" si="56"/>
        <v>0</v>
      </c>
      <c r="AF124" s="159">
        <f t="shared" si="56"/>
        <v>0</v>
      </c>
      <c r="AG124" s="159">
        <f t="shared" si="56"/>
        <v>3597715.22</v>
      </c>
    </row>
    <row r="125" spans="1:33" ht="30.75" customHeight="1">
      <c r="A125" s="17" t="s">
        <v>332</v>
      </c>
      <c r="B125" s="15">
        <v>793</v>
      </c>
      <c r="C125" s="16" t="s">
        <v>108</v>
      </c>
      <c r="D125" s="16" t="s">
        <v>109</v>
      </c>
      <c r="E125" s="16" t="s">
        <v>170</v>
      </c>
      <c r="F125" s="16" t="s">
        <v>333</v>
      </c>
      <c r="G125" s="159">
        <f>G126</f>
        <v>3597715.22</v>
      </c>
      <c r="H125" s="159">
        <f t="shared" si="56"/>
        <v>3597716.22</v>
      </c>
      <c r="I125" s="159">
        <f t="shared" si="56"/>
        <v>3597717.22</v>
      </c>
      <c r="J125" s="159">
        <f t="shared" si="56"/>
        <v>3597718.22</v>
      </c>
      <c r="K125" s="159">
        <f t="shared" si="56"/>
        <v>3597719.22</v>
      </c>
      <c r="L125" s="159">
        <f t="shared" si="56"/>
        <v>3597720.22</v>
      </c>
      <c r="M125" s="159">
        <f t="shared" si="56"/>
        <v>3597721.22</v>
      </c>
      <c r="N125" s="159">
        <f t="shared" si="56"/>
        <v>3597722.22</v>
      </c>
      <c r="O125" s="159">
        <f t="shared" si="56"/>
        <v>3597723.22</v>
      </c>
      <c r="P125" s="159">
        <f t="shared" si="56"/>
        <v>3597724.22</v>
      </c>
      <c r="Q125" s="159">
        <f t="shared" si="56"/>
        <v>3597725.22</v>
      </c>
      <c r="R125" s="159">
        <f t="shared" si="56"/>
        <v>3597715.22</v>
      </c>
      <c r="S125" s="159">
        <f t="shared" si="56"/>
        <v>0</v>
      </c>
      <c r="T125" s="159">
        <f t="shared" si="56"/>
        <v>0</v>
      </c>
      <c r="U125" s="159">
        <f t="shared" si="56"/>
        <v>0</v>
      </c>
      <c r="V125" s="159">
        <f t="shared" si="56"/>
        <v>0</v>
      </c>
      <c r="W125" s="159">
        <f t="shared" si="56"/>
        <v>0</v>
      </c>
      <c r="X125" s="159">
        <f t="shared" si="56"/>
        <v>0</v>
      </c>
      <c r="Y125" s="159">
        <f t="shared" si="56"/>
        <v>0</v>
      </c>
      <c r="Z125" s="159">
        <f t="shared" si="56"/>
        <v>0</v>
      </c>
      <c r="AA125" s="159">
        <f t="shared" si="56"/>
        <v>0</v>
      </c>
      <c r="AB125" s="159">
        <f t="shared" si="56"/>
        <v>0</v>
      </c>
      <c r="AC125" s="159">
        <f t="shared" si="56"/>
        <v>0</v>
      </c>
      <c r="AD125" s="159">
        <f t="shared" si="56"/>
        <v>0</v>
      </c>
      <c r="AE125" s="159">
        <f t="shared" si="56"/>
        <v>0</v>
      </c>
      <c r="AF125" s="159">
        <f t="shared" si="56"/>
        <v>0</v>
      </c>
      <c r="AG125" s="159">
        <f t="shared" si="56"/>
        <v>3597715.22</v>
      </c>
    </row>
    <row r="126" spans="1:33" ht="30.75" customHeight="1">
      <c r="A126" s="17" t="s">
        <v>334</v>
      </c>
      <c r="B126" s="15">
        <v>793</v>
      </c>
      <c r="C126" s="16" t="s">
        <v>108</v>
      </c>
      <c r="D126" s="16" t="s">
        <v>109</v>
      </c>
      <c r="E126" s="16" t="s">
        <v>170</v>
      </c>
      <c r="F126" s="16" t="s">
        <v>335</v>
      </c>
      <c r="G126" s="159">
        <f>'прил 7'!G1269</f>
        <v>3597715.22</v>
      </c>
      <c r="H126" s="159">
        <f>'прил 7'!H1269</f>
        <v>3597716.22</v>
      </c>
      <c r="I126" s="159">
        <f>'прил 7'!I1269</f>
        <v>3597717.22</v>
      </c>
      <c r="J126" s="159">
        <f>'прил 7'!J1269</f>
        <v>3597718.22</v>
      </c>
      <c r="K126" s="159">
        <f>'прил 7'!K1269</f>
        <v>3597719.22</v>
      </c>
      <c r="L126" s="159">
        <f>'прил 7'!L1269</f>
        <v>3597720.22</v>
      </c>
      <c r="M126" s="159">
        <f>'прил 7'!M1269</f>
        <v>3597721.22</v>
      </c>
      <c r="N126" s="159">
        <f>'прил 7'!N1269</f>
        <v>3597722.22</v>
      </c>
      <c r="O126" s="159">
        <f>'прил 7'!O1269</f>
        <v>3597723.22</v>
      </c>
      <c r="P126" s="159">
        <f>'прил 7'!P1269</f>
        <v>3597724.22</v>
      </c>
      <c r="Q126" s="159">
        <f>'прил 7'!Q1269</f>
        <v>3597725.22</v>
      </c>
      <c r="R126" s="159">
        <f>'прил 7'!R1269</f>
        <v>3597715.22</v>
      </c>
      <c r="S126" s="159">
        <f>'прил 7'!S1269</f>
        <v>0</v>
      </c>
      <c r="T126" s="159">
        <f>'прил 7'!T1269</f>
        <v>0</v>
      </c>
      <c r="U126" s="159">
        <f>'прил 7'!U1269</f>
        <v>0</v>
      </c>
      <c r="V126" s="159">
        <f>'прил 7'!V1269</f>
        <v>0</v>
      </c>
      <c r="W126" s="159">
        <f>'прил 7'!W1269</f>
        <v>0</v>
      </c>
      <c r="X126" s="159">
        <f>'прил 7'!X1269</f>
        <v>0</v>
      </c>
      <c r="Y126" s="159">
        <f>'прил 7'!Y1269</f>
        <v>0</v>
      </c>
      <c r="Z126" s="159">
        <f>'прил 7'!Z1269</f>
        <v>0</v>
      </c>
      <c r="AA126" s="159">
        <f>'прил 7'!AA1269</f>
        <v>0</v>
      </c>
      <c r="AB126" s="159">
        <f>'прил 7'!AB1269</f>
        <v>0</v>
      </c>
      <c r="AC126" s="159">
        <f>'прил 7'!AC1269</f>
        <v>0</v>
      </c>
      <c r="AD126" s="159">
        <f>'прил 7'!AD1269</f>
        <v>0</v>
      </c>
      <c r="AE126" s="159">
        <f>'прил 7'!AE1269</f>
        <v>0</v>
      </c>
      <c r="AF126" s="159">
        <f>'прил 7'!AF1269</f>
        <v>0</v>
      </c>
      <c r="AG126" s="159">
        <v>3597715.22</v>
      </c>
    </row>
    <row r="127" spans="1:33" ht="30.75" customHeight="1">
      <c r="A127" s="17" t="s">
        <v>831</v>
      </c>
      <c r="B127" s="15">
        <v>793</v>
      </c>
      <c r="C127" s="16" t="s">
        <v>108</v>
      </c>
      <c r="D127" s="16" t="s">
        <v>109</v>
      </c>
      <c r="E127" s="16" t="s">
        <v>763</v>
      </c>
      <c r="F127" s="16"/>
      <c r="G127" s="159">
        <f>G128</f>
        <v>0</v>
      </c>
      <c r="H127" s="159">
        <f t="shared" ref="H127:AG128" si="57">H128</f>
        <v>0</v>
      </c>
      <c r="I127" s="159">
        <f t="shared" si="57"/>
        <v>0</v>
      </c>
      <c r="J127" s="159">
        <f t="shared" si="57"/>
        <v>0</v>
      </c>
      <c r="K127" s="159">
        <f t="shared" si="57"/>
        <v>0</v>
      </c>
      <c r="L127" s="159">
        <f t="shared" si="57"/>
        <v>0</v>
      </c>
      <c r="M127" s="159">
        <f t="shared" si="57"/>
        <v>0</v>
      </c>
      <c r="N127" s="159">
        <f t="shared" si="57"/>
        <v>0</v>
      </c>
      <c r="O127" s="159">
        <f t="shared" si="57"/>
        <v>0</v>
      </c>
      <c r="P127" s="159">
        <f t="shared" si="57"/>
        <v>0</v>
      </c>
      <c r="Q127" s="159">
        <f t="shared" si="57"/>
        <v>0</v>
      </c>
      <c r="R127" s="159">
        <f t="shared" si="57"/>
        <v>0</v>
      </c>
      <c r="S127" s="159">
        <f t="shared" si="57"/>
        <v>0</v>
      </c>
      <c r="T127" s="159">
        <f t="shared" si="57"/>
        <v>0</v>
      </c>
      <c r="U127" s="159">
        <f t="shared" si="57"/>
        <v>0</v>
      </c>
      <c r="V127" s="159">
        <f t="shared" si="57"/>
        <v>0</v>
      </c>
      <c r="W127" s="159">
        <f t="shared" si="57"/>
        <v>0</v>
      </c>
      <c r="X127" s="159">
        <f t="shared" si="57"/>
        <v>0</v>
      </c>
      <c r="Y127" s="159">
        <f t="shared" si="57"/>
        <v>0</v>
      </c>
      <c r="Z127" s="159">
        <f t="shared" si="57"/>
        <v>0</v>
      </c>
      <c r="AA127" s="159">
        <f t="shared" si="57"/>
        <v>0</v>
      </c>
      <c r="AB127" s="159">
        <f t="shared" si="57"/>
        <v>0</v>
      </c>
      <c r="AC127" s="159">
        <f t="shared" si="57"/>
        <v>0</v>
      </c>
      <c r="AD127" s="159">
        <f t="shared" si="57"/>
        <v>0</v>
      </c>
      <c r="AE127" s="159">
        <f t="shared" si="57"/>
        <v>0</v>
      </c>
      <c r="AF127" s="159">
        <f t="shared" si="57"/>
        <v>0</v>
      </c>
      <c r="AG127" s="159">
        <f t="shared" si="57"/>
        <v>0</v>
      </c>
    </row>
    <row r="128" spans="1:33" ht="30.75" customHeight="1">
      <c r="A128" s="17" t="s">
        <v>100</v>
      </c>
      <c r="B128" s="15">
        <v>793</v>
      </c>
      <c r="C128" s="16" t="s">
        <v>108</v>
      </c>
      <c r="D128" s="16" t="s">
        <v>109</v>
      </c>
      <c r="E128" s="16" t="s">
        <v>763</v>
      </c>
      <c r="F128" s="16" t="s">
        <v>101</v>
      </c>
      <c r="G128" s="159">
        <f>G129</f>
        <v>0</v>
      </c>
      <c r="H128" s="159">
        <f t="shared" si="57"/>
        <v>0</v>
      </c>
      <c r="I128" s="159">
        <f t="shared" si="57"/>
        <v>0</v>
      </c>
      <c r="J128" s="159">
        <f t="shared" si="57"/>
        <v>0</v>
      </c>
      <c r="K128" s="159">
        <f t="shared" si="57"/>
        <v>0</v>
      </c>
      <c r="L128" s="159">
        <f t="shared" si="57"/>
        <v>0</v>
      </c>
      <c r="M128" s="159">
        <f t="shared" si="57"/>
        <v>0</v>
      </c>
      <c r="N128" s="159">
        <f t="shared" si="57"/>
        <v>0</v>
      </c>
      <c r="O128" s="159">
        <f t="shared" si="57"/>
        <v>0</v>
      </c>
      <c r="P128" s="159">
        <f t="shared" si="57"/>
        <v>0</v>
      </c>
      <c r="Q128" s="159">
        <f t="shared" si="57"/>
        <v>0</v>
      </c>
      <c r="R128" s="159">
        <f t="shared" si="57"/>
        <v>0</v>
      </c>
      <c r="S128" s="159">
        <f t="shared" si="57"/>
        <v>0</v>
      </c>
      <c r="T128" s="159">
        <f t="shared" si="57"/>
        <v>0</v>
      </c>
      <c r="U128" s="159">
        <f t="shared" si="57"/>
        <v>0</v>
      </c>
      <c r="V128" s="159">
        <f t="shared" si="57"/>
        <v>0</v>
      </c>
      <c r="W128" s="159">
        <f t="shared" si="57"/>
        <v>0</v>
      </c>
      <c r="X128" s="159">
        <f t="shared" si="57"/>
        <v>0</v>
      </c>
      <c r="Y128" s="159">
        <f t="shared" si="57"/>
        <v>0</v>
      </c>
      <c r="Z128" s="159">
        <f t="shared" si="57"/>
        <v>0</v>
      </c>
      <c r="AA128" s="159">
        <f t="shared" si="57"/>
        <v>0</v>
      </c>
      <c r="AB128" s="159">
        <f t="shared" si="57"/>
        <v>0</v>
      </c>
      <c r="AC128" s="159">
        <f t="shared" si="57"/>
        <v>0</v>
      </c>
      <c r="AD128" s="159">
        <f t="shared" si="57"/>
        <v>0</v>
      </c>
      <c r="AE128" s="159">
        <f t="shared" si="57"/>
        <v>0</v>
      </c>
      <c r="AF128" s="159">
        <f t="shared" si="57"/>
        <v>0</v>
      </c>
      <c r="AG128" s="159">
        <f t="shared" si="57"/>
        <v>0</v>
      </c>
    </row>
    <row r="129" spans="1:33" ht="30.75" customHeight="1">
      <c r="A129" s="17" t="s">
        <v>373</v>
      </c>
      <c r="B129" s="15">
        <v>793</v>
      </c>
      <c r="C129" s="16" t="s">
        <v>108</v>
      </c>
      <c r="D129" s="16" t="s">
        <v>109</v>
      </c>
      <c r="E129" s="16" t="s">
        <v>763</v>
      </c>
      <c r="F129" s="16" t="s">
        <v>374</v>
      </c>
      <c r="G129" s="159">
        <f>'прил 7'!G1272</f>
        <v>0</v>
      </c>
      <c r="H129" s="159">
        <f>'прил 7'!H1272</f>
        <v>0</v>
      </c>
      <c r="I129" s="159">
        <f>'прил 7'!I1272</f>
        <v>0</v>
      </c>
      <c r="J129" s="159">
        <f>'прил 7'!J1272</f>
        <v>0</v>
      </c>
      <c r="K129" s="159">
        <f>'прил 7'!K1272</f>
        <v>0</v>
      </c>
      <c r="L129" s="159">
        <f>'прил 7'!L1272</f>
        <v>0</v>
      </c>
      <c r="M129" s="159">
        <f>'прил 7'!M1272</f>
        <v>0</v>
      </c>
      <c r="N129" s="159">
        <f>'прил 7'!N1272</f>
        <v>0</v>
      </c>
      <c r="O129" s="159">
        <f>'прил 7'!O1272</f>
        <v>0</v>
      </c>
      <c r="P129" s="159">
        <f>'прил 7'!P1272</f>
        <v>0</v>
      </c>
      <c r="Q129" s="159">
        <f>'прил 7'!Q1272</f>
        <v>0</v>
      </c>
      <c r="R129" s="159">
        <f>'прил 7'!R1272</f>
        <v>0</v>
      </c>
      <c r="S129" s="159">
        <f>'прил 7'!S1272</f>
        <v>0</v>
      </c>
      <c r="T129" s="159">
        <f>'прил 7'!T1272</f>
        <v>0</v>
      </c>
      <c r="U129" s="159">
        <f>'прил 7'!U1272</f>
        <v>0</v>
      </c>
      <c r="V129" s="159">
        <f>'прил 7'!V1272</f>
        <v>0</v>
      </c>
      <c r="W129" s="159">
        <f>'прил 7'!W1272</f>
        <v>0</v>
      </c>
      <c r="X129" s="159">
        <f>'прил 7'!X1272</f>
        <v>0</v>
      </c>
      <c r="Y129" s="159">
        <f>'прил 7'!Y1272</f>
        <v>0</v>
      </c>
      <c r="Z129" s="159">
        <f>'прил 7'!Z1272</f>
        <v>0</v>
      </c>
      <c r="AA129" s="159">
        <f>'прил 7'!AA1272</f>
        <v>0</v>
      </c>
      <c r="AB129" s="159">
        <f>'прил 7'!AB1272</f>
        <v>0</v>
      </c>
      <c r="AC129" s="159">
        <f>'прил 7'!AC1272</f>
        <v>0</v>
      </c>
      <c r="AD129" s="159">
        <f>'прил 7'!AD1272</f>
        <v>0</v>
      </c>
      <c r="AE129" s="159">
        <f>'прил 7'!AE1272</f>
        <v>0</v>
      </c>
      <c r="AF129" s="159">
        <f>'прил 7'!AF1272</f>
        <v>0</v>
      </c>
      <c r="AG129" s="159">
        <f>'прил 7'!AG1272</f>
        <v>0</v>
      </c>
    </row>
    <row r="130" spans="1:33" ht="80.25" hidden="1" customHeight="1">
      <c r="A130" s="56" t="s">
        <v>171</v>
      </c>
      <c r="B130" s="15">
        <v>793</v>
      </c>
      <c r="C130" s="16" t="s">
        <v>108</v>
      </c>
      <c r="D130" s="16" t="s">
        <v>109</v>
      </c>
      <c r="E130" s="16" t="s">
        <v>170</v>
      </c>
      <c r="F130" s="16"/>
      <c r="G130" s="159">
        <f>G131</f>
        <v>0</v>
      </c>
      <c r="H130" s="159">
        <f t="shared" ref="H130:AG131" si="58">H131</f>
        <v>0</v>
      </c>
      <c r="I130" s="159">
        <f t="shared" si="58"/>
        <v>0</v>
      </c>
      <c r="J130" s="159">
        <f t="shared" si="58"/>
        <v>0</v>
      </c>
      <c r="K130" s="159">
        <f t="shared" si="58"/>
        <v>0</v>
      </c>
      <c r="L130" s="159">
        <f t="shared" si="58"/>
        <v>0</v>
      </c>
      <c r="M130" s="159">
        <f t="shared" si="58"/>
        <v>0</v>
      </c>
      <c r="N130" s="159">
        <f t="shared" si="58"/>
        <v>0</v>
      </c>
      <c r="O130" s="159">
        <f t="shared" si="58"/>
        <v>0</v>
      </c>
      <c r="P130" s="159">
        <f t="shared" si="58"/>
        <v>0</v>
      </c>
      <c r="Q130" s="159">
        <f t="shared" si="58"/>
        <v>0</v>
      </c>
      <c r="R130" s="159">
        <f t="shared" si="58"/>
        <v>0</v>
      </c>
      <c r="S130" s="159">
        <f t="shared" si="58"/>
        <v>0</v>
      </c>
      <c r="T130" s="159">
        <f t="shared" si="58"/>
        <v>0</v>
      </c>
      <c r="U130" s="159">
        <f t="shared" si="58"/>
        <v>0</v>
      </c>
      <c r="V130" s="159">
        <f t="shared" si="58"/>
        <v>0</v>
      </c>
      <c r="W130" s="159">
        <f t="shared" si="58"/>
        <v>0</v>
      </c>
      <c r="X130" s="159">
        <f t="shared" si="58"/>
        <v>0</v>
      </c>
      <c r="Y130" s="159">
        <f t="shared" si="58"/>
        <v>0</v>
      </c>
      <c r="Z130" s="159">
        <f t="shared" si="58"/>
        <v>0</v>
      </c>
      <c r="AA130" s="159">
        <f t="shared" si="58"/>
        <v>0</v>
      </c>
      <c r="AB130" s="159">
        <f t="shared" si="58"/>
        <v>0</v>
      </c>
      <c r="AC130" s="159">
        <f t="shared" si="58"/>
        <v>0</v>
      </c>
      <c r="AD130" s="159">
        <f t="shared" si="58"/>
        <v>0</v>
      </c>
      <c r="AE130" s="159">
        <f t="shared" si="58"/>
        <v>0</v>
      </c>
      <c r="AF130" s="159">
        <f t="shared" si="58"/>
        <v>0</v>
      </c>
      <c r="AG130" s="159">
        <f t="shared" si="58"/>
        <v>0</v>
      </c>
    </row>
    <row r="131" spans="1:33" ht="21" hidden="1" customHeight="1">
      <c r="A131" s="17" t="s">
        <v>332</v>
      </c>
      <c r="B131" s="15">
        <v>793</v>
      </c>
      <c r="C131" s="16" t="s">
        <v>108</v>
      </c>
      <c r="D131" s="16" t="s">
        <v>109</v>
      </c>
      <c r="E131" s="16" t="s">
        <v>170</v>
      </c>
      <c r="F131" s="16" t="s">
        <v>333</v>
      </c>
      <c r="G131" s="159">
        <f>G132</f>
        <v>0</v>
      </c>
      <c r="H131" s="159">
        <f t="shared" si="58"/>
        <v>0</v>
      </c>
      <c r="I131" s="159">
        <f t="shared" si="58"/>
        <v>0</v>
      </c>
      <c r="J131" s="159">
        <f t="shared" si="58"/>
        <v>0</v>
      </c>
      <c r="K131" s="159">
        <f t="shared" si="58"/>
        <v>0</v>
      </c>
      <c r="L131" s="159">
        <f t="shared" si="58"/>
        <v>0</v>
      </c>
      <c r="M131" s="159">
        <f t="shared" si="58"/>
        <v>0</v>
      </c>
      <c r="N131" s="159">
        <f t="shared" si="58"/>
        <v>0</v>
      </c>
      <c r="O131" s="159">
        <f t="shared" si="58"/>
        <v>0</v>
      </c>
      <c r="P131" s="159">
        <f t="shared" si="58"/>
        <v>0</v>
      </c>
      <c r="Q131" s="159">
        <f t="shared" si="58"/>
        <v>0</v>
      </c>
      <c r="R131" s="159">
        <f t="shared" si="58"/>
        <v>0</v>
      </c>
      <c r="S131" s="159">
        <f t="shared" si="58"/>
        <v>0</v>
      </c>
      <c r="T131" s="159">
        <f t="shared" si="58"/>
        <v>0</v>
      </c>
      <c r="U131" s="159">
        <f t="shared" si="58"/>
        <v>0</v>
      </c>
      <c r="V131" s="159">
        <f t="shared" si="58"/>
        <v>0</v>
      </c>
      <c r="W131" s="159">
        <f t="shared" si="58"/>
        <v>0</v>
      </c>
      <c r="X131" s="159">
        <f t="shared" si="58"/>
        <v>0</v>
      </c>
      <c r="Y131" s="159">
        <f t="shared" si="58"/>
        <v>0</v>
      </c>
      <c r="Z131" s="159">
        <f t="shared" si="58"/>
        <v>0</v>
      </c>
      <c r="AA131" s="159">
        <f t="shared" si="58"/>
        <v>0</v>
      </c>
      <c r="AB131" s="159">
        <f t="shared" si="58"/>
        <v>0</v>
      </c>
      <c r="AC131" s="159">
        <f t="shared" si="58"/>
        <v>0</v>
      </c>
      <c r="AD131" s="159">
        <f t="shared" si="58"/>
        <v>0</v>
      </c>
      <c r="AE131" s="159">
        <f t="shared" si="58"/>
        <v>0</v>
      </c>
      <c r="AF131" s="159">
        <f t="shared" si="58"/>
        <v>0</v>
      </c>
      <c r="AG131" s="159">
        <f t="shared" si="58"/>
        <v>0</v>
      </c>
    </row>
    <row r="132" spans="1:33" ht="30.75" hidden="1" customHeight="1">
      <c r="A132" s="17" t="s">
        <v>334</v>
      </c>
      <c r="B132" s="15">
        <v>793</v>
      </c>
      <c r="C132" s="16" t="s">
        <v>108</v>
      </c>
      <c r="D132" s="16" t="s">
        <v>109</v>
      </c>
      <c r="E132" s="16" t="s">
        <v>170</v>
      </c>
      <c r="F132" s="16" t="s">
        <v>335</v>
      </c>
      <c r="G132" s="159">
        <f>'прил 7'!G1275</f>
        <v>0</v>
      </c>
      <c r="H132" s="159">
        <f>'прил 7'!H1275</f>
        <v>0</v>
      </c>
      <c r="I132" s="159">
        <f>'прил 7'!I1275</f>
        <v>0</v>
      </c>
      <c r="J132" s="159">
        <f>'прил 7'!J1275</f>
        <v>0</v>
      </c>
      <c r="K132" s="159">
        <f>'прил 7'!K1275</f>
        <v>0</v>
      </c>
      <c r="L132" s="159">
        <f>'прил 7'!L1275</f>
        <v>0</v>
      </c>
      <c r="M132" s="159">
        <f>'прил 7'!M1275</f>
        <v>0</v>
      </c>
      <c r="N132" s="159">
        <f>'прил 7'!N1275</f>
        <v>0</v>
      </c>
      <c r="O132" s="159">
        <f>'прил 7'!O1275</f>
        <v>0</v>
      </c>
      <c r="P132" s="159">
        <f>'прил 7'!P1275</f>
        <v>0</v>
      </c>
      <c r="Q132" s="159">
        <f>'прил 7'!Q1275</f>
        <v>0</v>
      </c>
      <c r="R132" s="159">
        <f>'прил 7'!R1275</f>
        <v>0</v>
      </c>
      <c r="S132" s="159">
        <f>'прил 7'!S1275</f>
        <v>0</v>
      </c>
      <c r="T132" s="159">
        <f>'прил 7'!T1275</f>
        <v>0</v>
      </c>
      <c r="U132" s="159">
        <f>'прил 7'!U1275</f>
        <v>0</v>
      </c>
      <c r="V132" s="159">
        <f>'прил 7'!V1275</f>
        <v>0</v>
      </c>
      <c r="W132" s="159">
        <f>'прил 7'!W1275</f>
        <v>0</v>
      </c>
      <c r="X132" s="159">
        <f>'прил 7'!X1275</f>
        <v>0</v>
      </c>
      <c r="Y132" s="159">
        <f>'прил 7'!Y1275</f>
        <v>0</v>
      </c>
      <c r="Z132" s="159">
        <f>'прил 7'!Z1275</f>
        <v>0</v>
      </c>
      <c r="AA132" s="159">
        <f>'прил 7'!AA1275</f>
        <v>0</v>
      </c>
      <c r="AB132" s="159">
        <f>'прил 7'!AB1275</f>
        <v>0</v>
      </c>
      <c r="AC132" s="159">
        <f>'прил 7'!AC1275</f>
        <v>0</v>
      </c>
      <c r="AD132" s="159">
        <f>'прил 7'!AD1275</f>
        <v>0</v>
      </c>
      <c r="AE132" s="159">
        <f>'прил 7'!AE1275</f>
        <v>0</v>
      </c>
      <c r="AF132" s="159">
        <f>'прил 7'!AF1275</f>
        <v>0</v>
      </c>
      <c r="AG132" s="159">
        <f>'прил 7'!AG1275</f>
        <v>0</v>
      </c>
    </row>
    <row r="133" spans="1:33" ht="67.5" hidden="1" customHeight="1">
      <c r="A133" s="56" t="s">
        <v>506</v>
      </c>
      <c r="B133" s="15">
        <v>793</v>
      </c>
      <c r="C133" s="16" t="s">
        <v>108</v>
      </c>
      <c r="D133" s="16" t="s">
        <v>109</v>
      </c>
      <c r="E133" s="16" t="s">
        <v>172</v>
      </c>
      <c r="F133" s="16"/>
      <c r="G133" s="159">
        <f>G134</f>
        <v>0</v>
      </c>
      <c r="H133" s="159">
        <f t="shared" ref="H133:AG134" si="59">H134</f>
        <v>0</v>
      </c>
      <c r="I133" s="159">
        <f t="shared" si="59"/>
        <v>0</v>
      </c>
      <c r="J133" s="159">
        <f t="shared" si="59"/>
        <v>0</v>
      </c>
      <c r="K133" s="159">
        <f t="shared" si="59"/>
        <v>0</v>
      </c>
      <c r="L133" s="159">
        <f t="shared" si="59"/>
        <v>0</v>
      </c>
      <c r="M133" s="159">
        <f t="shared" si="59"/>
        <v>0</v>
      </c>
      <c r="N133" s="159">
        <f t="shared" si="59"/>
        <v>0</v>
      </c>
      <c r="O133" s="159">
        <f t="shared" si="59"/>
        <v>0</v>
      </c>
      <c r="P133" s="159">
        <f t="shared" si="59"/>
        <v>0</v>
      </c>
      <c r="Q133" s="159">
        <f t="shared" si="59"/>
        <v>0</v>
      </c>
      <c r="R133" s="159">
        <f t="shared" si="59"/>
        <v>0</v>
      </c>
      <c r="S133" s="159">
        <f t="shared" si="59"/>
        <v>0</v>
      </c>
      <c r="T133" s="159">
        <f t="shared" si="59"/>
        <v>0</v>
      </c>
      <c r="U133" s="159">
        <f t="shared" si="59"/>
        <v>0</v>
      </c>
      <c r="V133" s="159">
        <f t="shared" si="59"/>
        <v>0</v>
      </c>
      <c r="W133" s="159">
        <f t="shared" si="59"/>
        <v>0</v>
      </c>
      <c r="X133" s="159">
        <f t="shared" si="59"/>
        <v>0</v>
      </c>
      <c r="Y133" s="159">
        <f t="shared" si="59"/>
        <v>0</v>
      </c>
      <c r="Z133" s="159">
        <f t="shared" si="59"/>
        <v>0</v>
      </c>
      <c r="AA133" s="159">
        <f t="shared" si="59"/>
        <v>0</v>
      </c>
      <c r="AB133" s="159">
        <f t="shared" si="59"/>
        <v>0</v>
      </c>
      <c r="AC133" s="159">
        <f t="shared" si="59"/>
        <v>0</v>
      </c>
      <c r="AD133" s="159">
        <f t="shared" si="59"/>
        <v>0</v>
      </c>
      <c r="AE133" s="159">
        <f t="shared" si="59"/>
        <v>0</v>
      </c>
      <c r="AF133" s="159">
        <f t="shared" si="59"/>
        <v>0</v>
      </c>
      <c r="AG133" s="159">
        <f t="shared" si="59"/>
        <v>0</v>
      </c>
    </row>
    <row r="134" spans="1:33" ht="21" hidden="1" customHeight="1">
      <c r="A134" s="17" t="s">
        <v>332</v>
      </c>
      <c r="B134" s="15">
        <v>793</v>
      </c>
      <c r="C134" s="16" t="s">
        <v>108</v>
      </c>
      <c r="D134" s="16" t="s">
        <v>109</v>
      </c>
      <c r="E134" s="16" t="s">
        <v>172</v>
      </c>
      <c r="F134" s="16" t="s">
        <v>333</v>
      </c>
      <c r="G134" s="159">
        <f>G135</f>
        <v>0</v>
      </c>
      <c r="H134" s="159">
        <f t="shared" si="59"/>
        <v>0</v>
      </c>
      <c r="I134" s="159">
        <f t="shared" si="59"/>
        <v>0</v>
      </c>
      <c r="J134" s="159">
        <f t="shared" si="59"/>
        <v>0</v>
      </c>
      <c r="K134" s="159">
        <f t="shared" si="59"/>
        <v>0</v>
      </c>
      <c r="L134" s="159">
        <f t="shared" si="59"/>
        <v>0</v>
      </c>
      <c r="M134" s="159">
        <f t="shared" si="59"/>
        <v>0</v>
      </c>
      <c r="N134" s="159">
        <f t="shared" si="59"/>
        <v>0</v>
      </c>
      <c r="O134" s="159">
        <f t="shared" si="59"/>
        <v>0</v>
      </c>
      <c r="P134" s="159">
        <f t="shared" si="59"/>
        <v>0</v>
      </c>
      <c r="Q134" s="159">
        <f t="shared" si="59"/>
        <v>0</v>
      </c>
      <c r="R134" s="159">
        <f t="shared" si="59"/>
        <v>0</v>
      </c>
      <c r="S134" s="159">
        <f t="shared" si="59"/>
        <v>0</v>
      </c>
      <c r="T134" s="159">
        <f t="shared" si="59"/>
        <v>0</v>
      </c>
      <c r="U134" s="159">
        <f t="shared" si="59"/>
        <v>0</v>
      </c>
      <c r="V134" s="159">
        <f t="shared" si="59"/>
        <v>0</v>
      </c>
      <c r="W134" s="159">
        <f t="shared" si="59"/>
        <v>0</v>
      </c>
      <c r="X134" s="159">
        <f t="shared" si="59"/>
        <v>0</v>
      </c>
      <c r="Y134" s="159">
        <f t="shared" si="59"/>
        <v>0</v>
      </c>
      <c r="Z134" s="159">
        <f t="shared" si="59"/>
        <v>0</v>
      </c>
      <c r="AA134" s="159">
        <f t="shared" si="59"/>
        <v>0</v>
      </c>
      <c r="AB134" s="159">
        <f t="shared" si="59"/>
        <v>0</v>
      </c>
      <c r="AC134" s="159">
        <f t="shared" si="59"/>
        <v>0</v>
      </c>
      <c r="AD134" s="159">
        <f t="shared" si="59"/>
        <v>0</v>
      </c>
      <c r="AE134" s="159">
        <f t="shared" si="59"/>
        <v>0</v>
      </c>
      <c r="AF134" s="159">
        <f t="shared" si="59"/>
        <v>0</v>
      </c>
      <c r="AG134" s="159">
        <f t="shared" si="59"/>
        <v>0</v>
      </c>
    </row>
    <row r="135" spans="1:33" ht="30.75" hidden="1" customHeight="1">
      <c r="A135" s="17" t="s">
        <v>334</v>
      </c>
      <c r="B135" s="15">
        <v>793</v>
      </c>
      <c r="C135" s="16" t="s">
        <v>108</v>
      </c>
      <c r="D135" s="16" t="s">
        <v>109</v>
      </c>
      <c r="E135" s="16" t="s">
        <v>172</v>
      </c>
      <c r="F135" s="16" t="s">
        <v>335</v>
      </c>
      <c r="G135" s="159">
        <f>'прил 7'!G1278</f>
        <v>0</v>
      </c>
      <c r="H135" s="159">
        <f>'прил 7'!H1278</f>
        <v>0</v>
      </c>
      <c r="I135" s="159">
        <f>'прил 7'!I1278</f>
        <v>0</v>
      </c>
      <c r="J135" s="159">
        <f>'прил 7'!J1278</f>
        <v>0</v>
      </c>
      <c r="K135" s="159">
        <f>'прил 7'!K1278</f>
        <v>0</v>
      </c>
      <c r="L135" s="159">
        <f>'прил 7'!L1278</f>
        <v>0</v>
      </c>
      <c r="M135" s="159">
        <f>'прил 7'!M1278</f>
        <v>0</v>
      </c>
      <c r="N135" s="159">
        <f>'прил 7'!N1278</f>
        <v>0</v>
      </c>
      <c r="O135" s="159">
        <f>'прил 7'!O1278</f>
        <v>0</v>
      </c>
      <c r="P135" s="159">
        <f>'прил 7'!P1278</f>
        <v>0</v>
      </c>
      <c r="Q135" s="159">
        <f>'прил 7'!Q1278</f>
        <v>0</v>
      </c>
      <c r="R135" s="159">
        <f>'прил 7'!R1278</f>
        <v>0</v>
      </c>
      <c r="S135" s="159">
        <f>'прил 7'!S1278</f>
        <v>0</v>
      </c>
      <c r="T135" s="159">
        <f>'прил 7'!T1278</f>
        <v>0</v>
      </c>
      <c r="U135" s="159">
        <f>'прил 7'!U1278</f>
        <v>0</v>
      </c>
      <c r="V135" s="159">
        <f>'прил 7'!V1278</f>
        <v>0</v>
      </c>
      <c r="W135" s="159">
        <f>'прил 7'!W1278</f>
        <v>0</v>
      </c>
      <c r="X135" s="159">
        <f>'прил 7'!X1278</f>
        <v>0</v>
      </c>
      <c r="Y135" s="159">
        <f>'прил 7'!Y1278</f>
        <v>0</v>
      </c>
      <c r="Z135" s="159">
        <f>'прил 7'!Z1278</f>
        <v>0</v>
      </c>
      <c r="AA135" s="159">
        <f>'прил 7'!AA1278</f>
        <v>0</v>
      </c>
      <c r="AB135" s="159">
        <f>'прил 7'!AB1278</f>
        <v>0</v>
      </c>
      <c r="AC135" s="159">
        <f>'прил 7'!AC1278</f>
        <v>0</v>
      </c>
      <c r="AD135" s="159">
        <f>'прил 7'!AD1278</f>
        <v>0</v>
      </c>
      <c r="AE135" s="159">
        <f>'прил 7'!AE1278</f>
        <v>0</v>
      </c>
      <c r="AF135" s="159">
        <f>'прил 7'!AF1278</f>
        <v>0</v>
      </c>
      <c r="AG135" s="159">
        <f>'прил 7'!AG1278</f>
        <v>0</v>
      </c>
    </row>
    <row r="136" spans="1:33" ht="46.5" hidden="1" customHeight="1">
      <c r="A136" s="56" t="s">
        <v>403</v>
      </c>
      <c r="B136" s="15">
        <v>793</v>
      </c>
      <c r="C136" s="16" t="s">
        <v>108</v>
      </c>
      <c r="D136" s="16" t="s">
        <v>109</v>
      </c>
      <c r="E136" s="16" t="s">
        <v>401</v>
      </c>
      <c r="F136" s="16"/>
      <c r="G136" s="159" t="e">
        <f>G137</f>
        <v>#REF!</v>
      </c>
      <c r="H136" s="159" t="e">
        <f t="shared" ref="H136:AG138" si="60">H137</f>
        <v>#REF!</v>
      </c>
      <c r="I136" s="159" t="e">
        <f t="shared" si="60"/>
        <v>#REF!</v>
      </c>
      <c r="J136" s="159" t="e">
        <f t="shared" si="60"/>
        <v>#REF!</v>
      </c>
      <c r="K136" s="159" t="e">
        <f t="shared" si="60"/>
        <v>#REF!</v>
      </c>
      <c r="L136" s="159" t="e">
        <f t="shared" si="60"/>
        <v>#REF!</v>
      </c>
      <c r="M136" s="159" t="e">
        <f t="shared" si="60"/>
        <v>#REF!</v>
      </c>
      <c r="N136" s="159" t="e">
        <f t="shared" si="60"/>
        <v>#REF!</v>
      </c>
      <c r="O136" s="159" t="e">
        <f t="shared" si="60"/>
        <v>#REF!</v>
      </c>
      <c r="P136" s="159" t="e">
        <f t="shared" si="60"/>
        <v>#REF!</v>
      </c>
      <c r="Q136" s="159" t="e">
        <f t="shared" si="60"/>
        <v>#REF!</v>
      </c>
      <c r="R136" s="159" t="e">
        <f t="shared" si="60"/>
        <v>#REF!</v>
      </c>
      <c r="S136" s="159" t="e">
        <f t="shared" si="60"/>
        <v>#REF!</v>
      </c>
      <c r="T136" s="159" t="e">
        <f t="shared" si="60"/>
        <v>#REF!</v>
      </c>
      <c r="U136" s="159" t="e">
        <f t="shared" si="60"/>
        <v>#REF!</v>
      </c>
      <c r="V136" s="159" t="e">
        <f t="shared" si="60"/>
        <v>#REF!</v>
      </c>
      <c r="W136" s="159" t="e">
        <f t="shared" si="60"/>
        <v>#REF!</v>
      </c>
      <c r="X136" s="159" t="e">
        <f t="shared" si="60"/>
        <v>#REF!</v>
      </c>
      <c r="Y136" s="159" t="e">
        <f t="shared" si="60"/>
        <v>#REF!</v>
      </c>
      <c r="Z136" s="159" t="e">
        <f t="shared" si="60"/>
        <v>#REF!</v>
      </c>
      <c r="AA136" s="159" t="e">
        <f t="shared" si="60"/>
        <v>#REF!</v>
      </c>
      <c r="AB136" s="159" t="e">
        <f t="shared" si="60"/>
        <v>#REF!</v>
      </c>
      <c r="AC136" s="159" t="e">
        <f t="shared" si="60"/>
        <v>#REF!</v>
      </c>
      <c r="AD136" s="159" t="e">
        <f t="shared" si="60"/>
        <v>#REF!</v>
      </c>
      <c r="AE136" s="159" t="e">
        <f t="shared" si="60"/>
        <v>#REF!</v>
      </c>
      <c r="AF136" s="159" t="e">
        <f t="shared" si="60"/>
        <v>#REF!</v>
      </c>
      <c r="AG136" s="159" t="e">
        <f t="shared" si="60"/>
        <v>#REF!</v>
      </c>
    </row>
    <row r="137" spans="1:33" ht="67.5" hidden="1" customHeight="1">
      <c r="A137" s="56" t="s">
        <v>506</v>
      </c>
      <c r="B137" s="15">
        <v>793</v>
      </c>
      <c r="C137" s="16" t="s">
        <v>108</v>
      </c>
      <c r="D137" s="16" t="s">
        <v>109</v>
      </c>
      <c r="E137" s="16" t="s">
        <v>402</v>
      </c>
      <c r="F137" s="16"/>
      <c r="G137" s="159" t="e">
        <f>G138</f>
        <v>#REF!</v>
      </c>
      <c r="H137" s="159" t="e">
        <f t="shared" si="60"/>
        <v>#REF!</v>
      </c>
      <c r="I137" s="159" t="e">
        <f t="shared" si="60"/>
        <v>#REF!</v>
      </c>
      <c r="J137" s="159" t="e">
        <f t="shared" si="60"/>
        <v>#REF!</v>
      </c>
      <c r="K137" s="159" t="e">
        <f t="shared" si="60"/>
        <v>#REF!</v>
      </c>
      <c r="L137" s="159" t="e">
        <f t="shared" si="60"/>
        <v>#REF!</v>
      </c>
      <c r="M137" s="159" t="e">
        <f t="shared" si="60"/>
        <v>#REF!</v>
      </c>
      <c r="N137" s="159" t="e">
        <f t="shared" si="60"/>
        <v>#REF!</v>
      </c>
      <c r="O137" s="159" t="e">
        <f t="shared" si="60"/>
        <v>#REF!</v>
      </c>
      <c r="P137" s="159" t="e">
        <f t="shared" si="60"/>
        <v>#REF!</v>
      </c>
      <c r="Q137" s="159" t="e">
        <f t="shared" si="60"/>
        <v>#REF!</v>
      </c>
      <c r="R137" s="159" t="e">
        <f t="shared" si="60"/>
        <v>#REF!</v>
      </c>
      <c r="S137" s="159" t="e">
        <f t="shared" si="60"/>
        <v>#REF!</v>
      </c>
      <c r="T137" s="159" t="e">
        <f t="shared" si="60"/>
        <v>#REF!</v>
      </c>
      <c r="U137" s="159" t="e">
        <f t="shared" si="60"/>
        <v>#REF!</v>
      </c>
      <c r="V137" s="159" t="e">
        <f t="shared" si="60"/>
        <v>#REF!</v>
      </c>
      <c r="W137" s="159" t="e">
        <f t="shared" si="60"/>
        <v>#REF!</v>
      </c>
      <c r="X137" s="159" t="e">
        <f t="shared" si="60"/>
        <v>#REF!</v>
      </c>
      <c r="Y137" s="159" t="e">
        <f t="shared" si="60"/>
        <v>#REF!</v>
      </c>
      <c r="Z137" s="159" t="e">
        <f t="shared" si="60"/>
        <v>#REF!</v>
      </c>
      <c r="AA137" s="159" t="e">
        <f t="shared" si="60"/>
        <v>#REF!</v>
      </c>
      <c r="AB137" s="159" t="e">
        <f t="shared" si="60"/>
        <v>#REF!</v>
      </c>
      <c r="AC137" s="159" t="e">
        <f t="shared" si="60"/>
        <v>#REF!</v>
      </c>
      <c r="AD137" s="159" t="e">
        <f t="shared" si="60"/>
        <v>#REF!</v>
      </c>
      <c r="AE137" s="159" t="e">
        <f t="shared" si="60"/>
        <v>#REF!</v>
      </c>
      <c r="AF137" s="159" t="e">
        <f t="shared" si="60"/>
        <v>#REF!</v>
      </c>
      <c r="AG137" s="159" t="e">
        <f t="shared" si="60"/>
        <v>#REF!</v>
      </c>
    </row>
    <row r="138" spans="1:33" ht="21" hidden="1" customHeight="1">
      <c r="A138" s="17" t="s">
        <v>332</v>
      </c>
      <c r="B138" s="15">
        <v>793</v>
      </c>
      <c r="C138" s="16" t="s">
        <v>108</v>
      </c>
      <c r="D138" s="16" t="s">
        <v>109</v>
      </c>
      <c r="E138" s="16" t="s">
        <v>402</v>
      </c>
      <c r="F138" s="16" t="s">
        <v>333</v>
      </c>
      <c r="G138" s="159" t="e">
        <f>G139</f>
        <v>#REF!</v>
      </c>
      <c r="H138" s="159" t="e">
        <f t="shared" si="60"/>
        <v>#REF!</v>
      </c>
      <c r="I138" s="159" t="e">
        <f t="shared" si="60"/>
        <v>#REF!</v>
      </c>
      <c r="J138" s="159" t="e">
        <f t="shared" si="60"/>
        <v>#REF!</v>
      </c>
      <c r="K138" s="159" t="e">
        <f t="shared" si="60"/>
        <v>#REF!</v>
      </c>
      <c r="L138" s="159" t="e">
        <f t="shared" si="60"/>
        <v>#REF!</v>
      </c>
      <c r="M138" s="159" t="e">
        <f t="shared" si="60"/>
        <v>#REF!</v>
      </c>
      <c r="N138" s="159" t="e">
        <f t="shared" si="60"/>
        <v>#REF!</v>
      </c>
      <c r="O138" s="159" t="e">
        <f t="shared" si="60"/>
        <v>#REF!</v>
      </c>
      <c r="P138" s="159" t="e">
        <f t="shared" si="60"/>
        <v>#REF!</v>
      </c>
      <c r="Q138" s="159" t="e">
        <f t="shared" si="60"/>
        <v>#REF!</v>
      </c>
      <c r="R138" s="159" t="e">
        <f t="shared" si="60"/>
        <v>#REF!</v>
      </c>
      <c r="S138" s="159" t="e">
        <f t="shared" si="60"/>
        <v>#REF!</v>
      </c>
      <c r="T138" s="159" t="e">
        <f t="shared" si="60"/>
        <v>#REF!</v>
      </c>
      <c r="U138" s="159" t="e">
        <f t="shared" si="60"/>
        <v>#REF!</v>
      </c>
      <c r="V138" s="159" t="e">
        <f t="shared" si="60"/>
        <v>#REF!</v>
      </c>
      <c r="W138" s="159" t="e">
        <f t="shared" si="60"/>
        <v>#REF!</v>
      </c>
      <c r="X138" s="159" t="e">
        <f t="shared" si="60"/>
        <v>#REF!</v>
      </c>
      <c r="Y138" s="159" t="e">
        <f t="shared" si="60"/>
        <v>#REF!</v>
      </c>
      <c r="Z138" s="159" t="e">
        <f t="shared" si="60"/>
        <v>#REF!</v>
      </c>
      <c r="AA138" s="159" t="e">
        <f t="shared" si="60"/>
        <v>#REF!</v>
      </c>
      <c r="AB138" s="159" t="e">
        <f t="shared" si="60"/>
        <v>#REF!</v>
      </c>
      <c r="AC138" s="159" t="e">
        <f t="shared" si="60"/>
        <v>#REF!</v>
      </c>
      <c r="AD138" s="159" t="e">
        <f t="shared" si="60"/>
        <v>#REF!</v>
      </c>
      <c r="AE138" s="159" t="e">
        <f t="shared" si="60"/>
        <v>#REF!</v>
      </c>
      <c r="AF138" s="159" t="e">
        <f t="shared" si="60"/>
        <v>#REF!</v>
      </c>
      <c r="AG138" s="159" t="e">
        <f t="shared" si="60"/>
        <v>#REF!</v>
      </c>
    </row>
    <row r="139" spans="1:33" ht="30.75" hidden="1" customHeight="1">
      <c r="A139" s="17" t="s">
        <v>334</v>
      </c>
      <c r="B139" s="15">
        <v>793</v>
      </c>
      <c r="C139" s="16" t="s">
        <v>108</v>
      </c>
      <c r="D139" s="16" t="s">
        <v>109</v>
      </c>
      <c r="E139" s="16" t="s">
        <v>402</v>
      </c>
      <c r="F139" s="16" t="s">
        <v>335</v>
      </c>
      <c r="G139" s="159" t="e">
        <f>'прил 7'!#REF!</f>
        <v>#REF!</v>
      </c>
      <c r="H139" s="159" t="e">
        <f>'прил 7'!#REF!</f>
        <v>#REF!</v>
      </c>
      <c r="I139" s="159" t="e">
        <f>'прил 7'!#REF!</f>
        <v>#REF!</v>
      </c>
      <c r="J139" s="159" t="e">
        <f>'прил 7'!#REF!</f>
        <v>#REF!</v>
      </c>
      <c r="K139" s="159" t="e">
        <f>'прил 7'!#REF!</f>
        <v>#REF!</v>
      </c>
      <c r="L139" s="159" t="e">
        <f>'прил 7'!#REF!</f>
        <v>#REF!</v>
      </c>
      <c r="M139" s="159" t="e">
        <f>'прил 7'!#REF!</f>
        <v>#REF!</v>
      </c>
      <c r="N139" s="159" t="e">
        <f>'прил 7'!#REF!</f>
        <v>#REF!</v>
      </c>
      <c r="O139" s="159" t="e">
        <f>'прил 7'!#REF!</f>
        <v>#REF!</v>
      </c>
      <c r="P139" s="159" t="e">
        <f>'прил 7'!#REF!</f>
        <v>#REF!</v>
      </c>
      <c r="Q139" s="159" t="e">
        <f>'прил 7'!#REF!</f>
        <v>#REF!</v>
      </c>
      <c r="R139" s="159" t="e">
        <f>'прил 7'!#REF!</f>
        <v>#REF!</v>
      </c>
      <c r="S139" s="159" t="e">
        <f>'прил 7'!#REF!</f>
        <v>#REF!</v>
      </c>
      <c r="T139" s="159" t="e">
        <f>'прил 7'!#REF!</f>
        <v>#REF!</v>
      </c>
      <c r="U139" s="159" t="e">
        <f>'прил 7'!#REF!</f>
        <v>#REF!</v>
      </c>
      <c r="V139" s="159" t="e">
        <f>'прил 7'!#REF!</f>
        <v>#REF!</v>
      </c>
      <c r="W139" s="159" t="e">
        <f>'прил 7'!#REF!</f>
        <v>#REF!</v>
      </c>
      <c r="X139" s="159" t="e">
        <f>'прил 7'!#REF!</f>
        <v>#REF!</v>
      </c>
      <c r="Y139" s="159" t="e">
        <f>'прил 7'!#REF!</f>
        <v>#REF!</v>
      </c>
      <c r="Z139" s="159" t="e">
        <f>'прил 7'!#REF!</f>
        <v>#REF!</v>
      </c>
      <c r="AA139" s="159" t="e">
        <f>'прил 7'!#REF!</f>
        <v>#REF!</v>
      </c>
      <c r="AB139" s="159" t="e">
        <f>'прил 7'!#REF!</f>
        <v>#REF!</v>
      </c>
      <c r="AC139" s="159" t="e">
        <f>'прил 7'!#REF!</f>
        <v>#REF!</v>
      </c>
      <c r="AD139" s="159" t="e">
        <f>'прил 7'!#REF!</f>
        <v>#REF!</v>
      </c>
      <c r="AE139" s="159" t="e">
        <f>'прил 7'!#REF!</f>
        <v>#REF!</v>
      </c>
      <c r="AF139" s="159" t="e">
        <f>'прил 7'!#REF!</f>
        <v>#REF!</v>
      </c>
      <c r="AG139" s="159" t="e">
        <f>'прил 7'!#REF!</f>
        <v>#REF!</v>
      </c>
    </row>
    <row r="140" spans="1:33" ht="46.5" hidden="1" customHeight="1">
      <c r="A140" s="56" t="s">
        <v>406</v>
      </c>
      <c r="B140" s="15">
        <v>793</v>
      </c>
      <c r="C140" s="16" t="s">
        <v>108</v>
      </c>
      <c r="D140" s="16" t="s">
        <v>109</v>
      </c>
      <c r="E140" s="16" t="s">
        <v>404</v>
      </c>
      <c r="F140" s="16"/>
      <c r="G140" s="159" t="e">
        <f>G141</f>
        <v>#REF!</v>
      </c>
      <c r="H140" s="159" t="e">
        <f t="shared" ref="H140:AG142" si="61">H141</f>
        <v>#REF!</v>
      </c>
      <c r="I140" s="159" t="e">
        <f t="shared" si="61"/>
        <v>#REF!</v>
      </c>
      <c r="J140" s="159" t="e">
        <f t="shared" si="61"/>
        <v>#REF!</v>
      </c>
      <c r="K140" s="159" t="e">
        <f t="shared" si="61"/>
        <v>#REF!</v>
      </c>
      <c r="L140" s="159" t="e">
        <f t="shared" si="61"/>
        <v>#REF!</v>
      </c>
      <c r="M140" s="159" t="e">
        <f t="shared" si="61"/>
        <v>#REF!</v>
      </c>
      <c r="N140" s="159" t="e">
        <f t="shared" si="61"/>
        <v>#REF!</v>
      </c>
      <c r="O140" s="159" t="e">
        <f t="shared" si="61"/>
        <v>#REF!</v>
      </c>
      <c r="P140" s="159" t="e">
        <f t="shared" si="61"/>
        <v>#REF!</v>
      </c>
      <c r="Q140" s="159" t="e">
        <f t="shared" si="61"/>
        <v>#REF!</v>
      </c>
      <c r="R140" s="159" t="e">
        <f t="shared" si="61"/>
        <v>#REF!</v>
      </c>
      <c r="S140" s="159" t="e">
        <f t="shared" si="61"/>
        <v>#REF!</v>
      </c>
      <c r="T140" s="159" t="e">
        <f t="shared" si="61"/>
        <v>#REF!</v>
      </c>
      <c r="U140" s="159" t="e">
        <f t="shared" si="61"/>
        <v>#REF!</v>
      </c>
      <c r="V140" s="159" t="e">
        <f t="shared" si="61"/>
        <v>#REF!</v>
      </c>
      <c r="W140" s="159" t="e">
        <f t="shared" si="61"/>
        <v>#REF!</v>
      </c>
      <c r="X140" s="159" t="e">
        <f t="shared" si="61"/>
        <v>#REF!</v>
      </c>
      <c r="Y140" s="159" t="e">
        <f t="shared" si="61"/>
        <v>#REF!</v>
      </c>
      <c r="Z140" s="159" t="e">
        <f t="shared" si="61"/>
        <v>#REF!</v>
      </c>
      <c r="AA140" s="159" t="e">
        <f t="shared" si="61"/>
        <v>#REF!</v>
      </c>
      <c r="AB140" s="159" t="e">
        <f t="shared" si="61"/>
        <v>#REF!</v>
      </c>
      <c r="AC140" s="159" t="e">
        <f t="shared" si="61"/>
        <v>#REF!</v>
      </c>
      <c r="AD140" s="159" t="e">
        <f t="shared" si="61"/>
        <v>#REF!</v>
      </c>
      <c r="AE140" s="159" t="e">
        <f t="shared" si="61"/>
        <v>#REF!</v>
      </c>
      <c r="AF140" s="159" t="e">
        <f t="shared" si="61"/>
        <v>#REF!</v>
      </c>
      <c r="AG140" s="159" t="e">
        <f t="shared" si="61"/>
        <v>#REF!</v>
      </c>
    </row>
    <row r="141" spans="1:33" ht="67.5" hidden="1" customHeight="1">
      <c r="A141" s="56" t="s">
        <v>506</v>
      </c>
      <c r="B141" s="15">
        <v>793</v>
      </c>
      <c r="C141" s="16" t="s">
        <v>108</v>
      </c>
      <c r="D141" s="16" t="s">
        <v>109</v>
      </c>
      <c r="E141" s="16" t="s">
        <v>405</v>
      </c>
      <c r="F141" s="16"/>
      <c r="G141" s="159" t="e">
        <f>G142</f>
        <v>#REF!</v>
      </c>
      <c r="H141" s="159" t="e">
        <f t="shared" si="61"/>
        <v>#REF!</v>
      </c>
      <c r="I141" s="159" t="e">
        <f t="shared" si="61"/>
        <v>#REF!</v>
      </c>
      <c r="J141" s="159" t="e">
        <f t="shared" si="61"/>
        <v>#REF!</v>
      </c>
      <c r="K141" s="159" t="e">
        <f t="shared" si="61"/>
        <v>#REF!</v>
      </c>
      <c r="L141" s="159" t="e">
        <f t="shared" si="61"/>
        <v>#REF!</v>
      </c>
      <c r="M141" s="159" t="e">
        <f t="shared" si="61"/>
        <v>#REF!</v>
      </c>
      <c r="N141" s="159" t="e">
        <f t="shared" si="61"/>
        <v>#REF!</v>
      </c>
      <c r="O141" s="159" t="e">
        <f t="shared" si="61"/>
        <v>#REF!</v>
      </c>
      <c r="P141" s="159" t="e">
        <f t="shared" si="61"/>
        <v>#REF!</v>
      </c>
      <c r="Q141" s="159" t="e">
        <f t="shared" si="61"/>
        <v>#REF!</v>
      </c>
      <c r="R141" s="159" t="e">
        <f t="shared" si="61"/>
        <v>#REF!</v>
      </c>
      <c r="S141" s="159" t="e">
        <f t="shared" si="61"/>
        <v>#REF!</v>
      </c>
      <c r="T141" s="159" t="e">
        <f t="shared" si="61"/>
        <v>#REF!</v>
      </c>
      <c r="U141" s="159" t="e">
        <f t="shared" si="61"/>
        <v>#REF!</v>
      </c>
      <c r="V141" s="159" t="e">
        <f t="shared" si="61"/>
        <v>#REF!</v>
      </c>
      <c r="W141" s="159" t="e">
        <f t="shared" si="61"/>
        <v>#REF!</v>
      </c>
      <c r="X141" s="159" t="e">
        <f t="shared" si="61"/>
        <v>#REF!</v>
      </c>
      <c r="Y141" s="159" t="e">
        <f t="shared" si="61"/>
        <v>#REF!</v>
      </c>
      <c r="Z141" s="159" t="e">
        <f t="shared" si="61"/>
        <v>#REF!</v>
      </c>
      <c r="AA141" s="159" t="e">
        <f t="shared" si="61"/>
        <v>#REF!</v>
      </c>
      <c r="AB141" s="159" t="e">
        <f t="shared" si="61"/>
        <v>#REF!</v>
      </c>
      <c r="AC141" s="159" t="e">
        <f t="shared" si="61"/>
        <v>#REF!</v>
      </c>
      <c r="AD141" s="159" t="e">
        <f t="shared" si="61"/>
        <v>#REF!</v>
      </c>
      <c r="AE141" s="159" t="e">
        <f t="shared" si="61"/>
        <v>#REF!</v>
      </c>
      <c r="AF141" s="159" t="e">
        <f t="shared" si="61"/>
        <v>#REF!</v>
      </c>
      <c r="AG141" s="159" t="e">
        <f t="shared" si="61"/>
        <v>#REF!</v>
      </c>
    </row>
    <row r="142" spans="1:33" ht="21" hidden="1" customHeight="1">
      <c r="A142" s="17" t="s">
        <v>332</v>
      </c>
      <c r="B142" s="15">
        <v>793</v>
      </c>
      <c r="C142" s="16" t="s">
        <v>108</v>
      </c>
      <c r="D142" s="16" t="s">
        <v>109</v>
      </c>
      <c r="E142" s="16" t="s">
        <v>405</v>
      </c>
      <c r="F142" s="16" t="s">
        <v>333</v>
      </c>
      <c r="G142" s="159" t="e">
        <f>G143</f>
        <v>#REF!</v>
      </c>
      <c r="H142" s="159" t="e">
        <f t="shared" si="61"/>
        <v>#REF!</v>
      </c>
      <c r="I142" s="159" t="e">
        <f t="shared" si="61"/>
        <v>#REF!</v>
      </c>
      <c r="J142" s="159" t="e">
        <f t="shared" si="61"/>
        <v>#REF!</v>
      </c>
      <c r="K142" s="159" t="e">
        <f t="shared" si="61"/>
        <v>#REF!</v>
      </c>
      <c r="L142" s="159" t="e">
        <f t="shared" si="61"/>
        <v>#REF!</v>
      </c>
      <c r="M142" s="159" t="e">
        <f t="shared" si="61"/>
        <v>#REF!</v>
      </c>
      <c r="N142" s="159" t="e">
        <f t="shared" si="61"/>
        <v>#REF!</v>
      </c>
      <c r="O142" s="159" t="e">
        <f t="shared" si="61"/>
        <v>#REF!</v>
      </c>
      <c r="P142" s="159" t="e">
        <f t="shared" si="61"/>
        <v>#REF!</v>
      </c>
      <c r="Q142" s="159" t="e">
        <f t="shared" si="61"/>
        <v>#REF!</v>
      </c>
      <c r="R142" s="159" t="e">
        <f t="shared" si="61"/>
        <v>#REF!</v>
      </c>
      <c r="S142" s="159" t="e">
        <f t="shared" si="61"/>
        <v>#REF!</v>
      </c>
      <c r="T142" s="159" t="e">
        <f t="shared" si="61"/>
        <v>#REF!</v>
      </c>
      <c r="U142" s="159" t="e">
        <f t="shared" si="61"/>
        <v>#REF!</v>
      </c>
      <c r="V142" s="159" t="e">
        <f t="shared" si="61"/>
        <v>#REF!</v>
      </c>
      <c r="W142" s="159" t="e">
        <f t="shared" si="61"/>
        <v>#REF!</v>
      </c>
      <c r="X142" s="159" t="e">
        <f t="shared" si="61"/>
        <v>#REF!</v>
      </c>
      <c r="Y142" s="159" t="e">
        <f t="shared" si="61"/>
        <v>#REF!</v>
      </c>
      <c r="Z142" s="159" t="e">
        <f t="shared" si="61"/>
        <v>#REF!</v>
      </c>
      <c r="AA142" s="159" t="e">
        <f t="shared" si="61"/>
        <v>#REF!</v>
      </c>
      <c r="AB142" s="159" t="e">
        <f t="shared" si="61"/>
        <v>#REF!</v>
      </c>
      <c r="AC142" s="159" t="e">
        <f t="shared" si="61"/>
        <v>#REF!</v>
      </c>
      <c r="AD142" s="159" t="e">
        <f t="shared" si="61"/>
        <v>#REF!</v>
      </c>
      <c r="AE142" s="159" t="e">
        <f t="shared" si="61"/>
        <v>#REF!</v>
      </c>
      <c r="AF142" s="159" t="e">
        <f t="shared" si="61"/>
        <v>#REF!</v>
      </c>
      <c r="AG142" s="159" t="e">
        <f t="shared" si="61"/>
        <v>#REF!</v>
      </c>
    </row>
    <row r="143" spans="1:33" ht="30.75" hidden="1" customHeight="1">
      <c r="A143" s="17" t="s">
        <v>334</v>
      </c>
      <c r="B143" s="15">
        <v>793</v>
      </c>
      <c r="C143" s="16" t="s">
        <v>108</v>
      </c>
      <c r="D143" s="16" t="s">
        <v>109</v>
      </c>
      <c r="E143" s="16" t="s">
        <v>405</v>
      </c>
      <c r="F143" s="16" t="s">
        <v>335</v>
      </c>
      <c r="G143" s="159" t="e">
        <f>'прил 7'!#REF!</f>
        <v>#REF!</v>
      </c>
      <c r="H143" s="159" t="e">
        <f>'прил 7'!#REF!</f>
        <v>#REF!</v>
      </c>
      <c r="I143" s="159" t="e">
        <f>'прил 7'!#REF!</f>
        <v>#REF!</v>
      </c>
      <c r="J143" s="159" t="e">
        <f>'прил 7'!#REF!</f>
        <v>#REF!</v>
      </c>
      <c r="K143" s="159" t="e">
        <f>'прил 7'!#REF!</f>
        <v>#REF!</v>
      </c>
      <c r="L143" s="159" t="e">
        <f>'прил 7'!#REF!</f>
        <v>#REF!</v>
      </c>
      <c r="M143" s="159" t="e">
        <f>'прил 7'!#REF!</f>
        <v>#REF!</v>
      </c>
      <c r="N143" s="159" t="e">
        <f>'прил 7'!#REF!</f>
        <v>#REF!</v>
      </c>
      <c r="O143" s="159" t="e">
        <f>'прил 7'!#REF!</f>
        <v>#REF!</v>
      </c>
      <c r="P143" s="159" t="e">
        <f>'прил 7'!#REF!</f>
        <v>#REF!</v>
      </c>
      <c r="Q143" s="159" t="e">
        <f>'прил 7'!#REF!</f>
        <v>#REF!</v>
      </c>
      <c r="R143" s="159" t="e">
        <f>'прил 7'!#REF!</f>
        <v>#REF!</v>
      </c>
      <c r="S143" s="159" t="e">
        <f>'прил 7'!#REF!</f>
        <v>#REF!</v>
      </c>
      <c r="T143" s="159" t="e">
        <f>'прил 7'!#REF!</f>
        <v>#REF!</v>
      </c>
      <c r="U143" s="159" t="e">
        <f>'прил 7'!#REF!</f>
        <v>#REF!</v>
      </c>
      <c r="V143" s="159" t="e">
        <f>'прил 7'!#REF!</f>
        <v>#REF!</v>
      </c>
      <c r="W143" s="159" t="e">
        <f>'прил 7'!#REF!</f>
        <v>#REF!</v>
      </c>
      <c r="X143" s="159" t="e">
        <f>'прил 7'!#REF!</f>
        <v>#REF!</v>
      </c>
      <c r="Y143" s="159" t="e">
        <f>'прил 7'!#REF!</f>
        <v>#REF!</v>
      </c>
      <c r="Z143" s="159" t="e">
        <f>'прил 7'!#REF!</f>
        <v>#REF!</v>
      </c>
      <c r="AA143" s="159" t="e">
        <f>'прил 7'!#REF!</f>
        <v>#REF!</v>
      </c>
      <c r="AB143" s="159" t="e">
        <f>'прил 7'!#REF!</f>
        <v>#REF!</v>
      </c>
      <c r="AC143" s="159" t="e">
        <f>'прил 7'!#REF!</f>
        <v>#REF!</v>
      </c>
      <c r="AD143" s="159" t="e">
        <f>'прил 7'!#REF!</f>
        <v>#REF!</v>
      </c>
      <c r="AE143" s="159" t="e">
        <f>'прил 7'!#REF!</f>
        <v>#REF!</v>
      </c>
      <c r="AF143" s="159" t="e">
        <f>'прил 7'!#REF!</f>
        <v>#REF!</v>
      </c>
      <c r="AG143" s="159" t="e">
        <f>'прил 7'!#REF!</f>
        <v>#REF!</v>
      </c>
    </row>
    <row r="144" spans="1:33" ht="42.75" hidden="1" customHeight="1">
      <c r="A144" s="17" t="s">
        <v>708</v>
      </c>
      <c r="B144" s="15">
        <v>793</v>
      </c>
      <c r="C144" s="16" t="s">
        <v>108</v>
      </c>
      <c r="D144" s="16" t="s">
        <v>109</v>
      </c>
      <c r="E144" s="16" t="s">
        <v>526</v>
      </c>
      <c r="F144" s="16"/>
      <c r="G144" s="159">
        <f>G145</f>
        <v>0</v>
      </c>
      <c r="H144" s="159">
        <f t="shared" ref="H144:AG145" si="62">H145</f>
        <v>0</v>
      </c>
      <c r="I144" s="159">
        <f t="shared" si="62"/>
        <v>0</v>
      </c>
      <c r="J144" s="159">
        <f t="shared" si="62"/>
        <v>0</v>
      </c>
      <c r="K144" s="159">
        <f t="shared" si="62"/>
        <v>0</v>
      </c>
      <c r="L144" s="159">
        <f t="shared" si="62"/>
        <v>0</v>
      </c>
      <c r="M144" s="159">
        <f t="shared" si="62"/>
        <v>0</v>
      </c>
      <c r="N144" s="159">
        <f t="shared" si="62"/>
        <v>0</v>
      </c>
      <c r="O144" s="159">
        <f t="shared" si="62"/>
        <v>0</v>
      </c>
      <c r="P144" s="159">
        <f t="shared" si="62"/>
        <v>0</v>
      </c>
      <c r="Q144" s="159">
        <f t="shared" si="62"/>
        <v>0</v>
      </c>
      <c r="R144" s="159">
        <f t="shared" si="62"/>
        <v>0</v>
      </c>
      <c r="S144" s="159">
        <f t="shared" si="62"/>
        <v>0</v>
      </c>
      <c r="T144" s="159">
        <f t="shared" si="62"/>
        <v>0</v>
      </c>
      <c r="U144" s="159">
        <f t="shared" si="62"/>
        <v>0</v>
      </c>
      <c r="V144" s="159">
        <f t="shared" si="62"/>
        <v>0</v>
      </c>
      <c r="W144" s="159">
        <f t="shared" si="62"/>
        <v>0</v>
      </c>
      <c r="X144" s="159">
        <f t="shared" si="62"/>
        <v>0</v>
      </c>
      <c r="Y144" s="159">
        <f t="shared" si="62"/>
        <v>0</v>
      </c>
      <c r="Z144" s="159">
        <f t="shared" si="62"/>
        <v>0</v>
      </c>
      <c r="AA144" s="159">
        <f t="shared" si="62"/>
        <v>0</v>
      </c>
      <c r="AB144" s="159">
        <f t="shared" si="62"/>
        <v>0</v>
      </c>
      <c r="AC144" s="159">
        <f t="shared" si="62"/>
        <v>0</v>
      </c>
      <c r="AD144" s="159">
        <f t="shared" si="62"/>
        <v>0</v>
      </c>
      <c r="AE144" s="159">
        <f t="shared" si="62"/>
        <v>0</v>
      </c>
      <c r="AF144" s="159">
        <f t="shared" si="62"/>
        <v>0</v>
      </c>
      <c r="AG144" s="159">
        <f t="shared" si="62"/>
        <v>0</v>
      </c>
    </row>
    <row r="145" spans="1:33" ht="20.25" hidden="1" customHeight="1">
      <c r="A145" s="17" t="s">
        <v>332</v>
      </c>
      <c r="B145" s="15">
        <v>793</v>
      </c>
      <c r="C145" s="16" t="s">
        <v>108</v>
      </c>
      <c r="D145" s="16" t="s">
        <v>109</v>
      </c>
      <c r="E145" s="16" t="s">
        <v>526</v>
      </c>
      <c r="F145" s="16" t="s">
        <v>333</v>
      </c>
      <c r="G145" s="159">
        <f>G146</f>
        <v>0</v>
      </c>
      <c r="H145" s="159">
        <f t="shared" si="62"/>
        <v>0</v>
      </c>
      <c r="I145" s="159">
        <f t="shared" si="62"/>
        <v>0</v>
      </c>
      <c r="J145" s="159">
        <f t="shared" si="62"/>
        <v>0</v>
      </c>
      <c r="K145" s="159">
        <f t="shared" si="62"/>
        <v>0</v>
      </c>
      <c r="L145" s="159">
        <f t="shared" si="62"/>
        <v>0</v>
      </c>
      <c r="M145" s="159">
        <f t="shared" si="62"/>
        <v>0</v>
      </c>
      <c r="N145" s="159">
        <f t="shared" si="62"/>
        <v>0</v>
      </c>
      <c r="O145" s="159">
        <f t="shared" si="62"/>
        <v>0</v>
      </c>
      <c r="P145" s="159">
        <f t="shared" si="62"/>
        <v>0</v>
      </c>
      <c r="Q145" s="159">
        <f t="shared" si="62"/>
        <v>0</v>
      </c>
      <c r="R145" s="159">
        <f t="shared" si="62"/>
        <v>0</v>
      </c>
      <c r="S145" s="159">
        <f t="shared" si="62"/>
        <v>0</v>
      </c>
      <c r="T145" s="159">
        <f t="shared" si="62"/>
        <v>0</v>
      </c>
      <c r="U145" s="159">
        <f t="shared" si="62"/>
        <v>0</v>
      </c>
      <c r="V145" s="159">
        <f t="shared" si="62"/>
        <v>0</v>
      </c>
      <c r="W145" s="159">
        <f t="shared" si="62"/>
        <v>0</v>
      </c>
      <c r="X145" s="159">
        <f t="shared" si="62"/>
        <v>0</v>
      </c>
      <c r="Y145" s="159">
        <f t="shared" si="62"/>
        <v>0</v>
      </c>
      <c r="Z145" s="159">
        <f t="shared" si="62"/>
        <v>0</v>
      </c>
      <c r="AA145" s="159">
        <f t="shared" si="62"/>
        <v>0</v>
      </c>
      <c r="AB145" s="159">
        <f t="shared" si="62"/>
        <v>0</v>
      </c>
      <c r="AC145" s="159">
        <f t="shared" si="62"/>
        <v>0</v>
      </c>
      <c r="AD145" s="159">
        <f t="shared" si="62"/>
        <v>0</v>
      </c>
      <c r="AE145" s="159">
        <f t="shared" si="62"/>
        <v>0</v>
      </c>
      <c r="AF145" s="159">
        <f t="shared" si="62"/>
        <v>0</v>
      </c>
      <c r="AG145" s="159">
        <f t="shared" si="62"/>
        <v>0</v>
      </c>
    </row>
    <row r="146" spans="1:33" ht="30.75" hidden="1" customHeight="1">
      <c r="A146" s="17" t="s">
        <v>334</v>
      </c>
      <c r="B146" s="15">
        <v>793</v>
      </c>
      <c r="C146" s="16" t="s">
        <v>108</v>
      </c>
      <c r="D146" s="16" t="s">
        <v>109</v>
      </c>
      <c r="E146" s="16" t="s">
        <v>526</v>
      </c>
      <c r="F146" s="16" t="s">
        <v>335</v>
      </c>
      <c r="G146" s="159">
        <f>'прил 7'!G1281</f>
        <v>0</v>
      </c>
      <c r="H146" s="159">
        <f>'прил 7'!H1281</f>
        <v>0</v>
      </c>
      <c r="I146" s="159">
        <f>'прил 7'!I1281</f>
        <v>0</v>
      </c>
      <c r="J146" s="159">
        <f>'прил 7'!J1281</f>
        <v>0</v>
      </c>
      <c r="K146" s="159">
        <f>'прил 7'!K1281</f>
        <v>0</v>
      </c>
      <c r="L146" s="159">
        <f>'прил 7'!L1281</f>
        <v>0</v>
      </c>
      <c r="M146" s="159">
        <f>'прил 7'!M1281</f>
        <v>0</v>
      </c>
      <c r="N146" s="159">
        <f>'прил 7'!N1281</f>
        <v>0</v>
      </c>
      <c r="O146" s="159">
        <f>'прил 7'!O1281</f>
        <v>0</v>
      </c>
      <c r="P146" s="159">
        <f>'прил 7'!P1281</f>
        <v>0</v>
      </c>
      <c r="Q146" s="159">
        <f>'прил 7'!Q1281</f>
        <v>0</v>
      </c>
      <c r="R146" s="159">
        <f>'прил 7'!R1281</f>
        <v>0</v>
      </c>
      <c r="S146" s="159">
        <f>'прил 7'!S1281</f>
        <v>0</v>
      </c>
      <c r="T146" s="159">
        <f>'прил 7'!T1281</f>
        <v>0</v>
      </c>
      <c r="U146" s="159">
        <f>'прил 7'!U1281</f>
        <v>0</v>
      </c>
      <c r="V146" s="159">
        <f>'прил 7'!V1281</f>
        <v>0</v>
      </c>
      <c r="W146" s="159">
        <f>'прил 7'!W1281</f>
        <v>0</v>
      </c>
      <c r="X146" s="159">
        <f>'прил 7'!X1281</f>
        <v>0</v>
      </c>
      <c r="Y146" s="159">
        <f>'прил 7'!Y1281</f>
        <v>0</v>
      </c>
      <c r="Z146" s="159">
        <f>'прил 7'!Z1281</f>
        <v>0</v>
      </c>
      <c r="AA146" s="159">
        <f>'прил 7'!AA1281</f>
        <v>0</v>
      </c>
      <c r="AB146" s="159">
        <f>'прил 7'!AB1281</f>
        <v>0</v>
      </c>
      <c r="AC146" s="159">
        <f>'прил 7'!AC1281</f>
        <v>0</v>
      </c>
      <c r="AD146" s="159">
        <f>'прил 7'!AD1281</f>
        <v>0</v>
      </c>
      <c r="AE146" s="159">
        <f>'прил 7'!AE1281</f>
        <v>0</v>
      </c>
      <c r="AF146" s="159">
        <f>'прил 7'!AF1281</f>
        <v>0</v>
      </c>
      <c r="AG146" s="159">
        <f>'прил 7'!AG1281</f>
        <v>0</v>
      </c>
    </row>
    <row r="147" spans="1:33" ht="50.25" hidden="1" customHeight="1">
      <c r="A147" s="17" t="s">
        <v>706</v>
      </c>
      <c r="B147" s="15">
        <v>793</v>
      </c>
      <c r="C147" s="16" t="s">
        <v>108</v>
      </c>
      <c r="D147" s="16" t="s">
        <v>109</v>
      </c>
      <c r="E147" s="16" t="s">
        <v>196</v>
      </c>
      <c r="F147" s="16"/>
      <c r="G147" s="159">
        <f>G148</f>
        <v>0</v>
      </c>
      <c r="H147" s="159">
        <f t="shared" ref="H147:AG147" si="63">H148</f>
        <v>0</v>
      </c>
      <c r="I147" s="159">
        <f t="shared" si="63"/>
        <v>0</v>
      </c>
      <c r="J147" s="159">
        <f t="shared" si="63"/>
        <v>0</v>
      </c>
      <c r="K147" s="159">
        <f t="shared" si="63"/>
        <v>0</v>
      </c>
      <c r="L147" s="159">
        <f t="shared" si="63"/>
        <v>0</v>
      </c>
      <c r="M147" s="159">
        <f t="shared" si="63"/>
        <v>0</v>
      </c>
      <c r="N147" s="159">
        <f t="shared" si="63"/>
        <v>0</v>
      </c>
      <c r="O147" s="159">
        <f t="shared" si="63"/>
        <v>0</v>
      </c>
      <c r="P147" s="159">
        <f t="shared" si="63"/>
        <v>0</v>
      </c>
      <c r="Q147" s="159">
        <f t="shared" si="63"/>
        <v>0</v>
      </c>
      <c r="R147" s="159">
        <f t="shared" si="63"/>
        <v>0</v>
      </c>
      <c r="S147" s="159">
        <f t="shared" si="63"/>
        <v>0</v>
      </c>
      <c r="T147" s="159">
        <f t="shared" si="63"/>
        <v>0</v>
      </c>
      <c r="U147" s="159">
        <f t="shared" si="63"/>
        <v>0</v>
      </c>
      <c r="V147" s="159">
        <f t="shared" si="63"/>
        <v>0</v>
      </c>
      <c r="W147" s="159">
        <f t="shared" si="63"/>
        <v>0</v>
      </c>
      <c r="X147" s="159">
        <f t="shared" si="63"/>
        <v>0</v>
      </c>
      <c r="Y147" s="159">
        <f t="shared" si="63"/>
        <v>0</v>
      </c>
      <c r="Z147" s="159">
        <f t="shared" si="63"/>
        <v>0</v>
      </c>
      <c r="AA147" s="159">
        <f t="shared" si="63"/>
        <v>0</v>
      </c>
      <c r="AB147" s="159">
        <f t="shared" si="63"/>
        <v>0</v>
      </c>
      <c r="AC147" s="159">
        <f t="shared" si="63"/>
        <v>0</v>
      </c>
      <c r="AD147" s="159">
        <f t="shared" si="63"/>
        <v>0</v>
      </c>
      <c r="AE147" s="159">
        <f t="shared" si="63"/>
        <v>0</v>
      </c>
      <c r="AF147" s="159">
        <f t="shared" si="63"/>
        <v>0</v>
      </c>
      <c r="AG147" s="159">
        <f t="shared" si="63"/>
        <v>0</v>
      </c>
    </row>
    <row r="148" spans="1:33" ht="30.75" hidden="1" customHeight="1">
      <c r="A148" s="17" t="s">
        <v>110</v>
      </c>
      <c r="B148" s="15">
        <v>793</v>
      </c>
      <c r="C148" s="16" t="s">
        <v>108</v>
      </c>
      <c r="D148" s="16" t="s">
        <v>109</v>
      </c>
      <c r="E148" s="16" t="s">
        <v>196</v>
      </c>
      <c r="F148" s="16" t="s">
        <v>111</v>
      </c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</row>
    <row r="149" spans="1:33" ht="78.75" hidden="1" customHeight="1">
      <c r="A149" s="17" t="s">
        <v>707</v>
      </c>
      <c r="B149" s="15">
        <v>793</v>
      </c>
      <c r="C149" s="16" t="s">
        <v>108</v>
      </c>
      <c r="D149" s="16" t="s">
        <v>109</v>
      </c>
      <c r="E149" s="16" t="s">
        <v>197</v>
      </c>
      <c r="F149" s="16"/>
      <c r="G149" s="159">
        <f>G150</f>
        <v>0</v>
      </c>
      <c r="H149" s="159">
        <f t="shared" ref="H149:AG149" si="64">H150</f>
        <v>0</v>
      </c>
      <c r="I149" s="159">
        <f t="shared" si="64"/>
        <v>0</v>
      </c>
      <c r="J149" s="159">
        <f t="shared" si="64"/>
        <v>0</v>
      </c>
      <c r="K149" s="159">
        <f t="shared" si="64"/>
        <v>0</v>
      </c>
      <c r="L149" s="159">
        <f t="shared" si="64"/>
        <v>0</v>
      </c>
      <c r="M149" s="159">
        <f t="shared" si="64"/>
        <v>0</v>
      </c>
      <c r="N149" s="159">
        <f t="shared" si="64"/>
        <v>0</v>
      </c>
      <c r="O149" s="159">
        <f t="shared" si="64"/>
        <v>0</v>
      </c>
      <c r="P149" s="159">
        <f t="shared" si="64"/>
        <v>0</v>
      </c>
      <c r="Q149" s="159">
        <f t="shared" si="64"/>
        <v>0</v>
      </c>
      <c r="R149" s="159">
        <f t="shared" si="64"/>
        <v>0</v>
      </c>
      <c r="S149" s="159">
        <f t="shared" si="64"/>
        <v>0</v>
      </c>
      <c r="T149" s="159">
        <f t="shared" si="64"/>
        <v>0</v>
      </c>
      <c r="U149" s="159">
        <f t="shared" si="64"/>
        <v>0</v>
      </c>
      <c r="V149" s="159">
        <f t="shared" si="64"/>
        <v>0</v>
      </c>
      <c r="W149" s="159">
        <f t="shared" si="64"/>
        <v>0</v>
      </c>
      <c r="X149" s="159">
        <f t="shared" si="64"/>
        <v>0</v>
      </c>
      <c r="Y149" s="159">
        <f t="shared" si="64"/>
        <v>0</v>
      </c>
      <c r="Z149" s="159">
        <f t="shared" si="64"/>
        <v>0</v>
      </c>
      <c r="AA149" s="159">
        <f t="shared" si="64"/>
        <v>0</v>
      </c>
      <c r="AB149" s="159">
        <f t="shared" si="64"/>
        <v>0</v>
      </c>
      <c r="AC149" s="159">
        <f t="shared" si="64"/>
        <v>0</v>
      </c>
      <c r="AD149" s="159">
        <f t="shared" si="64"/>
        <v>0</v>
      </c>
      <c r="AE149" s="159">
        <f t="shared" si="64"/>
        <v>0</v>
      </c>
      <c r="AF149" s="159">
        <f t="shared" si="64"/>
        <v>0</v>
      </c>
      <c r="AG149" s="159">
        <f t="shared" si="64"/>
        <v>0</v>
      </c>
    </row>
    <row r="150" spans="1:33" ht="22.5" hidden="1" customHeight="1">
      <c r="A150" s="17" t="s">
        <v>110</v>
      </c>
      <c r="B150" s="15">
        <v>793</v>
      </c>
      <c r="C150" s="16" t="s">
        <v>108</v>
      </c>
      <c r="D150" s="16" t="s">
        <v>109</v>
      </c>
      <c r="E150" s="16" t="s">
        <v>197</v>
      </c>
      <c r="F150" s="16" t="s">
        <v>111</v>
      </c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</row>
    <row r="151" spans="1:33" ht="65.25" hidden="1" customHeight="1">
      <c r="A151" s="17" t="s">
        <v>708</v>
      </c>
      <c r="B151" s="15">
        <v>793</v>
      </c>
      <c r="C151" s="16" t="s">
        <v>108</v>
      </c>
      <c r="D151" s="16" t="s">
        <v>109</v>
      </c>
      <c r="E151" s="16" t="s">
        <v>198</v>
      </c>
      <c r="F151" s="16"/>
      <c r="G151" s="159">
        <f>G152</f>
        <v>0</v>
      </c>
      <c r="H151" s="159">
        <f t="shared" ref="H151:AG153" si="65">H152</f>
        <v>0</v>
      </c>
      <c r="I151" s="159">
        <f t="shared" si="65"/>
        <v>0</v>
      </c>
      <c r="J151" s="159">
        <f t="shared" si="65"/>
        <v>0</v>
      </c>
      <c r="K151" s="159">
        <f t="shared" si="65"/>
        <v>0</v>
      </c>
      <c r="L151" s="159">
        <f t="shared" si="65"/>
        <v>0</v>
      </c>
      <c r="M151" s="159">
        <f t="shared" si="65"/>
        <v>0</v>
      </c>
      <c r="N151" s="159">
        <f t="shared" si="65"/>
        <v>0</v>
      </c>
      <c r="O151" s="159">
        <f t="shared" si="65"/>
        <v>0</v>
      </c>
      <c r="P151" s="159">
        <f t="shared" si="65"/>
        <v>0</v>
      </c>
      <c r="Q151" s="159">
        <f t="shared" si="65"/>
        <v>0</v>
      </c>
      <c r="R151" s="159">
        <f t="shared" si="65"/>
        <v>0</v>
      </c>
      <c r="S151" s="159">
        <f t="shared" si="65"/>
        <v>0</v>
      </c>
      <c r="T151" s="159">
        <f t="shared" si="65"/>
        <v>0</v>
      </c>
      <c r="U151" s="159">
        <f t="shared" si="65"/>
        <v>0</v>
      </c>
      <c r="V151" s="159">
        <f t="shared" si="65"/>
        <v>0</v>
      </c>
      <c r="W151" s="159">
        <f t="shared" si="65"/>
        <v>0</v>
      </c>
      <c r="X151" s="159">
        <f t="shared" si="65"/>
        <v>0</v>
      </c>
      <c r="Y151" s="159">
        <f t="shared" si="65"/>
        <v>0</v>
      </c>
      <c r="Z151" s="159">
        <f t="shared" si="65"/>
        <v>0</v>
      </c>
      <c r="AA151" s="159">
        <f t="shared" si="65"/>
        <v>0</v>
      </c>
      <c r="AB151" s="159">
        <f t="shared" si="65"/>
        <v>0</v>
      </c>
      <c r="AC151" s="159">
        <f t="shared" si="65"/>
        <v>0</v>
      </c>
      <c r="AD151" s="159">
        <f t="shared" si="65"/>
        <v>0</v>
      </c>
      <c r="AE151" s="159">
        <f t="shared" si="65"/>
        <v>0</v>
      </c>
      <c r="AF151" s="159">
        <f t="shared" si="65"/>
        <v>0</v>
      </c>
      <c r="AG151" s="159">
        <f t="shared" si="65"/>
        <v>0</v>
      </c>
    </row>
    <row r="152" spans="1:33" ht="27.75" hidden="1" customHeight="1">
      <c r="A152" s="17" t="s">
        <v>332</v>
      </c>
      <c r="B152" s="15">
        <v>793</v>
      </c>
      <c r="C152" s="16" t="s">
        <v>108</v>
      </c>
      <c r="D152" s="16" t="s">
        <v>109</v>
      </c>
      <c r="E152" s="16" t="s">
        <v>198</v>
      </c>
      <c r="F152" s="16" t="s">
        <v>333</v>
      </c>
      <c r="G152" s="159">
        <f>G153</f>
        <v>0</v>
      </c>
      <c r="H152" s="159">
        <f t="shared" si="65"/>
        <v>0</v>
      </c>
      <c r="I152" s="159">
        <f t="shared" si="65"/>
        <v>0</v>
      </c>
      <c r="J152" s="159">
        <f t="shared" si="65"/>
        <v>0</v>
      </c>
      <c r="K152" s="159">
        <f t="shared" si="65"/>
        <v>0</v>
      </c>
      <c r="L152" s="159">
        <f t="shared" si="65"/>
        <v>0</v>
      </c>
      <c r="M152" s="159">
        <f t="shared" si="65"/>
        <v>0</v>
      </c>
      <c r="N152" s="159">
        <f t="shared" si="65"/>
        <v>0</v>
      </c>
      <c r="O152" s="159">
        <f t="shared" si="65"/>
        <v>0</v>
      </c>
      <c r="P152" s="159">
        <f t="shared" si="65"/>
        <v>0</v>
      </c>
      <c r="Q152" s="159">
        <f t="shared" si="65"/>
        <v>0</v>
      </c>
      <c r="R152" s="159">
        <f t="shared" si="65"/>
        <v>0</v>
      </c>
      <c r="S152" s="159">
        <f t="shared" si="65"/>
        <v>0</v>
      </c>
      <c r="T152" s="159">
        <f t="shared" si="65"/>
        <v>0</v>
      </c>
      <c r="U152" s="159">
        <f t="shared" si="65"/>
        <v>0</v>
      </c>
      <c r="V152" s="159">
        <f t="shared" si="65"/>
        <v>0</v>
      </c>
      <c r="W152" s="159">
        <f t="shared" si="65"/>
        <v>0</v>
      </c>
      <c r="X152" s="159">
        <f t="shared" si="65"/>
        <v>0</v>
      </c>
      <c r="Y152" s="159">
        <f t="shared" si="65"/>
        <v>0</v>
      </c>
      <c r="Z152" s="159">
        <f t="shared" si="65"/>
        <v>0</v>
      </c>
      <c r="AA152" s="159">
        <f t="shared" si="65"/>
        <v>0</v>
      </c>
      <c r="AB152" s="159">
        <f t="shared" si="65"/>
        <v>0</v>
      </c>
      <c r="AC152" s="159">
        <f t="shared" si="65"/>
        <v>0</v>
      </c>
      <c r="AD152" s="159">
        <f t="shared" si="65"/>
        <v>0</v>
      </c>
      <c r="AE152" s="159">
        <f t="shared" si="65"/>
        <v>0</v>
      </c>
      <c r="AF152" s="159">
        <f t="shared" si="65"/>
        <v>0</v>
      </c>
      <c r="AG152" s="159">
        <f t="shared" si="65"/>
        <v>0</v>
      </c>
    </row>
    <row r="153" spans="1:33" ht="43.5" hidden="1" customHeight="1">
      <c r="A153" s="17" t="s">
        <v>334</v>
      </c>
      <c r="B153" s="15">
        <v>793</v>
      </c>
      <c r="C153" s="16" t="s">
        <v>108</v>
      </c>
      <c r="D153" s="16" t="s">
        <v>109</v>
      </c>
      <c r="E153" s="16" t="s">
        <v>198</v>
      </c>
      <c r="F153" s="16" t="s">
        <v>335</v>
      </c>
      <c r="G153" s="159">
        <f>G154</f>
        <v>0</v>
      </c>
      <c r="H153" s="159">
        <f t="shared" si="65"/>
        <v>0</v>
      </c>
      <c r="I153" s="159">
        <f t="shared" si="65"/>
        <v>0</v>
      </c>
      <c r="J153" s="159">
        <f t="shared" si="65"/>
        <v>0</v>
      </c>
      <c r="K153" s="159">
        <f t="shared" si="65"/>
        <v>0</v>
      </c>
      <c r="L153" s="159">
        <f t="shared" si="65"/>
        <v>0</v>
      </c>
      <c r="M153" s="159">
        <f t="shared" si="65"/>
        <v>0</v>
      </c>
      <c r="N153" s="159">
        <f t="shared" si="65"/>
        <v>0</v>
      </c>
      <c r="O153" s="159">
        <f t="shared" si="65"/>
        <v>0</v>
      </c>
      <c r="P153" s="159">
        <f t="shared" si="65"/>
        <v>0</v>
      </c>
      <c r="Q153" s="159">
        <f t="shared" si="65"/>
        <v>0</v>
      </c>
      <c r="R153" s="159">
        <f t="shared" si="65"/>
        <v>0</v>
      </c>
      <c r="S153" s="159">
        <f t="shared" si="65"/>
        <v>0</v>
      </c>
      <c r="T153" s="159">
        <f t="shared" si="65"/>
        <v>0</v>
      </c>
      <c r="U153" s="159">
        <f t="shared" si="65"/>
        <v>0</v>
      </c>
      <c r="V153" s="159">
        <f t="shared" si="65"/>
        <v>0</v>
      </c>
      <c r="W153" s="159">
        <f t="shared" si="65"/>
        <v>0</v>
      </c>
      <c r="X153" s="159">
        <f t="shared" si="65"/>
        <v>0</v>
      </c>
      <c r="Y153" s="159">
        <f t="shared" si="65"/>
        <v>0</v>
      </c>
      <c r="Z153" s="159">
        <f t="shared" si="65"/>
        <v>0</v>
      </c>
      <c r="AA153" s="159">
        <f t="shared" si="65"/>
        <v>0</v>
      </c>
      <c r="AB153" s="159">
        <f t="shared" si="65"/>
        <v>0</v>
      </c>
      <c r="AC153" s="159">
        <f t="shared" si="65"/>
        <v>0</v>
      </c>
      <c r="AD153" s="159">
        <f t="shared" si="65"/>
        <v>0</v>
      </c>
      <c r="AE153" s="159">
        <f t="shared" si="65"/>
        <v>0</v>
      </c>
      <c r="AF153" s="159">
        <f t="shared" si="65"/>
        <v>0</v>
      </c>
      <c r="AG153" s="159">
        <f t="shared" si="65"/>
        <v>0</v>
      </c>
    </row>
    <row r="154" spans="1:33" ht="22.5" hidden="1" customHeight="1">
      <c r="A154" s="17" t="s">
        <v>110</v>
      </c>
      <c r="B154" s="15">
        <v>793</v>
      </c>
      <c r="C154" s="16" t="s">
        <v>108</v>
      </c>
      <c r="D154" s="16" t="s">
        <v>109</v>
      </c>
      <c r="E154" s="16" t="s">
        <v>198</v>
      </c>
      <c r="F154" s="16" t="s">
        <v>111</v>
      </c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</row>
    <row r="155" spans="1:33" ht="48.75" hidden="1" customHeight="1">
      <c r="A155" s="17" t="s">
        <v>556</v>
      </c>
      <c r="B155" s="15">
        <v>793</v>
      </c>
      <c r="C155" s="16" t="s">
        <v>108</v>
      </c>
      <c r="D155" s="16" t="s">
        <v>109</v>
      </c>
      <c r="E155" s="16" t="s">
        <v>555</v>
      </c>
      <c r="F155" s="16"/>
      <c r="G155" s="159">
        <f>G156</f>
        <v>0</v>
      </c>
      <c r="H155" s="159">
        <f t="shared" ref="H155:AG156" si="66">H156</f>
        <v>0</v>
      </c>
      <c r="I155" s="159">
        <f t="shared" si="66"/>
        <v>0</v>
      </c>
      <c r="J155" s="159">
        <f t="shared" si="66"/>
        <v>0</v>
      </c>
      <c r="K155" s="159">
        <f t="shared" si="66"/>
        <v>0</v>
      </c>
      <c r="L155" s="159">
        <f t="shared" si="66"/>
        <v>0</v>
      </c>
      <c r="M155" s="159">
        <f t="shared" si="66"/>
        <v>0</v>
      </c>
      <c r="N155" s="159">
        <f t="shared" si="66"/>
        <v>0</v>
      </c>
      <c r="O155" s="159">
        <f t="shared" si="66"/>
        <v>0</v>
      </c>
      <c r="P155" s="159">
        <f t="shared" si="66"/>
        <v>0</v>
      </c>
      <c r="Q155" s="159">
        <f t="shared" si="66"/>
        <v>0</v>
      </c>
      <c r="R155" s="159">
        <f t="shared" si="66"/>
        <v>0</v>
      </c>
      <c r="S155" s="159">
        <f t="shared" si="66"/>
        <v>0</v>
      </c>
      <c r="T155" s="159">
        <f t="shared" si="66"/>
        <v>0</v>
      </c>
      <c r="U155" s="159">
        <f t="shared" si="66"/>
        <v>0</v>
      </c>
      <c r="V155" s="159">
        <f t="shared" si="66"/>
        <v>0</v>
      </c>
      <c r="W155" s="159">
        <f t="shared" si="66"/>
        <v>0</v>
      </c>
      <c r="X155" s="159">
        <f t="shared" si="66"/>
        <v>0</v>
      </c>
      <c r="Y155" s="159">
        <f t="shared" si="66"/>
        <v>0</v>
      </c>
      <c r="Z155" s="159">
        <f t="shared" si="66"/>
        <v>0</v>
      </c>
      <c r="AA155" s="159">
        <f t="shared" si="66"/>
        <v>0</v>
      </c>
      <c r="AB155" s="159">
        <f t="shared" si="66"/>
        <v>0</v>
      </c>
      <c r="AC155" s="159">
        <f t="shared" si="66"/>
        <v>0</v>
      </c>
      <c r="AD155" s="159">
        <f t="shared" si="66"/>
        <v>0</v>
      </c>
      <c r="AE155" s="159">
        <f t="shared" si="66"/>
        <v>0</v>
      </c>
      <c r="AF155" s="159">
        <f t="shared" si="66"/>
        <v>0</v>
      </c>
      <c r="AG155" s="159">
        <f t="shared" si="66"/>
        <v>0</v>
      </c>
    </row>
    <row r="156" spans="1:33" ht="30.75" hidden="1" customHeight="1">
      <c r="A156" s="17" t="s">
        <v>332</v>
      </c>
      <c r="B156" s="15">
        <v>793</v>
      </c>
      <c r="C156" s="16" t="s">
        <v>108</v>
      </c>
      <c r="D156" s="16" t="s">
        <v>109</v>
      </c>
      <c r="E156" s="16" t="s">
        <v>555</v>
      </c>
      <c r="F156" s="16" t="s">
        <v>333</v>
      </c>
      <c r="G156" s="159">
        <f>G157</f>
        <v>0</v>
      </c>
      <c r="H156" s="159">
        <f t="shared" si="66"/>
        <v>0</v>
      </c>
      <c r="I156" s="159">
        <f t="shared" si="66"/>
        <v>0</v>
      </c>
      <c r="J156" s="159">
        <f t="shared" si="66"/>
        <v>0</v>
      </c>
      <c r="K156" s="159">
        <f t="shared" si="66"/>
        <v>0</v>
      </c>
      <c r="L156" s="159">
        <f t="shared" si="66"/>
        <v>0</v>
      </c>
      <c r="M156" s="159">
        <f t="shared" si="66"/>
        <v>0</v>
      </c>
      <c r="N156" s="159">
        <f t="shared" si="66"/>
        <v>0</v>
      </c>
      <c r="O156" s="159">
        <f t="shared" si="66"/>
        <v>0</v>
      </c>
      <c r="P156" s="159">
        <f t="shared" si="66"/>
        <v>0</v>
      </c>
      <c r="Q156" s="159">
        <f t="shared" si="66"/>
        <v>0</v>
      </c>
      <c r="R156" s="159">
        <f t="shared" si="66"/>
        <v>0</v>
      </c>
      <c r="S156" s="159">
        <f t="shared" si="66"/>
        <v>0</v>
      </c>
      <c r="T156" s="159">
        <f t="shared" si="66"/>
        <v>0</v>
      </c>
      <c r="U156" s="159">
        <f t="shared" si="66"/>
        <v>0</v>
      </c>
      <c r="V156" s="159">
        <f t="shared" si="66"/>
        <v>0</v>
      </c>
      <c r="W156" s="159">
        <f t="shared" si="66"/>
        <v>0</v>
      </c>
      <c r="X156" s="159">
        <f t="shared" si="66"/>
        <v>0</v>
      </c>
      <c r="Y156" s="159">
        <f t="shared" si="66"/>
        <v>0</v>
      </c>
      <c r="Z156" s="159">
        <f t="shared" si="66"/>
        <v>0</v>
      </c>
      <c r="AA156" s="159">
        <f t="shared" si="66"/>
        <v>0</v>
      </c>
      <c r="AB156" s="159">
        <f t="shared" si="66"/>
        <v>0</v>
      </c>
      <c r="AC156" s="159">
        <f t="shared" si="66"/>
        <v>0</v>
      </c>
      <c r="AD156" s="159">
        <f t="shared" si="66"/>
        <v>0</v>
      </c>
      <c r="AE156" s="159">
        <f t="shared" si="66"/>
        <v>0</v>
      </c>
      <c r="AF156" s="159">
        <f t="shared" si="66"/>
        <v>0</v>
      </c>
      <c r="AG156" s="159">
        <f t="shared" si="66"/>
        <v>0</v>
      </c>
    </row>
    <row r="157" spans="1:33" ht="30.75" hidden="1" customHeight="1">
      <c r="A157" s="17" t="s">
        <v>334</v>
      </c>
      <c r="B157" s="15">
        <v>793</v>
      </c>
      <c r="C157" s="16" t="s">
        <v>108</v>
      </c>
      <c r="D157" s="16" t="s">
        <v>109</v>
      </c>
      <c r="E157" s="16" t="s">
        <v>555</v>
      </c>
      <c r="F157" s="16" t="s">
        <v>335</v>
      </c>
      <c r="G157" s="159">
        <f>'прил 7'!G1284</f>
        <v>0</v>
      </c>
      <c r="H157" s="159">
        <f>'прил 7'!H1284</f>
        <v>0</v>
      </c>
      <c r="I157" s="159">
        <f>'прил 7'!I1284</f>
        <v>0</v>
      </c>
      <c r="J157" s="159">
        <f>'прил 7'!J1284</f>
        <v>0</v>
      </c>
      <c r="K157" s="159">
        <f>'прил 7'!K1284</f>
        <v>0</v>
      </c>
      <c r="L157" s="159">
        <f>'прил 7'!L1284</f>
        <v>0</v>
      </c>
      <c r="M157" s="159">
        <f>'прил 7'!M1284</f>
        <v>0</v>
      </c>
      <c r="N157" s="159">
        <f>'прил 7'!N1284</f>
        <v>0</v>
      </c>
      <c r="O157" s="159">
        <f>'прил 7'!O1284</f>
        <v>0</v>
      </c>
      <c r="P157" s="159">
        <f>'прил 7'!P1284</f>
        <v>0</v>
      </c>
      <c r="Q157" s="159">
        <f>'прил 7'!Q1284</f>
        <v>0</v>
      </c>
      <c r="R157" s="159">
        <f>'прил 7'!R1284</f>
        <v>0</v>
      </c>
      <c r="S157" s="159">
        <f>'прил 7'!S1284</f>
        <v>0</v>
      </c>
      <c r="T157" s="159">
        <f>'прил 7'!T1284</f>
        <v>0</v>
      </c>
      <c r="U157" s="159">
        <f>'прил 7'!U1284</f>
        <v>0</v>
      </c>
      <c r="V157" s="159">
        <f>'прил 7'!V1284</f>
        <v>0</v>
      </c>
      <c r="W157" s="159">
        <f>'прил 7'!W1284</f>
        <v>0</v>
      </c>
      <c r="X157" s="159">
        <f>'прил 7'!X1284</f>
        <v>0</v>
      </c>
      <c r="Y157" s="159">
        <f>'прил 7'!Y1284</f>
        <v>0</v>
      </c>
      <c r="Z157" s="159">
        <f>'прил 7'!Z1284</f>
        <v>0</v>
      </c>
      <c r="AA157" s="159">
        <f>'прил 7'!AA1284</f>
        <v>0</v>
      </c>
      <c r="AB157" s="159">
        <f>'прил 7'!AB1284</f>
        <v>0</v>
      </c>
      <c r="AC157" s="159">
        <f>'прил 7'!AC1284</f>
        <v>0</v>
      </c>
      <c r="AD157" s="159">
        <f>'прил 7'!AD1284</f>
        <v>0</v>
      </c>
      <c r="AE157" s="159">
        <f>'прил 7'!AE1284</f>
        <v>0</v>
      </c>
      <c r="AF157" s="159">
        <f>'прил 7'!AF1284</f>
        <v>0</v>
      </c>
      <c r="AG157" s="159">
        <f>'прил 7'!AG1284</f>
        <v>0</v>
      </c>
    </row>
    <row r="158" spans="1:33" ht="22.5" hidden="1" customHeight="1">
      <c r="A158" s="17"/>
      <c r="B158" s="15"/>
      <c r="C158" s="16"/>
      <c r="D158" s="16"/>
      <c r="E158" s="16"/>
      <c r="F158" s="16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</row>
    <row r="159" spans="1:33" ht="30.75" customHeight="1">
      <c r="A159" s="17" t="s">
        <v>835</v>
      </c>
      <c r="B159" s="15">
        <v>793</v>
      </c>
      <c r="C159" s="16" t="s">
        <v>108</v>
      </c>
      <c r="D159" s="16" t="s">
        <v>109</v>
      </c>
      <c r="E159" s="16" t="s">
        <v>834</v>
      </c>
      <c r="F159" s="16"/>
      <c r="G159" s="159">
        <f>G160</f>
        <v>302500</v>
      </c>
      <c r="H159" s="159">
        <f t="shared" ref="H159:AG160" si="67">H160</f>
        <v>302501</v>
      </c>
      <c r="I159" s="159">
        <f t="shared" si="67"/>
        <v>302502</v>
      </c>
      <c r="J159" s="159">
        <f t="shared" si="67"/>
        <v>302503</v>
      </c>
      <c r="K159" s="159">
        <f t="shared" si="67"/>
        <v>302504</v>
      </c>
      <c r="L159" s="159">
        <f t="shared" si="67"/>
        <v>302505</v>
      </c>
      <c r="M159" s="159">
        <f t="shared" si="67"/>
        <v>302506</v>
      </c>
      <c r="N159" s="159">
        <f t="shared" si="67"/>
        <v>302507</v>
      </c>
      <c r="O159" s="159">
        <f t="shared" si="67"/>
        <v>302508</v>
      </c>
      <c r="P159" s="159">
        <f t="shared" si="67"/>
        <v>302509</v>
      </c>
      <c r="Q159" s="159">
        <f t="shared" si="67"/>
        <v>302510</v>
      </c>
      <c r="R159" s="159">
        <f t="shared" si="67"/>
        <v>302511</v>
      </c>
      <c r="S159" s="159">
        <f t="shared" si="67"/>
        <v>302512</v>
      </c>
      <c r="T159" s="159">
        <f t="shared" si="67"/>
        <v>302513</v>
      </c>
      <c r="U159" s="159">
        <f t="shared" si="67"/>
        <v>302514</v>
      </c>
      <c r="V159" s="159">
        <f t="shared" si="67"/>
        <v>302515</v>
      </c>
      <c r="W159" s="159">
        <f t="shared" si="67"/>
        <v>302516</v>
      </c>
      <c r="X159" s="159">
        <f t="shared" si="67"/>
        <v>302517</v>
      </c>
      <c r="Y159" s="159">
        <f t="shared" si="67"/>
        <v>302518</v>
      </c>
      <c r="Z159" s="159">
        <f t="shared" si="67"/>
        <v>302519</v>
      </c>
      <c r="AA159" s="159">
        <f t="shared" si="67"/>
        <v>302520</v>
      </c>
      <c r="AB159" s="159">
        <f t="shared" si="67"/>
        <v>302521</v>
      </c>
      <c r="AC159" s="159">
        <f t="shared" si="67"/>
        <v>302522</v>
      </c>
      <c r="AD159" s="159">
        <f t="shared" si="67"/>
        <v>302523</v>
      </c>
      <c r="AE159" s="159">
        <f t="shared" si="67"/>
        <v>302524</v>
      </c>
      <c r="AF159" s="159">
        <f t="shared" si="67"/>
        <v>302525</v>
      </c>
      <c r="AG159" s="159">
        <f t="shared" si="67"/>
        <v>0</v>
      </c>
    </row>
    <row r="160" spans="1:33" ht="30.75" customHeight="1">
      <c r="A160" s="17" t="s">
        <v>159</v>
      </c>
      <c r="B160" s="15">
        <v>793</v>
      </c>
      <c r="C160" s="16" t="s">
        <v>108</v>
      </c>
      <c r="D160" s="16" t="s">
        <v>109</v>
      </c>
      <c r="E160" s="16" t="s">
        <v>834</v>
      </c>
      <c r="F160" s="16" t="s">
        <v>696</v>
      </c>
      <c r="G160" s="159">
        <f>G161</f>
        <v>302500</v>
      </c>
      <c r="H160" s="159">
        <f t="shared" si="67"/>
        <v>302501</v>
      </c>
      <c r="I160" s="159">
        <f t="shared" si="67"/>
        <v>302502</v>
      </c>
      <c r="J160" s="159">
        <f t="shared" si="67"/>
        <v>302503</v>
      </c>
      <c r="K160" s="159">
        <f t="shared" si="67"/>
        <v>302504</v>
      </c>
      <c r="L160" s="159">
        <f t="shared" si="67"/>
        <v>302505</v>
      </c>
      <c r="M160" s="159">
        <f t="shared" si="67"/>
        <v>302506</v>
      </c>
      <c r="N160" s="159">
        <f t="shared" si="67"/>
        <v>302507</v>
      </c>
      <c r="O160" s="159">
        <f t="shared" si="67"/>
        <v>302508</v>
      </c>
      <c r="P160" s="159">
        <f t="shared" si="67"/>
        <v>302509</v>
      </c>
      <c r="Q160" s="159">
        <f t="shared" si="67"/>
        <v>302510</v>
      </c>
      <c r="R160" s="159">
        <f t="shared" si="67"/>
        <v>302511</v>
      </c>
      <c r="S160" s="159">
        <f t="shared" si="67"/>
        <v>302512</v>
      </c>
      <c r="T160" s="159">
        <f t="shared" si="67"/>
        <v>302513</v>
      </c>
      <c r="U160" s="159">
        <f t="shared" si="67"/>
        <v>302514</v>
      </c>
      <c r="V160" s="159">
        <f t="shared" si="67"/>
        <v>302515</v>
      </c>
      <c r="W160" s="159">
        <f t="shared" si="67"/>
        <v>302516</v>
      </c>
      <c r="X160" s="159">
        <f t="shared" si="67"/>
        <v>302517</v>
      </c>
      <c r="Y160" s="159">
        <f t="shared" si="67"/>
        <v>302518</v>
      </c>
      <c r="Z160" s="159">
        <f t="shared" si="67"/>
        <v>302519</v>
      </c>
      <c r="AA160" s="159">
        <f t="shared" si="67"/>
        <v>302520</v>
      </c>
      <c r="AB160" s="159">
        <f t="shared" si="67"/>
        <v>302521</v>
      </c>
      <c r="AC160" s="159">
        <f t="shared" si="67"/>
        <v>302522</v>
      </c>
      <c r="AD160" s="159">
        <f t="shared" si="67"/>
        <v>302523</v>
      </c>
      <c r="AE160" s="159">
        <f t="shared" si="67"/>
        <v>302524</v>
      </c>
      <c r="AF160" s="159">
        <f t="shared" si="67"/>
        <v>302525</v>
      </c>
      <c r="AG160" s="159">
        <f t="shared" si="67"/>
        <v>0</v>
      </c>
    </row>
    <row r="161" spans="1:33" ht="30.75" customHeight="1">
      <c r="A161" s="17" t="s">
        <v>698</v>
      </c>
      <c r="B161" s="15">
        <v>793</v>
      </c>
      <c r="C161" s="16" t="s">
        <v>108</v>
      </c>
      <c r="D161" s="16" t="s">
        <v>109</v>
      </c>
      <c r="E161" s="16" t="s">
        <v>834</v>
      </c>
      <c r="F161" s="16" t="s">
        <v>699</v>
      </c>
      <c r="G161" s="159">
        <v>302500</v>
      </c>
      <c r="H161" s="159">
        <v>302501</v>
      </c>
      <c r="I161" s="159">
        <v>302502</v>
      </c>
      <c r="J161" s="159">
        <v>302503</v>
      </c>
      <c r="K161" s="159">
        <v>302504</v>
      </c>
      <c r="L161" s="159">
        <v>302505</v>
      </c>
      <c r="M161" s="159">
        <v>302506</v>
      </c>
      <c r="N161" s="159">
        <v>302507</v>
      </c>
      <c r="O161" s="159">
        <v>302508</v>
      </c>
      <c r="P161" s="159">
        <v>302509</v>
      </c>
      <c r="Q161" s="159">
        <v>302510</v>
      </c>
      <c r="R161" s="159">
        <v>302511</v>
      </c>
      <c r="S161" s="159">
        <v>302512</v>
      </c>
      <c r="T161" s="159">
        <v>302513</v>
      </c>
      <c r="U161" s="159">
        <v>302514</v>
      </c>
      <c r="V161" s="159">
        <v>302515</v>
      </c>
      <c r="W161" s="159">
        <v>302516</v>
      </c>
      <c r="X161" s="159">
        <v>302517</v>
      </c>
      <c r="Y161" s="159">
        <v>302518</v>
      </c>
      <c r="Z161" s="159">
        <v>302519</v>
      </c>
      <c r="AA161" s="159">
        <v>302520</v>
      </c>
      <c r="AB161" s="159">
        <v>302521</v>
      </c>
      <c r="AC161" s="159">
        <v>302522</v>
      </c>
      <c r="AD161" s="159">
        <v>302523</v>
      </c>
      <c r="AE161" s="159">
        <v>302524</v>
      </c>
      <c r="AF161" s="159">
        <v>302525</v>
      </c>
      <c r="AG161" s="159">
        <v>0</v>
      </c>
    </row>
    <row r="162" spans="1:33" s="24" customFormat="1" ht="43.5" customHeight="1">
      <c r="A162" s="109" t="s">
        <v>792</v>
      </c>
      <c r="B162" s="38">
        <v>793</v>
      </c>
      <c r="C162" s="39" t="s">
        <v>26</v>
      </c>
      <c r="D162" s="39" t="s">
        <v>90</v>
      </c>
      <c r="E162" s="38" t="s">
        <v>488</v>
      </c>
      <c r="F162" s="38"/>
      <c r="G162" s="165">
        <f>G164+G167+G175+G178+G174+G181</f>
        <v>689000</v>
      </c>
      <c r="H162" s="165">
        <f t="shared" ref="H162:AG162" si="68">H164+H167+H175+H178+H174+H181</f>
        <v>689002</v>
      </c>
      <c r="I162" s="165">
        <f t="shared" si="68"/>
        <v>689004</v>
      </c>
      <c r="J162" s="165">
        <f t="shared" si="68"/>
        <v>689006</v>
      </c>
      <c r="K162" s="165">
        <f t="shared" si="68"/>
        <v>689008</v>
      </c>
      <c r="L162" s="165">
        <f t="shared" si="68"/>
        <v>689010</v>
      </c>
      <c r="M162" s="165">
        <f t="shared" si="68"/>
        <v>689012</v>
      </c>
      <c r="N162" s="165">
        <f t="shared" si="68"/>
        <v>689014</v>
      </c>
      <c r="O162" s="165">
        <f t="shared" si="68"/>
        <v>689016</v>
      </c>
      <c r="P162" s="165">
        <f t="shared" si="68"/>
        <v>689018</v>
      </c>
      <c r="Q162" s="165">
        <f t="shared" si="68"/>
        <v>689020</v>
      </c>
      <c r="R162" s="165">
        <f t="shared" si="68"/>
        <v>689000</v>
      </c>
      <c r="S162" s="165">
        <f t="shared" si="68"/>
        <v>0</v>
      </c>
      <c r="T162" s="165">
        <f t="shared" si="68"/>
        <v>0</v>
      </c>
      <c r="U162" s="165">
        <f t="shared" si="68"/>
        <v>0</v>
      </c>
      <c r="V162" s="165">
        <f t="shared" si="68"/>
        <v>0</v>
      </c>
      <c r="W162" s="165">
        <f t="shared" si="68"/>
        <v>0</v>
      </c>
      <c r="X162" s="165">
        <f t="shared" si="68"/>
        <v>0</v>
      </c>
      <c r="Y162" s="165">
        <f t="shared" si="68"/>
        <v>0</v>
      </c>
      <c r="Z162" s="165">
        <f t="shared" si="68"/>
        <v>0</v>
      </c>
      <c r="AA162" s="165">
        <f t="shared" si="68"/>
        <v>0</v>
      </c>
      <c r="AB162" s="165">
        <f t="shared" si="68"/>
        <v>0</v>
      </c>
      <c r="AC162" s="165">
        <f t="shared" si="68"/>
        <v>0</v>
      </c>
      <c r="AD162" s="165">
        <f t="shared" si="68"/>
        <v>0</v>
      </c>
      <c r="AE162" s="165">
        <f t="shared" si="68"/>
        <v>0</v>
      </c>
      <c r="AF162" s="165">
        <f t="shared" si="68"/>
        <v>0</v>
      </c>
      <c r="AG162" s="165">
        <f t="shared" si="68"/>
        <v>689000</v>
      </c>
    </row>
    <row r="163" spans="1:33" ht="42" hidden="1" customHeight="1">
      <c r="A163" s="40"/>
      <c r="B163" s="15"/>
      <c r="C163" s="16"/>
      <c r="D163" s="16"/>
      <c r="E163" s="15"/>
      <c r="F163" s="15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</row>
    <row r="164" spans="1:33" ht="25.5" hidden="1">
      <c r="A164" s="40" t="s">
        <v>689</v>
      </c>
      <c r="B164" s="15"/>
      <c r="C164" s="16"/>
      <c r="D164" s="16"/>
      <c r="E164" s="15" t="s">
        <v>282</v>
      </c>
      <c r="F164" s="15"/>
      <c r="G164" s="159">
        <f>G165</f>
        <v>0</v>
      </c>
      <c r="H164" s="159">
        <f t="shared" ref="H164:AG165" si="69">H165</f>
        <v>0</v>
      </c>
      <c r="I164" s="159">
        <f t="shared" si="69"/>
        <v>0</v>
      </c>
      <c r="J164" s="159">
        <f t="shared" si="69"/>
        <v>0</v>
      </c>
      <c r="K164" s="159">
        <f t="shared" si="69"/>
        <v>0</v>
      </c>
      <c r="L164" s="159">
        <f t="shared" si="69"/>
        <v>0</v>
      </c>
      <c r="M164" s="159">
        <f t="shared" si="69"/>
        <v>0</v>
      </c>
      <c r="N164" s="159">
        <f t="shared" si="69"/>
        <v>0</v>
      </c>
      <c r="O164" s="159">
        <f t="shared" si="69"/>
        <v>0</v>
      </c>
      <c r="P164" s="159">
        <f t="shared" si="69"/>
        <v>0</v>
      </c>
      <c r="Q164" s="159">
        <f t="shared" si="69"/>
        <v>0</v>
      </c>
      <c r="R164" s="159">
        <f t="shared" si="69"/>
        <v>0</v>
      </c>
      <c r="S164" s="159">
        <f t="shared" si="69"/>
        <v>0</v>
      </c>
      <c r="T164" s="159">
        <f t="shared" si="69"/>
        <v>0</v>
      </c>
      <c r="U164" s="159">
        <f t="shared" si="69"/>
        <v>0</v>
      </c>
      <c r="V164" s="159">
        <f t="shared" si="69"/>
        <v>0</v>
      </c>
      <c r="W164" s="159">
        <f t="shared" si="69"/>
        <v>0</v>
      </c>
      <c r="X164" s="159">
        <f t="shared" si="69"/>
        <v>0</v>
      </c>
      <c r="Y164" s="159">
        <f t="shared" si="69"/>
        <v>0</v>
      </c>
      <c r="Z164" s="159">
        <f t="shared" si="69"/>
        <v>0</v>
      </c>
      <c r="AA164" s="159">
        <f t="shared" si="69"/>
        <v>0</v>
      </c>
      <c r="AB164" s="159">
        <f t="shared" si="69"/>
        <v>0</v>
      </c>
      <c r="AC164" s="159">
        <f t="shared" si="69"/>
        <v>0</v>
      </c>
      <c r="AD164" s="159">
        <f t="shared" si="69"/>
        <v>0</v>
      </c>
      <c r="AE164" s="159">
        <f t="shared" si="69"/>
        <v>0</v>
      </c>
      <c r="AF164" s="159">
        <f t="shared" si="69"/>
        <v>0</v>
      </c>
      <c r="AG164" s="159">
        <f t="shared" si="69"/>
        <v>0</v>
      </c>
    </row>
    <row r="165" spans="1:33" hidden="1">
      <c r="A165" s="17" t="s">
        <v>100</v>
      </c>
      <c r="B165" s="15">
        <v>793</v>
      </c>
      <c r="C165" s="16" t="s">
        <v>90</v>
      </c>
      <c r="D165" s="16" t="s">
        <v>140</v>
      </c>
      <c r="E165" s="15" t="s">
        <v>282</v>
      </c>
      <c r="F165" s="15">
        <v>800</v>
      </c>
      <c r="G165" s="159">
        <f>G166</f>
        <v>0</v>
      </c>
      <c r="H165" s="159">
        <f t="shared" si="69"/>
        <v>0</v>
      </c>
      <c r="I165" s="159">
        <f t="shared" si="69"/>
        <v>0</v>
      </c>
      <c r="J165" s="159">
        <f t="shared" si="69"/>
        <v>0</v>
      </c>
      <c r="K165" s="159">
        <f t="shared" si="69"/>
        <v>0</v>
      </c>
      <c r="L165" s="159">
        <f t="shared" si="69"/>
        <v>0</v>
      </c>
      <c r="M165" s="159">
        <f t="shared" si="69"/>
        <v>0</v>
      </c>
      <c r="N165" s="159">
        <f t="shared" si="69"/>
        <v>0</v>
      </c>
      <c r="O165" s="159">
        <f t="shared" si="69"/>
        <v>0</v>
      </c>
      <c r="P165" s="159">
        <f t="shared" si="69"/>
        <v>0</v>
      </c>
      <c r="Q165" s="159">
        <f t="shared" si="69"/>
        <v>0</v>
      </c>
      <c r="R165" s="159">
        <f t="shared" si="69"/>
        <v>0</v>
      </c>
      <c r="S165" s="159">
        <f t="shared" si="69"/>
        <v>0</v>
      </c>
      <c r="T165" s="159">
        <f t="shared" si="69"/>
        <v>0</v>
      </c>
      <c r="U165" s="159">
        <f t="shared" si="69"/>
        <v>0</v>
      </c>
      <c r="V165" s="159">
        <f t="shared" si="69"/>
        <v>0</v>
      </c>
      <c r="W165" s="159">
        <f t="shared" si="69"/>
        <v>0</v>
      </c>
      <c r="X165" s="159">
        <f t="shared" si="69"/>
        <v>0</v>
      </c>
      <c r="Y165" s="159">
        <f t="shared" si="69"/>
        <v>0</v>
      </c>
      <c r="Z165" s="159">
        <f t="shared" si="69"/>
        <v>0</v>
      </c>
      <c r="AA165" s="159">
        <f t="shared" si="69"/>
        <v>0</v>
      </c>
      <c r="AB165" s="159">
        <f t="shared" si="69"/>
        <v>0</v>
      </c>
      <c r="AC165" s="159">
        <f t="shared" si="69"/>
        <v>0</v>
      </c>
      <c r="AD165" s="159">
        <f t="shared" si="69"/>
        <v>0</v>
      </c>
      <c r="AE165" s="159">
        <f t="shared" si="69"/>
        <v>0</v>
      </c>
      <c r="AF165" s="159">
        <f t="shared" si="69"/>
        <v>0</v>
      </c>
      <c r="AG165" s="159">
        <f t="shared" si="69"/>
        <v>0</v>
      </c>
    </row>
    <row r="166" spans="1:33" ht="51" hidden="1" customHeight="1">
      <c r="A166" s="17" t="s">
        <v>685</v>
      </c>
      <c r="B166" s="15">
        <v>793</v>
      </c>
      <c r="C166" s="16" t="s">
        <v>90</v>
      </c>
      <c r="D166" s="16" t="s">
        <v>140</v>
      </c>
      <c r="E166" s="15" t="s">
        <v>282</v>
      </c>
      <c r="F166" s="15">
        <v>810</v>
      </c>
      <c r="G166" s="159">
        <f>'прил 7'!G1205</f>
        <v>0</v>
      </c>
      <c r="H166" s="159">
        <f>'прил 7'!H1205</f>
        <v>0</v>
      </c>
      <c r="I166" s="159">
        <f>'прил 7'!I1205</f>
        <v>0</v>
      </c>
      <c r="J166" s="159">
        <f>'прил 7'!J1205</f>
        <v>0</v>
      </c>
      <c r="K166" s="159">
        <f>'прил 7'!K1205</f>
        <v>0</v>
      </c>
      <c r="L166" s="159">
        <f>'прил 7'!L1205</f>
        <v>0</v>
      </c>
      <c r="M166" s="159">
        <f>'прил 7'!M1205</f>
        <v>0</v>
      </c>
      <c r="N166" s="159">
        <f>'прил 7'!N1205</f>
        <v>0</v>
      </c>
      <c r="O166" s="159">
        <f>'прил 7'!O1205</f>
        <v>0</v>
      </c>
      <c r="P166" s="159">
        <f>'прил 7'!P1205</f>
        <v>0</v>
      </c>
      <c r="Q166" s="159">
        <f>'прил 7'!Q1205</f>
        <v>0</v>
      </c>
      <c r="R166" s="159">
        <f>'прил 7'!R1205</f>
        <v>0</v>
      </c>
      <c r="S166" s="159">
        <f>'прил 7'!S1205</f>
        <v>0</v>
      </c>
      <c r="T166" s="159">
        <f>'прил 7'!T1205</f>
        <v>0</v>
      </c>
      <c r="U166" s="159">
        <f>'прил 7'!U1205</f>
        <v>0</v>
      </c>
      <c r="V166" s="159">
        <f>'прил 7'!V1205</f>
        <v>0</v>
      </c>
      <c r="W166" s="159">
        <f>'прил 7'!W1205</f>
        <v>0</v>
      </c>
      <c r="X166" s="159">
        <f>'прил 7'!X1205</f>
        <v>0</v>
      </c>
      <c r="Y166" s="159">
        <f>'прил 7'!Y1205</f>
        <v>0</v>
      </c>
      <c r="Z166" s="159">
        <f>'прил 7'!Z1205</f>
        <v>0</v>
      </c>
      <c r="AA166" s="159">
        <f>'прил 7'!AA1205</f>
        <v>0</v>
      </c>
      <c r="AB166" s="159">
        <f>'прил 7'!AB1205</f>
        <v>0</v>
      </c>
      <c r="AC166" s="159">
        <f>'прил 7'!AC1205</f>
        <v>0</v>
      </c>
      <c r="AD166" s="159">
        <f>'прил 7'!AD1205</f>
        <v>0</v>
      </c>
      <c r="AE166" s="159">
        <f>'прил 7'!AE1205</f>
        <v>0</v>
      </c>
      <c r="AF166" s="159">
        <f>'прил 7'!AF1205</f>
        <v>0</v>
      </c>
      <c r="AG166" s="159">
        <f>'прил 7'!AG1205</f>
        <v>0</v>
      </c>
    </row>
    <row r="167" spans="1:33" ht="25.5">
      <c r="A167" s="17" t="s">
        <v>648</v>
      </c>
      <c r="B167" s="15">
        <v>793</v>
      </c>
      <c r="C167" s="16" t="s">
        <v>26</v>
      </c>
      <c r="D167" s="16" t="s">
        <v>90</v>
      </c>
      <c r="E167" s="16" t="s">
        <v>489</v>
      </c>
      <c r="F167" s="16"/>
      <c r="G167" s="159">
        <f>G168</f>
        <v>25000</v>
      </c>
      <c r="H167" s="159">
        <f t="shared" ref="H167:AG168" si="70">H168</f>
        <v>25001</v>
      </c>
      <c r="I167" s="159">
        <f t="shared" si="70"/>
        <v>25002</v>
      </c>
      <c r="J167" s="159">
        <f t="shared" si="70"/>
        <v>25003</v>
      </c>
      <c r="K167" s="159">
        <f t="shared" si="70"/>
        <v>25004</v>
      </c>
      <c r="L167" s="159">
        <f t="shared" si="70"/>
        <v>25005</v>
      </c>
      <c r="M167" s="159">
        <f t="shared" si="70"/>
        <v>25006</v>
      </c>
      <c r="N167" s="159">
        <f t="shared" si="70"/>
        <v>25007</v>
      </c>
      <c r="O167" s="159">
        <f t="shared" si="70"/>
        <v>25008</v>
      </c>
      <c r="P167" s="159">
        <f t="shared" si="70"/>
        <v>25009</v>
      </c>
      <c r="Q167" s="159">
        <f t="shared" si="70"/>
        <v>25010</v>
      </c>
      <c r="R167" s="159">
        <f t="shared" si="70"/>
        <v>25000</v>
      </c>
      <c r="S167" s="159">
        <f t="shared" si="70"/>
        <v>0</v>
      </c>
      <c r="T167" s="159">
        <f t="shared" si="70"/>
        <v>0</v>
      </c>
      <c r="U167" s="159">
        <f t="shared" si="70"/>
        <v>0</v>
      </c>
      <c r="V167" s="159">
        <f t="shared" si="70"/>
        <v>0</v>
      </c>
      <c r="W167" s="159">
        <f t="shared" si="70"/>
        <v>0</v>
      </c>
      <c r="X167" s="159">
        <f t="shared" si="70"/>
        <v>0</v>
      </c>
      <c r="Y167" s="159">
        <f t="shared" si="70"/>
        <v>0</v>
      </c>
      <c r="Z167" s="159">
        <f t="shared" si="70"/>
        <v>0</v>
      </c>
      <c r="AA167" s="159">
        <f t="shared" si="70"/>
        <v>0</v>
      </c>
      <c r="AB167" s="159">
        <f t="shared" si="70"/>
        <v>0</v>
      </c>
      <c r="AC167" s="159">
        <f t="shared" si="70"/>
        <v>0</v>
      </c>
      <c r="AD167" s="159">
        <f t="shared" si="70"/>
        <v>0</v>
      </c>
      <c r="AE167" s="159">
        <f t="shared" si="70"/>
        <v>0</v>
      </c>
      <c r="AF167" s="159">
        <f t="shared" si="70"/>
        <v>0</v>
      </c>
      <c r="AG167" s="159">
        <f t="shared" si="70"/>
        <v>25000</v>
      </c>
    </row>
    <row r="168" spans="1:33">
      <c r="A168" s="17" t="s">
        <v>649</v>
      </c>
      <c r="B168" s="15">
        <v>793</v>
      </c>
      <c r="C168" s="16" t="s">
        <v>26</v>
      </c>
      <c r="D168" s="16" t="s">
        <v>90</v>
      </c>
      <c r="E168" s="16" t="s">
        <v>489</v>
      </c>
      <c r="F168" s="16" t="s">
        <v>50</v>
      </c>
      <c r="G168" s="159">
        <f>G169</f>
        <v>25000</v>
      </c>
      <c r="H168" s="159">
        <f t="shared" si="70"/>
        <v>25001</v>
      </c>
      <c r="I168" s="159">
        <f t="shared" si="70"/>
        <v>25002</v>
      </c>
      <c r="J168" s="159">
        <f t="shared" si="70"/>
        <v>25003</v>
      </c>
      <c r="K168" s="159">
        <f t="shared" si="70"/>
        <v>25004</v>
      </c>
      <c r="L168" s="159">
        <f t="shared" si="70"/>
        <v>25005</v>
      </c>
      <c r="M168" s="159">
        <f t="shared" si="70"/>
        <v>25006</v>
      </c>
      <c r="N168" s="159">
        <f t="shared" si="70"/>
        <v>25007</v>
      </c>
      <c r="O168" s="159">
        <f t="shared" si="70"/>
        <v>25008</v>
      </c>
      <c r="P168" s="159">
        <f t="shared" si="70"/>
        <v>25009</v>
      </c>
      <c r="Q168" s="159">
        <f t="shared" si="70"/>
        <v>25010</v>
      </c>
      <c r="R168" s="159">
        <f t="shared" si="70"/>
        <v>25000</v>
      </c>
      <c r="S168" s="159">
        <f t="shared" si="70"/>
        <v>0</v>
      </c>
      <c r="T168" s="159">
        <f t="shared" si="70"/>
        <v>0</v>
      </c>
      <c r="U168" s="159">
        <f t="shared" si="70"/>
        <v>0</v>
      </c>
      <c r="V168" s="159">
        <f t="shared" si="70"/>
        <v>0</v>
      </c>
      <c r="W168" s="159">
        <f t="shared" si="70"/>
        <v>0</v>
      </c>
      <c r="X168" s="159">
        <f t="shared" si="70"/>
        <v>0</v>
      </c>
      <c r="Y168" s="159">
        <f t="shared" si="70"/>
        <v>0</v>
      </c>
      <c r="Z168" s="159">
        <f t="shared" si="70"/>
        <v>0</v>
      </c>
      <c r="AA168" s="159">
        <f t="shared" si="70"/>
        <v>0</v>
      </c>
      <c r="AB168" s="159">
        <f t="shared" si="70"/>
        <v>0</v>
      </c>
      <c r="AC168" s="159">
        <f t="shared" si="70"/>
        <v>0</v>
      </c>
      <c r="AD168" s="159">
        <f t="shared" si="70"/>
        <v>0</v>
      </c>
      <c r="AE168" s="159">
        <f t="shared" si="70"/>
        <v>0</v>
      </c>
      <c r="AF168" s="159">
        <f t="shared" si="70"/>
        <v>0</v>
      </c>
      <c r="AG168" s="159">
        <f t="shared" si="70"/>
        <v>25000</v>
      </c>
    </row>
    <row r="169" spans="1:33" ht="25.5">
      <c r="A169" s="17" t="s">
        <v>51</v>
      </c>
      <c r="B169" s="15">
        <v>793</v>
      </c>
      <c r="C169" s="16" t="s">
        <v>26</v>
      </c>
      <c r="D169" s="16" t="s">
        <v>90</v>
      </c>
      <c r="E169" s="16" t="s">
        <v>489</v>
      </c>
      <c r="F169" s="16" t="s">
        <v>52</v>
      </c>
      <c r="G169" s="159">
        <f>'прил 7'!G916</f>
        <v>25000</v>
      </c>
      <c r="H169" s="159">
        <f>'прил 7'!H916</f>
        <v>25001</v>
      </c>
      <c r="I169" s="159">
        <f>'прил 7'!I916</f>
        <v>25002</v>
      </c>
      <c r="J169" s="159">
        <f>'прил 7'!J916</f>
        <v>25003</v>
      </c>
      <c r="K169" s="159">
        <f>'прил 7'!K916</f>
        <v>25004</v>
      </c>
      <c r="L169" s="159">
        <f>'прил 7'!L916</f>
        <v>25005</v>
      </c>
      <c r="M169" s="159">
        <f>'прил 7'!M916</f>
        <v>25006</v>
      </c>
      <c r="N169" s="159">
        <f>'прил 7'!N916</f>
        <v>25007</v>
      </c>
      <c r="O169" s="159">
        <f>'прил 7'!O916</f>
        <v>25008</v>
      </c>
      <c r="P169" s="159">
        <f>'прил 7'!P916</f>
        <v>25009</v>
      </c>
      <c r="Q169" s="159">
        <f>'прил 7'!Q916</f>
        <v>25010</v>
      </c>
      <c r="R169" s="159">
        <f>'прил 7'!R916</f>
        <v>25000</v>
      </c>
      <c r="S169" s="159">
        <f>'прил 7'!S916</f>
        <v>0</v>
      </c>
      <c r="T169" s="159">
        <f>'прил 7'!T916</f>
        <v>0</v>
      </c>
      <c r="U169" s="159">
        <f>'прил 7'!U916</f>
        <v>0</v>
      </c>
      <c r="V169" s="159">
        <f>'прил 7'!V916</f>
        <v>0</v>
      </c>
      <c r="W169" s="159">
        <f>'прил 7'!W916</f>
        <v>0</v>
      </c>
      <c r="X169" s="159">
        <f>'прил 7'!X916</f>
        <v>0</v>
      </c>
      <c r="Y169" s="159">
        <f>'прил 7'!Y916</f>
        <v>0</v>
      </c>
      <c r="Z169" s="159">
        <f>'прил 7'!Z916</f>
        <v>0</v>
      </c>
      <c r="AA169" s="159">
        <f>'прил 7'!AA916</f>
        <v>0</v>
      </c>
      <c r="AB169" s="159">
        <f>'прил 7'!AB916</f>
        <v>0</v>
      </c>
      <c r="AC169" s="159">
        <f>'прил 7'!AC916</f>
        <v>0</v>
      </c>
      <c r="AD169" s="159">
        <f>'прил 7'!AD916</f>
        <v>0</v>
      </c>
      <c r="AE169" s="159">
        <f>'прил 7'!AE916</f>
        <v>0</v>
      </c>
      <c r="AF169" s="159">
        <f>'прил 7'!AF916</f>
        <v>0</v>
      </c>
      <c r="AG169" s="159">
        <v>25000</v>
      </c>
    </row>
    <row r="170" spans="1:33" ht="30.75" hidden="1" customHeight="1">
      <c r="A170" s="17" t="s">
        <v>581</v>
      </c>
      <c r="B170" s="15">
        <v>793</v>
      </c>
      <c r="C170" s="16" t="s">
        <v>26</v>
      </c>
      <c r="D170" s="16" t="s">
        <v>32</v>
      </c>
      <c r="E170" s="16" t="s">
        <v>580</v>
      </c>
      <c r="F170" s="16"/>
      <c r="G170" s="159">
        <f>G171</f>
        <v>0</v>
      </c>
      <c r="H170" s="159">
        <f t="shared" ref="H170:AG171" si="71">H171</f>
        <v>0</v>
      </c>
      <c r="I170" s="159">
        <f t="shared" si="71"/>
        <v>0</v>
      </c>
      <c r="J170" s="159">
        <f t="shared" si="71"/>
        <v>0</v>
      </c>
      <c r="K170" s="159">
        <f t="shared" si="71"/>
        <v>0</v>
      </c>
      <c r="L170" s="159">
        <f t="shared" si="71"/>
        <v>0</v>
      </c>
      <c r="M170" s="159">
        <f t="shared" si="71"/>
        <v>0</v>
      </c>
      <c r="N170" s="159">
        <f t="shared" si="71"/>
        <v>0</v>
      </c>
      <c r="O170" s="159">
        <f t="shared" si="71"/>
        <v>0</v>
      </c>
      <c r="P170" s="159">
        <f t="shared" si="71"/>
        <v>0</v>
      </c>
      <c r="Q170" s="159">
        <f t="shared" si="71"/>
        <v>0</v>
      </c>
      <c r="R170" s="159">
        <f t="shared" si="71"/>
        <v>0</v>
      </c>
      <c r="S170" s="159">
        <f t="shared" si="71"/>
        <v>0</v>
      </c>
      <c r="T170" s="159">
        <f t="shared" si="71"/>
        <v>0</v>
      </c>
      <c r="U170" s="159">
        <f t="shared" si="71"/>
        <v>0</v>
      </c>
      <c r="V170" s="159">
        <f t="shared" si="71"/>
        <v>0</v>
      </c>
      <c r="W170" s="159">
        <f t="shared" si="71"/>
        <v>0</v>
      </c>
      <c r="X170" s="159">
        <f t="shared" si="71"/>
        <v>0</v>
      </c>
      <c r="Y170" s="159">
        <f t="shared" si="71"/>
        <v>0</v>
      </c>
      <c r="Z170" s="159">
        <f t="shared" si="71"/>
        <v>0</v>
      </c>
      <c r="AA170" s="159">
        <f t="shared" si="71"/>
        <v>0</v>
      </c>
      <c r="AB170" s="159">
        <f t="shared" si="71"/>
        <v>0</v>
      </c>
      <c r="AC170" s="159">
        <f t="shared" si="71"/>
        <v>0</v>
      </c>
      <c r="AD170" s="159">
        <f t="shared" si="71"/>
        <v>0</v>
      </c>
      <c r="AE170" s="159">
        <f t="shared" si="71"/>
        <v>0</v>
      </c>
      <c r="AF170" s="159">
        <f t="shared" si="71"/>
        <v>0</v>
      </c>
      <c r="AG170" s="159">
        <f t="shared" si="71"/>
        <v>0</v>
      </c>
    </row>
    <row r="171" spans="1:33" ht="30.75" hidden="1" customHeight="1">
      <c r="A171" s="17" t="s">
        <v>649</v>
      </c>
      <c r="B171" s="15">
        <v>793</v>
      </c>
      <c r="C171" s="16" t="s">
        <v>26</v>
      </c>
      <c r="D171" s="16" t="s">
        <v>32</v>
      </c>
      <c r="E171" s="16" t="s">
        <v>580</v>
      </c>
      <c r="F171" s="16" t="s">
        <v>50</v>
      </c>
      <c r="G171" s="159">
        <f>G172</f>
        <v>0</v>
      </c>
      <c r="H171" s="159">
        <f t="shared" si="71"/>
        <v>0</v>
      </c>
      <c r="I171" s="159">
        <f t="shared" si="71"/>
        <v>0</v>
      </c>
      <c r="J171" s="159">
        <f t="shared" si="71"/>
        <v>0</v>
      </c>
      <c r="K171" s="159">
        <f t="shared" si="71"/>
        <v>0</v>
      </c>
      <c r="L171" s="159">
        <f t="shared" si="71"/>
        <v>0</v>
      </c>
      <c r="M171" s="159">
        <f t="shared" si="71"/>
        <v>0</v>
      </c>
      <c r="N171" s="159">
        <f t="shared" si="71"/>
        <v>0</v>
      </c>
      <c r="O171" s="159">
        <f t="shared" si="71"/>
        <v>0</v>
      </c>
      <c r="P171" s="159">
        <f t="shared" si="71"/>
        <v>0</v>
      </c>
      <c r="Q171" s="159">
        <f t="shared" si="71"/>
        <v>0</v>
      </c>
      <c r="R171" s="159">
        <f t="shared" si="71"/>
        <v>0</v>
      </c>
      <c r="S171" s="159">
        <f t="shared" si="71"/>
        <v>0</v>
      </c>
      <c r="T171" s="159">
        <f t="shared" si="71"/>
        <v>0</v>
      </c>
      <c r="U171" s="159">
        <f t="shared" si="71"/>
        <v>0</v>
      </c>
      <c r="V171" s="159">
        <f t="shared" si="71"/>
        <v>0</v>
      </c>
      <c r="W171" s="159">
        <f t="shared" si="71"/>
        <v>0</v>
      </c>
      <c r="X171" s="159">
        <f t="shared" si="71"/>
        <v>0</v>
      </c>
      <c r="Y171" s="159">
        <f t="shared" si="71"/>
        <v>0</v>
      </c>
      <c r="Z171" s="159">
        <f t="shared" si="71"/>
        <v>0</v>
      </c>
      <c r="AA171" s="159">
        <f t="shared" si="71"/>
        <v>0</v>
      </c>
      <c r="AB171" s="159">
        <f t="shared" si="71"/>
        <v>0</v>
      </c>
      <c r="AC171" s="159">
        <f t="shared" si="71"/>
        <v>0</v>
      </c>
      <c r="AD171" s="159">
        <f t="shared" si="71"/>
        <v>0</v>
      </c>
      <c r="AE171" s="159">
        <f t="shared" si="71"/>
        <v>0</v>
      </c>
      <c r="AF171" s="159">
        <f t="shared" si="71"/>
        <v>0</v>
      </c>
      <c r="AG171" s="159">
        <f t="shared" si="71"/>
        <v>0</v>
      </c>
    </row>
    <row r="172" spans="1:33" ht="30.75" hidden="1" customHeight="1">
      <c r="A172" s="17" t="s">
        <v>51</v>
      </c>
      <c r="B172" s="15">
        <v>793</v>
      </c>
      <c r="C172" s="16" t="s">
        <v>26</v>
      </c>
      <c r="D172" s="16" t="s">
        <v>32</v>
      </c>
      <c r="E172" s="16" t="s">
        <v>580</v>
      </c>
      <c r="F172" s="16" t="s">
        <v>52</v>
      </c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</row>
    <row r="173" spans="1:33" ht="45.75" customHeight="1">
      <c r="A173" s="17" t="s">
        <v>689</v>
      </c>
      <c r="B173" s="15">
        <v>793</v>
      </c>
      <c r="C173" s="16" t="s">
        <v>90</v>
      </c>
      <c r="D173" s="16" t="s">
        <v>140</v>
      </c>
      <c r="E173" s="15" t="s">
        <v>815</v>
      </c>
      <c r="F173" s="15"/>
      <c r="G173" s="159">
        <f>G174</f>
        <v>264000</v>
      </c>
      <c r="H173" s="159">
        <f t="shared" ref="H173:AG173" si="72">H174</f>
        <v>264001</v>
      </c>
      <c r="I173" s="159">
        <f t="shared" si="72"/>
        <v>264002</v>
      </c>
      <c r="J173" s="159">
        <f t="shared" si="72"/>
        <v>264003</v>
      </c>
      <c r="K173" s="159">
        <f t="shared" si="72"/>
        <v>264004</v>
      </c>
      <c r="L173" s="159">
        <f t="shared" si="72"/>
        <v>264005</v>
      </c>
      <c r="M173" s="159">
        <f t="shared" si="72"/>
        <v>264006</v>
      </c>
      <c r="N173" s="159">
        <f t="shared" si="72"/>
        <v>264007</v>
      </c>
      <c r="O173" s="159">
        <f t="shared" si="72"/>
        <v>264008</v>
      </c>
      <c r="P173" s="159">
        <f t="shared" si="72"/>
        <v>264009</v>
      </c>
      <c r="Q173" s="159">
        <f t="shared" si="72"/>
        <v>264010</v>
      </c>
      <c r="R173" s="159">
        <f t="shared" si="72"/>
        <v>264000</v>
      </c>
      <c r="S173" s="159">
        <f t="shared" si="72"/>
        <v>0</v>
      </c>
      <c r="T173" s="159">
        <f t="shared" si="72"/>
        <v>0</v>
      </c>
      <c r="U173" s="159">
        <f t="shared" si="72"/>
        <v>0</v>
      </c>
      <c r="V173" s="159">
        <f t="shared" si="72"/>
        <v>0</v>
      </c>
      <c r="W173" s="159">
        <f t="shared" si="72"/>
        <v>0</v>
      </c>
      <c r="X173" s="159">
        <f t="shared" si="72"/>
        <v>0</v>
      </c>
      <c r="Y173" s="159">
        <f t="shared" si="72"/>
        <v>0</v>
      </c>
      <c r="Z173" s="159">
        <f t="shared" si="72"/>
        <v>0</v>
      </c>
      <c r="AA173" s="159">
        <f t="shared" si="72"/>
        <v>0</v>
      </c>
      <c r="AB173" s="159">
        <f t="shared" si="72"/>
        <v>0</v>
      </c>
      <c r="AC173" s="159">
        <f t="shared" si="72"/>
        <v>0</v>
      </c>
      <c r="AD173" s="159">
        <f t="shared" si="72"/>
        <v>0</v>
      </c>
      <c r="AE173" s="159">
        <f t="shared" si="72"/>
        <v>0</v>
      </c>
      <c r="AF173" s="159">
        <f t="shared" si="72"/>
        <v>0</v>
      </c>
      <c r="AG173" s="159">
        <f t="shared" si="72"/>
        <v>264000</v>
      </c>
    </row>
    <row r="174" spans="1:33" ht="45.75" customHeight="1">
      <c r="A174" s="17" t="s">
        <v>685</v>
      </c>
      <c r="B174" s="15">
        <v>793</v>
      </c>
      <c r="C174" s="16" t="s">
        <v>90</v>
      </c>
      <c r="D174" s="16" t="s">
        <v>140</v>
      </c>
      <c r="E174" s="15" t="s">
        <v>815</v>
      </c>
      <c r="F174" s="15">
        <v>810</v>
      </c>
      <c r="G174" s="159">
        <f>'прил 7'!G1208</f>
        <v>264000</v>
      </c>
      <c r="H174" s="159">
        <f>'прил 7'!H1208</f>
        <v>264001</v>
      </c>
      <c r="I174" s="159">
        <f>'прил 7'!I1208</f>
        <v>264002</v>
      </c>
      <c r="J174" s="159">
        <f>'прил 7'!J1208</f>
        <v>264003</v>
      </c>
      <c r="K174" s="159">
        <f>'прил 7'!K1208</f>
        <v>264004</v>
      </c>
      <c r="L174" s="159">
        <f>'прил 7'!L1208</f>
        <v>264005</v>
      </c>
      <c r="M174" s="159">
        <f>'прил 7'!M1208</f>
        <v>264006</v>
      </c>
      <c r="N174" s="159">
        <f>'прил 7'!N1208</f>
        <v>264007</v>
      </c>
      <c r="O174" s="159">
        <f>'прил 7'!O1208</f>
        <v>264008</v>
      </c>
      <c r="P174" s="159">
        <f>'прил 7'!P1208</f>
        <v>264009</v>
      </c>
      <c r="Q174" s="159">
        <f>'прил 7'!Q1208</f>
        <v>264010</v>
      </c>
      <c r="R174" s="159">
        <f>'прил 7'!R1208</f>
        <v>264000</v>
      </c>
      <c r="S174" s="159">
        <f>'прил 7'!S1208</f>
        <v>0</v>
      </c>
      <c r="T174" s="159">
        <f>'прил 7'!T1208</f>
        <v>0</v>
      </c>
      <c r="U174" s="159">
        <f>'прил 7'!U1208</f>
        <v>0</v>
      </c>
      <c r="V174" s="159">
        <f>'прил 7'!V1208</f>
        <v>0</v>
      </c>
      <c r="W174" s="159">
        <f>'прил 7'!W1208</f>
        <v>0</v>
      </c>
      <c r="X174" s="159">
        <f>'прил 7'!X1208</f>
        <v>0</v>
      </c>
      <c r="Y174" s="159">
        <f>'прил 7'!Y1208</f>
        <v>0</v>
      </c>
      <c r="Z174" s="159">
        <f>'прил 7'!Z1208</f>
        <v>0</v>
      </c>
      <c r="AA174" s="159">
        <f>'прил 7'!AA1208</f>
        <v>0</v>
      </c>
      <c r="AB174" s="159">
        <f>'прил 7'!AB1208</f>
        <v>0</v>
      </c>
      <c r="AC174" s="159">
        <f>'прил 7'!AC1208</f>
        <v>0</v>
      </c>
      <c r="AD174" s="159">
        <f>'прил 7'!AD1208</f>
        <v>0</v>
      </c>
      <c r="AE174" s="159">
        <f>'прил 7'!AE1208</f>
        <v>0</v>
      </c>
      <c r="AF174" s="159">
        <f>'прил 7'!AF1208</f>
        <v>0</v>
      </c>
      <c r="AG174" s="159">
        <v>264000</v>
      </c>
    </row>
    <row r="175" spans="1:33" ht="47.25" customHeight="1">
      <c r="A175" s="17" t="s">
        <v>199</v>
      </c>
      <c r="B175" s="15">
        <v>793</v>
      </c>
      <c r="C175" s="16" t="s">
        <v>90</v>
      </c>
      <c r="D175" s="16" t="s">
        <v>140</v>
      </c>
      <c r="E175" s="15" t="s">
        <v>519</v>
      </c>
      <c r="F175" s="15"/>
      <c r="G175" s="159">
        <f>G176</f>
        <v>400000</v>
      </c>
      <c r="H175" s="159">
        <f t="shared" ref="H175:AG176" si="73">H176</f>
        <v>400000</v>
      </c>
      <c r="I175" s="159">
        <f t="shared" si="73"/>
        <v>400000</v>
      </c>
      <c r="J175" s="159">
        <f t="shared" si="73"/>
        <v>400000</v>
      </c>
      <c r="K175" s="159">
        <f t="shared" si="73"/>
        <v>400000</v>
      </c>
      <c r="L175" s="159">
        <f t="shared" si="73"/>
        <v>400000</v>
      </c>
      <c r="M175" s="159">
        <f t="shared" si="73"/>
        <v>400000</v>
      </c>
      <c r="N175" s="159">
        <f t="shared" si="73"/>
        <v>400000</v>
      </c>
      <c r="O175" s="159">
        <f t="shared" si="73"/>
        <v>400000</v>
      </c>
      <c r="P175" s="159">
        <f t="shared" si="73"/>
        <v>400000</v>
      </c>
      <c r="Q175" s="159">
        <f t="shared" si="73"/>
        <v>400000</v>
      </c>
      <c r="R175" s="159">
        <f t="shared" si="73"/>
        <v>400000</v>
      </c>
      <c r="S175" s="159">
        <f t="shared" si="73"/>
        <v>0</v>
      </c>
      <c r="T175" s="159">
        <f t="shared" si="73"/>
        <v>0</v>
      </c>
      <c r="U175" s="159">
        <f t="shared" si="73"/>
        <v>0</v>
      </c>
      <c r="V175" s="159">
        <f t="shared" si="73"/>
        <v>0</v>
      </c>
      <c r="W175" s="159">
        <f t="shared" si="73"/>
        <v>0</v>
      </c>
      <c r="X175" s="159">
        <f t="shared" si="73"/>
        <v>0</v>
      </c>
      <c r="Y175" s="159">
        <f t="shared" si="73"/>
        <v>0</v>
      </c>
      <c r="Z175" s="159">
        <f t="shared" si="73"/>
        <v>0</v>
      </c>
      <c r="AA175" s="159">
        <f t="shared" si="73"/>
        <v>0</v>
      </c>
      <c r="AB175" s="159">
        <f t="shared" si="73"/>
        <v>0</v>
      </c>
      <c r="AC175" s="159">
        <f t="shared" si="73"/>
        <v>0</v>
      </c>
      <c r="AD175" s="159">
        <f t="shared" si="73"/>
        <v>0</v>
      </c>
      <c r="AE175" s="159">
        <f t="shared" si="73"/>
        <v>0</v>
      </c>
      <c r="AF175" s="159">
        <f t="shared" si="73"/>
        <v>0</v>
      </c>
      <c r="AG175" s="159">
        <f t="shared" si="73"/>
        <v>400000</v>
      </c>
    </row>
    <row r="176" spans="1:33">
      <c r="A176" s="17" t="s">
        <v>100</v>
      </c>
      <c r="B176" s="15">
        <v>793</v>
      </c>
      <c r="C176" s="16" t="s">
        <v>90</v>
      </c>
      <c r="D176" s="16" t="s">
        <v>140</v>
      </c>
      <c r="E176" s="15" t="s">
        <v>519</v>
      </c>
      <c r="F176" s="15">
        <v>800</v>
      </c>
      <c r="G176" s="159">
        <f>G177</f>
        <v>400000</v>
      </c>
      <c r="H176" s="159">
        <f t="shared" si="73"/>
        <v>400000</v>
      </c>
      <c r="I176" s="159">
        <f t="shared" si="73"/>
        <v>400000</v>
      </c>
      <c r="J176" s="159">
        <f t="shared" si="73"/>
        <v>400000</v>
      </c>
      <c r="K176" s="159">
        <f t="shared" si="73"/>
        <v>400000</v>
      </c>
      <c r="L176" s="159">
        <f t="shared" si="73"/>
        <v>400000</v>
      </c>
      <c r="M176" s="159">
        <f t="shared" si="73"/>
        <v>400000</v>
      </c>
      <c r="N176" s="159">
        <f t="shared" si="73"/>
        <v>400000</v>
      </c>
      <c r="O176" s="159">
        <f t="shared" si="73"/>
        <v>400000</v>
      </c>
      <c r="P176" s="159">
        <f t="shared" si="73"/>
        <v>400000</v>
      </c>
      <c r="Q176" s="159">
        <f t="shared" si="73"/>
        <v>400000</v>
      </c>
      <c r="R176" s="159">
        <f t="shared" si="73"/>
        <v>400000</v>
      </c>
      <c r="S176" s="159">
        <f t="shared" si="73"/>
        <v>0</v>
      </c>
      <c r="T176" s="159">
        <f t="shared" si="73"/>
        <v>0</v>
      </c>
      <c r="U176" s="159">
        <f t="shared" si="73"/>
        <v>0</v>
      </c>
      <c r="V176" s="159">
        <f t="shared" si="73"/>
        <v>0</v>
      </c>
      <c r="W176" s="159">
        <f t="shared" si="73"/>
        <v>0</v>
      </c>
      <c r="X176" s="159">
        <f t="shared" si="73"/>
        <v>0</v>
      </c>
      <c r="Y176" s="159">
        <f t="shared" si="73"/>
        <v>0</v>
      </c>
      <c r="Z176" s="159">
        <f t="shared" si="73"/>
        <v>0</v>
      </c>
      <c r="AA176" s="159">
        <f t="shared" si="73"/>
        <v>0</v>
      </c>
      <c r="AB176" s="159">
        <f t="shared" si="73"/>
        <v>0</v>
      </c>
      <c r="AC176" s="159">
        <f t="shared" si="73"/>
        <v>0</v>
      </c>
      <c r="AD176" s="159">
        <f t="shared" si="73"/>
        <v>0</v>
      </c>
      <c r="AE176" s="159">
        <f t="shared" si="73"/>
        <v>0</v>
      </c>
      <c r="AF176" s="159">
        <f t="shared" si="73"/>
        <v>0</v>
      </c>
      <c r="AG176" s="159">
        <f t="shared" si="73"/>
        <v>400000</v>
      </c>
    </row>
    <row r="177" spans="1:34" ht="51" customHeight="1">
      <c r="A177" s="17" t="s">
        <v>685</v>
      </c>
      <c r="B177" s="15">
        <v>793</v>
      </c>
      <c r="C177" s="16" t="s">
        <v>90</v>
      </c>
      <c r="D177" s="16" t="s">
        <v>140</v>
      </c>
      <c r="E177" s="15" t="s">
        <v>519</v>
      </c>
      <c r="F177" s="15">
        <v>810</v>
      </c>
      <c r="G177" s="159">
        <f>'прил 7'!G1211</f>
        <v>400000</v>
      </c>
      <c r="H177" s="159">
        <f>'прил 7'!H1211</f>
        <v>400000</v>
      </c>
      <c r="I177" s="159">
        <f>'прил 7'!I1211</f>
        <v>400000</v>
      </c>
      <c r="J177" s="159">
        <f>'прил 7'!J1211</f>
        <v>400000</v>
      </c>
      <c r="K177" s="159">
        <f>'прил 7'!K1211</f>
        <v>400000</v>
      </c>
      <c r="L177" s="159">
        <f>'прил 7'!L1211</f>
        <v>400000</v>
      </c>
      <c r="M177" s="159">
        <f>'прил 7'!M1211</f>
        <v>400000</v>
      </c>
      <c r="N177" s="159">
        <f>'прил 7'!N1211</f>
        <v>400000</v>
      </c>
      <c r="O177" s="159">
        <f>'прил 7'!O1211</f>
        <v>400000</v>
      </c>
      <c r="P177" s="159">
        <f>'прил 7'!P1211</f>
        <v>400000</v>
      </c>
      <c r="Q177" s="159">
        <f>'прил 7'!Q1211</f>
        <v>400000</v>
      </c>
      <c r="R177" s="159">
        <f>'прил 7'!R1211</f>
        <v>400000</v>
      </c>
      <c r="S177" s="159">
        <f>'прил 7'!S1211</f>
        <v>0</v>
      </c>
      <c r="T177" s="159">
        <f>'прил 7'!T1211</f>
        <v>0</v>
      </c>
      <c r="U177" s="159">
        <f>'прил 7'!U1211</f>
        <v>0</v>
      </c>
      <c r="V177" s="159">
        <f>'прил 7'!V1211</f>
        <v>0</v>
      </c>
      <c r="W177" s="159">
        <f>'прил 7'!W1211</f>
        <v>0</v>
      </c>
      <c r="X177" s="159">
        <f>'прил 7'!X1211</f>
        <v>0</v>
      </c>
      <c r="Y177" s="159">
        <f>'прил 7'!Y1211</f>
        <v>0</v>
      </c>
      <c r="Z177" s="159">
        <f>'прил 7'!Z1211</f>
        <v>0</v>
      </c>
      <c r="AA177" s="159">
        <f>'прил 7'!AA1211</f>
        <v>0</v>
      </c>
      <c r="AB177" s="159">
        <f>'прил 7'!AB1211</f>
        <v>0</v>
      </c>
      <c r="AC177" s="159">
        <f>'прил 7'!AC1211</f>
        <v>0</v>
      </c>
      <c r="AD177" s="159">
        <f>'прил 7'!AD1211</f>
        <v>0</v>
      </c>
      <c r="AE177" s="159">
        <f>'прил 7'!AE1211</f>
        <v>0</v>
      </c>
      <c r="AF177" s="159">
        <f>'прил 7'!AF1211</f>
        <v>0</v>
      </c>
      <c r="AG177" s="159">
        <v>400000</v>
      </c>
    </row>
    <row r="178" spans="1:34" ht="29.25" hidden="1" customHeight="1">
      <c r="A178" s="17" t="s">
        <v>128</v>
      </c>
      <c r="B178" s="15">
        <v>793</v>
      </c>
      <c r="C178" s="16" t="s">
        <v>90</v>
      </c>
      <c r="D178" s="16" t="s">
        <v>140</v>
      </c>
      <c r="E178" s="15" t="s">
        <v>129</v>
      </c>
      <c r="F178" s="15"/>
      <c r="G178" s="159">
        <f>G179</f>
        <v>0</v>
      </c>
      <c r="H178" s="159">
        <f t="shared" ref="H178:AG179" si="74">H179</f>
        <v>0</v>
      </c>
      <c r="I178" s="159">
        <f t="shared" si="74"/>
        <v>0</v>
      </c>
      <c r="J178" s="159">
        <f t="shared" si="74"/>
        <v>0</v>
      </c>
      <c r="K178" s="159">
        <f t="shared" si="74"/>
        <v>0</v>
      </c>
      <c r="L178" s="159">
        <f t="shared" si="74"/>
        <v>0</v>
      </c>
      <c r="M178" s="159">
        <f t="shared" si="74"/>
        <v>0</v>
      </c>
      <c r="N178" s="159">
        <f t="shared" si="74"/>
        <v>0</v>
      </c>
      <c r="O178" s="159">
        <f t="shared" si="74"/>
        <v>0</v>
      </c>
      <c r="P178" s="159">
        <f t="shared" si="74"/>
        <v>0</v>
      </c>
      <c r="Q178" s="159">
        <f t="shared" si="74"/>
        <v>0</v>
      </c>
      <c r="R178" s="159">
        <f t="shared" si="74"/>
        <v>0</v>
      </c>
      <c r="S178" s="159">
        <f t="shared" si="74"/>
        <v>0</v>
      </c>
      <c r="T178" s="159">
        <f t="shared" si="74"/>
        <v>0</v>
      </c>
      <c r="U178" s="159">
        <f t="shared" si="74"/>
        <v>0</v>
      </c>
      <c r="V178" s="159">
        <f t="shared" si="74"/>
        <v>0</v>
      </c>
      <c r="W178" s="159">
        <f t="shared" si="74"/>
        <v>0</v>
      </c>
      <c r="X178" s="159">
        <f t="shared" si="74"/>
        <v>0</v>
      </c>
      <c r="Y178" s="159">
        <f t="shared" si="74"/>
        <v>0</v>
      </c>
      <c r="Z178" s="159">
        <f t="shared" si="74"/>
        <v>0</v>
      </c>
      <c r="AA178" s="159">
        <f t="shared" si="74"/>
        <v>0</v>
      </c>
      <c r="AB178" s="159">
        <f t="shared" si="74"/>
        <v>0</v>
      </c>
      <c r="AC178" s="159">
        <f t="shared" si="74"/>
        <v>0</v>
      </c>
      <c r="AD178" s="159">
        <f t="shared" si="74"/>
        <v>0</v>
      </c>
      <c r="AE178" s="159">
        <f t="shared" si="74"/>
        <v>0</v>
      </c>
      <c r="AF178" s="159">
        <f t="shared" si="74"/>
        <v>0</v>
      </c>
      <c r="AG178" s="159">
        <f t="shared" si="74"/>
        <v>0</v>
      </c>
    </row>
    <row r="179" spans="1:34" hidden="1">
      <c r="A179" s="17" t="s">
        <v>649</v>
      </c>
      <c r="B179" s="15">
        <v>793</v>
      </c>
      <c r="C179" s="16" t="s">
        <v>90</v>
      </c>
      <c r="D179" s="16" t="s">
        <v>140</v>
      </c>
      <c r="E179" s="15" t="s">
        <v>129</v>
      </c>
      <c r="F179" s="15">
        <v>200</v>
      </c>
      <c r="G179" s="159">
        <f>G180</f>
        <v>0</v>
      </c>
      <c r="H179" s="159">
        <f t="shared" si="74"/>
        <v>0</v>
      </c>
      <c r="I179" s="159">
        <f t="shared" si="74"/>
        <v>0</v>
      </c>
      <c r="J179" s="159">
        <f t="shared" si="74"/>
        <v>0</v>
      </c>
      <c r="K179" s="159">
        <f t="shared" si="74"/>
        <v>0</v>
      </c>
      <c r="L179" s="159">
        <f t="shared" si="74"/>
        <v>0</v>
      </c>
      <c r="M179" s="159">
        <f t="shared" si="74"/>
        <v>0</v>
      </c>
      <c r="N179" s="159">
        <f t="shared" si="74"/>
        <v>0</v>
      </c>
      <c r="O179" s="159">
        <f t="shared" si="74"/>
        <v>0</v>
      </c>
      <c r="P179" s="159">
        <f t="shared" si="74"/>
        <v>0</v>
      </c>
      <c r="Q179" s="159">
        <f t="shared" si="74"/>
        <v>0</v>
      </c>
      <c r="R179" s="159">
        <f t="shared" si="74"/>
        <v>0</v>
      </c>
      <c r="S179" s="159">
        <f t="shared" si="74"/>
        <v>0</v>
      </c>
      <c r="T179" s="159">
        <f t="shared" si="74"/>
        <v>0</v>
      </c>
      <c r="U179" s="159">
        <f t="shared" si="74"/>
        <v>0</v>
      </c>
      <c r="V179" s="159">
        <f t="shared" si="74"/>
        <v>0</v>
      </c>
      <c r="W179" s="159">
        <f t="shared" si="74"/>
        <v>0</v>
      </c>
      <c r="X179" s="159">
        <f t="shared" si="74"/>
        <v>0</v>
      </c>
      <c r="Y179" s="159">
        <f t="shared" si="74"/>
        <v>0</v>
      </c>
      <c r="Z179" s="159">
        <f t="shared" si="74"/>
        <v>0</v>
      </c>
      <c r="AA179" s="159">
        <f t="shared" si="74"/>
        <v>0</v>
      </c>
      <c r="AB179" s="159">
        <f t="shared" si="74"/>
        <v>0</v>
      </c>
      <c r="AC179" s="159">
        <f t="shared" si="74"/>
        <v>0</v>
      </c>
      <c r="AD179" s="159">
        <f t="shared" si="74"/>
        <v>0</v>
      </c>
      <c r="AE179" s="159">
        <f t="shared" si="74"/>
        <v>0</v>
      </c>
      <c r="AF179" s="159">
        <f t="shared" si="74"/>
        <v>0</v>
      </c>
      <c r="AG179" s="159">
        <f t="shared" si="74"/>
        <v>0</v>
      </c>
    </row>
    <row r="180" spans="1:34" ht="34.5" hidden="1" customHeight="1">
      <c r="A180" s="17" t="s">
        <v>51</v>
      </c>
      <c r="B180" s="15">
        <v>793</v>
      </c>
      <c r="C180" s="16" t="s">
        <v>90</v>
      </c>
      <c r="D180" s="16" t="s">
        <v>140</v>
      </c>
      <c r="E180" s="15" t="s">
        <v>129</v>
      </c>
      <c r="F180" s="15">
        <v>240</v>
      </c>
      <c r="G180" s="159">
        <f>'прил 7'!G1214</f>
        <v>0</v>
      </c>
      <c r="H180" s="159">
        <f>'прил 7'!H1214</f>
        <v>0</v>
      </c>
      <c r="I180" s="159">
        <f>'прил 7'!I1214</f>
        <v>0</v>
      </c>
      <c r="J180" s="159">
        <f>'прил 7'!J1214</f>
        <v>0</v>
      </c>
      <c r="K180" s="159">
        <f>'прил 7'!K1214</f>
        <v>0</v>
      </c>
      <c r="L180" s="159">
        <f>'прил 7'!L1214</f>
        <v>0</v>
      </c>
      <c r="M180" s="159">
        <f>'прил 7'!M1214</f>
        <v>0</v>
      </c>
      <c r="N180" s="159">
        <f>'прил 7'!N1214</f>
        <v>0</v>
      </c>
      <c r="O180" s="159">
        <f>'прил 7'!O1214</f>
        <v>0</v>
      </c>
      <c r="P180" s="159">
        <f>'прил 7'!P1214</f>
        <v>0</v>
      </c>
      <c r="Q180" s="159">
        <f>'прил 7'!Q1214</f>
        <v>0</v>
      </c>
      <c r="R180" s="159">
        <f>'прил 7'!R1214</f>
        <v>0</v>
      </c>
      <c r="S180" s="159">
        <f>'прил 7'!S1214</f>
        <v>0</v>
      </c>
      <c r="T180" s="159">
        <f>'прил 7'!T1214</f>
        <v>0</v>
      </c>
      <c r="U180" s="159">
        <f>'прил 7'!U1214</f>
        <v>0</v>
      </c>
      <c r="V180" s="159">
        <f>'прил 7'!V1214</f>
        <v>0</v>
      </c>
      <c r="W180" s="159">
        <f>'прил 7'!W1214</f>
        <v>0</v>
      </c>
      <c r="X180" s="159">
        <f>'прил 7'!X1214</f>
        <v>0</v>
      </c>
      <c r="Y180" s="159">
        <f>'прил 7'!Y1214</f>
        <v>0</v>
      </c>
      <c r="Z180" s="159">
        <f>'прил 7'!Z1214</f>
        <v>0</v>
      </c>
      <c r="AA180" s="159">
        <f>'прил 7'!AA1214</f>
        <v>0</v>
      </c>
      <c r="AB180" s="159">
        <f>'прил 7'!AB1214</f>
        <v>0</v>
      </c>
      <c r="AC180" s="159">
        <f>'прил 7'!AC1214</f>
        <v>0</v>
      </c>
      <c r="AD180" s="159">
        <f>'прил 7'!AD1214</f>
        <v>0</v>
      </c>
      <c r="AE180" s="159">
        <f>'прил 7'!AE1214</f>
        <v>0</v>
      </c>
      <c r="AF180" s="159">
        <f>'прил 7'!AF1214</f>
        <v>0</v>
      </c>
      <c r="AG180" s="159">
        <f>'прил 7'!AG1214</f>
        <v>0</v>
      </c>
    </row>
    <row r="181" spans="1:34" ht="34.5" hidden="1" customHeight="1">
      <c r="A181" s="17" t="s">
        <v>360</v>
      </c>
      <c r="B181" s="15">
        <v>793</v>
      </c>
      <c r="C181" s="16" t="s">
        <v>90</v>
      </c>
      <c r="D181" s="16" t="s">
        <v>140</v>
      </c>
      <c r="E181" s="15" t="s">
        <v>870</v>
      </c>
      <c r="F181" s="15"/>
      <c r="G181" s="159">
        <f>G182</f>
        <v>0</v>
      </c>
      <c r="H181" s="159">
        <f t="shared" ref="H181:AG182" si="75">H182</f>
        <v>0</v>
      </c>
      <c r="I181" s="159">
        <f t="shared" si="75"/>
        <v>0</v>
      </c>
      <c r="J181" s="159">
        <f t="shared" si="75"/>
        <v>0</v>
      </c>
      <c r="K181" s="159">
        <f t="shared" si="75"/>
        <v>0</v>
      </c>
      <c r="L181" s="159">
        <f t="shared" si="75"/>
        <v>0</v>
      </c>
      <c r="M181" s="159">
        <f t="shared" si="75"/>
        <v>0</v>
      </c>
      <c r="N181" s="159">
        <f t="shared" si="75"/>
        <v>0</v>
      </c>
      <c r="O181" s="159">
        <f t="shared" si="75"/>
        <v>0</v>
      </c>
      <c r="P181" s="159">
        <f t="shared" si="75"/>
        <v>0</v>
      </c>
      <c r="Q181" s="159">
        <f t="shared" si="75"/>
        <v>0</v>
      </c>
      <c r="R181" s="159">
        <f t="shared" si="75"/>
        <v>0</v>
      </c>
      <c r="S181" s="159">
        <f t="shared" si="75"/>
        <v>0</v>
      </c>
      <c r="T181" s="159">
        <f t="shared" si="75"/>
        <v>0</v>
      </c>
      <c r="U181" s="159">
        <f t="shared" si="75"/>
        <v>0</v>
      </c>
      <c r="V181" s="159">
        <f t="shared" si="75"/>
        <v>0</v>
      </c>
      <c r="W181" s="159">
        <f t="shared" si="75"/>
        <v>0</v>
      </c>
      <c r="X181" s="159">
        <f t="shared" si="75"/>
        <v>0</v>
      </c>
      <c r="Y181" s="159">
        <f t="shared" si="75"/>
        <v>0</v>
      </c>
      <c r="Z181" s="159">
        <f t="shared" si="75"/>
        <v>0</v>
      </c>
      <c r="AA181" s="159">
        <f t="shared" si="75"/>
        <v>0</v>
      </c>
      <c r="AB181" s="159">
        <f t="shared" si="75"/>
        <v>0</v>
      </c>
      <c r="AC181" s="159">
        <f t="shared" si="75"/>
        <v>0</v>
      </c>
      <c r="AD181" s="159">
        <f t="shared" si="75"/>
        <v>0</v>
      </c>
      <c r="AE181" s="159">
        <f t="shared" si="75"/>
        <v>0</v>
      </c>
      <c r="AF181" s="159">
        <f t="shared" si="75"/>
        <v>0</v>
      </c>
      <c r="AG181" s="159">
        <f t="shared" si="75"/>
        <v>0</v>
      </c>
    </row>
    <row r="182" spans="1:34" ht="34.5" hidden="1" customHeight="1">
      <c r="A182" s="17" t="s">
        <v>100</v>
      </c>
      <c r="B182" s="15">
        <v>793</v>
      </c>
      <c r="C182" s="16" t="s">
        <v>90</v>
      </c>
      <c r="D182" s="16" t="s">
        <v>140</v>
      </c>
      <c r="E182" s="15" t="s">
        <v>870</v>
      </c>
      <c r="F182" s="15">
        <v>800</v>
      </c>
      <c r="G182" s="159">
        <f>G183</f>
        <v>0</v>
      </c>
      <c r="H182" s="159">
        <f t="shared" si="75"/>
        <v>0</v>
      </c>
      <c r="I182" s="159">
        <f t="shared" si="75"/>
        <v>0</v>
      </c>
      <c r="J182" s="159">
        <f t="shared" si="75"/>
        <v>0</v>
      </c>
      <c r="K182" s="159">
        <f t="shared" si="75"/>
        <v>0</v>
      </c>
      <c r="L182" s="159">
        <f t="shared" si="75"/>
        <v>0</v>
      </c>
      <c r="M182" s="159">
        <f t="shared" si="75"/>
        <v>0</v>
      </c>
      <c r="N182" s="159">
        <f t="shared" si="75"/>
        <v>0</v>
      </c>
      <c r="O182" s="159">
        <f t="shared" si="75"/>
        <v>0</v>
      </c>
      <c r="P182" s="159">
        <f t="shared" si="75"/>
        <v>0</v>
      </c>
      <c r="Q182" s="159">
        <f t="shared" si="75"/>
        <v>0</v>
      </c>
      <c r="R182" s="159">
        <f t="shared" si="75"/>
        <v>0</v>
      </c>
      <c r="S182" s="159">
        <f t="shared" si="75"/>
        <v>0</v>
      </c>
      <c r="T182" s="159">
        <f t="shared" si="75"/>
        <v>0</v>
      </c>
      <c r="U182" s="159">
        <f t="shared" si="75"/>
        <v>0</v>
      </c>
      <c r="V182" s="159">
        <f t="shared" si="75"/>
        <v>0</v>
      </c>
      <c r="W182" s="159">
        <f t="shared" si="75"/>
        <v>0</v>
      </c>
      <c r="X182" s="159">
        <f t="shared" si="75"/>
        <v>0</v>
      </c>
      <c r="Y182" s="159">
        <f t="shared" si="75"/>
        <v>0</v>
      </c>
      <c r="Z182" s="159">
        <f t="shared" si="75"/>
        <v>0</v>
      </c>
      <c r="AA182" s="159">
        <f t="shared" si="75"/>
        <v>0</v>
      </c>
      <c r="AB182" s="159">
        <f t="shared" si="75"/>
        <v>0</v>
      </c>
      <c r="AC182" s="159">
        <f t="shared" si="75"/>
        <v>0</v>
      </c>
      <c r="AD182" s="159">
        <f t="shared" si="75"/>
        <v>0</v>
      </c>
      <c r="AE182" s="159">
        <f t="shared" si="75"/>
        <v>0</v>
      </c>
      <c r="AF182" s="159">
        <f t="shared" si="75"/>
        <v>0</v>
      </c>
      <c r="AG182" s="159">
        <f t="shared" si="75"/>
        <v>0</v>
      </c>
    </row>
    <row r="183" spans="1:34" ht="34.5" hidden="1" customHeight="1">
      <c r="A183" s="17" t="s">
        <v>323</v>
      </c>
      <c r="B183" s="15">
        <v>793</v>
      </c>
      <c r="C183" s="16" t="s">
        <v>90</v>
      </c>
      <c r="D183" s="16" t="s">
        <v>140</v>
      </c>
      <c r="E183" s="15" t="s">
        <v>870</v>
      </c>
      <c r="F183" s="15">
        <v>850</v>
      </c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</row>
    <row r="184" spans="1:34" s="58" customFormat="1" ht="28.5" customHeight="1">
      <c r="A184" s="37" t="s">
        <v>784</v>
      </c>
      <c r="B184" s="38">
        <v>792</v>
      </c>
      <c r="C184" s="39" t="s">
        <v>90</v>
      </c>
      <c r="D184" s="39" t="s">
        <v>235</v>
      </c>
      <c r="E184" s="39" t="s">
        <v>478</v>
      </c>
      <c r="F184" s="39"/>
      <c r="G184" s="165">
        <f>G185+G195+G340+G322+2128000</f>
        <v>58116390.269999996</v>
      </c>
      <c r="H184" s="165">
        <f t="shared" ref="H184:AG184" si="76">H185+H195+H340+H322+2128000</f>
        <v>58116395.269999996</v>
      </c>
      <c r="I184" s="165">
        <f t="shared" si="76"/>
        <v>58116400.269999996</v>
      </c>
      <c r="J184" s="165">
        <f t="shared" si="76"/>
        <v>58116405.269999996</v>
      </c>
      <c r="K184" s="165">
        <f t="shared" si="76"/>
        <v>58116410.269999996</v>
      </c>
      <c r="L184" s="165">
        <f t="shared" si="76"/>
        <v>58116415.269999996</v>
      </c>
      <c r="M184" s="165">
        <f t="shared" si="76"/>
        <v>58116420.269999996</v>
      </c>
      <c r="N184" s="165">
        <f t="shared" si="76"/>
        <v>58116425.269999996</v>
      </c>
      <c r="O184" s="165">
        <f t="shared" si="76"/>
        <v>58116430.269999996</v>
      </c>
      <c r="P184" s="165">
        <f t="shared" si="76"/>
        <v>58116435.269999996</v>
      </c>
      <c r="Q184" s="165">
        <f t="shared" si="76"/>
        <v>58116440.269999996</v>
      </c>
      <c r="R184" s="165">
        <f t="shared" si="76"/>
        <v>45997684.060000002</v>
      </c>
      <c r="S184" s="165">
        <f t="shared" si="76"/>
        <v>148512</v>
      </c>
      <c r="T184" s="165">
        <f t="shared" si="76"/>
        <v>148513</v>
      </c>
      <c r="U184" s="165">
        <f t="shared" si="76"/>
        <v>148514</v>
      </c>
      <c r="V184" s="165">
        <f t="shared" si="76"/>
        <v>148515</v>
      </c>
      <c r="W184" s="165">
        <f t="shared" si="76"/>
        <v>148516</v>
      </c>
      <c r="X184" s="165">
        <f t="shared" si="76"/>
        <v>148517</v>
      </c>
      <c r="Y184" s="165">
        <f t="shared" si="76"/>
        <v>148518</v>
      </c>
      <c r="Z184" s="165">
        <f t="shared" si="76"/>
        <v>148519</v>
      </c>
      <c r="AA184" s="165">
        <f t="shared" si="76"/>
        <v>148520</v>
      </c>
      <c r="AB184" s="165">
        <f t="shared" si="76"/>
        <v>148521</v>
      </c>
      <c r="AC184" s="165">
        <f t="shared" si="76"/>
        <v>148522</v>
      </c>
      <c r="AD184" s="165">
        <f t="shared" si="76"/>
        <v>148523</v>
      </c>
      <c r="AE184" s="165">
        <f t="shared" si="76"/>
        <v>148524</v>
      </c>
      <c r="AF184" s="165">
        <f t="shared" si="76"/>
        <v>148525</v>
      </c>
      <c r="AG184" s="165">
        <f t="shared" si="76"/>
        <v>45898673.060000002</v>
      </c>
    </row>
    <row r="185" spans="1:34" s="52" customFormat="1" ht="18" customHeight="1">
      <c r="A185" s="17" t="s">
        <v>688</v>
      </c>
      <c r="B185" s="15">
        <v>793</v>
      </c>
      <c r="C185" s="16" t="s">
        <v>90</v>
      </c>
      <c r="D185" s="16" t="s">
        <v>72</v>
      </c>
      <c r="E185" s="16" t="s">
        <v>165</v>
      </c>
      <c r="F185" s="16"/>
      <c r="G185" s="159">
        <f>G186+G192</f>
        <v>1209437.28</v>
      </c>
      <c r="H185" s="159">
        <f t="shared" ref="H185:AG185" si="77">H186+H192</f>
        <v>1209437.28</v>
      </c>
      <c r="I185" s="159">
        <f t="shared" si="77"/>
        <v>1209437.28</v>
      </c>
      <c r="J185" s="159">
        <f t="shared" si="77"/>
        <v>1209437.28</v>
      </c>
      <c r="K185" s="159">
        <f t="shared" si="77"/>
        <v>1209437.28</v>
      </c>
      <c r="L185" s="159">
        <f t="shared" si="77"/>
        <v>1209437.28</v>
      </c>
      <c r="M185" s="159">
        <f t="shared" si="77"/>
        <v>1209437.28</v>
      </c>
      <c r="N185" s="159">
        <f t="shared" si="77"/>
        <v>1209437.28</v>
      </c>
      <c r="O185" s="159">
        <f t="shared" si="77"/>
        <v>1209437.28</v>
      </c>
      <c r="P185" s="159">
        <f t="shared" si="77"/>
        <v>1209437.28</v>
      </c>
      <c r="Q185" s="159">
        <f t="shared" si="77"/>
        <v>1209437.28</v>
      </c>
      <c r="R185" s="159">
        <f t="shared" si="77"/>
        <v>1045972.11</v>
      </c>
      <c r="S185" s="159">
        <f t="shared" si="77"/>
        <v>0</v>
      </c>
      <c r="T185" s="159">
        <f t="shared" si="77"/>
        <v>0</v>
      </c>
      <c r="U185" s="159">
        <f t="shared" si="77"/>
        <v>0</v>
      </c>
      <c r="V185" s="159">
        <f t="shared" si="77"/>
        <v>0</v>
      </c>
      <c r="W185" s="159">
        <f t="shared" si="77"/>
        <v>0</v>
      </c>
      <c r="X185" s="159">
        <f t="shared" si="77"/>
        <v>0</v>
      </c>
      <c r="Y185" s="159">
        <f t="shared" si="77"/>
        <v>0</v>
      </c>
      <c r="Z185" s="159">
        <f t="shared" si="77"/>
        <v>0</v>
      </c>
      <c r="AA185" s="159">
        <f t="shared" si="77"/>
        <v>0</v>
      </c>
      <c r="AB185" s="159">
        <f t="shared" si="77"/>
        <v>0</v>
      </c>
      <c r="AC185" s="159">
        <f t="shared" si="77"/>
        <v>0</v>
      </c>
      <c r="AD185" s="159">
        <f t="shared" si="77"/>
        <v>0</v>
      </c>
      <c r="AE185" s="159">
        <f t="shared" si="77"/>
        <v>0</v>
      </c>
      <c r="AF185" s="159">
        <f t="shared" si="77"/>
        <v>0</v>
      </c>
      <c r="AG185" s="159">
        <f t="shared" si="77"/>
        <v>1045972.11</v>
      </c>
    </row>
    <row r="186" spans="1:34" s="52" customFormat="1" ht="44.25" customHeight="1">
      <c r="A186" s="17" t="s">
        <v>683</v>
      </c>
      <c r="B186" s="15">
        <v>793</v>
      </c>
      <c r="C186" s="16" t="s">
        <v>90</v>
      </c>
      <c r="D186" s="16" t="s">
        <v>72</v>
      </c>
      <c r="E186" s="16" t="s">
        <v>682</v>
      </c>
      <c r="F186" s="16"/>
      <c r="G186" s="159">
        <f>G187</f>
        <v>1209437.28</v>
      </c>
      <c r="H186" s="159">
        <f t="shared" ref="H186:AG187" si="78">H187</f>
        <v>1209437.28</v>
      </c>
      <c r="I186" s="159">
        <f t="shared" si="78"/>
        <v>1209437.28</v>
      </c>
      <c r="J186" s="159">
        <f t="shared" si="78"/>
        <v>1209437.28</v>
      </c>
      <c r="K186" s="159">
        <f t="shared" si="78"/>
        <v>1209437.28</v>
      </c>
      <c r="L186" s="159">
        <f t="shared" si="78"/>
        <v>1209437.28</v>
      </c>
      <c r="M186" s="159">
        <f t="shared" si="78"/>
        <v>1209437.28</v>
      </c>
      <c r="N186" s="159">
        <f t="shared" si="78"/>
        <v>1209437.28</v>
      </c>
      <c r="O186" s="159">
        <f t="shared" si="78"/>
        <v>1209437.28</v>
      </c>
      <c r="P186" s="159">
        <f t="shared" si="78"/>
        <v>1209437.28</v>
      </c>
      <c r="Q186" s="159">
        <f t="shared" si="78"/>
        <v>1209437.28</v>
      </c>
      <c r="R186" s="159">
        <f t="shared" si="78"/>
        <v>1045972.11</v>
      </c>
      <c r="S186" s="159">
        <f t="shared" si="78"/>
        <v>0</v>
      </c>
      <c r="T186" s="159">
        <f t="shared" si="78"/>
        <v>0</v>
      </c>
      <c r="U186" s="159">
        <f t="shared" si="78"/>
        <v>0</v>
      </c>
      <c r="V186" s="159">
        <f t="shared" si="78"/>
        <v>0</v>
      </c>
      <c r="W186" s="159">
        <f t="shared" si="78"/>
        <v>0</v>
      </c>
      <c r="X186" s="159">
        <f t="shared" si="78"/>
        <v>0</v>
      </c>
      <c r="Y186" s="159">
        <f t="shared" si="78"/>
        <v>0</v>
      </c>
      <c r="Z186" s="159">
        <f t="shared" si="78"/>
        <v>0</v>
      </c>
      <c r="AA186" s="159">
        <f t="shared" si="78"/>
        <v>0</v>
      </c>
      <c r="AB186" s="159">
        <f t="shared" si="78"/>
        <v>0</v>
      </c>
      <c r="AC186" s="159">
        <f t="shared" si="78"/>
        <v>0</v>
      </c>
      <c r="AD186" s="159">
        <f t="shared" si="78"/>
        <v>0</v>
      </c>
      <c r="AE186" s="159">
        <f t="shared" si="78"/>
        <v>0</v>
      </c>
      <c r="AF186" s="159">
        <f t="shared" si="78"/>
        <v>0</v>
      </c>
      <c r="AG186" s="159">
        <f t="shared" si="78"/>
        <v>1045972.11</v>
      </c>
    </row>
    <row r="187" spans="1:34" s="52" customFormat="1" ht="15.75" customHeight="1">
      <c r="A187" s="17" t="s">
        <v>649</v>
      </c>
      <c r="B187" s="15">
        <v>793</v>
      </c>
      <c r="C187" s="16" t="s">
        <v>90</v>
      </c>
      <c r="D187" s="16" t="s">
        <v>72</v>
      </c>
      <c r="E187" s="16" t="s">
        <v>682</v>
      </c>
      <c r="F187" s="16" t="s">
        <v>50</v>
      </c>
      <c r="G187" s="159">
        <f>G188</f>
        <v>1209437.28</v>
      </c>
      <c r="H187" s="159">
        <f t="shared" si="78"/>
        <v>1209437.28</v>
      </c>
      <c r="I187" s="159">
        <f t="shared" si="78"/>
        <v>1209437.28</v>
      </c>
      <c r="J187" s="159">
        <f t="shared" si="78"/>
        <v>1209437.28</v>
      </c>
      <c r="K187" s="159">
        <f t="shared" si="78"/>
        <v>1209437.28</v>
      </c>
      <c r="L187" s="159">
        <f t="shared" si="78"/>
        <v>1209437.28</v>
      </c>
      <c r="M187" s="159">
        <f t="shared" si="78"/>
        <v>1209437.28</v>
      </c>
      <c r="N187" s="159">
        <f t="shared" si="78"/>
        <v>1209437.28</v>
      </c>
      <c r="O187" s="159">
        <f t="shared" si="78"/>
        <v>1209437.28</v>
      </c>
      <c r="P187" s="159">
        <f t="shared" si="78"/>
        <v>1209437.28</v>
      </c>
      <c r="Q187" s="159">
        <f t="shared" si="78"/>
        <v>1209437.28</v>
      </c>
      <c r="R187" s="159">
        <f t="shared" si="78"/>
        <v>1045972.11</v>
      </c>
      <c r="S187" s="159">
        <f t="shared" si="78"/>
        <v>0</v>
      </c>
      <c r="T187" s="159">
        <f t="shared" si="78"/>
        <v>0</v>
      </c>
      <c r="U187" s="159">
        <f t="shared" si="78"/>
        <v>0</v>
      </c>
      <c r="V187" s="159">
        <f t="shared" si="78"/>
        <v>0</v>
      </c>
      <c r="W187" s="159">
        <f t="shared" si="78"/>
        <v>0</v>
      </c>
      <c r="X187" s="159">
        <f t="shared" si="78"/>
        <v>0</v>
      </c>
      <c r="Y187" s="159">
        <f t="shared" si="78"/>
        <v>0</v>
      </c>
      <c r="Z187" s="159">
        <f t="shared" si="78"/>
        <v>0</v>
      </c>
      <c r="AA187" s="159">
        <f t="shared" si="78"/>
        <v>0</v>
      </c>
      <c r="AB187" s="159">
        <f t="shared" si="78"/>
        <v>0</v>
      </c>
      <c r="AC187" s="159">
        <f t="shared" si="78"/>
        <v>0</v>
      </c>
      <c r="AD187" s="159">
        <f t="shared" si="78"/>
        <v>0</v>
      </c>
      <c r="AE187" s="159">
        <f t="shared" si="78"/>
        <v>0</v>
      </c>
      <c r="AF187" s="159">
        <f t="shared" si="78"/>
        <v>0</v>
      </c>
      <c r="AG187" s="159">
        <f t="shared" si="78"/>
        <v>1045972.11</v>
      </c>
      <c r="AH187" s="51"/>
    </row>
    <row r="188" spans="1:34" s="52" customFormat="1" ht="44.25" customHeight="1">
      <c r="A188" s="17" t="s">
        <v>51</v>
      </c>
      <c r="B188" s="15">
        <v>793</v>
      </c>
      <c r="C188" s="16" t="s">
        <v>90</v>
      </c>
      <c r="D188" s="16" t="s">
        <v>72</v>
      </c>
      <c r="E188" s="16" t="s">
        <v>682</v>
      </c>
      <c r="F188" s="16" t="s">
        <v>52</v>
      </c>
      <c r="G188" s="159">
        <f>'прил 7'!G1161</f>
        <v>1209437.28</v>
      </c>
      <c r="H188" s="159">
        <f>'прил 7'!H1161</f>
        <v>1209437.28</v>
      </c>
      <c r="I188" s="159">
        <f>'прил 7'!I1161</f>
        <v>1209437.28</v>
      </c>
      <c r="J188" s="159">
        <f>'прил 7'!J1161</f>
        <v>1209437.28</v>
      </c>
      <c r="K188" s="159">
        <f>'прил 7'!K1161</f>
        <v>1209437.28</v>
      </c>
      <c r="L188" s="159">
        <f>'прил 7'!L1161</f>
        <v>1209437.28</v>
      </c>
      <c r="M188" s="159">
        <f>'прил 7'!M1161</f>
        <v>1209437.28</v>
      </c>
      <c r="N188" s="159">
        <f>'прил 7'!N1161</f>
        <v>1209437.28</v>
      </c>
      <c r="O188" s="159">
        <f>'прил 7'!O1161</f>
        <v>1209437.28</v>
      </c>
      <c r="P188" s="159">
        <f>'прил 7'!P1161</f>
        <v>1209437.28</v>
      </c>
      <c r="Q188" s="159">
        <f>'прил 7'!Q1161</f>
        <v>1209437.28</v>
      </c>
      <c r="R188" s="159">
        <f>'прил 7'!R1161</f>
        <v>1045972.11</v>
      </c>
      <c r="S188" s="159">
        <f>'прил 7'!S1161</f>
        <v>0</v>
      </c>
      <c r="T188" s="159">
        <f>'прил 7'!T1161</f>
        <v>0</v>
      </c>
      <c r="U188" s="159">
        <f>'прил 7'!U1161</f>
        <v>0</v>
      </c>
      <c r="V188" s="159">
        <f>'прил 7'!V1161</f>
        <v>0</v>
      </c>
      <c r="W188" s="159">
        <f>'прил 7'!W1161</f>
        <v>0</v>
      </c>
      <c r="X188" s="159">
        <f>'прил 7'!X1161</f>
        <v>0</v>
      </c>
      <c r="Y188" s="159">
        <f>'прил 7'!Y1161</f>
        <v>0</v>
      </c>
      <c r="Z188" s="159">
        <f>'прил 7'!Z1161</f>
        <v>0</v>
      </c>
      <c r="AA188" s="159">
        <f>'прил 7'!AA1161</f>
        <v>0</v>
      </c>
      <c r="AB188" s="159">
        <f>'прил 7'!AB1161</f>
        <v>0</v>
      </c>
      <c r="AC188" s="159">
        <f>'прил 7'!AC1161</f>
        <v>0</v>
      </c>
      <c r="AD188" s="159">
        <f>'прил 7'!AD1161</f>
        <v>0</v>
      </c>
      <c r="AE188" s="159">
        <f>'прил 7'!AE1161</f>
        <v>0</v>
      </c>
      <c r="AF188" s="159">
        <f>'прил 7'!AF1161</f>
        <v>0</v>
      </c>
      <c r="AG188" s="159">
        <v>1045972.11</v>
      </c>
      <c r="AH188" s="51"/>
    </row>
    <row r="189" spans="1:34" ht="34.5" hidden="1" customHeight="1">
      <c r="A189" s="17" t="s">
        <v>201</v>
      </c>
      <c r="B189" s="15">
        <v>793</v>
      </c>
      <c r="C189" s="16" t="s">
        <v>90</v>
      </c>
      <c r="D189" s="16" t="s">
        <v>72</v>
      </c>
      <c r="E189" s="16" t="s">
        <v>681</v>
      </c>
      <c r="F189" s="16"/>
      <c r="G189" s="159">
        <f>G190</f>
        <v>0</v>
      </c>
      <c r="H189" s="159">
        <f t="shared" ref="H189:AG190" si="79">H190</f>
        <v>0</v>
      </c>
      <c r="I189" s="159">
        <f t="shared" si="79"/>
        <v>0</v>
      </c>
      <c r="J189" s="159">
        <f t="shared" si="79"/>
        <v>0</v>
      </c>
      <c r="K189" s="159">
        <f t="shared" si="79"/>
        <v>0</v>
      </c>
      <c r="L189" s="159">
        <f t="shared" si="79"/>
        <v>0</v>
      </c>
      <c r="M189" s="159">
        <f t="shared" si="79"/>
        <v>0</v>
      </c>
      <c r="N189" s="159">
        <f t="shared" si="79"/>
        <v>0</v>
      </c>
      <c r="O189" s="159">
        <f t="shared" si="79"/>
        <v>0</v>
      </c>
      <c r="P189" s="159">
        <f t="shared" si="79"/>
        <v>0</v>
      </c>
      <c r="Q189" s="159">
        <f t="shared" si="79"/>
        <v>0</v>
      </c>
      <c r="R189" s="159">
        <f t="shared" si="79"/>
        <v>0</v>
      </c>
      <c r="S189" s="159">
        <f t="shared" si="79"/>
        <v>0</v>
      </c>
      <c r="T189" s="159">
        <f t="shared" si="79"/>
        <v>0</v>
      </c>
      <c r="U189" s="159">
        <f t="shared" si="79"/>
        <v>0</v>
      </c>
      <c r="V189" s="159">
        <f t="shared" si="79"/>
        <v>0</v>
      </c>
      <c r="W189" s="159">
        <f t="shared" si="79"/>
        <v>0</v>
      </c>
      <c r="X189" s="159">
        <f t="shared" si="79"/>
        <v>0</v>
      </c>
      <c r="Y189" s="159">
        <f t="shared" si="79"/>
        <v>0</v>
      </c>
      <c r="Z189" s="159">
        <f t="shared" si="79"/>
        <v>0</v>
      </c>
      <c r="AA189" s="159">
        <f t="shared" si="79"/>
        <v>0</v>
      </c>
      <c r="AB189" s="159">
        <f t="shared" si="79"/>
        <v>0</v>
      </c>
      <c r="AC189" s="159">
        <f t="shared" si="79"/>
        <v>0</v>
      </c>
      <c r="AD189" s="159">
        <f t="shared" si="79"/>
        <v>0</v>
      </c>
      <c r="AE189" s="159">
        <f t="shared" si="79"/>
        <v>0</v>
      </c>
      <c r="AF189" s="159">
        <f t="shared" si="79"/>
        <v>0</v>
      </c>
      <c r="AG189" s="159">
        <f t="shared" si="79"/>
        <v>0</v>
      </c>
    </row>
    <row r="190" spans="1:34" ht="21" hidden="1" customHeight="1">
      <c r="A190" s="17" t="s">
        <v>649</v>
      </c>
      <c r="B190" s="15">
        <v>793</v>
      </c>
      <c r="C190" s="16" t="s">
        <v>90</v>
      </c>
      <c r="D190" s="16" t="s">
        <v>72</v>
      </c>
      <c r="E190" s="16" t="s">
        <v>681</v>
      </c>
      <c r="F190" s="16" t="s">
        <v>50</v>
      </c>
      <c r="G190" s="159">
        <f>G191</f>
        <v>0</v>
      </c>
      <c r="H190" s="159">
        <f t="shared" si="79"/>
        <v>0</v>
      </c>
      <c r="I190" s="159">
        <f t="shared" si="79"/>
        <v>0</v>
      </c>
      <c r="J190" s="159">
        <f t="shared" si="79"/>
        <v>0</v>
      </c>
      <c r="K190" s="159">
        <f t="shared" si="79"/>
        <v>0</v>
      </c>
      <c r="L190" s="159">
        <f t="shared" si="79"/>
        <v>0</v>
      </c>
      <c r="M190" s="159">
        <f t="shared" si="79"/>
        <v>0</v>
      </c>
      <c r="N190" s="159">
        <f t="shared" si="79"/>
        <v>0</v>
      </c>
      <c r="O190" s="159">
        <f t="shared" si="79"/>
        <v>0</v>
      </c>
      <c r="P190" s="159">
        <f t="shared" si="79"/>
        <v>0</v>
      </c>
      <c r="Q190" s="159">
        <f t="shared" si="79"/>
        <v>0</v>
      </c>
      <c r="R190" s="159">
        <f t="shared" si="79"/>
        <v>0</v>
      </c>
      <c r="S190" s="159">
        <f t="shared" si="79"/>
        <v>0</v>
      </c>
      <c r="T190" s="159">
        <f t="shared" si="79"/>
        <v>0</v>
      </c>
      <c r="U190" s="159">
        <f t="shared" si="79"/>
        <v>0</v>
      </c>
      <c r="V190" s="159">
        <f t="shared" si="79"/>
        <v>0</v>
      </c>
      <c r="W190" s="159">
        <f t="shared" si="79"/>
        <v>0</v>
      </c>
      <c r="X190" s="159">
        <f t="shared" si="79"/>
        <v>0</v>
      </c>
      <c r="Y190" s="159">
        <f t="shared" si="79"/>
        <v>0</v>
      </c>
      <c r="Z190" s="159">
        <f t="shared" si="79"/>
        <v>0</v>
      </c>
      <c r="AA190" s="159">
        <f t="shared" si="79"/>
        <v>0</v>
      </c>
      <c r="AB190" s="159">
        <f t="shared" si="79"/>
        <v>0</v>
      </c>
      <c r="AC190" s="159">
        <f t="shared" si="79"/>
        <v>0</v>
      </c>
      <c r="AD190" s="159">
        <f t="shared" si="79"/>
        <v>0</v>
      </c>
      <c r="AE190" s="159">
        <f t="shared" si="79"/>
        <v>0</v>
      </c>
      <c r="AF190" s="159">
        <f t="shared" si="79"/>
        <v>0</v>
      </c>
      <c r="AG190" s="159">
        <f t="shared" si="79"/>
        <v>0</v>
      </c>
    </row>
    <row r="191" spans="1:34" ht="39.75" hidden="1" customHeight="1">
      <c r="A191" s="17" t="s">
        <v>51</v>
      </c>
      <c r="B191" s="15">
        <v>793</v>
      </c>
      <c r="C191" s="16" t="s">
        <v>90</v>
      </c>
      <c r="D191" s="16" t="s">
        <v>72</v>
      </c>
      <c r="E191" s="16" t="s">
        <v>681</v>
      </c>
      <c r="F191" s="16" t="s">
        <v>52</v>
      </c>
      <c r="G191" s="159">
        <f>'прил 7'!G1164</f>
        <v>0</v>
      </c>
      <c r="H191" s="159">
        <f>'прил 7'!H1164</f>
        <v>0</v>
      </c>
      <c r="I191" s="159">
        <f>'прил 7'!I1164</f>
        <v>0</v>
      </c>
      <c r="J191" s="159">
        <f>'прил 7'!J1164</f>
        <v>0</v>
      </c>
      <c r="K191" s="159">
        <f>'прил 7'!K1164</f>
        <v>0</v>
      </c>
      <c r="L191" s="159">
        <f>'прил 7'!L1164</f>
        <v>0</v>
      </c>
      <c r="M191" s="159">
        <f>'прил 7'!M1164</f>
        <v>0</v>
      </c>
      <c r="N191" s="159">
        <f>'прил 7'!N1164</f>
        <v>0</v>
      </c>
      <c r="O191" s="159">
        <f>'прил 7'!O1164</f>
        <v>0</v>
      </c>
      <c r="P191" s="159">
        <f>'прил 7'!P1164</f>
        <v>0</v>
      </c>
      <c r="Q191" s="159">
        <f>'прил 7'!Q1164</f>
        <v>0</v>
      </c>
      <c r="R191" s="159">
        <f>'прил 7'!R1164</f>
        <v>0</v>
      </c>
      <c r="S191" s="159">
        <f>'прил 7'!S1164</f>
        <v>0</v>
      </c>
      <c r="T191" s="159">
        <f>'прил 7'!T1164</f>
        <v>0</v>
      </c>
      <c r="U191" s="159">
        <f>'прил 7'!U1164</f>
        <v>0</v>
      </c>
      <c r="V191" s="159">
        <f>'прил 7'!V1164</f>
        <v>0</v>
      </c>
      <c r="W191" s="159">
        <f>'прил 7'!W1164</f>
        <v>0</v>
      </c>
      <c r="X191" s="159">
        <f>'прил 7'!X1164</f>
        <v>0</v>
      </c>
      <c r="Y191" s="159">
        <f>'прил 7'!Y1164</f>
        <v>0</v>
      </c>
      <c r="Z191" s="159">
        <f>'прил 7'!Z1164</f>
        <v>0</v>
      </c>
      <c r="AA191" s="159">
        <f>'прил 7'!AA1164</f>
        <v>0</v>
      </c>
      <c r="AB191" s="159">
        <f>'прил 7'!AB1164</f>
        <v>0</v>
      </c>
      <c r="AC191" s="159">
        <f>'прил 7'!AC1164</f>
        <v>0</v>
      </c>
      <c r="AD191" s="159">
        <f>'прил 7'!AD1164</f>
        <v>0</v>
      </c>
      <c r="AE191" s="159">
        <f>'прил 7'!AE1164</f>
        <v>0</v>
      </c>
      <c r="AF191" s="159">
        <f>'прил 7'!AF1164</f>
        <v>0</v>
      </c>
      <c r="AG191" s="159">
        <f>'прил 7'!AG1164</f>
        <v>0</v>
      </c>
    </row>
    <row r="192" spans="1:34" ht="39.75" hidden="1" customHeight="1">
      <c r="A192" s="17" t="s">
        <v>837</v>
      </c>
      <c r="B192" s="15">
        <v>793</v>
      </c>
      <c r="C192" s="16" t="s">
        <v>90</v>
      </c>
      <c r="D192" s="16" t="s">
        <v>72</v>
      </c>
      <c r="E192" s="16" t="s">
        <v>838</v>
      </c>
      <c r="F192" s="16"/>
      <c r="G192" s="159">
        <f>G193</f>
        <v>0</v>
      </c>
      <c r="H192" s="159">
        <f t="shared" ref="H192:AG193" si="80">H193</f>
        <v>0</v>
      </c>
      <c r="I192" s="159">
        <f t="shared" si="80"/>
        <v>0</v>
      </c>
      <c r="J192" s="159">
        <f t="shared" si="80"/>
        <v>0</v>
      </c>
      <c r="K192" s="159">
        <f t="shared" si="80"/>
        <v>0</v>
      </c>
      <c r="L192" s="159">
        <f t="shared" si="80"/>
        <v>0</v>
      </c>
      <c r="M192" s="159">
        <f t="shared" si="80"/>
        <v>0</v>
      </c>
      <c r="N192" s="159">
        <f t="shared" si="80"/>
        <v>0</v>
      </c>
      <c r="O192" s="159">
        <f t="shared" si="80"/>
        <v>0</v>
      </c>
      <c r="P192" s="159">
        <f t="shared" si="80"/>
        <v>0</v>
      </c>
      <c r="Q192" s="159">
        <f t="shared" si="80"/>
        <v>0</v>
      </c>
      <c r="R192" s="159">
        <f t="shared" si="80"/>
        <v>0</v>
      </c>
      <c r="S192" s="159">
        <f t="shared" si="80"/>
        <v>0</v>
      </c>
      <c r="T192" s="159">
        <f t="shared" si="80"/>
        <v>0</v>
      </c>
      <c r="U192" s="159">
        <f t="shared" si="80"/>
        <v>0</v>
      </c>
      <c r="V192" s="159">
        <f t="shared" si="80"/>
        <v>0</v>
      </c>
      <c r="W192" s="159">
        <f t="shared" si="80"/>
        <v>0</v>
      </c>
      <c r="X192" s="159">
        <f t="shared" si="80"/>
        <v>0</v>
      </c>
      <c r="Y192" s="159">
        <f t="shared" si="80"/>
        <v>0</v>
      </c>
      <c r="Z192" s="159">
        <f t="shared" si="80"/>
        <v>0</v>
      </c>
      <c r="AA192" s="159">
        <f t="shared" si="80"/>
        <v>0</v>
      </c>
      <c r="AB192" s="159">
        <f t="shared" si="80"/>
        <v>0</v>
      </c>
      <c r="AC192" s="159">
        <f t="shared" si="80"/>
        <v>0</v>
      </c>
      <c r="AD192" s="159">
        <f t="shared" si="80"/>
        <v>0</v>
      </c>
      <c r="AE192" s="159">
        <f t="shared" si="80"/>
        <v>0</v>
      </c>
      <c r="AF192" s="159">
        <f t="shared" si="80"/>
        <v>0</v>
      </c>
      <c r="AG192" s="159">
        <f t="shared" si="80"/>
        <v>0</v>
      </c>
    </row>
    <row r="193" spans="1:34" ht="39.75" hidden="1" customHeight="1">
      <c r="A193" s="17" t="s">
        <v>51</v>
      </c>
      <c r="B193" s="15">
        <v>793</v>
      </c>
      <c r="C193" s="16" t="s">
        <v>90</v>
      </c>
      <c r="D193" s="16" t="s">
        <v>72</v>
      </c>
      <c r="E193" s="16" t="s">
        <v>838</v>
      </c>
      <c r="F193" s="16" t="s">
        <v>50</v>
      </c>
      <c r="G193" s="159">
        <f>G194</f>
        <v>0</v>
      </c>
      <c r="H193" s="159">
        <f t="shared" si="80"/>
        <v>0</v>
      </c>
      <c r="I193" s="159">
        <f t="shared" si="80"/>
        <v>0</v>
      </c>
      <c r="J193" s="159">
        <f t="shared" si="80"/>
        <v>0</v>
      </c>
      <c r="K193" s="159">
        <f t="shared" si="80"/>
        <v>0</v>
      </c>
      <c r="L193" s="159">
        <f t="shared" si="80"/>
        <v>0</v>
      </c>
      <c r="M193" s="159">
        <f t="shared" si="80"/>
        <v>0</v>
      </c>
      <c r="N193" s="159">
        <f t="shared" si="80"/>
        <v>0</v>
      </c>
      <c r="O193" s="159">
        <f t="shared" si="80"/>
        <v>0</v>
      </c>
      <c r="P193" s="159">
        <f t="shared" si="80"/>
        <v>0</v>
      </c>
      <c r="Q193" s="159">
        <f t="shared" si="80"/>
        <v>0</v>
      </c>
      <c r="R193" s="159">
        <f t="shared" si="80"/>
        <v>0</v>
      </c>
      <c r="S193" s="159">
        <f t="shared" si="80"/>
        <v>0</v>
      </c>
      <c r="T193" s="159">
        <f t="shared" si="80"/>
        <v>0</v>
      </c>
      <c r="U193" s="159">
        <f t="shared" si="80"/>
        <v>0</v>
      </c>
      <c r="V193" s="159">
        <f t="shared" si="80"/>
        <v>0</v>
      </c>
      <c r="W193" s="159">
        <f t="shared" si="80"/>
        <v>0</v>
      </c>
      <c r="X193" s="159">
        <f t="shared" si="80"/>
        <v>0</v>
      </c>
      <c r="Y193" s="159">
        <f t="shared" si="80"/>
        <v>0</v>
      </c>
      <c r="Z193" s="159">
        <f t="shared" si="80"/>
        <v>0</v>
      </c>
      <c r="AA193" s="159">
        <f t="shared" si="80"/>
        <v>0</v>
      </c>
      <c r="AB193" s="159">
        <f t="shared" si="80"/>
        <v>0</v>
      </c>
      <c r="AC193" s="159">
        <f t="shared" si="80"/>
        <v>0</v>
      </c>
      <c r="AD193" s="159">
        <f t="shared" si="80"/>
        <v>0</v>
      </c>
      <c r="AE193" s="159">
        <f t="shared" si="80"/>
        <v>0</v>
      </c>
      <c r="AF193" s="159">
        <f t="shared" si="80"/>
        <v>0</v>
      </c>
      <c r="AG193" s="159">
        <f t="shared" si="80"/>
        <v>0</v>
      </c>
    </row>
    <row r="194" spans="1:34" ht="39.75" hidden="1" customHeight="1">
      <c r="A194" s="17" t="s">
        <v>51</v>
      </c>
      <c r="B194" s="15">
        <v>793</v>
      </c>
      <c r="C194" s="16" t="s">
        <v>90</v>
      </c>
      <c r="D194" s="16" t="s">
        <v>72</v>
      </c>
      <c r="E194" s="16" t="s">
        <v>838</v>
      </c>
      <c r="F194" s="16" t="s">
        <v>52</v>
      </c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</row>
    <row r="195" spans="1:34" s="4" customFormat="1">
      <c r="A195" s="112" t="s">
        <v>968</v>
      </c>
      <c r="B195" s="55">
        <v>795</v>
      </c>
      <c r="C195" s="16" t="s">
        <v>90</v>
      </c>
      <c r="D195" s="16" t="s">
        <v>235</v>
      </c>
      <c r="E195" s="16"/>
      <c r="F195" s="16"/>
      <c r="G195" s="165">
        <f>G206+G216+G219+G232+G234+G245+G247+G261+G304+G306+G314+G319+G325+G333+G340-G340-2128000</f>
        <v>53998952.989999995</v>
      </c>
      <c r="H195" s="165">
        <f t="shared" ref="H195:AG195" si="81">H206+H216+H219+H232+H234+H245+H247+H261+H304+H306+H314+H319+H325+H333+H340-H340-2128000</f>
        <v>53998956.989999995</v>
      </c>
      <c r="I195" s="165">
        <f t="shared" si="81"/>
        <v>53998960.989999995</v>
      </c>
      <c r="J195" s="165">
        <f t="shared" si="81"/>
        <v>53998964.989999995</v>
      </c>
      <c r="K195" s="165">
        <f t="shared" si="81"/>
        <v>53998968.989999995</v>
      </c>
      <c r="L195" s="165">
        <f t="shared" si="81"/>
        <v>53998972.989999995</v>
      </c>
      <c r="M195" s="165">
        <f t="shared" si="81"/>
        <v>53998976.989999995</v>
      </c>
      <c r="N195" s="165">
        <f t="shared" si="81"/>
        <v>53998980.989999995</v>
      </c>
      <c r="O195" s="165">
        <f t="shared" si="81"/>
        <v>53998984.989999995</v>
      </c>
      <c r="P195" s="165">
        <f t="shared" si="81"/>
        <v>53998988.989999995</v>
      </c>
      <c r="Q195" s="165">
        <f t="shared" si="81"/>
        <v>53998992.989999995</v>
      </c>
      <c r="R195" s="165">
        <f t="shared" si="81"/>
        <v>42043711.950000003</v>
      </c>
      <c r="S195" s="165">
        <f t="shared" si="81"/>
        <v>-1979488</v>
      </c>
      <c r="T195" s="165">
        <f t="shared" si="81"/>
        <v>-1979487</v>
      </c>
      <c r="U195" s="165">
        <f t="shared" si="81"/>
        <v>-1979486</v>
      </c>
      <c r="V195" s="165">
        <f t="shared" si="81"/>
        <v>-1979485</v>
      </c>
      <c r="W195" s="165">
        <f t="shared" si="81"/>
        <v>-1979484</v>
      </c>
      <c r="X195" s="165">
        <f t="shared" si="81"/>
        <v>-1979483</v>
      </c>
      <c r="Y195" s="165">
        <f t="shared" si="81"/>
        <v>-1979482</v>
      </c>
      <c r="Z195" s="165">
        <f t="shared" si="81"/>
        <v>-1979481</v>
      </c>
      <c r="AA195" s="165">
        <f t="shared" si="81"/>
        <v>-1979480</v>
      </c>
      <c r="AB195" s="165">
        <f t="shared" si="81"/>
        <v>-1979479</v>
      </c>
      <c r="AC195" s="165">
        <f t="shared" si="81"/>
        <v>-1979478</v>
      </c>
      <c r="AD195" s="165">
        <f t="shared" si="81"/>
        <v>-1979477</v>
      </c>
      <c r="AE195" s="165">
        <f t="shared" si="81"/>
        <v>-1979476</v>
      </c>
      <c r="AF195" s="165">
        <f t="shared" si="81"/>
        <v>-1979475</v>
      </c>
      <c r="AG195" s="165">
        <f t="shared" si="81"/>
        <v>41944700.950000003</v>
      </c>
      <c r="AH195" s="3"/>
    </row>
    <row r="196" spans="1:34" s="19" customFormat="1" ht="27" customHeight="1">
      <c r="A196" s="17" t="s">
        <v>784</v>
      </c>
      <c r="B196" s="55">
        <v>795</v>
      </c>
      <c r="C196" s="16" t="s">
        <v>90</v>
      </c>
      <c r="D196" s="16" t="s">
        <v>235</v>
      </c>
      <c r="E196" s="16" t="s">
        <v>478</v>
      </c>
      <c r="F196" s="16"/>
      <c r="G196" s="159">
        <f>G203+G235+G294+G288+G248+G281+G320+G197+G337</f>
        <v>33714381.990000002</v>
      </c>
      <c r="H196" s="159">
        <f t="shared" ref="H196:AG196" si="82">H203+H235+H294+H288+H248+H281+H320+H197+H337</f>
        <v>33714386.990000002</v>
      </c>
      <c r="I196" s="159">
        <f t="shared" si="82"/>
        <v>33714391.990000002</v>
      </c>
      <c r="J196" s="159">
        <f t="shared" si="82"/>
        <v>33714396.990000002</v>
      </c>
      <c r="K196" s="159">
        <f t="shared" si="82"/>
        <v>33714401.990000002</v>
      </c>
      <c r="L196" s="159">
        <f t="shared" si="82"/>
        <v>33714406.990000002</v>
      </c>
      <c r="M196" s="159">
        <f t="shared" si="82"/>
        <v>33714411.990000002</v>
      </c>
      <c r="N196" s="159">
        <f t="shared" si="82"/>
        <v>33714416.990000002</v>
      </c>
      <c r="O196" s="159">
        <f t="shared" si="82"/>
        <v>33714421.990000002</v>
      </c>
      <c r="P196" s="159">
        <f t="shared" si="82"/>
        <v>33714426.990000002</v>
      </c>
      <c r="Q196" s="159">
        <f t="shared" si="82"/>
        <v>33714431.990000002</v>
      </c>
      <c r="R196" s="159">
        <f t="shared" si="82"/>
        <v>24189367.949999999</v>
      </c>
      <c r="S196" s="159">
        <f t="shared" si="82"/>
        <v>148524</v>
      </c>
      <c r="T196" s="159">
        <f t="shared" si="82"/>
        <v>148526</v>
      </c>
      <c r="U196" s="159">
        <f t="shared" si="82"/>
        <v>148528</v>
      </c>
      <c r="V196" s="159">
        <f t="shared" si="82"/>
        <v>148530</v>
      </c>
      <c r="W196" s="159">
        <f t="shared" si="82"/>
        <v>148532</v>
      </c>
      <c r="X196" s="159">
        <f t="shared" si="82"/>
        <v>148534</v>
      </c>
      <c r="Y196" s="159">
        <f t="shared" si="82"/>
        <v>148536</v>
      </c>
      <c r="Z196" s="159">
        <f t="shared" si="82"/>
        <v>148538</v>
      </c>
      <c r="AA196" s="159">
        <f t="shared" si="82"/>
        <v>148540</v>
      </c>
      <c r="AB196" s="159">
        <f t="shared" si="82"/>
        <v>148542</v>
      </c>
      <c r="AC196" s="159">
        <f t="shared" si="82"/>
        <v>148544</v>
      </c>
      <c r="AD196" s="159">
        <f t="shared" si="82"/>
        <v>148546</v>
      </c>
      <c r="AE196" s="159">
        <f t="shared" si="82"/>
        <v>148548</v>
      </c>
      <c r="AF196" s="159">
        <f t="shared" si="82"/>
        <v>148550</v>
      </c>
      <c r="AG196" s="159">
        <f t="shared" si="82"/>
        <v>24090371.949999999</v>
      </c>
      <c r="AH196" s="18"/>
    </row>
    <row r="197" spans="1:34" s="19" customFormat="1" ht="39.75" hidden="1" customHeight="1">
      <c r="A197" s="17" t="s">
        <v>822</v>
      </c>
      <c r="B197" s="55">
        <v>795</v>
      </c>
      <c r="C197" s="16" t="s">
        <v>90</v>
      </c>
      <c r="D197" s="16" t="s">
        <v>235</v>
      </c>
      <c r="E197" s="16" t="s">
        <v>821</v>
      </c>
      <c r="F197" s="16"/>
      <c r="G197" s="159">
        <f>G198</f>
        <v>0</v>
      </c>
      <c r="H197" s="159">
        <f t="shared" ref="H197:AG198" si="83">H198</f>
        <v>0</v>
      </c>
      <c r="I197" s="159">
        <f t="shared" si="83"/>
        <v>0</v>
      </c>
      <c r="J197" s="159">
        <f t="shared" si="83"/>
        <v>0</v>
      </c>
      <c r="K197" s="159">
        <f t="shared" si="83"/>
        <v>0</v>
      </c>
      <c r="L197" s="159">
        <f t="shared" si="83"/>
        <v>0</v>
      </c>
      <c r="M197" s="159">
        <f t="shared" si="83"/>
        <v>0</v>
      </c>
      <c r="N197" s="159">
        <f t="shared" si="83"/>
        <v>0</v>
      </c>
      <c r="O197" s="159">
        <f t="shared" si="83"/>
        <v>0</v>
      </c>
      <c r="P197" s="159">
        <f t="shared" si="83"/>
        <v>0</v>
      </c>
      <c r="Q197" s="159">
        <f t="shared" si="83"/>
        <v>0</v>
      </c>
      <c r="R197" s="159">
        <f t="shared" si="83"/>
        <v>0</v>
      </c>
      <c r="S197" s="159">
        <f t="shared" si="83"/>
        <v>0</v>
      </c>
      <c r="T197" s="159">
        <f t="shared" si="83"/>
        <v>0</v>
      </c>
      <c r="U197" s="159">
        <f t="shared" si="83"/>
        <v>0</v>
      </c>
      <c r="V197" s="159">
        <f t="shared" si="83"/>
        <v>0</v>
      </c>
      <c r="W197" s="159">
        <f t="shared" si="83"/>
        <v>0</v>
      </c>
      <c r="X197" s="159">
        <f t="shared" si="83"/>
        <v>0</v>
      </c>
      <c r="Y197" s="159">
        <f t="shared" si="83"/>
        <v>0</v>
      </c>
      <c r="Z197" s="159">
        <f t="shared" si="83"/>
        <v>0</v>
      </c>
      <c r="AA197" s="159">
        <f t="shared" si="83"/>
        <v>0</v>
      </c>
      <c r="AB197" s="159">
        <f t="shared" si="83"/>
        <v>0</v>
      </c>
      <c r="AC197" s="159">
        <f t="shared" si="83"/>
        <v>0</v>
      </c>
      <c r="AD197" s="159">
        <f t="shared" si="83"/>
        <v>0</v>
      </c>
      <c r="AE197" s="159">
        <f t="shared" si="83"/>
        <v>0</v>
      </c>
      <c r="AF197" s="159">
        <f t="shared" si="83"/>
        <v>0</v>
      </c>
      <c r="AG197" s="159">
        <f t="shared" si="83"/>
        <v>0</v>
      </c>
    </row>
    <row r="198" spans="1:34" s="19" customFormat="1" ht="27" hidden="1" customHeight="1">
      <c r="A198" s="17" t="s">
        <v>343</v>
      </c>
      <c r="B198" s="55">
        <v>795</v>
      </c>
      <c r="C198" s="16" t="s">
        <v>90</v>
      </c>
      <c r="D198" s="16" t="s">
        <v>235</v>
      </c>
      <c r="E198" s="16" t="s">
        <v>821</v>
      </c>
      <c r="F198" s="16" t="s">
        <v>344</v>
      </c>
      <c r="G198" s="159">
        <f>G199</f>
        <v>0</v>
      </c>
      <c r="H198" s="159">
        <f t="shared" si="83"/>
        <v>0</v>
      </c>
      <c r="I198" s="159">
        <f t="shared" si="83"/>
        <v>0</v>
      </c>
      <c r="J198" s="159">
        <f t="shared" si="83"/>
        <v>0</v>
      </c>
      <c r="K198" s="159">
        <f t="shared" si="83"/>
        <v>0</v>
      </c>
      <c r="L198" s="159">
        <f t="shared" si="83"/>
        <v>0</v>
      </c>
      <c r="M198" s="159">
        <f t="shared" si="83"/>
        <v>0</v>
      </c>
      <c r="N198" s="159">
        <f t="shared" si="83"/>
        <v>0</v>
      </c>
      <c r="O198" s="159">
        <f t="shared" si="83"/>
        <v>0</v>
      </c>
      <c r="P198" s="159">
        <f t="shared" si="83"/>
        <v>0</v>
      </c>
      <c r="Q198" s="159">
        <f t="shared" si="83"/>
        <v>0</v>
      </c>
      <c r="R198" s="159">
        <f t="shared" si="83"/>
        <v>0</v>
      </c>
      <c r="S198" s="159">
        <f t="shared" si="83"/>
        <v>0</v>
      </c>
      <c r="T198" s="159">
        <f t="shared" si="83"/>
        <v>0</v>
      </c>
      <c r="U198" s="159">
        <f t="shared" si="83"/>
        <v>0</v>
      </c>
      <c r="V198" s="159">
        <f t="shared" si="83"/>
        <v>0</v>
      </c>
      <c r="W198" s="159">
        <f t="shared" si="83"/>
        <v>0</v>
      </c>
      <c r="X198" s="159">
        <f t="shared" si="83"/>
        <v>0</v>
      </c>
      <c r="Y198" s="159">
        <f t="shared" si="83"/>
        <v>0</v>
      </c>
      <c r="Z198" s="159">
        <f t="shared" si="83"/>
        <v>0</v>
      </c>
      <c r="AA198" s="159">
        <f t="shared" si="83"/>
        <v>0</v>
      </c>
      <c r="AB198" s="159">
        <f t="shared" si="83"/>
        <v>0</v>
      </c>
      <c r="AC198" s="159">
        <f t="shared" si="83"/>
        <v>0</v>
      </c>
      <c r="AD198" s="159">
        <f t="shared" si="83"/>
        <v>0</v>
      </c>
      <c r="AE198" s="159">
        <f t="shared" si="83"/>
        <v>0</v>
      </c>
      <c r="AF198" s="159">
        <f t="shared" si="83"/>
        <v>0</v>
      </c>
      <c r="AG198" s="159">
        <f t="shared" si="83"/>
        <v>0</v>
      </c>
    </row>
    <row r="199" spans="1:34" s="19" customFormat="1" ht="27" hidden="1" customHeight="1">
      <c r="A199" s="17" t="s">
        <v>361</v>
      </c>
      <c r="B199" s="55">
        <v>795</v>
      </c>
      <c r="C199" s="16" t="s">
        <v>90</v>
      </c>
      <c r="D199" s="16" t="s">
        <v>235</v>
      </c>
      <c r="E199" s="16" t="s">
        <v>821</v>
      </c>
      <c r="F199" s="16" t="s">
        <v>362</v>
      </c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</row>
    <row r="200" spans="1:34" s="19" customFormat="1" ht="27" hidden="1" customHeight="1">
      <c r="A200" s="17"/>
      <c r="B200" s="55"/>
      <c r="C200" s="16"/>
      <c r="D200" s="16"/>
      <c r="E200" s="16"/>
      <c r="F200" s="16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</row>
    <row r="201" spans="1:34" s="19" customFormat="1" ht="27" hidden="1" customHeight="1">
      <c r="A201" s="17"/>
      <c r="B201" s="55"/>
      <c r="C201" s="16"/>
      <c r="D201" s="16"/>
      <c r="E201" s="16"/>
      <c r="F201" s="16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</row>
    <row r="202" spans="1:34" s="19" customFormat="1" ht="27" hidden="1" customHeight="1">
      <c r="A202" s="17"/>
      <c r="B202" s="55"/>
      <c r="C202" s="16"/>
      <c r="D202" s="16"/>
      <c r="E202" s="16"/>
      <c r="F202" s="16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</row>
    <row r="203" spans="1:34" s="19" customFormat="1" ht="66" customHeight="1">
      <c r="A203" s="56" t="s">
        <v>186</v>
      </c>
      <c r="B203" s="15">
        <v>793</v>
      </c>
      <c r="C203" s="16" t="s">
        <v>90</v>
      </c>
      <c r="D203" s="16" t="s">
        <v>235</v>
      </c>
      <c r="E203" s="16" t="s">
        <v>184</v>
      </c>
      <c r="F203" s="16"/>
      <c r="G203" s="159">
        <f>G204+G209+G212+G217+G230</f>
        <v>9449248.1099999994</v>
      </c>
      <c r="H203" s="159">
        <f t="shared" ref="H203:AG203" si="84">H204+H209+H212+H217+H230</f>
        <v>9449251.1099999994</v>
      </c>
      <c r="I203" s="159">
        <f t="shared" si="84"/>
        <v>9449254.1099999994</v>
      </c>
      <c r="J203" s="159">
        <f t="shared" si="84"/>
        <v>9449257.1099999994</v>
      </c>
      <c r="K203" s="159">
        <f t="shared" si="84"/>
        <v>9449260.1099999994</v>
      </c>
      <c r="L203" s="159">
        <f t="shared" si="84"/>
        <v>9449263.1099999994</v>
      </c>
      <c r="M203" s="159">
        <f t="shared" si="84"/>
        <v>9449266.1099999994</v>
      </c>
      <c r="N203" s="159">
        <f t="shared" si="84"/>
        <v>9449269.1099999994</v>
      </c>
      <c r="O203" s="159">
        <f t="shared" si="84"/>
        <v>9449272.1099999994</v>
      </c>
      <c r="P203" s="159">
        <f t="shared" si="84"/>
        <v>9449275.1099999994</v>
      </c>
      <c r="Q203" s="159">
        <f t="shared" si="84"/>
        <v>9449278.1099999994</v>
      </c>
      <c r="R203" s="159">
        <f t="shared" si="84"/>
        <v>6940958.7299999995</v>
      </c>
      <c r="S203" s="159">
        <f t="shared" si="84"/>
        <v>148512</v>
      </c>
      <c r="T203" s="159">
        <f t="shared" si="84"/>
        <v>148513</v>
      </c>
      <c r="U203" s="159">
        <f t="shared" si="84"/>
        <v>148514</v>
      </c>
      <c r="V203" s="159">
        <f t="shared" si="84"/>
        <v>148515</v>
      </c>
      <c r="W203" s="159">
        <f t="shared" si="84"/>
        <v>148516</v>
      </c>
      <c r="X203" s="159">
        <f t="shared" si="84"/>
        <v>148517</v>
      </c>
      <c r="Y203" s="159">
        <f t="shared" si="84"/>
        <v>148518</v>
      </c>
      <c r="Z203" s="159">
        <f t="shared" si="84"/>
        <v>148519</v>
      </c>
      <c r="AA203" s="159">
        <f t="shared" si="84"/>
        <v>148520</v>
      </c>
      <c r="AB203" s="159">
        <f t="shared" si="84"/>
        <v>148521</v>
      </c>
      <c r="AC203" s="159">
        <f t="shared" si="84"/>
        <v>148522</v>
      </c>
      <c r="AD203" s="159">
        <f t="shared" si="84"/>
        <v>148523</v>
      </c>
      <c r="AE203" s="159">
        <f t="shared" si="84"/>
        <v>148524</v>
      </c>
      <c r="AF203" s="159">
        <f t="shared" si="84"/>
        <v>148525</v>
      </c>
      <c r="AG203" s="159">
        <f t="shared" si="84"/>
        <v>6841947.7299999995</v>
      </c>
      <c r="AH203" s="18">
        <f>G216+G219</f>
        <v>7078650.3099999996</v>
      </c>
    </row>
    <row r="204" spans="1:34" s="19" customFormat="1" ht="53.25" customHeight="1">
      <c r="A204" s="56" t="s">
        <v>187</v>
      </c>
      <c r="B204" s="55">
        <v>795</v>
      </c>
      <c r="C204" s="16" t="s">
        <v>90</v>
      </c>
      <c r="D204" s="16" t="s">
        <v>235</v>
      </c>
      <c r="E204" s="16" t="s">
        <v>185</v>
      </c>
      <c r="F204" s="16"/>
      <c r="G204" s="159">
        <f>G205</f>
        <v>2015932</v>
      </c>
      <c r="H204" s="159">
        <f t="shared" ref="H204:AG205" si="85">H205</f>
        <v>2015933</v>
      </c>
      <c r="I204" s="159">
        <f t="shared" si="85"/>
        <v>2015934</v>
      </c>
      <c r="J204" s="159">
        <f t="shared" si="85"/>
        <v>2015935</v>
      </c>
      <c r="K204" s="159">
        <f t="shared" si="85"/>
        <v>2015936</v>
      </c>
      <c r="L204" s="159">
        <f t="shared" si="85"/>
        <v>2015937</v>
      </c>
      <c r="M204" s="159">
        <f t="shared" si="85"/>
        <v>2015938</v>
      </c>
      <c r="N204" s="159">
        <f t="shared" si="85"/>
        <v>2015939</v>
      </c>
      <c r="O204" s="159">
        <f t="shared" si="85"/>
        <v>2015940</v>
      </c>
      <c r="P204" s="159">
        <f t="shared" si="85"/>
        <v>2015941</v>
      </c>
      <c r="Q204" s="159">
        <f t="shared" si="85"/>
        <v>2015942</v>
      </c>
      <c r="R204" s="159">
        <f t="shared" si="85"/>
        <v>1410550</v>
      </c>
      <c r="S204" s="159">
        <f t="shared" si="85"/>
        <v>0</v>
      </c>
      <c r="T204" s="159">
        <f t="shared" si="85"/>
        <v>0</v>
      </c>
      <c r="U204" s="159">
        <f t="shared" si="85"/>
        <v>0</v>
      </c>
      <c r="V204" s="159">
        <f t="shared" si="85"/>
        <v>0</v>
      </c>
      <c r="W204" s="159">
        <f t="shared" si="85"/>
        <v>0</v>
      </c>
      <c r="X204" s="159">
        <f t="shared" si="85"/>
        <v>0</v>
      </c>
      <c r="Y204" s="159">
        <f t="shared" si="85"/>
        <v>0</v>
      </c>
      <c r="Z204" s="159">
        <f t="shared" si="85"/>
        <v>0</v>
      </c>
      <c r="AA204" s="159">
        <f t="shared" si="85"/>
        <v>0</v>
      </c>
      <c r="AB204" s="159">
        <f t="shared" si="85"/>
        <v>0</v>
      </c>
      <c r="AC204" s="159">
        <f t="shared" si="85"/>
        <v>0</v>
      </c>
      <c r="AD204" s="159">
        <f t="shared" si="85"/>
        <v>0</v>
      </c>
      <c r="AE204" s="159">
        <f t="shared" si="85"/>
        <v>0</v>
      </c>
      <c r="AF204" s="159">
        <f t="shared" si="85"/>
        <v>0</v>
      </c>
      <c r="AG204" s="159">
        <f t="shared" si="85"/>
        <v>1410550</v>
      </c>
      <c r="AH204" s="18"/>
    </row>
    <row r="205" spans="1:34" s="19" customFormat="1" ht="18" customHeight="1">
      <c r="A205" s="17" t="s">
        <v>649</v>
      </c>
      <c r="B205" s="55">
        <v>795</v>
      </c>
      <c r="C205" s="16" t="s">
        <v>90</v>
      </c>
      <c r="D205" s="16" t="s">
        <v>235</v>
      </c>
      <c r="E205" s="16" t="s">
        <v>185</v>
      </c>
      <c r="F205" s="16" t="s">
        <v>50</v>
      </c>
      <c r="G205" s="159">
        <f>G206</f>
        <v>2015932</v>
      </c>
      <c r="H205" s="159">
        <f t="shared" si="85"/>
        <v>2015933</v>
      </c>
      <c r="I205" s="159">
        <f t="shared" si="85"/>
        <v>2015934</v>
      </c>
      <c r="J205" s="159">
        <f t="shared" si="85"/>
        <v>2015935</v>
      </c>
      <c r="K205" s="159">
        <f t="shared" si="85"/>
        <v>2015936</v>
      </c>
      <c r="L205" s="159">
        <f t="shared" si="85"/>
        <v>2015937</v>
      </c>
      <c r="M205" s="159">
        <f t="shared" si="85"/>
        <v>2015938</v>
      </c>
      <c r="N205" s="159">
        <f t="shared" si="85"/>
        <v>2015939</v>
      </c>
      <c r="O205" s="159">
        <f t="shared" si="85"/>
        <v>2015940</v>
      </c>
      <c r="P205" s="159">
        <f t="shared" si="85"/>
        <v>2015941</v>
      </c>
      <c r="Q205" s="159">
        <f t="shared" si="85"/>
        <v>2015942</v>
      </c>
      <c r="R205" s="159">
        <f t="shared" si="85"/>
        <v>1410550</v>
      </c>
      <c r="S205" s="159">
        <f t="shared" si="85"/>
        <v>0</v>
      </c>
      <c r="T205" s="159">
        <f t="shared" si="85"/>
        <v>0</v>
      </c>
      <c r="U205" s="159">
        <f t="shared" si="85"/>
        <v>0</v>
      </c>
      <c r="V205" s="159">
        <f t="shared" si="85"/>
        <v>0</v>
      </c>
      <c r="W205" s="159">
        <f t="shared" si="85"/>
        <v>0</v>
      </c>
      <c r="X205" s="159">
        <f t="shared" si="85"/>
        <v>0</v>
      </c>
      <c r="Y205" s="159">
        <f t="shared" si="85"/>
        <v>0</v>
      </c>
      <c r="Z205" s="159">
        <f t="shared" si="85"/>
        <v>0</v>
      </c>
      <c r="AA205" s="159">
        <f t="shared" si="85"/>
        <v>0</v>
      </c>
      <c r="AB205" s="159">
        <f t="shared" si="85"/>
        <v>0</v>
      </c>
      <c r="AC205" s="159">
        <f t="shared" si="85"/>
        <v>0</v>
      </c>
      <c r="AD205" s="159">
        <f t="shared" si="85"/>
        <v>0</v>
      </c>
      <c r="AE205" s="159">
        <f t="shared" si="85"/>
        <v>0</v>
      </c>
      <c r="AF205" s="159">
        <f t="shared" si="85"/>
        <v>0</v>
      </c>
      <c r="AG205" s="159">
        <f t="shared" si="85"/>
        <v>1410550</v>
      </c>
    </row>
    <row r="206" spans="1:34" s="19" customFormat="1" ht="32.25" customHeight="1">
      <c r="A206" s="17" t="s">
        <v>51</v>
      </c>
      <c r="B206" s="55">
        <v>795</v>
      </c>
      <c r="C206" s="16" t="s">
        <v>90</v>
      </c>
      <c r="D206" s="16" t="s">
        <v>235</v>
      </c>
      <c r="E206" s="16" t="s">
        <v>185</v>
      </c>
      <c r="F206" s="16" t="s">
        <v>52</v>
      </c>
      <c r="G206" s="159">
        <f>'прил 7'!G1426</f>
        <v>2015932</v>
      </c>
      <c r="H206" s="159">
        <f>'прил 7'!H1426</f>
        <v>2015933</v>
      </c>
      <c r="I206" s="159">
        <f>'прил 7'!I1426</f>
        <v>2015934</v>
      </c>
      <c r="J206" s="159">
        <f>'прил 7'!J1426</f>
        <v>2015935</v>
      </c>
      <c r="K206" s="159">
        <f>'прил 7'!K1426</f>
        <v>2015936</v>
      </c>
      <c r="L206" s="159">
        <f>'прил 7'!L1426</f>
        <v>2015937</v>
      </c>
      <c r="M206" s="159">
        <f>'прил 7'!M1426</f>
        <v>2015938</v>
      </c>
      <c r="N206" s="159">
        <f>'прил 7'!N1426</f>
        <v>2015939</v>
      </c>
      <c r="O206" s="159">
        <f>'прил 7'!O1426</f>
        <v>2015940</v>
      </c>
      <c r="P206" s="159">
        <f>'прил 7'!P1426</f>
        <v>2015941</v>
      </c>
      <c r="Q206" s="159">
        <f>'прил 7'!Q1426</f>
        <v>2015942</v>
      </c>
      <c r="R206" s="159">
        <f>'прил 7'!R1426</f>
        <v>1410550</v>
      </c>
      <c r="S206" s="159">
        <f>'прил 7'!S1426</f>
        <v>0</v>
      </c>
      <c r="T206" s="159">
        <f>'прил 7'!T1426</f>
        <v>0</v>
      </c>
      <c r="U206" s="159">
        <f>'прил 7'!U1426</f>
        <v>0</v>
      </c>
      <c r="V206" s="159">
        <f>'прил 7'!V1426</f>
        <v>0</v>
      </c>
      <c r="W206" s="159">
        <f>'прил 7'!W1426</f>
        <v>0</v>
      </c>
      <c r="X206" s="159">
        <f>'прил 7'!X1426</f>
        <v>0</v>
      </c>
      <c r="Y206" s="159">
        <f>'прил 7'!Y1426</f>
        <v>0</v>
      </c>
      <c r="Z206" s="159">
        <f>'прил 7'!Z1426</f>
        <v>0</v>
      </c>
      <c r="AA206" s="159">
        <f>'прил 7'!AA1426</f>
        <v>0</v>
      </c>
      <c r="AB206" s="159">
        <f>'прил 7'!AB1426</f>
        <v>0</v>
      </c>
      <c r="AC206" s="159">
        <f>'прил 7'!AC1426</f>
        <v>0</v>
      </c>
      <c r="AD206" s="159">
        <f>'прил 7'!AD1426</f>
        <v>0</v>
      </c>
      <c r="AE206" s="159">
        <f>'прил 7'!AE1426</f>
        <v>0</v>
      </c>
      <c r="AF206" s="159">
        <f>'прил 7'!AF1426</f>
        <v>0</v>
      </c>
      <c r="AG206" s="159">
        <v>1410550</v>
      </c>
    </row>
    <row r="207" spans="1:34" hidden="1">
      <c r="A207" s="17" t="s">
        <v>343</v>
      </c>
      <c r="B207" s="55">
        <v>795</v>
      </c>
      <c r="C207" s="16" t="s">
        <v>365</v>
      </c>
      <c r="D207" s="16" t="s">
        <v>109</v>
      </c>
      <c r="E207" s="16" t="s">
        <v>185</v>
      </c>
      <c r="F207" s="16" t="s">
        <v>344</v>
      </c>
      <c r="G207" s="159">
        <f>G208</f>
        <v>0</v>
      </c>
      <c r="H207" s="159">
        <f t="shared" ref="H207:AG207" si="86">H208</f>
        <v>0</v>
      </c>
      <c r="I207" s="159">
        <f t="shared" si="86"/>
        <v>0</v>
      </c>
      <c r="J207" s="159">
        <f t="shared" si="86"/>
        <v>0</v>
      </c>
      <c r="K207" s="159">
        <f t="shared" si="86"/>
        <v>0</v>
      </c>
      <c r="L207" s="159">
        <f t="shared" si="86"/>
        <v>0</v>
      </c>
      <c r="M207" s="159">
        <f t="shared" si="86"/>
        <v>0</v>
      </c>
      <c r="N207" s="159">
        <f t="shared" si="86"/>
        <v>0</v>
      </c>
      <c r="O207" s="159">
        <f t="shared" si="86"/>
        <v>0</v>
      </c>
      <c r="P207" s="159">
        <f t="shared" si="86"/>
        <v>0</v>
      </c>
      <c r="Q207" s="159">
        <f t="shared" si="86"/>
        <v>0</v>
      </c>
      <c r="R207" s="159">
        <f t="shared" si="86"/>
        <v>0</v>
      </c>
      <c r="S207" s="159">
        <f t="shared" si="86"/>
        <v>0</v>
      </c>
      <c r="T207" s="159">
        <f t="shared" si="86"/>
        <v>0</v>
      </c>
      <c r="U207" s="159">
        <f t="shared" si="86"/>
        <v>0</v>
      </c>
      <c r="V207" s="159">
        <f t="shared" si="86"/>
        <v>0</v>
      </c>
      <c r="W207" s="159">
        <f t="shared" si="86"/>
        <v>0</v>
      </c>
      <c r="X207" s="159">
        <f t="shared" si="86"/>
        <v>0</v>
      </c>
      <c r="Y207" s="159">
        <f t="shared" si="86"/>
        <v>0</v>
      </c>
      <c r="Z207" s="159">
        <f t="shared" si="86"/>
        <v>0</v>
      </c>
      <c r="AA207" s="159">
        <f t="shared" si="86"/>
        <v>0</v>
      </c>
      <c r="AB207" s="159">
        <f t="shared" si="86"/>
        <v>0</v>
      </c>
      <c r="AC207" s="159">
        <f t="shared" si="86"/>
        <v>0</v>
      </c>
      <c r="AD207" s="159">
        <f t="shared" si="86"/>
        <v>0</v>
      </c>
      <c r="AE207" s="159">
        <f t="shared" si="86"/>
        <v>0</v>
      </c>
      <c r="AF207" s="159">
        <f t="shared" si="86"/>
        <v>0</v>
      </c>
      <c r="AG207" s="159">
        <f t="shared" si="86"/>
        <v>0</v>
      </c>
    </row>
    <row r="208" spans="1:34" hidden="1">
      <c r="A208" s="17" t="s">
        <v>371</v>
      </c>
      <c r="B208" s="55">
        <v>795</v>
      </c>
      <c r="C208" s="16" t="s">
        <v>365</v>
      </c>
      <c r="D208" s="16" t="s">
        <v>109</v>
      </c>
      <c r="E208" s="16" t="s">
        <v>185</v>
      </c>
      <c r="F208" s="16" t="s">
        <v>372</v>
      </c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</row>
    <row r="209" spans="1:33" ht="22.5" hidden="1" customHeight="1">
      <c r="A209" s="56" t="s">
        <v>858</v>
      </c>
      <c r="B209" s="55">
        <v>795</v>
      </c>
      <c r="C209" s="16" t="s">
        <v>90</v>
      </c>
      <c r="D209" s="16" t="s">
        <v>235</v>
      </c>
      <c r="E209" s="16" t="s">
        <v>857</v>
      </c>
      <c r="F209" s="16"/>
      <c r="G209" s="159">
        <f>G210</f>
        <v>0</v>
      </c>
      <c r="H209" s="159">
        <f t="shared" ref="H209:AG210" si="87">H210</f>
        <v>0</v>
      </c>
      <c r="I209" s="159">
        <f t="shared" si="87"/>
        <v>0</v>
      </c>
      <c r="J209" s="159">
        <f t="shared" si="87"/>
        <v>0</v>
      </c>
      <c r="K209" s="159">
        <f t="shared" si="87"/>
        <v>0</v>
      </c>
      <c r="L209" s="159">
        <f t="shared" si="87"/>
        <v>0</v>
      </c>
      <c r="M209" s="159">
        <f t="shared" si="87"/>
        <v>0</v>
      </c>
      <c r="N209" s="159">
        <f t="shared" si="87"/>
        <v>0</v>
      </c>
      <c r="O209" s="159">
        <f t="shared" si="87"/>
        <v>0</v>
      </c>
      <c r="P209" s="159">
        <f t="shared" si="87"/>
        <v>0</v>
      </c>
      <c r="Q209" s="159">
        <f t="shared" si="87"/>
        <v>0</v>
      </c>
      <c r="R209" s="159">
        <f t="shared" si="87"/>
        <v>0</v>
      </c>
      <c r="S209" s="159">
        <f t="shared" si="87"/>
        <v>0</v>
      </c>
      <c r="T209" s="159">
        <f t="shared" si="87"/>
        <v>0</v>
      </c>
      <c r="U209" s="159">
        <f t="shared" si="87"/>
        <v>0</v>
      </c>
      <c r="V209" s="159">
        <f t="shared" si="87"/>
        <v>0</v>
      </c>
      <c r="W209" s="159">
        <f t="shared" si="87"/>
        <v>0</v>
      </c>
      <c r="X209" s="159">
        <f t="shared" si="87"/>
        <v>0</v>
      </c>
      <c r="Y209" s="159">
        <f t="shared" si="87"/>
        <v>0</v>
      </c>
      <c r="Z209" s="159">
        <f t="shared" si="87"/>
        <v>0</v>
      </c>
      <c r="AA209" s="159">
        <f t="shared" si="87"/>
        <v>0</v>
      </c>
      <c r="AB209" s="159">
        <f t="shared" si="87"/>
        <v>0</v>
      </c>
      <c r="AC209" s="159">
        <f t="shared" si="87"/>
        <v>0</v>
      </c>
      <c r="AD209" s="159">
        <f t="shared" si="87"/>
        <v>0</v>
      </c>
      <c r="AE209" s="159">
        <f t="shared" si="87"/>
        <v>0</v>
      </c>
      <c r="AF209" s="159">
        <f t="shared" si="87"/>
        <v>0</v>
      </c>
      <c r="AG209" s="159">
        <f t="shared" si="87"/>
        <v>0</v>
      </c>
    </row>
    <row r="210" spans="1:33" ht="18" hidden="1" customHeight="1">
      <c r="A210" s="17" t="s">
        <v>343</v>
      </c>
      <c r="B210" s="55">
        <v>795</v>
      </c>
      <c r="C210" s="16" t="s">
        <v>90</v>
      </c>
      <c r="D210" s="16" t="s">
        <v>235</v>
      </c>
      <c r="E210" s="16" t="s">
        <v>857</v>
      </c>
      <c r="F210" s="16" t="s">
        <v>344</v>
      </c>
      <c r="G210" s="159">
        <f>G211</f>
        <v>0</v>
      </c>
      <c r="H210" s="159">
        <f t="shared" si="87"/>
        <v>0</v>
      </c>
      <c r="I210" s="159">
        <f t="shared" si="87"/>
        <v>0</v>
      </c>
      <c r="J210" s="159">
        <f t="shared" si="87"/>
        <v>0</v>
      </c>
      <c r="K210" s="159">
        <f t="shared" si="87"/>
        <v>0</v>
      </c>
      <c r="L210" s="159">
        <f t="shared" si="87"/>
        <v>0</v>
      </c>
      <c r="M210" s="159">
        <f t="shared" si="87"/>
        <v>0</v>
      </c>
      <c r="N210" s="159">
        <f t="shared" si="87"/>
        <v>0</v>
      </c>
      <c r="O210" s="159">
        <f t="shared" si="87"/>
        <v>0</v>
      </c>
      <c r="P210" s="159">
        <f t="shared" si="87"/>
        <v>0</v>
      </c>
      <c r="Q210" s="159">
        <f t="shared" si="87"/>
        <v>0</v>
      </c>
      <c r="R210" s="159">
        <f t="shared" si="87"/>
        <v>0</v>
      </c>
      <c r="S210" s="159">
        <f t="shared" si="87"/>
        <v>0</v>
      </c>
      <c r="T210" s="159">
        <f t="shared" si="87"/>
        <v>0</v>
      </c>
      <c r="U210" s="159">
        <f t="shared" si="87"/>
        <v>0</v>
      </c>
      <c r="V210" s="159">
        <f t="shared" si="87"/>
        <v>0</v>
      </c>
      <c r="W210" s="159">
        <f t="shared" si="87"/>
        <v>0</v>
      </c>
      <c r="X210" s="159">
        <f t="shared" si="87"/>
        <v>0</v>
      </c>
      <c r="Y210" s="159">
        <f t="shared" si="87"/>
        <v>0</v>
      </c>
      <c r="Z210" s="159">
        <f t="shared" si="87"/>
        <v>0</v>
      </c>
      <c r="AA210" s="159">
        <f t="shared" si="87"/>
        <v>0</v>
      </c>
      <c r="AB210" s="159">
        <f t="shared" si="87"/>
        <v>0</v>
      </c>
      <c r="AC210" s="159">
        <f t="shared" si="87"/>
        <v>0</v>
      </c>
      <c r="AD210" s="159">
        <f t="shared" si="87"/>
        <v>0</v>
      </c>
      <c r="AE210" s="159">
        <f t="shared" si="87"/>
        <v>0</v>
      </c>
      <c r="AF210" s="159">
        <f t="shared" si="87"/>
        <v>0</v>
      </c>
      <c r="AG210" s="159">
        <f t="shared" si="87"/>
        <v>0</v>
      </c>
    </row>
    <row r="211" spans="1:33" ht="15" hidden="1" customHeight="1">
      <c r="A211" s="17" t="s">
        <v>371</v>
      </c>
      <c r="B211" s="55">
        <v>795</v>
      </c>
      <c r="C211" s="16" t="s">
        <v>90</v>
      </c>
      <c r="D211" s="16" t="s">
        <v>235</v>
      </c>
      <c r="E211" s="16" t="s">
        <v>857</v>
      </c>
      <c r="F211" s="16" t="s">
        <v>372</v>
      </c>
      <c r="G211" s="159">
        <f>'прил 7'!G1431</f>
        <v>0</v>
      </c>
      <c r="H211" s="159">
        <f>'прил 7'!H1431</f>
        <v>0</v>
      </c>
      <c r="I211" s="159">
        <f>'прил 7'!I1431</f>
        <v>0</v>
      </c>
      <c r="J211" s="159">
        <f>'прил 7'!J1431</f>
        <v>0</v>
      </c>
      <c r="K211" s="159">
        <f>'прил 7'!K1431</f>
        <v>0</v>
      </c>
      <c r="L211" s="159">
        <f>'прил 7'!L1431</f>
        <v>0</v>
      </c>
      <c r="M211" s="159">
        <f>'прил 7'!M1431</f>
        <v>0</v>
      </c>
      <c r="N211" s="159">
        <f>'прил 7'!N1431</f>
        <v>0</v>
      </c>
      <c r="O211" s="159">
        <f>'прил 7'!O1431</f>
        <v>0</v>
      </c>
      <c r="P211" s="159">
        <f>'прил 7'!P1431</f>
        <v>0</v>
      </c>
      <c r="Q211" s="159">
        <f>'прил 7'!Q1431</f>
        <v>0</v>
      </c>
      <c r="R211" s="159">
        <f>'прил 7'!R1431</f>
        <v>0</v>
      </c>
      <c r="S211" s="159">
        <f>'прил 7'!S1431</f>
        <v>0</v>
      </c>
      <c r="T211" s="159">
        <f>'прил 7'!T1431</f>
        <v>0</v>
      </c>
      <c r="U211" s="159">
        <f>'прил 7'!U1431</f>
        <v>0</v>
      </c>
      <c r="V211" s="159">
        <f>'прил 7'!V1431</f>
        <v>0</v>
      </c>
      <c r="W211" s="159">
        <f>'прил 7'!W1431</f>
        <v>0</v>
      </c>
      <c r="X211" s="159">
        <f>'прил 7'!X1431</f>
        <v>0</v>
      </c>
      <c r="Y211" s="159">
        <f>'прил 7'!Y1431</f>
        <v>0</v>
      </c>
      <c r="Z211" s="159">
        <f>'прил 7'!Z1431</f>
        <v>0</v>
      </c>
      <c r="AA211" s="159">
        <f>'прил 7'!AA1431</f>
        <v>0</v>
      </c>
      <c r="AB211" s="159">
        <f>'прил 7'!AB1431</f>
        <v>0</v>
      </c>
      <c r="AC211" s="159">
        <f>'прил 7'!AC1431</f>
        <v>0</v>
      </c>
      <c r="AD211" s="159">
        <f>'прил 7'!AD1431</f>
        <v>0</v>
      </c>
      <c r="AE211" s="159">
        <f>'прил 7'!AE1431</f>
        <v>0</v>
      </c>
      <c r="AF211" s="159">
        <f>'прил 7'!AF1431</f>
        <v>0</v>
      </c>
      <c r="AG211" s="159">
        <f>'прил 7'!AG1431</f>
        <v>0</v>
      </c>
    </row>
    <row r="212" spans="1:33" ht="80.25" customHeight="1">
      <c r="A212" s="56" t="s">
        <v>186</v>
      </c>
      <c r="B212" s="55">
        <v>795</v>
      </c>
      <c r="C212" s="16" t="s">
        <v>90</v>
      </c>
      <c r="D212" s="16" t="s">
        <v>235</v>
      </c>
      <c r="E212" s="16" t="s">
        <v>269</v>
      </c>
      <c r="F212" s="16"/>
      <c r="G212" s="159">
        <f>G215+G213</f>
        <v>6655559.3099999996</v>
      </c>
      <c r="H212" s="159">
        <f t="shared" ref="H212:AG212" si="88">H215+H213</f>
        <v>6655559.3099999996</v>
      </c>
      <c r="I212" s="159">
        <f t="shared" si="88"/>
        <v>6655559.3099999996</v>
      </c>
      <c r="J212" s="159">
        <f t="shared" si="88"/>
        <v>6655559.3099999996</v>
      </c>
      <c r="K212" s="159">
        <f t="shared" si="88"/>
        <v>6655559.3099999996</v>
      </c>
      <c r="L212" s="159">
        <f t="shared" si="88"/>
        <v>6655559.3099999996</v>
      </c>
      <c r="M212" s="159">
        <f t="shared" si="88"/>
        <v>6655559.3099999996</v>
      </c>
      <c r="N212" s="159">
        <f t="shared" si="88"/>
        <v>6655559.3099999996</v>
      </c>
      <c r="O212" s="159">
        <f t="shared" si="88"/>
        <v>6655559.3099999996</v>
      </c>
      <c r="P212" s="159">
        <f t="shared" si="88"/>
        <v>6655559.3099999996</v>
      </c>
      <c r="Q212" s="159">
        <f t="shared" si="88"/>
        <v>6655559.3099999996</v>
      </c>
      <c r="R212" s="159">
        <f t="shared" si="88"/>
        <v>5175731.93</v>
      </c>
      <c r="S212" s="159">
        <f t="shared" si="88"/>
        <v>0</v>
      </c>
      <c r="T212" s="159">
        <f t="shared" si="88"/>
        <v>0</v>
      </c>
      <c r="U212" s="159">
        <f t="shared" si="88"/>
        <v>0</v>
      </c>
      <c r="V212" s="159">
        <f t="shared" si="88"/>
        <v>0</v>
      </c>
      <c r="W212" s="159">
        <f t="shared" si="88"/>
        <v>0</v>
      </c>
      <c r="X212" s="159">
        <f t="shared" si="88"/>
        <v>0</v>
      </c>
      <c r="Y212" s="159">
        <f t="shared" si="88"/>
        <v>0</v>
      </c>
      <c r="Z212" s="159">
        <f t="shared" si="88"/>
        <v>0</v>
      </c>
      <c r="AA212" s="159">
        <f t="shared" si="88"/>
        <v>0</v>
      </c>
      <c r="AB212" s="159">
        <f t="shared" si="88"/>
        <v>0</v>
      </c>
      <c r="AC212" s="159">
        <f t="shared" si="88"/>
        <v>0</v>
      </c>
      <c r="AD212" s="159">
        <f t="shared" si="88"/>
        <v>0</v>
      </c>
      <c r="AE212" s="159">
        <f t="shared" si="88"/>
        <v>0</v>
      </c>
      <c r="AF212" s="159">
        <f t="shared" si="88"/>
        <v>0</v>
      </c>
      <c r="AG212" s="159">
        <f t="shared" si="88"/>
        <v>5175731.93</v>
      </c>
    </row>
    <row r="213" spans="1:33" s="19" customFormat="1" ht="15.75" hidden="1" customHeight="1">
      <c r="A213" s="17" t="s">
        <v>100</v>
      </c>
      <c r="B213" s="55">
        <v>795</v>
      </c>
      <c r="C213" s="16" t="s">
        <v>90</v>
      </c>
      <c r="D213" s="16" t="s">
        <v>235</v>
      </c>
      <c r="E213" s="16" t="s">
        <v>267</v>
      </c>
      <c r="F213" s="16" t="s">
        <v>101</v>
      </c>
      <c r="G213" s="159">
        <f>G214</f>
        <v>0</v>
      </c>
      <c r="H213" s="159">
        <f t="shared" ref="H213:AG213" si="89">H214</f>
        <v>0</v>
      </c>
      <c r="I213" s="159">
        <f t="shared" si="89"/>
        <v>0</v>
      </c>
      <c r="J213" s="159">
        <f t="shared" si="89"/>
        <v>0</v>
      </c>
      <c r="K213" s="159">
        <f t="shared" si="89"/>
        <v>0</v>
      </c>
      <c r="L213" s="159">
        <f t="shared" si="89"/>
        <v>0</v>
      </c>
      <c r="M213" s="159">
        <f t="shared" si="89"/>
        <v>0</v>
      </c>
      <c r="N213" s="159">
        <f t="shared" si="89"/>
        <v>0</v>
      </c>
      <c r="O213" s="159">
        <f t="shared" si="89"/>
        <v>0</v>
      </c>
      <c r="P213" s="159">
        <f t="shared" si="89"/>
        <v>0</v>
      </c>
      <c r="Q213" s="159">
        <f t="shared" si="89"/>
        <v>0</v>
      </c>
      <c r="R213" s="159">
        <f t="shared" si="89"/>
        <v>0</v>
      </c>
      <c r="S213" s="159">
        <f t="shared" si="89"/>
        <v>0</v>
      </c>
      <c r="T213" s="159">
        <f t="shared" si="89"/>
        <v>0</v>
      </c>
      <c r="U213" s="159">
        <f t="shared" si="89"/>
        <v>0</v>
      </c>
      <c r="V213" s="159">
        <f t="shared" si="89"/>
        <v>0</v>
      </c>
      <c r="W213" s="159">
        <f t="shared" si="89"/>
        <v>0</v>
      </c>
      <c r="X213" s="159">
        <f t="shared" si="89"/>
        <v>0</v>
      </c>
      <c r="Y213" s="159">
        <f t="shared" si="89"/>
        <v>0</v>
      </c>
      <c r="Z213" s="159">
        <f t="shared" si="89"/>
        <v>0</v>
      </c>
      <c r="AA213" s="159">
        <f t="shared" si="89"/>
        <v>0</v>
      </c>
      <c r="AB213" s="159">
        <f t="shared" si="89"/>
        <v>0</v>
      </c>
      <c r="AC213" s="159">
        <f t="shared" si="89"/>
        <v>0</v>
      </c>
      <c r="AD213" s="159">
        <f t="shared" si="89"/>
        <v>0</v>
      </c>
      <c r="AE213" s="159">
        <f t="shared" si="89"/>
        <v>0</v>
      </c>
      <c r="AF213" s="159">
        <f t="shared" si="89"/>
        <v>0</v>
      </c>
      <c r="AG213" s="159">
        <f t="shared" si="89"/>
        <v>0</v>
      </c>
    </row>
    <row r="214" spans="1:33" s="19" customFormat="1" ht="15.75" hidden="1" customHeight="1">
      <c r="A214" s="17" t="s">
        <v>373</v>
      </c>
      <c r="B214" s="55">
        <v>795</v>
      </c>
      <c r="C214" s="16" t="s">
        <v>90</v>
      </c>
      <c r="D214" s="16" t="s">
        <v>235</v>
      </c>
      <c r="E214" s="16" t="s">
        <v>267</v>
      </c>
      <c r="F214" s="16" t="s">
        <v>374</v>
      </c>
      <c r="G214" s="159">
        <f>'прил 7'!G1440</f>
        <v>0</v>
      </c>
      <c r="H214" s="159">
        <f>'прил 7'!H1440</f>
        <v>0</v>
      </c>
      <c r="I214" s="159">
        <f>'прил 7'!I1440</f>
        <v>0</v>
      </c>
      <c r="J214" s="159">
        <f>'прил 7'!J1440</f>
        <v>0</v>
      </c>
      <c r="K214" s="159">
        <f>'прил 7'!K1440</f>
        <v>0</v>
      </c>
      <c r="L214" s="159">
        <f>'прил 7'!L1440</f>
        <v>0</v>
      </c>
      <c r="M214" s="159">
        <f>'прил 7'!M1440</f>
        <v>0</v>
      </c>
      <c r="N214" s="159">
        <f>'прил 7'!N1440</f>
        <v>0</v>
      </c>
      <c r="O214" s="159">
        <f>'прил 7'!O1440</f>
        <v>0</v>
      </c>
      <c r="P214" s="159">
        <f>'прил 7'!P1440</f>
        <v>0</v>
      </c>
      <c r="Q214" s="159">
        <f>'прил 7'!Q1440</f>
        <v>0</v>
      </c>
      <c r="R214" s="159">
        <f>'прил 7'!R1440</f>
        <v>0</v>
      </c>
      <c r="S214" s="159">
        <f>'прил 7'!S1440</f>
        <v>0</v>
      </c>
      <c r="T214" s="159">
        <f>'прил 7'!T1440</f>
        <v>0</v>
      </c>
      <c r="U214" s="159">
        <f>'прил 7'!U1440</f>
        <v>0</v>
      </c>
      <c r="V214" s="159">
        <f>'прил 7'!V1440</f>
        <v>0</v>
      </c>
      <c r="W214" s="159">
        <f>'прил 7'!W1440</f>
        <v>0</v>
      </c>
      <c r="X214" s="159">
        <f>'прил 7'!X1440</f>
        <v>0</v>
      </c>
      <c r="Y214" s="159">
        <f>'прил 7'!Y1440</f>
        <v>0</v>
      </c>
      <c r="Z214" s="159">
        <f>'прил 7'!Z1440</f>
        <v>0</v>
      </c>
      <c r="AA214" s="159">
        <f>'прил 7'!AA1440</f>
        <v>0</v>
      </c>
      <c r="AB214" s="159">
        <f>'прил 7'!AB1440</f>
        <v>0</v>
      </c>
      <c r="AC214" s="159">
        <f>'прил 7'!AC1440</f>
        <v>0</v>
      </c>
      <c r="AD214" s="159">
        <f>'прил 7'!AD1440</f>
        <v>0</v>
      </c>
      <c r="AE214" s="159">
        <f>'прил 7'!AE1440</f>
        <v>0</v>
      </c>
      <c r="AF214" s="159">
        <f>'прил 7'!AF1440</f>
        <v>0</v>
      </c>
      <c r="AG214" s="159">
        <f>'прил 7'!AG1440</f>
        <v>0</v>
      </c>
    </row>
    <row r="215" spans="1:33" ht="15" customHeight="1">
      <c r="A215" s="17" t="s">
        <v>343</v>
      </c>
      <c r="B215" s="55">
        <v>795</v>
      </c>
      <c r="C215" s="16" t="s">
        <v>90</v>
      </c>
      <c r="D215" s="16" t="s">
        <v>235</v>
      </c>
      <c r="E215" s="16" t="s">
        <v>267</v>
      </c>
      <c r="F215" s="16" t="s">
        <v>344</v>
      </c>
      <c r="G215" s="159">
        <f>G216</f>
        <v>6655559.3099999996</v>
      </c>
      <c r="H215" s="159">
        <f t="shared" ref="H215:AG215" si="90">H216</f>
        <v>6655559.3099999996</v>
      </c>
      <c r="I215" s="159">
        <f t="shared" si="90"/>
        <v>6655559.3099999996</v>
      </c>
      <c r="J215" s="159">
        <f t="shared" si="90"/>
        <v>6655559.3099999996</v>
      </c>
      <c r="K215" s="159">
        <f t="shared" si="90"/>
        <v>6655559.3099999996</v>
      </c>
      <c r="L215" s="159">
        <f t="shared" si="90"/>
        <v>6655559.3099999996</v>
      </c>
      <c r="M215" s="159">
        <f t="shared" si="90"/>
        <v>6655559.3099999996</v>
      </c>
      <c r="N215" s="159">
        <f t="shared" si="90"/>
        <v>6655559.3099999996</v>
      </c>
      <c r="O215" s="159">
        <f t="shared" si="90"/>
        <v>6655559.3099999996</v>
      </c>
      <c r="P215" s="159">
        <f t="shared" si="90"/>
        <v>6655559.3099999996</v>
      </c>
      <c r="Q215" s="159">
        <f t="shared" si="90"/>
        <v>6655559.3099999996</v>
      </c>
      <c r="R215" s="159">
        <f t="shared" si="90"/>
        <v>5175731.93</v>
      </c>
      <c r="S215" s="159">
        <f t="shared" si="90"/>
        <v>0</v>
      </c>
      <c r="T215" s="159">
        <f t="shared" si="90"/>
        <v>0</v>
      </c>
      <c r="U215" s="159">
        <f t="shared" si="90"/>
        <v>0</v>
      </c>
      <c r="V215" s="159">
        <f t="shared" si="90"/>
        <v>0</v>
      </c>
      <c r="W215" s="159">
        <f t="shared" si="90"/>
        <v>0</v>
      </c>
      <c r="X215" s="159">
        <f t="shared" si="90"/>
        <v>0</v>
      </c>
      <c r="Y215" s="159">
        <f t="shared" si="90"/>
        <v>0</v>
      </c>
      <c r="Z215" s="159">
        <f t="shared" si="90"/>
        <v>0</v>
      </c>
      <c r="AA215" s="159">
        <f t="shared" si="90"/>
        <v>0</v>
      </c>
      <c r="AB215" s="159">
        <f t="shared" si="90"/>
        <v>0</v>
      </c>
      <c r="AC215" s="159">
        <f t="shared" si="90"/>
        <v>0</v>
      </c>
      <c r="AD215" s="159">
        <f t="shared" si="90"/>
        <v>0</v>
      </c>
      <c r="AE215" s="159">
        <f t="shared" si="90"/>
        <v>0</v>
      </c>
      <c r="AF215" s="159">
        <f t="shared" si="90"/>
        <v>0</v>
      </c>
      <c r="AG215" s="159">
        <f t="shared" si="90"/>
        <v>5175731.93</v>
      </c>
    </row>
    <row r="216" spans="1:33" ht="15" customHeight="1">
      <c r="A216" s="17" t="s">
        <v>371</v>
      </c>
      <c r="B216" s="55">
        <v>795</v>
      </c>
      <c r="C216" s="16" t="s">
        <v>90</v>
      </c>
      <c r="D216" s="16" t="s">
        <v>235</v>
      </c>
      <c r="E216" s="16" t="s">
        <v>267</v>
      </c>
      <c r="F216" s="16" t="s">
        <v>372</v>
      </c>
      <c r="G216" s="159">
        <f>'прил 7'!G1434</f>
        <v>6655559.3099999996</v>
      </c>
      <c r="H216" s="159">
        <f>'прил 7'!H1434</f>
        <v>6655559.3099999996</v>
      </c>
      <c r="I216" s="159">
        <f>'прил 7'!I1434</f>
        <v>6655559.3099999996</v>
      </c>
      <c r="J216" s="159">
        <f>'прил 7'!J1434</f>
        <v>6655559.3099999996</v>
      </c>
      <c r="K216" s="159">
        <f>'прил 7'!K1434</f>
        <v>6655559.3099999996</v>
      </c>
      <c r="L216" s="159">
        <f>'прил 7'!L1434</f>
        <v>6655559.3099999996</v>
      </c>
      <c r="M216" s="159">
        <f>'прил 7'!M1434</f>
        <v>6655559.3099999996</v>
      </c>
      <c r="N216" s="159">
        <f>'прил 7'!N1434</f>
        <v>6655559.3099999996</v>
      </c>
      <c r="O216" s="159">
        <f>'прил 7'!O1434</f>
        <v>6655559.3099999996</v>
      </c>
      <c r="P216" s="159">
        <f>'прил 7'!P1434</f>
        <v>6655559.3099999996</v>
      </c>
      <c r="Q216" s="159">
        <f>'прил 7'!Q1434</f>
        <v>6655559.3099999996</v>
      </c>
      <c r="R216" s="159">
        <f>'прил 7'!R1434</f>
        <v>5175731.93</v>
      </c>
      <c r="S216" s="159">
        <f>'прил 7'!S1434</f>
        <v>0</v>
      </c>
      <c r="T216" s="159">
        <f>'прил 7'!T1434</f>
        <v>0</v>
      </c>
      <c r="U216" s="159">
        <f>'прил 7'!U1434</f>
        <v>0</v>
      </c>
      <c r="V216" s="159">
        <f>'прил 7'!V1434</f>
        <v>0</v>
      </c>
      <c r="W216" s="159">
        <f>'прил 7'!W1434</f>
        <v>0</v>
      </c>
      <c r="X216" s="159">
        <f>'прил 7'!X1434</f>
        <v>0</v>
      </c>
      <c r="Y216" s="159">
        <f>'прил 7'!Y1434</f>
        <v>0</v>
      </c>
      <c r="Z216" s="159">
        <f>'прил 7'!Z1434</f>
        <v>0</v>
      </c>
      <c r="AA216" s="159">
        <f>'прил 7'!AA1434</f>
        <v>0</v>
      </c>
      <c r="AB216" s="159">
        <f>'прил 7'!AB1434</f>
        <v>0</v>
      </c>
      <c r="AC216" s="159">
        <f>'прил 7'!AC1434</f>
        <v>0</v>
      </c>
      <c r="AD216" s="159">
        <f>'прил 7'!AD1434</f>
        <v>0</v>
      </c>
      <c r="AE216" s="159">
        <f>'прил 7'!AE1434</f>
        <v>0</v>
      </c>
      <c r="AF216" s="159">
        <f>'прил 7'!AF1434</f>
        <v>0</v>
      </c>
      <c r="AG216" s="159">
        <v>5175731.93</v>
      </c>
    </row>
    <row r="217" spans="1:33" ht="102.75" customHeight="1">
      <c r="A217" s="56" t="s">
        <v>908</v>
      </c>
      <c r="B217" s="55">
        <v>795</v>
      </c>
      <c r="C217" s="16" t="s">
        <v>90</v>
      </c>
      <c r="D217" s="16" t="s">
        <v>235</v>
      </c>
      <c r="E217" s="16" t="s">
        <v>270</v>
      </c>
      <c r="F217" s="16"/>
      <c r="G217" s="159">
        <f>G218</f>
        <v>423091</v>
      </c>
      <c r="H217" s="159">
        <f t="shared" ref="H217:AG218" si="91">H218</f>
        <v>423092</v>
      </c>
      <c r="I217" s="159">
        <f t="shared" si="91"/>
        <v>423093</v>
      </c>
      <c r="J217" s="159">
        <f t="shared" si="91"/>
        <v>423094</v>
      </c>
      <c r="K217" s="159">
        <f t="shared" si="91"/>
        <v>423095</v>
      </c>
      <c r="L217" s="159">
        <f t="shared" si="91"/>
        <v>423096</v>
      </c>
      <c r="M217" s="159">
        <f t="shared" si="91"/>
        <v>423097</v>
      </c>
      <c r="N217" s="159">
        <f t="shared" si="91"/>
        <v>423098</v>
      </c>
      <c r="O217" s="159">
        <f t="shared" si="91"/>
        <v>423099</v>
      </c>
      <c r="P217" s="159">
        <f t="shared" si="91"/>
        <v>423100</v>
      </c>
      <c r="Q217" s="159">
        <f t="shared" si="91"/>
        <v>423101</v>
      </c>
      <c r="R217" s="159">
        <f t="shared" si="91"/>
        <v>0</v>
      </c>
      <c r="S217" s="159">
        <f t="shared" si="91"/>
        <v>0</v>
      </c>
      <c r="T217" s="159">
        <f t="shared" si="91"/>
        <v>0</v>
      </c>
      <c r="U217" s="159">
        <f t="shared" si="91"/>
        <v>0</v>
      </c>
      <c r="V217" s="159">
        <f t="shared" si="91"/>
        <v>0</v>
      </c>
      <c r="W217" s="159">
        <f t="shared" si="91"/>
        <v>0</v>
      </c>
      <c r="X217" s="159">
        <f t="shared" si="91"/>
        <v>0</v>
      </c>
      <c r="Y217" s="159">
        <f t="shared" si="91"/>
        <v>0</v>
      </c>
      <c r="Z217" s="159">
        <f t="shared" si="91"/>
        <v>0</v>
      </c>
      <c r="AA217" s="159">
        <f t="shared" si="91"/>
        <v>0</v>
      </c>
      <c r="AB217" s="159">
        <f t="shared" si="91"/>
        <v>0</v>
      </c>
      <c r="AC217" s="159">
        <f t="shared" si="91"/>
        <v>0</v>
      </c>
      <c r="AD217" s="159">
        <f t="shared" si="91"/>
        <v>0</v>
      </c>
      <c r="AE217" s="159">
        <f t="shared" si="91"/>
        <v>0</v>
      </c>
      <c r="AF217" s="159">
        <f t="shared" si="91"/>
        <v>0</v>
      </c>
      <c r="AG217" s="159">
        <f t="shared" si="91"/>
        <v>0</v>
      </c>
    </row>
    <row r="218" spans="1:33" ht="18" customHeight="1">
      <c r="A218" s="17" t="s">
        <v>343</v>
      </c>
      <c r="B218" s="55">
        <v>795</v>
      </c>
      <c r="C218" s="16" t="s">
        <v>90</v>
      </c>
      <c r="D218" s="16" t="s">
        <v>235</v>
      </c>
      <c r="E218" s="16" t="s">
        <v>268</v>
      </c>
      <c r="F218" s="16" t="s">
        <v>344</v>
      </c>
      <c r="G218" s="159">
        <f>G219</f>
        <v>423091</v>
      </c>
      <c r="H218" s="159">
        <f t="shared" si="91"/>
        <v>423092</v>
      </c>
      <c r="I218" s="159">
        <f t="shared" si="91"/>
        <v>423093</v>
      </c>
      <c r="J218" s="159">
        <f t="shared" si="91"/>
        <v>423094</v>
      </c>
      <c r="K218" s="159">
        <f t="shared" si="91"/>
        <v>423095</v>
      </c>
      <c r="L218" s="159">
        <f t="shared" si="91"/>
        <v>423096</v>
      </c>
      <c r="M218" s="159">
        <f t="shared" si="91"/>
        <v>423097</v>
      </c>
      <c r="N218" s="159">
        <f t="shared" si="91"/>
        <v>423098</v>
      </c>
      <c r="O218" s="159">
        <f t="shared" si="91"/>
        <v>423099</v>
      </c>
      <c r="P218" s="159">
        <f t="shared" si="91"/>
        <v>423100</v>
      </c>
      <c r="Q218" s="159">
        <f t="shared" si="91"/>
        <v>423101</v>
      </c>
      <c r="R218" s="159">
        <f t="shared" si="91"/>
        <v>0</v>
      </c>
      <c r="S218" s="159">
        <f t="shared" si="91"/>
        <v>0</v>
      </c>
      <c r="T218" s="159">
        <f t="shared" si="91"/>
        <v>0</v>
      </c>
      <c r="U218" s="159">
        <f t="shared" si="91"/>
        <v>0</v>
      </c>
      <c r="V218" s="159">
        <f t="shared" si="91"/>
        <v>0</v>
      </c>
      <c r="W218" s="159">
        <f t="shared" si="91"/>
        <v>0</v>
      </c>
      <c r="X218" s="159">
        <f t="shared" si="91"/>
        <v>0</v>
      </c>
      <c r="Y218" s="159">
        <f t="shared" si="91"/>
        <v>0</v>
      </c>
      <c r="Z218" s="159">
        <f t="shared" si="91"/>
        <v>0</v>
      </c>
      <c r="AA218" s="159">
        <f t="shared" si="91"/>
        <v>0</v>
      </c>
      <c r="AB218" s="159">
        <f t="shared" si="91"/>
        <v>0</v>
      </c>
      <c r="AC218" s="159">
        <f t="shared" si="91"/>
        <v>0</v>
      </c>
      <c r="AD218" s="159">
        <f t="shared" si="91"/>
        <v>0</v>
      </c>
      <c r="AE218" s="159">
        <f t="shared" si="91"/>
        <v>0</v>
      </c>
      <c r="AF218" s="159">
        <f t="shared" si="91"/>
        <v>0</v>
      </c>
      <c r="AG218" s="159">
        <f t="shared" si="91"/>
        <v>0</v>
      </c>
    </row>
    <row r="219" spans="1:33" ht="15" customHeight="1">
      <c r="A219" s="17" t="s">
        <v>371</v>
      </c>
      <c r="B219" s="55">
        <v>795</v>
      </c>
      <c r="C219" s="16" t="s">
        <v>90</v>
      </c>
      <c r="D219" s="16" t="s">
        <v>235</v>
      </c>
      <c r="E219" s="16" t="s">
        <v>268</v>
      </c>
      <c r="F219" s="16" t="s">
        <v>372</v>
      </c>
      <c r="G219" s="159">
        <f>'прил 7'!G1443+'прил 7'!G1450</f>
        <v>423091</v>
      </c>
      <c r="H219" s="159">
        <f>'прил 7'!H1443+'прил 7'!H1450</f>
        <v>423092</v>
      </c>
      <c r="I219" s="159">
        <f>'прил 7'!I1443+'прил 7'!I1450</f>
        <v>423093</v>
      </c>
      <c r="J219" s="159">
        <f>'прил 7'!J1443+'прил 7'!J1450</f>
        <v>423094</v>
      </c>
      <c r="K219" s="159">
        <f>'прил 7'!K1443+'прил 7'!K1450</f>
        <v>423095</v>
      </c>
      <c r="L219" s="159">
        <f>'прил 7'!L1443+'прил 7'!L1450</f>
        <v>423096</v>
      </c>
      <c r="M219" s="159">
        <f>'прил 7'!M1443+'прил 7'!M1450</f>
        <v>423097</v>
      </c>
      <c r="N219" s="159">
        <f>'прил 7'!N1443+'прил 7'!N1450</f>
        <v>423098</v>
      </c>
      <c r="O219" s="159">
        <f>'прил 7'!O1443+'прил 7'!O1450</f>
        <v>423099</v>
      </c>
      <c r="P219" s="159">
        <f>'прил 7'!P1443+'прил 7'!P1450</f>
        <v>423100</v>
      </c>
      <c r="Q219" s="159">
        <f>'прил 7'!Q1443+'прил 7'!Q1450</f>
        <v>423101</v>
      </c>
      <c r="R219" s="159">
        <f>'прил 7'!R1443+'прил 7'!R1450</f>
        <v>0</v>
      </c>
      <c r="S219" s="159">
        <f>'прил 7'!S1443+'прил 7'!S1450</f>
        <v>0</v>
      </c>
      <c r="T219" s="159">
        <f>'прил 7'!T1443+'прил 7'!T1450</f>
        <v>0</v>
      </c>
      <c r="U219" s="159">
        <f>'прил 7'!U1443+'прил 7'!U1450</f>
        <v>0</v>
      </c>
      <c r="V219" s="159">
        <f>'прил 7'!V1443+'прил 7'!V1450</f>
        <v>0</v>
      </c>
      <c r="W219" s="159">
        <f>'прил 7'!W1443+'прил 7'!W1450</f>
        <v>0</v>
      </c>
      <c r="X219" s="159">
        <f>'прил 7'!X1443+'прил 7'!X1450</f>
        <v>0</v>
      </c>
      <c r="Y219" s="159">
        <f>'прил 7'!Y1443+'прил 7'!Y1450</f>
        <v>0</v>
      </c>
      <c r="Z219" s="159">
        <f>'прил 7'!Z1443+'прил 7'!Z1450</f>
        <v>0</v>
      </c>
      <c r="AA219" s="159">
        <f>'прил 7'!AA1443+'прил 7'!AA1450</f>
        <v>0</v>
      </c>
      <c r="AB219" s="159">
        <f>'прил 7'!AB1443+'прил 7'!AB1450</f>
        <v>0</v>
      </c>
      <c r="AC219" s="159">
        <f>'прил 7'!AC1443+'прил 7'!AC1450</f>
        <v>0</v>
      </c>
      <c r="AD219" s="159">
        <f>'прил 7'!AD1443+'прил 7'!AD1450</f>
        <v>0</v>
      </c>
      <c r="AE219" s="159">
        <f>'прил 7'!AE1443+'прил 7'!AE1450</f>
        <v>0</v>
      </c>
      <c r="AF219" s="159">
        <f>'прил 7'!AF1443+'прил 7'!AF1450</f>
        <v>0</v>
      </c>
      <c r="AG219" s="159">
        <f>'прил 7'!AG1443+'прил 7'!AG1450</f>
        <v>0</v>
      </c>
    </row>
    <row r="220" spans="1:33" ht="21" hidden="1" customHeight="1">
      <c r="A220" s="17" t="s">
        <v>343</v>
      </c>
      <c r="B220" s="55">
        <v>795</v>
      </c>
      <c r="C220" s="16" t="s">
        <v>90</v>
      </c>
      <c r="D220" s="16" t="s">
        <v>235</v>
      </c>
      <c r="E220" s="16" t="s">
        <v>185</v>
      </c>
      <c r="F220" s="16" t="s">
        <v>344</v>
      </c>
      <c r="G220" s="159">
        <f>G221</f>
        <v>0</v>
      </c>
      <c r="H220" s="159">
        <f t="shared" ref="H220:AG220" si="92">H221</f>
        <v>0</v>
      </c>
      <c r="I220" s="159">
        <f t="shared" si="92"/>
        <v>0</v>
      </c>
      <c r="J220" s="159">
        <f t="shared" si="92"/>
        <v>0</v>
      </c>
      <c r="K220" s="159">
        <f t="shared" si="92"/>
        <v>0</v>
      </c>
      <c r="L220" s="159">
        <f t="shared" si="92"/>
        <v>0</v>
      </c>
      <c r="M220" s="159">
        <f t="shared" si="92"/>
        <v>0</v>
      </c>
      <c r="N220" s="159">
        <f t="shared" si="92"/>
        <v>0</v>
      </c>
      <c r="O220" s="159">
        <f t="shared" si="92"/>
        <v>0</v>
      </c>
      <c r="P220" s="159">
        <f t="shared" si="92"/>
        <v>0</v>
      </c>
      <c r="Q220" s="159">
        <f t="shared" si="92"/>
        <v>0</v>
      </c>
      <c r="R220" s="159">
        <f t="shared" si="92"/>
        <v>0</v>
      </c>
      <c r="S220" s="159">
        <f t="shared" si="92"/>
        <v>0</v>
      </c>
      <c r="T220" s="159">
        <f t="shared" si="92"/>
        <v>0</v>
      </c>
      <c r="U220" s="159">
        <f t="shared" si="92"/>
        <v>0</v>
      </c>
      <c r="V220" s="159">
        <f t="shared" si="92"/>
        <v>0</v>
      </c>
      <c r="W220" s="159">
        <f t="shared" si="92"/>
        <v>0</v>
      </c>
      <c r="X220" s="159">
        <f t="shared" si="92"/>
        <v>0</v>
      </c>
      <c r="Y220" s="159">
        <f t="shared" si="92"/>
        <v>0</v>
      </c>
      <c r="Z220" s="159">
        <f t="shared" si="92"/>
        <v>0</v>
      </c>
      <c r="AA220" s="159">
        <f t="shared" si="92"/>
        <v>0</v>
      </c>
      <c r="AB220" s="159">
        <f t="shared" si="92"/>
        <v>0</v>
      </c>
      <c r="AC220" s="159">
        <f t="shared" si="92"/>
        <v>0</v>
      </c>
      <c r="AD220" s="159">
        <f t="shared" si="92"/>
        <v>0</v>
      </c>
      <c r="AE220" s="159">
        <f t="shared" si="92"/>
        <v>0</v>
      </c>
      <c r="AF220" s="159">
        <f t="shared" si="92"/>
        <v>0</v>
      </c>
      <c r="AG220" s="159">
        <f t="shared" si="92"/>
        <v>0</v>
      </c>
    </row>
    <row r="221" spans="1:33" ht="18.75" hidden="1" customHeight="1">
      <c r="A221" s="17" t="s">
        <v>371</v>
      </c>
      <c r="B221" s="55">
        <v>795</v>
      </c>
      <c r="C221" s="16" t="s">
        <v>90</v>
      </c>
      <c r="D221" s="16" t="s">
        <v>235</v>
      </c>
      <c r="E221" s="16" t="s">
        <v>185</v>
      </c>
      <c r="F221" s="16" t="s">
        <v>372</v>
      </c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  <c r="AE221" s="159"/>
      <c r="AF221" s="159"/>
      <c r="AG221" s="159"/>
    </row>
    <row r="222" spans="1:33" hidden="1">
      <c r="A222" s="17"/>
      <c r="B222" s="55"/>
      <c r="C222" s="16"/>
      <c r="D222" s="16"/>
      <c r="E222" s="16"/>
      <c r="F222" s="16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  <c r="AE222" s="159"/>
      <c r="AF222" s="159"/>
      <c r="AG222" s="159"/>
    </row>
    <row r="223" spans="1:33" hidden="1">
      <c r="A223" s="17"/>
      <c r="B223" s="55"/>
      <c r="C223" s="16"/>
      <c r="D223" s="16"/>
      <c r="E223" s="16"/>
      <c r="F223" s="16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  <c r="AE223" s="159"/>
      <c r="AF223" s="159"/>
      <c r="AG223" s="159"/>
    </row>
    <row r="224" spans="1:33" s="19" customFormat="1" ht="94.5" hidden="1" customHeight="1">
      <c r="A224" s="56" t="s">
        <v>415</v>
      </c>
      <c r="B224" s="55">
        <v>795</v>
      </c>
      <c r="C224" s="16" t="s">
        <v>90</v>
      </c>
      <c r="D224" s="16" t="s">
        <v>235</v>
      </c>
      <c r="E224" s="16" t="s">
        <v>178</v>
      </c>
      <c r="F224" s="16"/>
      <c r="G224" s="159">
        <f>G225</f>
        <v>0</v>
      </c>
      <c r="H224" s="159">
        <f t="shared" ref="H224:AG224" si="93">H225</f>
        <v>0</v>
      </c>
      <c r="I224" s="159">
        <f t="shared" si="93"/>
        <v>0</v>
      </c>
      <c r="J224" s="159">
        <f t="shared" si="93"/>
        <v>0</v>
      </c>
      <c r="K224" s="159">
        <f t="shared" si="93"/>
        <v>0</v>
      </c>
      <c r="L224" s="159">
        <f t="shared" si="93"/>
        <v>0</v>
      </c>
      <c r="M224" s="159">
        <f t="shared" si="93"/>
        <v>0</v>
      </c>
      <c r="N224" s="159">
        <f t="shared" si="93"/>
        <v>0</v>
      </c>
      <c r="O224" s="159">
        <f t="shared" si="93"/>
        <v>0</v>
      </c>
      <c r="P224" s="159">
        <f t="shared" si="93"/>
        <v>0</v>
      </c>
      <c r="Q224" s="159">
        <f t="shared" si="93"/>
        <v>0</v>
      </c>
      <c r="R224" s="159">
        <f t="shared" si="93"/>
        <v>0</v>
      </c>
      <c r="S224" s="159">
        <f t="shared" si="93"/>
        <v>0</v>
      </c>
      <c r="T224" s="159">
        <f t="shared" si="93"/>
        <v>0</v>
      </c>
      <c r="U224" s="159">
        <f t="shared" si="93"/>
        <v>0</v>
      </c>
      <c r="V224" s="159">
        <f t="shared" si="93"/>
        <v>0</v>
      </c>
      <c r="W224" s="159">
        <f t="shared" si="93"/>
        <v>0</v>
      </c>
      <c r="X224" s="159">
        <f t="shared" si="93"/>
        <v>0</v>
      </c>
      <c r="Y224" s="159">
        <f t="shared" si="93"/>
        <v>0</v>
      </c>
      <c r="Z224" s="159">
        <f t="shared" si="93"/>
        <v>0</v>
      </c>
      <c r="AA224" s="159">
        <f t="shared" si="93"/>
        <v>0</v>
      </c>
      <c r="AB224" s="159">
        <f t="shared" si="93"/>
        <v>0</v>
      </c>
      <c r="AC224" s="159">
        <f t="shared" si="93"/>
        <v>0</v>
      </c>
      <c r="AD224" s="159">
        <f t="shared" si="93"/>
        <v>0</v>
      </c>
      <c r="AE224" s="159">
        <f t="shared" si="93"/>
        <v>0</v>
      </c>
      <c r="AF224" s="159">
        <f t="shared" si="93"/>
        <v>0</v>
      </c>
      <c r="AG224" s="159">
        <f t="shared" si="93"/>
        <v>0</v>
      </c>
    </row>
    <row r="225" spans="1:34" s="19" customFormat="1" ht="54" hidden="1" customHeight="1">
      <c r="A225" s="17" t="s">
        <v>187</v>
      </c>
      <c r="B225" s="55">
        <v>795</v>
      </c>
      <c r="C225" s="16" t="s">
        <v>90</v>
      </c>
      <c r="D225" s="16" t="s">
        <v>235</v>
      </c>
      <c r="E225" s="16" t="s">
        <v>389</v>
      </c>
      <c r="F225" s="16"/>
      <c r="G225" s="159">
        <f>G226+G228</f>
        <v>0</v>
      </c>
      <c r="H225" s="159">
        <f t="shared" ref="H225:AG225" si="94">H226+H228</f>
        <v>0</v>
      </c>
      <c r="I225" s="159">
        <f t="shared" si="94"/>
        <v>0</v>
      </c>
      <c r="J225" s="159">
        <f t="shared" si="94"/>
        <v>0</v>
      </c>
      <c r="K225" s="159">
        <f t="shared" si="94"/>
        <v>0</v>
      </c>
      <c r="L225" s="159">
        <f t="shared" si="94"/>
        <v>0</v>
      </c>
      <c r="M225" s="159">
        <f t="shared" si="94"/>
        <v>0</v>
      </c>
      <c r="N225" s="159">
        <f t="shared" si="94"/>
        <v>0</v>
      </c>
      <c r="O225" s="159">
        <f t="shared" si="94"/>
        <v>0</v>
      </c>
      <c r="P225" s="159">
        <f t="shared" si="94"/>
        <v>0</v>
      </c>
      <c r="Q225" s="159">
        <f t="shared" si="94"/>
        <v>0</v>
      </c>
      <c r="R225" s="159">
        <f t="shared" si="94"/>
        <v>0</v>
      </c>
      <c r="S225" s="159">
        <f t="shared" si="94"/>
        <v>0</v>
      </c>
      <c r="T225" s="159">
        <f t="shared" si="94"/>
        <v>0</v>
      </c>
      <c r="U225" s="159">
        <f t="shared" si="94"/>
        <v>0</v>
      </c>
      <c r="V225" s="159">
        <f t="shared" si="94"/>
        <v>0</v>
      </c>
      <c r="W225" s="159">
        <f t="shared" si="94"/>
        <v>0</v>
      </c>
      <c r="X225" s="159">
        <f t="shared" si="94"/>
        <v>0</v>
      </c>
      <c r="Y225" s="159">
        <f t="shared" si="94"/>
        <v>0</v>
      </c>
      <c r="Z225" s="159">
        <f t="shared" si="94"/>
        <v>0</v>
      </c>
      <c r="AA225" s="159">
        <f t="shared" si="94"/>
        <v>0</v>
      </c>
      <c r="AB225" s="159">
        <f t="shared" si="94"/>
        <v>0</v>
      </c>
      <c r="AC225" s="159">
        <f t="shared" si="94"/>
        <v>0</v>
      </c>
      <c r="AD225" s="159">
        <f t="shared" si="94"/>
        <v>0</v>
      </c>
      <c r="AE225" s="159">
        <f t="shared" si="94"/>
        <v>0</v>
      </c>
      <c r="AF225" s="159">
        <f t="shared" si="94"/>
        <v>0</v>
      </c>
      <c r="AG225" s="159">
        <f t="shared" si="94"/>
        <v>0</v>
      </c>
    </row>
    <row r="226" spans="1:34" s="19" customFormat="1" ht="21.75" hidden="1" customHeight="1">
      <c r="A226" s="17" t="s">
        <v>649</v>
      </c>
      <c r="B226" s="55">
        <v>795</v>
      </c>
      <c r="C226" s="16" t="s">
        <v>90</v>
      </c>
      <c r="D226" s="16" t="s">
        <v>235</v>
      </c>
      <c r="E226" s="16" t="s">
        <v>389</v>
      </c>
      <c r="F226" s="16" t="s">
        <v>50</v>
      </c>
      <c r="G226" s="159">
        <f>G227</f>
        <v>0</v>
      </c>
      <c r="H226" s="159">
        <f t="shared" ref="H226:AG226" si="95">H227</f>
        <v>0</v>
      </c>
      <c r="I226" s="159">
        <f t="shared" si="95"/>
        <v>0</v>
      </c>
      <c r="J226" s="159">
        <f t="shared" si="95"/>
        <v>0</v>
      </c>
      <c r="K226" s="159">
        <f t="shared" si="95"/>
        <v>0</v>
      </c>
      <c r="L226" s="159">
        <f t="shared" si="95"/>
        <v>0</v>
      </c>
      <c r="M226" s="159">
        <f t="shared" si="95"/>
        <v>0</v>
      </c>
      <c r="N226" s="159">
        <f t="shared" si="95"/>
        <v>0</v>
      </c>
      <c r="O226" s="159">
        <f t="shared" si="95"/>
        <v>0</v>
      </c>
      <c r="P226" s="159">
        <f t="shared" si="95"/>
        <v>0</v>
      </c>
      <c r="Q226" s="159">
        <f t="shared" si="95"/>
        <v>0</v>
      </c>
      <c r="R226" s="159">
        <f t="shared" si="95"/>
        <v>0</v>
      </c>
      <c r="S226" s="159">
        <f t="shared" si="95"/>
        <v>0</v>
      </c>
      <c r="T226" s="159">
        <f t="shared" si="95"/>
        <v>0</v>
      </c>
      <c r="U226" s="159">
        <f t="shared" si="95"/>
        <v>0</v>
      </c>
      <c r="V226" s="159">
        <f t="shared" si="95"/>
        <v>0</v>
      </c>
      <c r="W226" s="159">
        <f t="shared" si="95"/>
        <v>0</v>
      </c>
      <c r="X226" s="159">
        <f t="shared" si="95"/>
        <v>0</v>
      </c>
      <c r="Y226" s="159">
        <f t="shared" si="95"/>
        <v>0</v>
      </c>
      <c r="Z226" s="159">
        <f t="shared" si="95"/>
        <v>0</v>
      </c>
      <c r="AA226" s="159">
        <f t="shared" si="95"/>
        <v>0</v>
      </c>
      <c r="AB226" s="159">
        <f t="shared" si="95"/>
        <v>0</v>
      </c>
      <c r="AC226" s="159">
        <f t="shared" si="95"/>
        <v>0</v>
      </c>
      <c r="AD226" s="159">
        <f t="shared" si="95"/>
        <v>0</v>
      </c>
      <c r="AE226" s="159">
        <f t="shared" si="95"/>
        <v>0</v>
      </c>
      <c r="AF226" s="159">
        <f t="shared" si="95"/>
        <v>0</v>
      </c>
      <c r="AG226" s="159">
        <f t="shared" si="95"/>
        <v>0</v>
      </c>
    </row>
    <row r="227" spans="1:34" s="19" customFormat="1" ht="32.25" hidden="1" customHeight="1">
      <c r="A227" s="17" t="s">
        <v>51</v>
      </c>
      <c r="B227" s="55">
        <v>795</v>
      </c>
      <c r="C227" s="16" t="s">
        <v>90</v>
      </c>
      <c r="D227" s="16" t="s">
        <v>235</v>
      </c>
      <c r="E227" s="16" t="s">
        <v>389</v>
      </c>
      <c r="F227" s="16" t="s">
        <v>52</v>
      </c>
      <c r="G227" s="159">
        <f>'прил 7'!G1438</f>
        <v>0</v>
      </c>
      <c r="H227" s="159">
        <f>'прил 7'!H1438</f>
        <v>0</v>
      </c>
      <c r="I227" s="159">
        <f>'прил 7'!I1438</f>
        <v>0</v>
      </c>
      <c r="J227" s="159">
        <f>'прил 7'!J1438</f>
        <v>0</v>
      </c>
      <c r="K227" s="159">
        <f>'прил 7'!K1438</f>
        <v>0</v>
      </c>
      <c r="L227" s="159">
        <f>'прил 7'!L1438</f>
        <v>0</v>
      </c>
      <c r="M227" s="159">
        <f>'прил 7'!M1438</f>
        <v>0</v>
      </c>
      <c r="N227" s="159">
        <f>'прил 7'!N1438</f>
        <v>0</v>
      </c>
      <c r="O227" s="159">
        <f>'прил 7'!O1438</f>
        <v>0</v>
      </c>
      <c r="P227" s="159">
        <f>'прил 7'!P1438</f>
        <v>0</v>
      </c>
      <c r="Q227" s="159">
        <f>'прил 7'!Q1438</f>
        <v>0</v>
      </c>
      <c r="R227" s="159">
        <f>'прил 7'!R1438</f>
        <v>0</v>
      </c>
      <c r="S227" s="159">
        <f>'прил 7'!S1438</f>
        <v>0</v>
      </c>
      <c r="T227" s="159">
        <f>'прил 7'!T1438</f>
        <v>0</v>
      </c>
      <c r="U227" s="159">
        <f>'прил 7'!U1438</f>
        <v>0</v>
      </c>
      <c r="V227" s="159">
        <f>'прил 7'!V1438</f>
        <v>0</v>
      </c>
      <c r="W227" s="159">
        <f>'прил 7'!W1438</f>
        <v>0</v>
      </c>
      <c r="X227" s="159">
        <f>'прил 7'!X1438</f>
        <v>0</v>
      </c>
      <c r="Y227" s="159">
        <f>'прил 7'!Y1438</f>
        <v>0</v>
      </c>
      <c r="Z227" s="159">
        <f>'прил 7'!Z1438</f>
        <v>0</v>
      </c>
      <c r="AA227" s="159">
        <f>'прил 7'!AA1438</f>
        <v>0</v>
      </c>
      <c r="AB227" s="159">
        <f>'прил 7'!AB1438</f>
        <v>0</v>
      </c>
      <c r="AC227" s="159">
        <f>'прил 7'!AC1438</f>
        <v>0</v>
      </c>
      <c r="AD227" s="159">
        <f>'прил 7'!AD1438</f>
        <v>0</v>
      </c>
      <c r="AE227" s="159">
        <f>'прил 7'!AE1438</f>
        <v>0</v>
      </c>
      <c r="AF227" s="159">
        <f>'прил 7'!AF1438</f>
        <v>0</v>
      </c>
      <c r="AG227" s="159">
        <f>'прил 7'!AG1438</f>
        <v>0</v>
      </c>
    </row>
    <row r="228" spans="1:34" s="19" customFormat="1" ht="22.5" hidden="1" customHeight="1">
      <c r="A228" s="17" t="s">
        <v>343</v>
      </c>
      <c r="B228" s="55">
        <v>795</v>
      </c>
      <c r="C228" s="16" t="s">
        <v>90</v>
      </c>
      <c r="D228" s="16" t="s">
        <v>235</v>
      </c>
      <c r="E228" s="16" t="s">
        <v>389</v>
      </c>
      <c r="F228" s="16" t="s">
        <v>344</v>
      </c>
      <c r="G228" s="159">
        <f>G229</f>
        <v>0</v>
      </c>
      <c r="H228" s="159">
        <f t="shared" ref="H228:AG228" si="96">H229</f>
        <v>0</v>
      </c>
      <c r="I228" s="159">
        <f t="shared" si="96"/>
        <v>0</v>
      </c>
      <c r="J228" s="159">
        <f t="shared" si="96"/>
        <v>0</v>
      </c>
      <c r="K228" s="159">
        <f t="shared" si="96"/>
        <v>0</v>
      </c>
      <c r="L228" s="159">
        <f t="shared" si="96"/>
        <v>0</v>
      </c>
      <c r="M228" s="159">
        <f t="shared" si="96"/>
        <v>0</v>
      </c>
      <c r="N228" s="159">
        <f t="shared" si="96"/>
        <v>0</v>
      </c>
      <c r="O228" s="159">
        <f t="shared" si="96"/>
        <v>0</v>
      </c>
      <c r="P228" s="159">
        <f t="shared" si="96"/>
        <v>0</v>
      </c>
      <c r="Q228" s="159">
        <f t="shared" si="96"/>
        <v>0</v>
      </c>
      <c r="R228" s="159">
        <f t="shared" si="96"/>
        <v>0</v>
      </c>
      <c r="S228" s="159">
        <f t="shared" si="96"/>
        <v>0</v>
      </c>
      <c r="T228" s="159">
        <f t="shared" si="96"/>
        <v>0</v>
      </c>
      <c r="U228" s="159">
        <f t="shared" si="96"/>
        <v>0</v>
      </c>
      <c r="V228" s="159">
        <f t="shared" si="96"/>
        <v>0</v>
      </c>
      <c r="W228" s="159">
        <f t="shared" si="96"/>
        <v>0</v>
      </c>
      <c r="X228" s="159">
        <f t="shared" si="96"/>
        <v>0</v>
      </c>
      <c r="Y228" s="159">
        <f t="shared" si="96"/>
        <v>0</v>
      </c>
      <c r="Z228" s="159">
        <f t="shared" si="96"/>
        <v>0</v>
      </c>
      <c r="AA228" s="159">
        <f t="shared" si="96"/>
        <v>0</v>
      </c>
      <c r="AB228" s="159">
        <f t="shared" si="96"/>
        <v>0</v>
      </c>
      <c r="AC228" s="159">
        <f t="shared" si="96"/>
        <v>0</v>
      </c>
      <c r="AD228" s="159">
        <f t="shared" si="96"/>
        <v>0</v>
      </c>
      <c r="AE228" s="159">
        <f t="shared" si="96"/>
        <v>0</v>
      </c>
      <c r="AF228" s="159">
        <f t="shared" si="96"/>
        <v>0</v>
      </c>
      <c r="AG228" s="159">
        <f t="shared" si="96"/>
        <v>0</v>
      </c>
    </row>
    <row r="229" spans="1:34" s="19" customFormat="1" ht="17.25" hidden="1" customHeight="1">
      <c r="A229" s="17" t="s">
        <v>371</v>
      </c>
      <c r="B229" s="55">
        <v>795</v>
      </c>
      <c r="C229" s="16" t="s">
        <v>90</v>
      </c>
      <c r="D229" s="16" t="s">
        <v>235</v>
      </c>
      <c r="E229" s="16" t="s">
        <v>389</v>
      </c>
      <c r="F229" s="16" t="s">
        <v>372</v>
      </c>
      <c r="G229" s="159">
        <f>'прил 7'!G1172</f>
        <v>0</v>
      </c>
      <c r="H229" s="159">
        <f>'прил 7'!H1172</f>
        <v>0</v>
      </c>
      <c r="I229" s="159">
        <f>'прил 7'!I1172</f>
        <v>0</v>
      </c>
      <c r="J229" s="159">
        <f>'прил 7'!J1172</f>
        <v>0</v>
      </c>
      <c r="K229" s="159">
        <f>'прил 7'!K1172</f>
        <v>0</v>
      </c>
      <c r="L229" s="159">
        <f>'прил 7'!L1172</f>
        <v>0</v>
      </c>
      <c r="M229" s="159">
        <f>'прил 7'!M1172</f>
        <v>0</v>
      </c>
      <c r="N229" s="159">
        <f>'прил 7'!N1172</f>
        <v>0</v>
      </c>
      <c r="O229" s="159">
        <f>'прил 7'!O1172</f>
        <v>0</v>
      </c>
      <c r="P229" s="159">
        <f>'прил 7'!P1172</f>
        <v>0</v>
      </c>
      <c r="Q229" s="159">
        <f>'прил 7'!Q1172</f>
        <v>0</v>
      </c>
      <c r="R229" s="159">
        <f>'прил 7'!R1172</f>
        <v>0</v>
      </c>
      <c r="S229" s="159">
        <f>'прил 7'!S1172</f>
        <v>0</v>
      </c>
      <c r="T229" s="159">
        <f>'прил 7'!T1172</f>
        <v>0</v>
      </c>
      <c r="U229" s="159">
        <f>'прил 7'!U1172</f>
        <v>0</v>
      </c>
      <c r="V229" s="159">
        <f>'прил 7'!V1172</f>
        <v>0</v>
      </c>
      <c r="W229" s="159">
        <f>'прил 7'!W1172</f>
        <v>0</v>
      </c>
      <c r="X229" s="159">
        <f>'прил 7'!X1172</f>
        <v>0</v>
      </c>
      <c r="Y229" s="159">
        <f>'прил 7'!Y1172</f>
        <v>0</v>
      </c>
      <c r="Z229" s="159">
        <f>'прил 7'!Z1172</f>
        <v>0</v>
      </c>
      <c r="AA229" s="159">
        <f>'прил 7'!AA1172</f>
        <v>0</v>
      </c>
      <c r="AB229" s="159">
        <f>'прил 7'!AB1172</f>
        <v>0</v>
      </c>
      <c r="AC229" s="159">
        <f>'прил 7'!AC1172</f>
        <v>0</v>
      </c>
      <c r="AD229" s="159">
        <f>'прил 7'!AD1172</f>
        <v>0</v>
      </c>
      <c r="AE229" s="159">
        <f>'прил 7'!AE1172</f>
        <v>0</v>
      </c>
      <c r="AF229" s="159">
        <f>'прил 7'!AF1172</f>
        <v>0</v>
      </c>
      <c r="AG229" s="159">
        <f>'прил 7'!AG1172</f>
        <v>0</v>
      </c>
    </row>
    <row r="230" spans="1:34" s="19" customFormat="1" ht="62.25" customHeight="1">
      <c r="A230" s="17" t="s">
        <v>957</v>
      </c>
      <c r="B230" s="55">
        <v>795</v>
      </c>
      <c r="C230" s="16" t="s">
        <v>90</v>
      </c>
      <c r="D230" s="16" t="s">
        <v>235</v>
      </c>
      <c r="E230" s="16" t="s">
        <v>389</v>
      </c>
      <c r="F230" s="16"/>
      <c r="G230" s="159">
        <f>G231+G233</f>
        <v>354665.8</v>
      </c>
      <c r="H230" s="159">
        <f t="shared" ref="H230:AG230" si="97">H231+H233</f>
        <v>354666.8</v>
      </c>
      <c r="I230" s="159">
        <f t="shared" si="97"/>
        <v>354667.8</v>
      </c>
      <c r="J230" s="159">
        <f t="shared" si="97"/>
        <v>354668.79999999999</v>
      </c>
      <c r="K230" s="159">
        <f t="shared" si="97"/>
        <v>354669.8</v>
      </c>
      <c r="L230" s="159">
        <f t="shared" si="97"/>
        <v>354670.8</v>
      </c>
      <c r="M230" s="159">
        <f t="shared" si="97"/>
        <v>354671.8</v>
      </c>
      <c r="N230" s="159">
        <f t="shared" si="97"/>
        <v>354672.8</v>
      </c>
      <c r="O230" s="159">
        <f t="shared" si="97"/>
        <v>354673.8</v>
      </c>
      <c r="P230" s="159">
        <f t="shared" si="97"/>
        <v>354674.8</v>
      </c>
      <c r="Q230" s="159">
        <f t="shared" si="97"/>
        <v>354675.8</v>
      </c>
      <c r="R230" s="159">
        <f t="shared" si="97"/>
        <v>354676.8</v>
      </c>
      <c r="S230" s="159">
        <f t="shared" si="97"/>
        <v>148512</v>
      </c>
      <c r="T230" s="159">
        <f t="shared" si="97"/>
        <v>148513</v>
      </c>
      <c r="U230" s="159">
        <f t="shared" si="97"/>
        <v>148514</v>
      </c>
      <c r="V230" s="159">
        <f t="shared" si="97"/>
        <v>148515</v>
      </c>
      <c r="W230" s="159">
        <f t="shared" si="97"/>
        <v>148516</v>
      </c>
      <c r="X230" s="159">
        <f t="shared" si="97"/>
        <v>148517</v>
      </c>
      <c r="Y230" s="159">
        <f t="shared" si="97"/>
        <v>148518</v>
      </c>
      <c r="Z230" s="159">
        <f t="shared" si="97"/>
        <v>148519</v>
      </c>
      <c r="AA230" s="159">
        <f t="shared" si="97"/>
        <v>148520</v>
      </c>
      <c r="AB230" s="159">
        <f t="shared" si="97"/>
        <v>148521</v>
      </c>
      <c r="AC230" s="159">
        <f t="shared" si="97"/>
        <v>148522</v>
      </c>
      <c r="AD230" s="159">
        <f t="shared" si="97"/>
        <v>148523</v>
      </c>
      <c r="AE230" s="159">
        <f t="shared" si="97"/>
        <v>148524</v>
      </c>
      <c r="AF230" s="159">
        <f t="shared" si="97"/>
        <v>148525</v>
      </c>
      <c r="AG230" s="159">
        <f t="shared" si="97"/>
        <v>255665.8</v>
      </c>
    </row>
    <row r="231" spans="1:34" s="19" customFormat="1" ht="32.25" customHeight="1">
      <c r="A231" s="17" t="s">
        <v>649</v>
      </c>
      <c r="B231" s="55">
        <v>795</v>
      </c>
      <c r="C231" s="16" t="s">
        <v>90</v>
      </c>
      <c r="D231" s="16" t="s">
        <v>235</v>
      </c>
      <c r="E231" s="16" t="s">
        <v>389</v>
      </c>
      <c r="F231" s="16" t="s">
        <v>50</v>
      </c>
      <c r="G231" s="159">
        <f>G232</f>
        <v>148500</v>
      </c>
      <c r="H231" s="159">
        <f t="shared" ref="H231:AG231" si="98">H232</f>
        <v>148501</v>
      </c>
      <c r="I231" s="159">
        <f t="shared" si="98"/>
        <v>148502</v>
      </c>
      <c r="J231" s="159">
        <f t="shared" si="98"/>
        <v>148503</v>
      </c>
      <c r="K231" s="159">
        <f t="shared" si="98"/>
        <v>148504</v>
      </c>
      <c r="L231" s="159">
        <f t="shared" si="98"/>
        <v>148505</v>
      </c>
      <c r="M231" s="159">
        <f t="shared" si="98"/>
        <v>148506</v>
      </c>
      <c r="N231" s="159">
        <f t="shared" si="98"/>
        <v>148507</v>
      </c>
      <c r="O231" s="159">
        <f t="shared" si="98"/>
        <v>148508</v>
      </c>
      <c r="P231" s="159">
        <f t="shared" si="98"/>
        <v>148509</v>
      </c>
      <c r="Q231" s="159">
        <f t="shared" si="98"/>
        <v>148510</v>
      </c>
      <c r="R231" s="159">
        <f t="shared" si="98"/>
        <v>148511</v>
      </c>
      <c r="S231" s="159">
        <f t="shared" si="98"/>
        <v>148512</v>
      </c>
      <c r="T231" s="159">
        <f t="shared" si="98"/>
        <v>148513</v>
      </c>
      <c r="U231" s="159">
        <f t="shared" si="98"/>
        <v>148514</v>
      </c>
      <c r="V231" s="159">
        <f t="shared" si="98"/>
        <v>148515</v>
      </c>
      <c r="W231" s="159">
        <f t="shared" si="98"/>
        <v>148516</v>
      </c>
      <c r="X231" s="159">
        <f t="shared" si="98"/>
        <v>148517</v>
      </c>
      <c r="Y231" s="159">
        <f t="shared" si="98"/>
        <v>148518</v>
      </c>
      <c r="Z231" s="159">
        <f t="shared" si="98"/>
        <v>148519</v>
      </c>
      <c r="AA231" s="159">
        <f t="shared" si="98"/>
        <v>148520</v>
      </c>
      <c r="AB231" s="159">
        <f t="shared" si="98"/>
        <v>148521</v>
      </c>
      <c r="AC231" s="159">
        <f t="shared" si="98"/>
        <v>148522</v>
      </c>
      <c r="AD231" s="159">
        <f t="shared" si="98"/>
        <v>148523</v>
      </c>
      <c r="AE231" s="159">
        <f t="shared" si="98"/>
        <v>148524</v>
      </c>
      <c r="AF231" s="159">
        <f t="shared" si="98"/>
        <v>148525</v>
      </c>
      <c r="AG231" s="159">
        <f t="shared" si="98"/>
        <v>49500</v>
      </c>
    </row>
    <row r="232" spans="1:34" s="19" customFormat="1" ht="32.25" customHeight="1">
      <c r="A232" s="17" t="s">
        <v>51</v>
      </c>
      <c r="B232" s="55">
        <v>795</v>
      </c>
      <c r="C232" s="16" t="s">
        <v>90</v>
      </c>
      <c r="D232" s="16" t="s">
        <v>235</v>
      </c>
      <c r="E232" s="16" t="s">
        <v>389</v>
      </c>
      <c r="F232" s="16" t="s">
        <v>52</v>
      </c>
      <c r="G232" s="159">
        <v>148500</v>
      </c>
      <c r="H232" s="159">
        <v>148501</v>
      </c>
      <c r="I232" s="159">
        <v>148502</v>
      </c>
      <c r="J232" s="159">
        <v>148503</v>
      </c>
      <c r="K232" s="159">
        <v>148504</v>
      </c>
      <c r="L232" s="159">
        <v>148505</v>
      </c>
      <c r="M232" s="159">
        <v>148506</v>
      </c>
      <c r="N232" s="159">
        <v>148507</v>
      </c>
      <c r="O232" s="159">
        <v>148508</v>
      </c>
      <c r="P232" s="159">
        <v>148509</v>
      </c>
      <c r="Q232" s="159">
        <v>148510</v>
      </c>
      <c r="R232" s="159">
        <v>148511</v>
      </c>
      <c r="S232" s="159">
        <v>148512</v>
      </c>
      <c r="T232" s="159">
        <v>148513</v>
      </c>
      <c r="U232" s="159">
        <v>148514</v>
      </c>
      <c r="V232" s="159">
        <v>148515</v>
      </c>
      <c r="W232" s="159">
        <v>148516</v>
      </c>
      <c r="X232" s="159">
        <v>148517</v>
      </c>
      <c r="Y232" s="159">
        <v>148518</v>
      </c>
      <c r="Z232" s="159">
        <v>148519</v>
      </c>
      <c r="AA232" s="159">
        <v>148520</v>
      </c>
      <c r="AB232" s="159">
        <v>148521</v>
      </c>
      <c r="AC232" s="159">
        <v>148522</v>
      </c>
      <c r="AD232" s="159">
        <v>148523</v>
      </c>
      <c r="AE232" s="159">
        <v>148524</v>
      </c>
      <c r="AF232" s="159">
        <v>148525</v>
      </c>
      <c r="AG232" s="159">
        <v>49500</v>
      </c>
    </row>
    <row r="233" spans="1:34" ht="18" customHeight="1">
      <c r="A233" s="17" t="s">
        <v>343</v>
      </c>
      <c r="B233" s="55">
        <v>795</v>
      </c>
      <c r="C233" s="16" t="s">
        <v>90</v>
      </c>
      <c r="D233" s="16" t="s">
        <v>235</v>
      </c>
      <c r="E233" s="16" t="s">
        <v>389</v>
      </c>
      <c r="F233" s="16" t="s">
        <v>344</v>
      </c>
      <c r="G233" s="159">
        <f>G234</f>
        <v>206165.8</v>
      </c>
      <c r="H233" s="159">
        <f t="shared" ref="H233:AG233" si="99">H234</f>
        <v>206165.8</v>
      </c>
      <c r="I233" s="159">
        <f t="shared" si="99"/>
        <v>206165.8</v>
      </c>
      <c r="J233" s="159">
        <f t="shared" si="99"/>
        <v>206165.8</v>
      </c>
      <c r="K233" s="159">
        <f t="shared" si="99"/>
        <v>206165.8</v>
      </c>
      <c r="L233" s="159">
        <f t="shared" si="99"/>
        <v>206165.8</v>
      </c>
      <c r="M233" s="159">
        <f t="shared" si="99"/>
        <v>206165.8</v>
      </c>
      <c r="N233" s="159">
        <f t="shared" si="99"/>
        <v>206165.8</v>
      </c>
      <c r="O233" s="159">
        <f t="shared" si="99"/>
        <v>206165.8</v>
      </c>
      <c r="P233" s="159">
        <f t="shared" si="99"/>
        <v>206165.8</v>
      </c>
      <c r="Q233" s="159">
        <f t="shared" si="99"/>
        <v>206165.8</v>
      </c>
      <c r="R233" s="159">
        <f t="shared" si="99"/>
        <v>206165.8</v>
      </c>
      <c r="S233" s="159">
        <f t="shared" si="99"/>
        <v>0</v>
      </c>
      <c r="T233" s="159">
        <f t="shared" si="99"/>
        <v>0</v>
      </c>
      <c r="U233" s="159">
        <f t="shared" si="99"/>
        <v>0</v>
      </c>
      <c r="V233" s="159">
        <f t="shared" si="99"/>
        <v>0</v>
      </c>
      <c r="W233" s="159">
        <f t="shared" si="99"/>
        <v>0</v>
      </c>
      <c r="X233" s="159">
        <f t="shared" si="99"/>
        <v>0</v>
      </c>
      <c r="Y233" s="159">
        <f t="shared" si="99"/>
        <v>0</v>
      </c>
      <c r="Z233" s="159">
        <f t="shared" si="99"/>
        <v>0</v>
      </c>
      <c r="AA233" s="159">
        <f t="shared" si="99"/>
        <v>0</v>
      </c>
      <c r="AB233" s="159">
        <f t="shared" si="99"/>
        <v>0</v>
      </c>
      <c r="AC233" s="159">
        <f t="shared" si="99"/>
        <v>0</v>
      </c>
      <c r="AD233" s="159">
        <f t="shared" si="99"/>
        <v>0</v>
      </c>
      <c r="AE233" s="159">
        <f t="shared" si="99"/>
        <v>0</v>
      </c>
      <c r="AF233" s="159">
        <f t="shared" si="99"/>
        <v>0</v>
      </c>
      <c r="AG233" s="159">
        <f t="shared" si="99"/>
        <v>206165.8</v>
      </c>
    </row>
    <row r="234" spans="1:34" ht="15" customHeight="1">
      <c r="A234" s="17" t="s">
        <v>371</v>
      </c>
      <c r="B234" s="55">
        <v>795</v>
      </c>
      <c r="C234" s="16" t="s">
        <v>90</v>
      </c>
      <c r="D234" s="16" t="s">
        <v>235</v>
      </c>
      <c r="E234" s="16" t="s">
        <v>389</v>
      </c>
      <c r="F234" s="16" t="s">
        <v>372</v>
      </c>
      <c r="G234" s="159">
        <f>'прил 7'!G1455</f>
        <v>206165.8</v>
      </c>
      <c r="H234" s="159">
        <f>'прил 7'!H1455</f>
        <v>206165.8</v>
      </c>
      <c r="I234" s="159">
        <f>'прил 7'!I1455</f>
        <v>206165.8</v>
      </c>
      <c r="J234" s="159">
        <f>'прил 7'!J1455</f>
        <v>206165.8</v>
      </c>
      <c r="K234" s="159">
        <f>'прил 7'!K1455</f>
        <v>206165.8</v>
      </c>
      <c r="L234" s="159">
        <f>'прил 7'!L1455</f>
        <v>206165.8</v>
      </c>
      <c r="M234" s="159">
        <f>'прил 7'!M1455</f>
        <v>206165.8</v>
      </c>
      <c r="N234" s="159">
        <f>'прил 7'!N1455</f>
        <v>206165.8</v>
      </c>
      <c r="O234" s="159">
        <f>'прил 7'!O1455</f>
        <v>206165.8</v>
      </c>
      <c r="P234" s="159">
        <f>'прил 7'!P1455</f>
        <v>206165.8</v>
      </c>
      <c r="Q234" s="159">
        <f>'прил 7'!Q1455</f>
        <v>206165.8</v>
      </c>
      <c r="R234" s="159">
        <f>'прил 7'!R1455</f>
        <v>206165.8</v>
      </c>
      <c r="S234" s="159">
        <f>'прил 7'!S1455</f>
        <v>0</v>
      </c>
      <c r="T234" s="159">
        <f>'прил 7'!T1455</f>
        <v>0</v>
      </c>
      <c r="U234" s="159">
        <f>'прил 7'!U1455</f>
        <v>0</v>
      </c>
      <c r="V234" s="159">
        <f>'прил 7'!V1455</f>
        <v>0</v>
      </c>
      <c r="W234" s="159">
        <f>'прил 7'!W1455</f>
        <v>0</v>
      </c>
      <c r="X234" s="159">
        <f>'прил 7'!X1455</f>
        <v>0</v>
      </c>
      <c r="Y234" s="159">
        <f>'прил 7'!Y1455</f>
        <v>0</v>
      </c>
      <c r="Z234" s="159">
        <f>'прил 7'!Z1455</f>
        <v>0</v>
      </c>
      <c r="AA234" s="159">
        <f>'прил 7'!AA1455</f>
        <v>0</v>
      </c>
      <c r="AB234" s="159">
        <f>'прил 7'!AB1455</f>
        <v>0</v>
      </c>
      <c r="AC234" s="159">
        <f>'прил 7'!AC1455</f>
        <v>0</v>
      </c>
      <c r="AD234" s="159">
        <f>'прил 7'!AD1455</f>
        <v>0</v>
      </c>
      <c r="AE234" s="159">
        <f>'прил 7'!AE1455</f>
        <v>0</v>
      </c>
      <c r="AF234" s="159">
        <f>'прил 7'!AF1455</f>
        <v>0</v>
      </c>
      <c r="AG234" s="159">
        <v>206165.8</v>
      </c>
    </row>
    <row r="235" spans="1:34" ht="78.75" customHeight="1">
      <c r="A235" s="17" t="s">
        <v>190</v>
      </c>
      <c r="B235" s="55">
        <v>795</v>
      </c>
      <c r="C235" s="16" t="s">
        <v>90</v>
      </c>
      <c r="D235" s="16" t="s">
        <v>235</v>
      </c>
      <c r="E235" s="16" t="s">
        <v>188</v>
      </c>
      <c r="F235" s="16"/>
      <c r="G235" s="159">
        <f>G239+G236+G268+G275+G262+G265+G307+G302</f>
        <v>23485133.880000003</v>
      </c>
      <c r="H235" s="159">
        <f t="shared" ref="H235:AG235" si="100">H239+H236+H268+H275+H262+H265+H307+H302</f>
        <v>23485134.880000003</v>
      </c>
      <c r="I235" s="159">
        <f t="shared" si="100"/>
        <v>23485135.880000003</v>
      </c>
      <c r="J235" s="159">
        <f t="shared" si="100"/>
        <v>23485136.880000003</v>
      </c>
      <c r="K235" s="159">
        <f t="shared" si="100"/>
        <v>23485137.880000003</v>
      </c>
      <c r="L235" s="159">
        <f t="shared" si="100"/>
        <v>23485138.880000003</v>
      </c>
      <c r="M235" s="159">
        <f t="shared" si="100"/>
        <v>23485139.880000003</v>
      </c>
      <c r="N235" s="159">
        <f t="shared" si="100"/>
        <v>23485140.880000003</v>
      </c>
      <c r="O235" s="159">
        <f t="shared" si="100"/>
        <v>23485141.880000003</v>
      </c>
      <c r="P235" s="159">
        <f t="shared" si="100"/>
        <v>23485142.880000003</v>
      </c>
      <c r="Q235" s="159">
        <f t="shared" si="100"/>
        <v>23485143.880000003</v>
      </c>
      <c r="R235" s="159">
        <f t="shared" si="100"/>
        <v>16468409.219999999</v>
      </c>
      <c r="S235" s="159">
        <f t="shared" si="100"/>
        <v>12</v>
      </c>
      <c r="T235" s="159">
        <f t="shared" si="100"/>
        <v>13</v>
      </c>
      <c r="U235" s="159">
        <f t="shared" si="100"/>
        <v>14</v>
      </c>
      <c r="V235" s="159">
        <f t="shared" si="100"/>
        <v>15</v>
      </c>
      <c r="W235" s="159">
        <f t="shared" si="100"/>
        <v>16</v>
      </c>
      <c r="X235" s="159">
        <f t="shared" si="100"/>
        <v>17</v>
      </c>
      <c r="Y235" s="159">
        <f t="shared" si="100"/>
        <v>18</v>
      </c>
      <c r="Z235" s="159">
        <f t="shared" si="100"/>
        <v>19</v>
      </c>
      <c r="AA235" s="159">
        <f t="shared" si="100"/>
        <v>20</v>
      </c>
      <c r="AB235" s="159">
        <f t="shared" si="100"/>
        <v>21</v>
      </c>
      <c r="AC235" s="159">
        <f t="shared" si="100"/>
        <v>22</v>
      </c>
      <c r="AD235" s="159">
        <f t="shared" si="100"/>
        <v>23</v>
      </c>
      <c r="AE235" s="159">
        <f t="shared" si="100"/>
        <v>24</v>
      </c>
      <c r="AF235" s="159">
        <f t="shared" si="100"/>
        <v>25</v>
      </c>
      <c r="AG235" s="159">
        <f t="shared" si="100"/>
        <v>16468424.219999999</v>
      </c>
      <c r="AH235" s="2">
        <f>G247+G314+G319+G325+G333-2128000</f>
        <v>33080509.590000004</v>
      </c>
    </row>
    <row r="236" spans="1:34" s="19" customFormat="1" ht="80.25" hidden="1" customHeight="1">
      <c r="A236" s="17" t="s">
        <v>582</v>
      </c>
      <c r="B236" s="55">
        <v>795</v>
      </c>
      <c r="C236" s="16" t="s">
        <v>90</v>
      </c>
      <c r="D236" s="16" t="s">
        <v>235</v>
      </c>
      <c r="E236" s="16" t="s">
        <v>119</v>
      </c>
      <c r="F236" s="16"/>
      <c r="G236" s="159">
        <f>G237</f>
        <v>0</v>
      </c>
      <c r="H236" s="159">
        <f t="shared" ref="H236:AG237" si="101">H237</f>
        <v>0</v>
      </c>
      <c r="I236" s="159">
        <f t="shared" si="101"/>
        <v>0</v>
      </c>
      <c r="J236" s="159">
        <f t="shared" si="101"/>
        <v>0</v>
      </c>
      <c r="K236" s="159">
        <f t="shared" si="101"/>
        <v>0</v>
      </c>
      <c r="L236" s="159">
        <f t="shared" si="101"/>
        <v>0</v>
      </c>
      <c r="M236" s="159">
        <f t="shared" si="101"/>
        <v>0</v>
      </c>
      <c r="N236" s="159">
        <f t="shared" si="101"/>
        <v>0</v>
      </c>
      <c r="O236" s="159">
        <f t="shared" si="101"/>
        <v>0</v>
      </c>
      <c r="P236" s="159">
        <f t="shared" si="101"/>
        <v>0</v>
      </c>
      <c r="Q236" s="159">
        <f t="shared" si="101"/>
        <v>0</v>
      </c>
      <c r="R236" s="159">
        <f t="shared" si="101"/>
        <v>0</v>
      </c>
      <c r="S236" s="159">
        <f t="shared" si="101"/>
        <v>0</v>
      </c>
      <c r="T236" s="159">
        <f t="shared" si="101"/>
        <v>0</v>
      </c>
      <c r="U236" s="159">
        <f t="shared" si="101"/>
        <v>0</v>
      </c>
      <c r="V236" s="159">
        <f t="shared" si="101"/>
        <v>0</v>
      </c>
      <c r="W236" s="159">
        <f t="shared" si="101"/>
        <v>0</v>
      </c>
      <c r="X236" s="159">
        <f t="shared" si="101"/>
        <v>0</v>
      </c>
      <c r="Y236" s="159">
        <f t="shared" si="101"/>
        <v>0</v>
      </c>
      <c r="Z236" s="159">
        <f t="shared" si="101"/>
        <v>0</v>
      </c>
      <c r="AA236" s="159">
        <f t="shared" si="101"/>
        <v>0</v>
      </c>
      <c r="AB236" s="159">
        <f t="shared" si="101"/>
        <v>0</v>
      </c>
      <c r="AC236" s="159">
        <f t="shared" si="101"/>
        <v>0</v>
      </c>
      <c r="AD236" s="159">
        <f t="shared" si="101"/>
        <v>0</v>
      </c>
      <c r="AE236" s="159">
        <f t="shared" si="101"/>
        <v>0</v>
      </c>
      <c r="AF236" s="159">
        <f t="shared" si="101"/>
        <v>0</v>
      </c>
      <c r="AG236" s="159">
        <f t="shared" si="101"/>
        <v>0</v>
      </c>
    </row>
    <row r="237" spans="1:34" hidden="1">
      <c r="A237" s="17" t="s">
        <v>343</v>
      </c>
      <c r="B237" s="55">
        <v>795</v>
      </c>
      <c r="C237" s="16" t="s">
        <v>90</v>
      </c>
      <c r="D237" s="16" t="s">
        <v>235</v>
      </c>
      <c r="E237" s="16" t="s">
        <v>119</v>
      </c>
      <c r="F237" s="16" t="s">
        <v>344</v>
      </c>
      <c r="G237" s="159">
        <f>G238</f>
        <v>0</v>
      </c>
      <c r="H237" s="159">
        <f t="shared" si="101"/>
        <v>0</v>
      </c>
      <c r="I237" s="159">
        <f t="shared" si="101"/>
        <v>0</v>
      </c>
      <c r="J237" s="159">
        <f t="shared" si="101"/>
        <v>0</v>
      </c>
      <c r="K237" s="159">
        <f t="shared" si="101"/>
        <v>0</v>
      </c>
      <c r="L237" s="159">
        <f t="shared" si="101"/>
        <v>0</v>
      </c>
      <c r="M237" s="159">
        <f t="shared" si="101"/>
        <v>0</v>
      </c>
      <c r="N237" s="159">
        <f t="shared" si="101"/>
        <v>0</v>
      </c>
      <c r="O237" s="159">
        <f t="shared" si="101"/>
        <v>0</v>
      </c>
      <c r="P237" s="159">
        <f t="shared" si="101"/>
        <v>0</v>
      </c>
      <c r="Q237" s="159">
        <f t="shared" si="101"/>
        <v>0</v>
      </c>
      <c r="R237" s="159">
        <f t="shared" si="101"/>
        <v>0</v>
      </c>
      <c r="S237" s="159">
        <f t="shared" si="101"/>
        <v>0</v>
      </c>
      <c r="T237" s="159">
        <f t="shared" si="101"/>
        <v>0</v>
      </c>
      <c r="U237" s="159">
        <f t="shared" si="101"/>
        <v>0</v>
      </c>
      <c r="V237" s="159">
        <f t="shared" si="101"/>
        <v>0</v>
      </c>
      <c r="W237" s="159">
        <f t="shared" si="101"/>
        <v>0</v>
      </c>
      <c r="X237" s="159">
        <f t="shared" si="101"/>
        <v>0</v>
      </c>
      <c r="Y237" s="159">
        <f t="shared" si="101"/>
        <v>0</v>
      </c>
      <c r="Z237" s="159">
        <f t="shared" si="101"/>
        <v>0</v>
      </c>
      <c r="AA237" s="159">
        <f t="shared" si="101"/>
        <v>0</v>
      </c>
      <c r="AB237" s="159">
        <f t="shared" si="101"/>
        <v>0</v>
      </c>
      <c r="AC237" s="159">
        <f t="shared" si="101"/>
        <v>0</v>
      </c>
      <c r="AD237" s="159">
        <f t="shared" si="101"/>
        <v>0</v>
      </c>
      <c r="AE237" s="159">
        <f t="shared" si="101"/>
        <v>0</v>
      </c>
      <c r="AF237" s="159">
        <f t="shared" si="101"/>
        <v>0</v>
      </c>
      <c r="AG237" s="159">
        <f t="shared" si="101"/>
        <v>0</v>
      </c>
    </row>
    <row r="238" spans="1:34" hidden="1">
      <c r="A238" s="17" t="s">
        <v>371</v>
      </c>
      <c r="B238" s="55">
        <v>795</v>
      </c>
      <c r="C238" s="16" t="s">
        <v>90</v>
      </c>
      <c r="D238" s="16" t="s">
        <v>235</v>
      </c>
      <c r="E238" s="16" t="s">
        <v>119</v>
      </c>
      <c r="F238" s="16" t="s">
        <v>372</v>
      </c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  <c r="AE238" s="159"/>
      <c r="AF238" s="159"/>
      <c r="AG238" s="159"/>
    </row>
    <row r="239" spans="1:34" ht="47.25" customHeight="1">
      <c r="A239" s="17" t="s">
        <v>191</v>
      </c>
      <c r="B239" s="55">
        <v>795</v>
      </c>
      <c r="C239" s="16" t="s">
        <v>90</v>
      </c>
      <c r="D239" s="16" t="s">
        <v>235</v>
      </c>
      <c r="E239" s="16" t="s">
        <v>189</v>
      </c>
      <c r="F239" s="16"/>
      <c r="G239" s="159">
        <f>G246+G240+G242+G260+G244</f>
        <v>21874415.760000002</v>
      </c>
      <c r="H239" s="159">
        <f t="shared" ref="H239:AG239" si="102">H246+H240+H242+H260+H244</f>
        <v>21874416.760000002</v>
      </c>
      <c r="I239" s="159">
        <f t="shared" si="102"/>
        <v>21874417.760000002</v>
      </c>
      <c r="J239" s="159">
        <f t="shared" si="102"/>
        <v>21874418.760000002</v>
      </c>
      <c r="K239" s="159">
        <f t="shared" si="102"/>
        <v>21874419.760000002</v>
      </c>
      <c r="L239" s="159">
        <f t="shared" si="102"/>
        <v>21874420.760000002</v>
      </c>
      <c r="M239" s="159">
        <f t="shared" si="102"/>
        <v>21874421.760000002</v>
      </c>
      <c r="N239" s="159">
        <f t="shared" si="102"/>
        <v>21874422.760000002</v>
      </c>
      <c r="O239" s="159">
        <f t="shared" si="102"/>
        <v>21874423.760000002</v>
      </c>
      <c r="P239" s="159">
        <f t="shared" si="102"/>
        <v>21874424.760000002</v>
      </c>
      <c r="Q239" s="159">
        <f t="shared" si="102"/>
        <v>21874425.760000002</v>
      </c>
      <c r="R239" s="159">
        <f t="shared" si="102"/>
        <v>15563711.35</v>
      </c>
      <c r="S239" s="159">
        <f t="shared" si="102"/>
        <v>12</v>
      </c>
      <c r="T239" s="159">
        <f t="shared" si="102"/>
        <v>13</v>
      </c>
      <c r="U239" s="159">
        <f t="shared" si="102"/>
        <v>14</v>
      </c>
      <c r="V239" s="159">
        <f t="shared" si="102"/>
        <v>15</v>
      </c>
      <c r="W239" s="159">
        <f t="shared" si="102"/>
        <v>16</v>
      </c>
      <c r="X239" s="159">
        <f t="shared" si="102"/>
        <v>17</v>
      </c>
      <c r="Y239" s="159">
        <f t="shared" si="102"/>
        <v>18</v>
      </c>
      <c r="Z239" s="159">
        <f t="shared" si="102"/>
        <v>19</v>
      </c>
      <c r="AA239" s="159">
        <f t="shared" si="102"/>
        <v>20</v>
      </c>
      <c r="AB239" s="159">
        <f t="shared" si="102"/>
        <v>21</v>
      </c>
      <c r="AC239" s="159">
        <f t="shared" si="102"/>
        <v>22</v>
      </c>
      <c r="AD239" s="159">
        <f t="shared" si="102"/>
        <v>23</v>
      </c>
      <c r="AE239" s="159">
        <f t="shared" si="102"/>
        <v>24</v>
      </c>
      <c r="AF239" s="159">
        <f t="shared" si="102"/>
        <v>25</v>
      </c>
      <c r="AG239" s="159">
        <f t="shared" si="102"/>
        <v>15563726.35</v>
      </c>
    </row>
    <row r="240" spans="1:34" s="19" customFormat="1" ht="20.25" hidden="1" customHeight="1">
      <c r="A240" s="17" t="s">
        <v>649</v>
      </c>
      <c r="B240" s="55">
        <v>795</v>
      </c>
      <c r="C240" s="16" t="s">
        <v>90</v>
      </c>
      <c r="D240" s="16" t="s">
        <v>235</v>
      </c>
      <c r="E240" s="16" t="s">
        <v>189</v>
      </c>
      <c r="F240" s="16" t="s">
        <v>50</v>
      </c>
      <c r="G240" s="159">
        <f>G241</f>
        <v>0</v>
      </c>
      <c r="H240" s="159">
        <f t="shared" ref="H240:AG240" si="103">H241</f>
        <v>1</v>
      </c>
      <c r="I240" s="159">
        <f t="shared" si="103"/>
        <v>2</v>
      </c>
      <c r="J240" s="159">
        <f t="shared" si="103"/>
        <v>3</v>
      </c>
      <c r="K240" s="159">
        <f t="shared" si="103"/>
        <v>4</v>
      </c>
      <c r="L240" s="159">
        <f t="shared" si="103"/>
        <v>5</v>
      </c>
      <c r="M240" s="159">
        <f t="shared" si="103"/>
        <v>6</v>
      </c>
      <c r="N240" s="159">
        <f t="shared" si="103"/>
        <v>7</v>
      </c>
      <c r="O240" s="159">
        <f t="shared" si="103"/>
        <v>8</v>
      </c>
      <c r="P240" s="159">
        <f t="shared" si="103"/>
        <v>9</v>
      </c>
      <c r="Q240" s="159">
        <f t="shared" si="103"/>
        <v>10</v>
      </c>
      <c r="R240" s="159">
        <f t="shared" si="103"/>
        <v>11</v>
      </c>
      <c r="S240" s="159">
        <f t="shared" si="103"/>
        <v>12</v>
      </c>
      <c r="T240" s="159">
        <f t="shared" si="103"/>
        <v>13</v>
      </c>
      <c r="U240" s="159">
        <f t="shared" si="103"/>
        <v>14</v>
      </c>
      <c r="V240" s="159">
        <f t="shared" si="103"/>
        <v>15</v>
      </c>
      <c r="W240" s="159">
        <f t="shared" si="103"/>
        <v>16</v>
      </c>
      <c r="X240" s="159">
        <f t="shared" si="103"/>
        <v>17</v>
      </c>
      <c r="Y240" s="159">
        <f t="shared" si="103"/>
        <v>18</v>
      </c>
      <c r="Z240" s="159">
        <f t="shared" si="103"/>
        <v>19</v>
      </c>
      <c r="AA240" s="159">
        <f t="shared" si="103"/>
        <v>20</v>
      </c>
      <c r="AB240" s="159">
        <f t="shared" si="103"/>
        <v>21</v>
      </c>
      <c r="AC240" s="159">
        <f t="shared" si="103"/>
        <v>22</v>
      </c>
      <c r="AD240" s="159">
        <f t="shared" si="103"/>
        <v>23</v>
      </c>
      <c r="AE240" s="159">
        <f t="shared" si="103"/>
        <v>24</v>
      </c>
      <c r="AF240" s="159">
        <f t="shared" si="103"/>
        <v>25</v>
      </c>
      <c r="AG240" s="159">
        <f t="shared" si="103"/>
        <v>26</v>
      </c>
    </row>
    <row r="241" spans="1:33" s="19" customFormat="1" ht="32.25" hidden="1" customHeight="1">
      <c r="A241" s="17" t="s">
        <v>51</v>
      </c>
      <c r="B241" s="55">
        <v>795</v>
      </c>
      <c r="C241" s="16" t="s">
        <v>90</v>
      </c>
      <c r="D241" s="16" t="s">
        <v>235</v>
      </c>
      <c r="E241" s="16" t="s">
        <v>189</v>
      </c>
      <c r="F241" s="16" t="s">
        <v>52</v>
      </c>
      <c r="G241" s="159">
        <v>0</v>
      </c>
      <c r="H241" s="159">
        <v>1</v>
      </c>
      <c r="I241" s="159">
        <v>2</v>
      </c>
      <c r="J241" s="159">
        <v>3</v>
      </c>
      <c r="K241" s="159">
        <v>4</v>
      </c>
      <c r="L241" s="159">
        <v>5</v>
      </c>
      <c r="M241" s="159">
        <v>6</v>
      </c>
      <c r="N241" s="159">
        <v>7</v>
      </c>
      <c r="O241" s="159">
        <v>8</v>
      </c>
      <c r="P241" s="159">
        <v>9</v>
      </c>
      <c r="Q241" s="159">
        <v>10</v>
      </c>
      <c r="R241" s="159">
        <v>11</v>
      </c>
      <c r="S241" s="159">
        <v>12</v>
      </c>
      <c r="T241" s="159">
        <v>13</v>
      </c>
      <c r="U241" s="159">
        <v>14</v>
      </c>
      <c r="V241" s="159">
        <v>15</v>
      </c>
      <c r="W241" s="159">
        <v>16</v>
      </c>
      <c r="X241" s="159">
        <v>17</v>
      </c>
      <c r="Y241" s="159">
        <v>18</v>
      </c>
      <c r="Z241" s="159">
        <v>19</v>
      </c>
      <c r="AA241" s="159">
        <v>20</v>
      </c>
      <c r="AB241" s="159">
        <v>21</v>
      </c>
      <c r="AC241" s="159">
        <v>22</v>
      </c>
      <c r="AD241" s="159">
        <v>23</v>
      </c>
      <c r="AE241" s="159">
        <v>24</v>
      </c>
      <c r="AF241" s="159">
        <v>25</v>
      </c>
      <c r="AG241" s="159">
        <v>26</v>
      </c>
    </row>
    <row r="242" spans="1:33" s="19" customFormat="1" ht="31.5" hidden="1" customHeight="1">
      <c r="A242" s="17" t="s">
        <v>649</v>
      </c>
      <c r="B242" s="55">
        <v>795</v>
      </c>
      <c r="C242" s="16" t="s">
        <v>90</v>
      </c>
      <c r="D242" s="16" t="s">
        <v>235</v>
      </c>
      <c r="E242" s="16" t="s">
        <v>189</v>
      </c>
      <c r="F242" s="16" t="s">
        <v>50</v>
      </c>
      <c r="G242" s="159">
        <f>G243</f>
        <v>0</v>
      </c>
      <c r="H242" s="159">
        <f t="shared" ref="H242:AG242" si="104">H243</f>
        <v>0</v>
      </c>
      <c r="I242" s="159">
        <f t="shared" si="104"/>
        <v>0</v>
      </c>
      <c r="J242" s="159">
        <f t="shared" si="104"/>
        <v>0</v>
      </c>
      <c r="K242" s="159">
        <f t="shared" si="104"/>
        <v>0</v>
      </c>
      <c r="L242" s="159">
        <f t="shared" si="104"/>
        <v>0</v>
      </c>
      <c r="M242" s="159">
        <f t="shared" si="104"/>
        <v>0</v>
      </c>
      <c r="N242" s="159">
        <f t="shared" si="104"/>
        <v>0</v>
      </c>
      <c r="O242" s="159">
        <f t="shared" si="104"/>
        <v>0</v>
      </c>
      <c r="P242" s="159">
        <f t="shared" si="104"/>
        <v>0</v>
      </c>
      <c r="Q242" s="159">
        <f t="shared" si="104"/>
        <v>0</v>
      </c>
      <c r="R242" s="159">
        <f t="shared" si="104"/>
        <v>0</v>
      </c>
      <c r="S242" s="159">
        <f t="shared" si="104"/>
        <v>0</v>
      </c>
      <c r="T242" s="159">
        <f t="shared" si="104"/>
        <v>0</v>
      </c>
      <c r="U242" s="159">
        <f t="shared" si="104"/>
        <v>0</v>
      </c>
      <c r="V242" s="159">
        <f t="shared" si="104"/>
        <v>0</v>
      </c>
      <c r="W242" s="159">
        <f t="shared" si="104"/>
        <v>0</v>
      </c>
      <c r="X242" s="159">
        <f t="shared" si="104"/>
        <v>0</v>
      </c>
      <c r="Y242" s="159">
        <f t="shared" si="104"/>
        <v>0</v>
      </c>
      <c r="Z242" s="159">
        <f t="shared" si="104"/>
        <v>0</v>
      </c>
      <c r="AA242" s="159">
        <f t="shared" si="104"/>
        <v>0</v>
      </c>
      <c r="AB242" s="159">
        <f t="shared" si="104"/>
        <v>0</v>
      </c>
      <c r="AC242" s="159">
        <f t="shared" si="104"/>
        <v>0</v>
      </c>
      <c r="AD242" s="159">
        <f t="shared" si="104"/>
        <v>0</v>
      </c>
      <c r="AE242" s="159">
        <f t="shared" si="104"/>
        <v>0</v>
      </c>
      <c r="AF242" s="159">
        <f t="shared" si="104"/>
        <v>0</v>
      </c>
      <c r="AG242" s="159">
        <f t="shared" si="104"/>
        <v>0</v>
      </c>
    </row>
    <row r="243" spans="1:33" s="19" customFormat="1" ht="32.25" hidden="1" customHeight="1">
      <c r="A243" s="17" t="s">
        <v>51</v>
      </c>
      <c r="B243" s="55">
        <v>795</v>
      </c>
      <c r="C243" s="16" t="s">
        <v>90</v>
      </c>
      <c r="D243" s="16" t="s">
        <v>235</v>
      </c>
      <c r="E243" s="16" t="s">
        <v>189</v>
      </c>
      <c r="F243" s="16" t="s">
        <v>52</v>
      </c>
      <c r="G243" s="159">
        <f>'прил 7'!G1461</f>
        <v>0</v>
      </c>
      <c r="H243" s="159">
        <f>'прил 7'!H1461</f>
        <v>0</v>
      </c>
      <c r="I243" s="159">
        <f>'прил 7'!I1461</f>
        <v>0</v>
      </c>
      <c r="J243" s="159">
        <f>'прил 7'!J1461</f>
        <v>0</v>
      </c>
      <c r="K243" s="159">
        <f>'прил 7'!K1461</f>
        <v>0</v>
      </c>
      <c r="L243" s="159">
        <f>'прил 7'!L1461</f>
        <v>0</v>
      </c>
      <c r="M243" s="159">
        <f>'прил 7'!M1461</f>
        <v>0</v>
      </c>
      <c r="N243" s="159">
        <f>'прил 7'!N1461</f>
        <v>0</v>
      </c>
      <c r="O243" s="159">
        <f>'прил 7'!O1461</f>
        <v>0</v>
      </c>
      <c r="P243" s="159">
        <f>'прил 7'!P1461</f>
        <v>0</v>
      </c>
      <c r="Q243" s="159">
        <f>'прил 7'!Q1461</f>
        <v>0</v>
      </c>
      <c r="R243" s="159">
        <f>'прил 7'!R1461</f>
        <v>0</v>
      </c>
      <c r="S243" s="159">
        <f>'прил 7'!S1461</f>
        <v>0</v>
      </c>
      <c r="T243" s="159">
        <f>'прил 7'!T1461</f>
        <v>0</v>
      </c>
      <c r="U243" s="159">
        <f>'прил 7'!U1461</f>
        <v>0</v>
      </c>
      <c r="V243" s="159">
        <f>'прил 7'!V1461</f>
        <v>0</v>
      </c>
      <c r="W243" s="159">
        <f>'прил 7'!W1461</f>
        <v>0</v>
      </c>
      <c r="X243" s="159">
        <f>'прил 7'!X1461</f>
        <v>0</v>
      </c>
      <c r="Y243" s="159">
        <f>'прил 7'!Y1461</f>
        <v>0</v>
      </c>
      <c r="Z243" s="159">
        <f>'прил 7'!Z1461</f>
        <v>0</v>
      </c>
      <c r="AA243" s="159">
        <f>'прил 7'!AA1461</f>
        <v>0</v>
      </c>
      <c r="AB243" s="159">
        <f>'прил 7'!AB1461</f>
        <v>0</v>
      </c>
      <c r="AC243" s="159">
        <f>'прил 7'!AC1461</f>
        <v>0</v>
      </c>
      <c r="AD243" s="159">
        <f>'прил 7'!AD1461</f>
        <v>0</v>
      </c>
      <c r="AE243" s="159">
        <f>'прил 7'!AE1461</f>
        <v>0</v>
      </c>
      <c r="AF243" s="159">
        <f>'прил 7'!AF1461</f>
        <v>0</v>
      </c>
      <c r="AG243" s="159">
        <f>'прил 7'!AG1461</f>
        <v>0</v>
      </c>
    </row>
    <row r="244" spans="1:33" s="19" customFormat="1" ht="32.25" customHeight="1">
      <c r="A244" s="17" t="s">
        <v>649</v>
      </c>
      <c r="B244" s="55"/>
      <c r="C244" s="16"/>
      <c r="D244" s="16"/>
      <c r="E244" s="16" t="s">
        <v>189</v>
      </c>
      <c r="F244" s="16" t="s">
        <v>50</v>
      </c>
      <c r="G244" s="159">
        <f>G245</f>
        <v>6310344</v>
      </c>
      <c r="H244" s="159">
        <f t="shared" ref="H244:AG244" si="105">H245</f>
        <v>6310344</v>
      </c>
      <c r="I244" s="159">
        <f t="shared" si="105"/>
        <v>6310344</v>
      </c>
      <c r="J244" s="159">
        <f t="shared" si="105"/>
        <v>6310344</v>
      </c>
      <c r="K244" s="159">
        <f t="shared" si="105"/>
        <v>6310344</v>
      </c>
      <c r="L244" s="159">
        <f t="shared" si="105"/>
        <v>6310344</v>
      </c>
      <c r="M244" s="159">
        <f t="shared" si="105"/>
        <v>6310344</v>
      </c>
      <c r="N244" s="159">
        <f t="shared" si="105"/>
        <v>6310344</v>
      </c>
      <c r="O244" s="159">
        <f t="shared" si="105"/>
        <v>6310344</v>
      </c>
      <c r="P244" s="159">
        <f t="shared" si="105"/>
        <v>6310344</v>
      </c>
      <c r="Q244" s="159">
        <f t="shared" si="105"/>
        <v>6310344</v>
      </c>
      <c r="R244" s="159">
        <f t="shared" si="105"/>
        <v>5633661.0800000001</v>
      </c>
      <c r="S244" s="159">
        <f t="shared" si="105"/>
        <v>0</v>
      </c>
      <c r="T244" s="159">
        <f t="shared" si="105"/>
        <v>0</v>
      </c>
      <c r="U244" s="159">
        <f t="shared" si="105"/>
        <v>0</v>
      </c>
      <c r="V244" s="159">
        <f t="shared" si="105"/>
        <v>0</v>
      </c>
      <c r="W244" s="159">
        <f t="shared" si="105"/>
        <v>0</v>
      </c>
      <c r="X244" s="159">
        <f t="shared" si="105"/>
        <v>0</v>
      </c>
      <c r="Y244" s="159">
        <f t="shared" si="105"/>
        <v>0</v>
      </c>
      <c r="Z244" s="159">
        <f t="shared" si="105"/>
        <v>0</v>
      </c>
      <c r="AA244" s="159">
        <f t="shared" si="105"/>
        <v>0</v>
      </c>
      <c r="AB244" s="159">
        <f t="shared" si="105"/>
        <v>0</v>
      </c>
      <c r="AC244" s="159">
        <f t="shared" si="105"/>
        <v>0</v>
      </c>
      <c r="AD244" s="159">
        <f t="shared" si="105"/>
        <v>0</v>
      </c>
      <c r="AE244" s="159">
        <f t="shared" si="105"/>
        <v>0</v>
      </c>
      <c r="AF244" s="159">
        <f t="shared" si="105"/>
        <v>0</v>
      </c>
      <c r="AG244" s="159">
        <f t="shared" si="105"/>
        <v>5633661.0800000001</v>
      </c>
    </row>
    <row r="245" spans="1:33" s="19" customFormat="1" ht="32.25" customHeight="1">
      <c r="A245" s="17" t="s">
        <v>51</v>
      </c>
      <c r="B245" s="55"/>
      <c r="C245" s="16"/>
      <c r="D245" s="16"/>
      <c r="E245" s="16" t="s">
        <v>189</v>
      </c>
      <c r="F245" s="16" t="s">
        <v>52</v>
      </c>
      <c r="G245" s="159">
        <f>'прил 7'!G1464</f>
        <v>6310344</v>
      </c>
      <c r="H245" s="159">
        <f>'прил 7'!H1464</f>
        <v>6310344</v>
      </c>
      <c r="I245" s="159">
        <f>'прил 7'!I1464</f>
        <v>6310344</v>
      </c>
      <c r="J245" s="159">
        <f>'прил 7'!J1464</f>
        <v>6310344</v>
      </c>
      <c r="K245" s="159">
        <f>'прил 7'!K1464</f>
        <v>6310344</v>
      </c>
      <c r="L245" s="159">
        <f>'прил 7'!L1464</f>
        <v>6310344</v>
      </c>
      <c r="M245" s="159">
        <f>'прил 7'!M1464</f>
        <v>6310344</v>
      </c>
      <c r="N245" s="159">
        <f>'прил 7'!N1464</f>
        <v>6310344</v>
      </c>
      <c r="O245" s="159">
        <f>'прил 7'!O1464</f>
        <v>6310344</v>
      </c>
      <c r="P245" s="159">
        <f>'прил 7'!P1464</f>
        <v>6310344</v>
      </c>
      <c r="Q245" s="159">
        <f>'прил 7'!Q1464</f>
        <v>6310344</v>
      </c>
      <c r="R245" s="159">
        <f>'прил 7'!R1464</f>
        <v>5633661.0800000001</v>
      </c>
      <c r="S245" s="159">
        <f>'прил 7'!S1464</f>
        <v>0</v>
      </c>
      <c r="T245" s="159">
        <f>'прил 7'!T1464</f>
        <v>0</v>
      </c>
      <c r="U245" s="159">
        <f>'прил 7'!U1464</f>
        <v>0</v>
      </c>
      <c r="V245" s="159">
        <f>'прил 7'!V1464</f>
        <v>0</v>
      </c>
      <c r="W245" s="159">
        <f>'прил 7'!W1464</f>
        <v>0</v>
      </c>
      <c r="X245" s="159">
        <f>'прил 7'!X1464</f>
        <v>0</v>
      </c>
      <c r="Y245" s="159">
        <f>'прил 7'!Y1464</f>
        <v>0</v>
      </c>
      <c r="Z245" s="159">
        <f>'прил 7'!Z1464</f>
        <v>0</v>
      </c>
      <c r="AA245" s="159">
        <f>'прил 7'!AA1464</f>
        <v>0</v>
      </c>
      <c r="AB245" s="159">
        <f>'прил 7'!AB1464</f>
        <v>0</v>
      </c>
      <c r="AC245" s="159">
        <f>'прил 7'!AC1464</f>
        <v>0</v>
      </c>
      <c r="AD245" s="159">
        <f>'прил 7'!AD1464</f>
        <v>0</v>
      </c>
      <c r="AE245" s="159">
        <f>'прил 7'!AE1464</f>
        <v>0</v>
      </c>
      <c r="AF245" s="159">
        <f>'прил 7'!AF1464</f>
        <v>0</v>
      </c>
      <c r="AG245" s="159">
        <v>5633661.0800000001</v>
      </c>
    </row>
    <row r="246" spans="1:33" ht="16.5" customHeight="1">
      <c r="A246" s="17" t="s">
        <v>343</v>
      </c>
      <c r="B246" s="55">
        <v>795</v>
      </c>
      <c r="C246" s="16" t="s">
        <v>90</v>
      </c>
      <c r="D246" s="16" t="s">
        <v>235</v>
      </c>
      <c r="E246" s="16" t="s">
        <v>189</v>
      </c>
      <c r="F246" s="16" t="s">
        <v>344</v>
      </c>
      <c r="G246" s="159">
        <f>G247</f>
        <v>11000445.470000001</v>
      </c>
      <c r="H246" s="159">
        <f t="shared" ref="H246:AG246" si="106">H247</f>
        <v>11000445.470000001</v>
      </c>
      <c r="I246" s="159">
        <f t="shared" si="106"/>
        <v>11000445.470000001</v>
      </c>
      <c r="J246" s="159">
        <f t="shared" si="106"/>
        <v>11000445.470000001</v>
      </c>
      <c r="K246" s="159">
        <f t="shared" si="106"/>
        <v>11000445.470000001</v>
      </c>
      <c r="L246" s="159">
        <f t="shared" si="106"/>
        <v>11000445.470000001</v>
      </c>
      <c r="M246" s="159">
        <f t="shared" si="106"/>
        <v>11000445.470000001</v>
      </c>
      <c r="N246" s="159">
        <f t="shared" si="106"/>
        <v>11000445.470000001</v>
      </c>
      <c r="O246" s="159">
        <f t="shared" si="106"/>
        <v>11000445.470000001</v>
      </c>
      <c r="P246" s="159">
        <f t="shared" si="106"/>
        <v>11000445.470000001</v>
      </c>
      <c r="Q246" s="159">
        <f t="shared" si="106"/>
        <v>11000445.470000001</v>
      </c>
      <c r="R246" s="159">
        <f t="shared" si="106"/>
        <v>9930039.2699999996</v>
      </c>
      <c r="S246" s="159">
        <f t="shared" si="106"/>
        <v>0</v>
      </c>
      <c r="T246" s="159">
        <f t="shared" si="106"/>
        <v>0</v>
      </c>
      <c r="U246" s="159">
        <f t="shared" si="106"/>
        <v>0</v>
      </c>
      <c r="V246" s="159">
        <f t="shared" si="106"/>
        <v>0</v>
      </c>
      <c r="W246" s="159">
        <f t="shared" si="106"/>
        <v>0</v>
      </c>
      <c r="X246" s="159">
        <f t="shared" si="106"/>
        <v>0</v>
      </c>
      <c r="Y246" s="159">
        <f t="shared" si="106"/>
        <v>0</v>
      </c>
      <c r="Z246" s="159">
        <f t="shared" si="106"/>
        <v>0</v>
      </c>
      <c r="AA246" s="159">
        <f t="shared" si="106"/>
        <v>0</v>
      </c>
      <c r="AB246" s="159">
        <f t="shared" si="106"/>
        <v>0</v>
      </c>
      <c r="AC246" s="159">
        <f t="shared" si="106"/>
        <v>0</v>
      </c>
      <c r="AD246" s="159">
        <f t="shared" si="106"/>
        <v>0</v>
      </c>
      <c r="AE246" s="159">
        <f t="shared" si="106"/>
        <v>0</v>
      </c>
      <c r="AF246" s="159">
        <f t="shared" si="106"/>
        <v>0</v>
      </c>
      <c r="AG246" s="159">
        <f t="shared" si="106"/>
        <v>9930039.2699999996</v>
      </c>
    </row>
    <row r="247" spans="1:33" ht="19.5" customHeight="1">
      <c r="A247" s="17" t="s">
        <v>371</v>
      </c>
      <c r="B247" s="55">
        <v>795</v>
      </c>
      <c r="C247" s="16" t="s">
        <v>90</v>
      </c>
      <c r="D247" s="16" t="s">
        <v>235</v>
      </c>
      <c r="E247" s="16" t="s">
        <v>189</v>
      </c>
      <c r="F247" s="16" t="s">
        <v>372</v>
      </c>
      <c r="G247" s="159">
        <f>'прил 7'!G1466</f>
        <v>11000445.470000001</v>
      </c>
      <c r="H247" s="159">
        <f>'прил 7'!H1466</f>
        <v>11000445.470000001</v>
      </c>
      <c r="I247" s="159">
        <f>'прил 7'!I1466</f>
        <v>11000445.470000001</v>
      </c>
      <c r="J247" s="159">
        <f>'прил 7'!J1466</f>
        <v>11000445.470000001</v>
      </c>
      <c r="K247" s="159">
        <f>'прил 7'!K1466</f>
        <v>11000445.470000001</v>
      </c>
      <c r="L247" s="159">
        <f>'прил 7'!L1466</f>
        <v>11000445.470000001</v>
      </c>
      <c r="M247" s="159">
        <f>'прил 7'!M1466</f>
        <v>11000445.470000001</v>
      </c>
      <c r="N247" s="159">
        <f>'прил 7'!N1466</f>
        <v>11000445.470000001</v>
      </c>
      <c r="O247" s="159">
        <f>'прил 7'!O1466</f>
        <v>11000445.470000001</v>
      </c>
      <c r="P247" s="159">
        <f>'прил 7'!P1466</f>
        <v>11000445.470000001</v>
      </c>
      <c r="Q247" s="159">
        <f>'прил 7'!Q1466</f>
        <v>11000445.470000001</v>
      </c>
      <c r="R247" s="159">
        <f>'прил 7'!R1466</f>
        <v>9930039.2699999996</v>
      </c>
      <c r="S247" s="159">
        <f>'прил 7'!S1466</f>
        <v>0</v>
      </c>
      <c r="T247" s="159">
        <f>'прил 7'!T1466</f>
        <v>0</v>
      </c>
      <c r="U247" s="159">
        <f>'прил 7'!U1466</f>
        <v>0</v>
      </c>
      <c r="V247" s="159">
        <f>'прил 7'!V1466</f>
        <v>0</v>
      </c>
      <c r="W247" s="159">
        <f>'прил 7'!W1466</f>
        <v>0</v>
      </c>
      <c r="X247" s="159">
        <f>'прил 7'!X1466</f>
        <v>0</v>
      </c>
      <c r="Y247" s="159">
        <f>'прил 7'!Y1466</f>
        <v>0</v>
      </c>
      <c r="Z247" s="159">
        <f>'прил 7'!Z1466</f>
        <v>0</v>
      </c>
      <c r="AA247" s="159">
        <f>'прил 7'!AA1466</f>
        <v>0</v>
      </c>
      <c r="AB247" s="159">
        <f>'прил 7'!AB1466</f>
        <v>0</v>
      </c>
      <c r="AC247" s="159">
        <f>'прил 7'!AC1466</f>
        <v>0</v>
      </c>
      <c r="AD247" s="159">
        <f>'прил 7'!AD1466</f>
        <v>0</v>
      </c>
      <c r="AE247" s="159">
        <f>'прил 7'!AE1466</f>
        <v>0</v>
      </c>
      <c r="AF247" s="159">
        <f>'прил 7'!AF1466</f>
        <v>0</v>
      </c>
      <c r="AG247" s="159">
        <v>9930039.2699999996</v>
      </c>
    </row>
    <row r="248" spans="1:33" s="19" customFormat="1" ht="62.25" hidden="1" customHeight="1">
      <c r="A248" s="17" t="s">
        <v>182</v>
      </c>
      <c r="B248" s="55">
        <v>795</v>
      </c>
      <c r="C248" s="16" t="s">
        <v>90</v>
      </c>
      <c r="D248" s="16" t="s">
        <v>235</v>
      </c>
      <c r="E248" s="16" t="s">
        <v>183</v>
      </c>
      <c r="F248" s="16"/>
      <c r="G248" s="159">
        <f>G256+G249</f>
        <v>0</v>
      </c>
      <c r="H248" s="159">
        <f t="shared" ref="H248:AG248" si="107">H256+H249</f>
        <v>0</v>
      </c>
      <c r="I248" s="159">
        <f t="shared" si="107"/>
        <v>0</v>
      </c>
      <c r="J248" s="159">
        <f t="shared" si="107"/>
        <v>0</v>
      </c>
      <c r="K248" s="159">
        <f t="shared" si="107"/>
        <v>0</v>
      </c>
      <c r="L248" s="159">
        <f t="shared" si="107"/>
        <v>0</v>
      </c>
      <c r="M248" s="159">
        <f t="shared" si="107"/>
        <v>0</v>
      </c>
      <c r="N248" s="159">
        <f t="shared" si="107"/>
        <v>0</v>
      </c>
      <c r="O248" s="159">
        <f t="shared" si="107"/>
        <v>0</v>
      </c>
      <c r="P248" s="159">
        <f t="shared" si="107"/>
        <v>0</v>
      </c>
      <c r="Q248" s="159">
        <f t="shared" si="107"/>
        <v>0</v>
      </c>
      <c r="R248" s="159">
        <f t="shared" si="107"/>
        <v>0</v>
      </c>
      <c r="S248" s="159">
        <f t="shared" si="107"/>
        <v>0</v>
      </c>
      <c r="T248" s="159">
        <f t="shared" si="107"/>
        <v>0</v>
      </c>
      <c r="U248" s="159">
        <f t="shared" si="107"/>
        <v>0</v>
      </c>
      <c r="V248" s="159">
        <f t="shared" si="107"/>
        <v>0</v>
      </c>
      <c r="W248" s="159">
        <f t="shared" si="107"/>
        <v>0</v>
      </c>
      <c r="X248" s="159">
        <f t="shared" si="107"/>
        <v>0</v>
      </c>
      <c r="Y248" s="159">
        <f t="shared" si="107"/>
        <v>0</v>
      </c>
      <c r="Z248" s="159">
        <f t="shared" si="107"/>
        <v>0</v>
      </c>
      <c r="AA248" s="159">
        <f t="shared" si="107"/>
        <v>0</v>
      </c>
      <c r="AB248" s="159">
        <f t="shared" si="107"/>
        <v>0</v>
      </c>
      <c r="AC248" s="159">
        <f t="shared" si="107"/>
        <v>0</v>
      </c>
      <c r="AD248" s="159">
        <f t="shared" si="107"/>
        <v>0</v>
      </c>
      <c r="AE248" s="159">
        <f t="shared" si="107"/>
        <v>0</v>
      </c>
      <c r="AF248" s="159">
        <f t="shared" si="107"/>
        <v>0</v>
      </c>
      <c r="AG248" s="159">
        <f t="shared" si="107"/>
        <v>0</v>
      </c>
    </row>
    <row r="249" spans="1:33" s="19" customFormat="1" ht="55.5" hidden="1" customHeight="1">
      <c r="A249" s="17" t="s">
        <v>251</v>
      </c>
      <c r="B249" s="55">
        <v>795</v>
      </c>
      <c r="C249" s="16" t="s">
        <v>90</v>
      </c>
      <c r="D249" s="16" t="s">
        <v>235</v>
      </c>
      <c r="E249" s="16" t="s">
        <v>250</v>
      </c>
      <c r="F249" s="16"/>
      <c r="G249" s="159">
        <f>G250+G254</f>
        <v>0</v>
      </c>
      <c r="H249" s="159">
        <f t="shared" ref="H249:AG249" si="108">H250+H254</f>
        <v>0</v>
      </c>
      <c r="I249" s="159">
        <f t="shared" si="108"/>
        <v>0</v>
      </c>
      <c r="J249" s="159">
        <f t="shared" si="108"/>
        <v>0</v>
      </c>
      <c r="K249" s="159">
        <f t="shared" si="108"/>
        <v>0</v>
      </c>
      <c r="L249" s="159">
        <f t="shared" si="108"/>
        <v>0</v>
      </c>
      <c r="M249" s="159">
        <f t="shared" si="108"/>
        <v>0</v>
      </c>
      <c r="N249" s="159">
        <f t="shared" si="108"/>
        <v>0</v>
      </c>
      <c r="O249" s="159">
        <f t="shared" si="108"/>
        <v>0</v>
      </c>
      <c r="P249" s="159">
        <f t="shared" si="108"/>
        <v>0</v>
      </c>
      <c r="Q249" s="159">
        <f t="shared" si="108"/>
        <v>0</v>
      </c>
      <c r="R249" s="159">
        <f t="shared" si="108"/>
        <v>0</v>
      </c>
      <c r="S249" s="159">
        <f t="shared" si="108"/>
        <v>0</v>
      </c>
      <c r="T249" s="159">
        <f t="shared" si="108"/>
        <v>0</v>
      </c>
      <c r="U249" s="159">
        <f t="shared" si="108"/>
        <v>0</v>
      </c>
      <c r="V249" s="159">
        <f t="shared" si="108"/>
        <v>0</v>
      </c>
      <c r="W249" s="159">
        <f t="shared" si="108"/>
        <v>0</v>
      </c>
      <c r="X249" s="159">
        <f t="shared" si="108"/>
        <v>0</v>
      </c>
      <c r="Y249" s="159">
        <f t="shared" si="108"/>
        <v>0</v>
      </c>
      <c r="Z249" s="159">
        <f t="shared" si="108"/>
        <v>0</v>
      </c>
      <c r="AA249" s="159">
        <f t="shared" si="108"/>
        <v>0</v>
      </c>
      <c r="AB249" s="159">
        <f t="shared" si="108"/>
        <v>0</v>
      </c>
      <c r="AC249" s="159">
        <f t="shared" si="108"/>
        <v>0</v>
      </c>
      <c r="AD249" s="159">
        <f t="shared" si="108"/>
        <v>0</v>
      </c>
      <c r="AE249" s="159">
        <f t="shared" si="108"/>
        <v>0</v>
      </c>
      <c r="AF249" s="159">
        <f t="shared" si="108"/>
        <v>0</v>
      </c>
      <c r="AG249" s="159">
        <f t="shared" si="108"/>
        <v>0</v>
      </c>
    </row>
    <row r="250" spans="1:33" ht="37.5" hidden="1" customHeight="1">
      <c r="A250" s="17" t="s">
        <v>49</v>
      </c>
      <c r="B250" s="55">
        <v>795</v>
      </c>
      <c r="C250" s="16" t="s">
        <v>90</v>
      </c>
      <c r="D250" s="16" t="s">
        <v>235</v>
      </c>
      <c r="E250" s="16" t="s">
        <v>250</v>
      </c>
      <c r="F250" s="16" t="s">
        <v>50</v>
      </c>
      <c r="G250" s="159">
        <f>G251</f>
        <v>0</v>
      </c>
      <c r="H250" s="159">
        <f t="shared" ref="H250:AG250" si="109">H251</f>
        <v>0</v>
      </c>
      <c r="I250" s="159">
        <f t="shared" si="109"/>
        <v>0</v>
      </c>
      <c r="J250" s="159">
        <f t="shared" si="109"/>
        <v>0</v>
      </c>
      <c r="K250" s="159">
        <f t="shared" si="109"/>
        <v>0</v>
      </c>
      <c r="L250" s="159">
        <f t="shared" si="109"/>
        <v>0</v>
      </c>
      <c r="M250" s="159">
        <f t="shared" si="109"/>
        <v>0</v>
      </c>
      <c r="N250" s="159">
        <f t="shared" si="109"/>
        <v>0</v>
      </c>
      <c r="O250" s="159">
        <f t="shared" si="109"/>
        <v>0</v>
      </c>
      <c r="P250" s="159">
        <f t="shared" si="109"/>
        <v>0</v>
      </c>
      <c r="Q250" s="159">
        <f t="shared" si="109"/>
        <v>0</v>
      </c>
      <c r="R250" s="159">
        <f t="shared" si="109"/>
        <v>0</v>
      </c>
      <c r="S250" s="159">
        <f t="shared" si="109"/>
        <v>0</v>
      </c>
      <c r="T250" s="159">
        <f t="shared" si="109"/>
        <v>0</v>
      </c>
      <c r="U250" s="159">
        <f t="shared" si="109"/>
        <v>0</v>
      </c>
      <c r="V250" s="159">
        <f t="shared" si="109"/>
        <v>0</v>
      </c>
      <c r="W250" s="159">
        <f t="shared" si="109"/>
        <v>0</v>
      </c>
      <c r="X250" s="159">
        <f t="shared" si="109"/>
        <v>0</v>
      </c>
      <c r="Y250" s="159">
        <f t="shared" si="109"/>
        <v>0</v>
      </c>
      <c r="Z250" s="159">
        <f t="shared" si="109"/>
        <v>0</v>
      </c>
      <c r="AA250" s="159">
        <f t="shared" si="109"/>
        <v>0</v>
      </c>
      <c r="AB250" s="159">
        <f t="shared" si="109"/>
        <v>0</v>
      </c>
      <c r="AC250" s="159">
        <f t="shared" si="109"/>
        <v>0</v>
      </c>
      <c r="AD250" s="159">
        <f t="shared" si="109"/>
        <v>0</v>
      </c>
      <c r="AE250" s="159">
        <f t="shared" si="109"/>
        <v>0</v>
      </c>
      <c r="AF250" s="159">
        <f t="shared" si="109"/>
        <v>0</v>
      </c>
      <c r="AG250" s="159">
        <f t="shared" si="109"/>
        <v>0</v>
      </c>
    </row>
    <row r="251" spans="1:33" ht="25.5" hidden="1" customHeight="1">
      <c r="A251" s="17" t="s">
        <v>51</v>
      </c>
      <c r="B251" s="55">
        <v>795</v>
      </c>
      <c r="C251" s="16" t="s">
        <v>90</v>
      </c>
      <c r="D251" s="16" t="s">
        <v>235</v>
      </c>
      <c r="E251" s="16" t="s">
        <v>250</v>
      </c>
      <c r="F251" s="16" t="s">
        <v>52</v>
      </c>
      <c r="G251" s="159">
        <f>'прил 7'!G1485</f>
        <v>0</v>
      </c>
      <c r="H251" s="159">
        <f>'прил 7'!H1485</f>
        <v>0</v>
      </c>
      <c r="I251" s="159">
        <f>'прил 7'!I1485</f>
        <v>0</v>
      </c>
      <c r="J251" s="159">
        <f>'прил 7'!J1485</f>
        <v>0</v>
      </c>
      <c r="K251" s="159">
        <f>'прил 7'!K1485</f>
        <v>0</v>
      </c>
      <c r="L251" s="159">
        <f>'прил 7'!L1485</f>
        <v>0</v>
      </c>
      <c r="M251" s="159">
        <f>'прил 7'!M1485</f>
        <v>0</v>
      </c>
      <c r="N251" s="159">
        <f>'прил 7'!N1485</f>
        <v>0</v>
      </c>
      <c r="O251" s="159">
        <f>'прил 7'!O1485</f>
        <v>0</v>
      </c>
      <c r="P251" s="159">
        <f>'прил 7'!P1485</f>
        <v>0</v>
      </c>
      <c r="Q251" s="159">
        <f>'прил 7'!Q1485</f>
        <v>0</v>
      </c>
      <c r="R251" s="159">
        <f>'прил 7'!R1485</f>
        <v>0</v>
      </c>
      <c r="S251" s="159">
        <f>'прил 7'!S1485</f>
        <v>0</v>
      </c>
      <c r="T251" s="159">
        <f>'прил 7'!T1485</f>
        <v>0</v>
      </c>
      <c r="U251" s="159">
        <f>'прил 7'!U1485</f>
        <v>0</v>
      </c>
      <c r="V251" s="159">
        <f>'прил 7'!V1485</f>
        <v>0</v>
      </c>
      <c r="W251" s="159">
        <f>'прил 7'!W1485</f>
        <v>0</v>
      </c>
      <c r="X251" s="159">
        <f>'прил 7'!X1485</f>
        <v>0</v>
      </c>
      <c r="Y251" s="159">
        <f>'прил 7'!Y1485</f>
        <v>0</v>
      </c>
      <c r="Z251" s="159">
        <f>'прил 7'!Z1485</f>
        <v>0</v>
      </c>
      <c r="AA251" s="159">
        <f>'прил 7'!AA1485</f>
        <v>0</v>
      </c>
      <c r="AB251" s="159">
        <f>'прил 7'!AB1485</f>
        <v>0</v>
      </c>
      <c r="AC251" s="159">
        <f>'прил 7'!AC1485</f>
        <v>0</v>
      </c>
      <c r="AD251" s="159">
        <f>'прил 7'!AD1485</f>
        <v>0</v>
      </c>
      <c r="AE251" s="159">
        <f>'прил 7'!AE1485</f>
        <v>0</v>
      </c>
      <c r="AF251" s="159">
        <f>'прил 7'!AF1485</f>
        <v>0</v>
      </c>
      <c r="AG251" s="159">
        <f>'прил 7'!AG1485</f>
        <v>0</v>
      </c>
    </row>
    <row r="252" spans="1:33" s="19" customFormat="1" ht="55.5" hidden="1" customHeight="1">
      <c r="A252" s="17"/>
      <c r="B252" s="55"/>
      <c r="C252" s="16"/>
      <c r="D252" s="16"/>
      <c r="E252" s="16"/>
      <c r="F252" s="16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</row>
    <row r="253" spans="1:33" s="19" customFormat="1" ht="55.5" hidden="1" customHeight="1">
      <c r="A253" s="17"/>
      <c r="B253" s="55"/>
      <c r="C253" s="16"/>
      <c r="D253" s="16"/>
      <c r="E253" s="16"/>
      <c r="F253" s="16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</row>
    <row r="254" spans="1:33" ht="21.75" hidden="1" customHeight="1">
      <c r="A254" s="17" t="s">
        <v>343</v>
      </c>
      <c r="B254" s="55">
        <v>795</v>
      </c>
      <c r="C254" s="16" t="s">
        <v>90</v>
      </c>
      <c r="D254" s="16" t="s">
        <v>235</v>
      </c>
      <c r="E254" s="16" t="s">
        <v>250</v>
      </c>
      <c r="F254" s="16" t="s">
        <v>344</v>
      </c>
      <c r="G254" s="159">
        <f>G255</f>
        <v>0</v>
      </c>
      <c r="H254" s="159">
        <f t="shared" ref="H254:AG254" si="110">H255</f>
        <v>0</v>
      </c>
      <c r="I254" s="159">
        <f t="shared" si="110"/>
        <v>0</v>
      </c>
      <c r="J254" s="159">
        <f t="shared" si="110"/>
        <v>0</v>
      </c>
      <c r="K254" s="159">
        <f t="shared" si="110"/>
        <v>0</v>
      </c>
      <c r="L254" s="159">
        <f t="shared" si="110"/>
        <v>0</v>
      </c>
      <c r="M254" s="159">
        <f t="shared" si="110"/>
        <v>0</v>
      </c>
      <c r="N254" s="159">
        <f t="shared" si="110"/>
        <v>0</v>
      </c>
      <c r="O254" s="159">
        <f t="shared" si="110"/>
        <v>0</v>
      </c>
      <c r="P254" s="159">
        <f t="shared" si="110"/>
        <v>0</v>
      </c>
      <c r="Q254" s="159">
        <f t="shared" si="110"/>
        <v>0</v>
      </c>
      <c r="R254" s="159">
        <f t="shared" si="110"/>
        <v>0</v>
      </c>
      <c r="S254" s="159">
        <f t="shared" si="110"/>
        <v>0</v>
      </c>
      <c r="T254" s="159">
        <f t="shared" si="110"/>
        <v>0</v>
      </c>
      <c r="U254" s="159">
        <f t="shared" si="110"/>
        <v>0</v>
      </c>
      <c r="V254" s="159">
        <f t="shared" si="110"/>
        <v>0</v>
      </c>
      <c r="W254" s="159">
        <f t="shared" si="110"/>
        <v>0</v>
      </c>
      <c r="X254" s="159">
        <f t="shared" si="110"/>
        <v>0</v>
      </c>
      <c r="Y254" s="159">
        <f t="shared" si="110"/>
        <v>0</v>
      </c>
      <c r="Z254" s="159">
        <f t="shared" si="110"/>
        <v>0</v>
      </c>
      <c r="AA254" s="159">
        <f t="shared" si="110"/>
        <v>0</v>
      </c>
      <c r="AB254" s="159">
        <f t="shared" si="110"/>
        <v>0</v>
      </c>
      <c r="AC254" s="159">
        <f t="shared" si="110"/>
        <v>0</v>
      </c>
      <c r="AD254" s="159">
        <f t="shared" si="110"/>
        <v>0</v>
      </c>
      <c r="AE254" s="159">
        <f t="shared" si="110"/>
        <v>0</v>
      </c>
      <c r="AF254" s="159">
        <f t="shared" si="110"/>
        <v>0</v>
      </c>
      <c r="AG254" s="159">
        <f t="shared" si="110"/>
        <v>0</v>
      </c>
    </row>
    <row r="255" spans="1:33" ht="13.5" hidden="1" customHeight="1">
      <c r="A255" s="17" t="s">
        <v>371</v>
      </c>
      <c r="B255" s="55">
        <v>795</v>
      </c>
      <c r="C255" s="16" t="s">
        <v>90</v>
      </c>
      <c r="D255" s="16" t="s">
        <v>235</v>
      </c>
      <c r="E255" s="16" t="s">
        <v>250</v>
      </c>
      <c r="F255" s="16" t="s">
        <v>372</v>
      </c>
      <c r="G255" s="159">
        <f>'прил 7'!G1489</f>
        <v>0</v>
      </c>
      <c r="H255" s="159">
        <f>'прил 7'!H1489</f>
        <v>0</v>
      </c>
      <c r="I255" s="159">
        <f>'прил 7'!I1489</f>
        <v>0</v>
      </c>
      <c r="J255" s="159">
        <f>'прил 7'!J1489</f>
        <v>0</v>
      </c>
      <c r="K255" s="159">
        <f>'прил 7'!K1489</f>
        <v>0</v>
      </c>
      <c r="L255" s="159">
        <f>'прил 7'!L1489</f>
        <v>0</v>
      </c>
      <c r="M255" s="159">
        <f>'прил 7'!M1489</f>
        <v>0</v>
      </c>
      <c r="N255" s="159">
        <f>'прил 7'!N1489</f>
        <v>0</v>
      </c>
      <c r="O255" s="159">
        <f>'прил 7'!O1489</f>
        <v>0</v>
      </c>
      <c r="P255" s="159">
        <f>'прил 7'!P1489</f>
        <v>0</v>
      </c>
      <c r="Q255" s="159">
        <f>'прил 7'!Q1489</f>
        <v>0</v>
      </c>
      <c r="R255" s="159">
        <f>'прил 7'!R1489</f>
        <v>0</v>
      </c>
      <c r="S255" s="159">
        <f>'прил 7'!S1489</f>
        <v>0</v>
      </c>
      <c r="T255" s="159">
        <f>'прил 7'!T1489</f>
        <v>0</v>
      </c>
      <c r="U255" s="159">
        <f>'прил 7'!U1489</f>
        <v>0</v>
      </c>
      <c r="V255" s="159">
        <f>'прил 7'!V1489</f>
        <v>0</v>
      </c>
      <c r="W255" s="159">
        <f>'прил 7'!W1489</f>
        <v>0</v>
      </c>
      <c r="X255" s="159">
        <f>'прил 7'!X1489</f>
        <v>0</v>
      </c>
      <c r="Y255" s="159">
        <f>'прил 7'!Y1489</f>
        <v>0</v>
      </c>
      <c r="Z255" s="159">
        <f>'прил 7'!Z1489</f>
        <v>0</v>
      </c>
      <c r="AA255" s="159">
        <f>'прил 7'!AA1489</f>
        <v>0</v>
      </c>
      <c r="AB255" s="159">
        <f>'прил 7'!AB1489</f>
        <v>0</v>
      </c>
      <c r="AC255" s="159">
        <f>'прил 7'!AC1489</f>
        <v>0</v>
      </c>
      <c r="AD255" s="159">
        <f>'прил 7'!AD1489</f>
        <v>0</v>
      </c>
      <c r="AE255" s="159">
        <f>'прил 7'!AE1489</f>
        <v>0</v>
      </c>
      <c r="AF255" s="159">
        <f>'прил 7'!AF1489</f>
        <v>0</v>
      </c>
      <c r="AG255" s="159">
        <f>'прил 7'!AG1489</f>
        <v>0</v>
      </c>
    </row>
    <row r="256" spans="1:33" s="19" customFormat="1" ht="38.25" hidden="1" customHeight="1">
      <c r="A256" s="17" t="s">
        <v>472</v>
      </c>
      <c r="B256" s="55">
        <v>795</v>
      </c>
      <c r="C256" s="16" t="s">
        <v>90</v>
      </c>
      <c r="D256" s="16" t="s">
        <v>235</v>
      </c>
      <c r="E256" s="16" t="s">
        <v>470</v>
      </c>
      <c r="F256" s="16"/>
      <c r="G256" s="159">
        <f>G257</f>
        <v>0</v>
      </c>
      <c r="H256" s="159">
        <f t="shared" ref="H256:AG258" si="111">H257</f>
        <v>0</v>
      </c>
      <c r="I256" s="159">
        <f t="shared" si="111"/>
        <v>0</v>
      </c>
      <c r="J256" s="159">
        <f t="shared" si="111"/>
        <v>0</v>
      </c>
      <c r="K256" s="159">
        <f t="shared" si="111"/>
        <v>0</v>
      </c>
      <c r="L256" s="159">
        <f t="shared" si="111"/>
        <v>0</v>
      </c>
      <c r="M256" s="159">
        <f t="shared" si="111"/>
        <v>0</v>
      </c>
      <c r="N256" s="159">
        <f t="shared" si="111"/>
        <v>0</v>
      </c>
      <c r="O256" s="159">
        <f t="shared" si="111"/>
        <v>0</v>
      </c>
      <c r="P256" s="159">
        <f t="shared" si="111"/>
        <v>0</v>
      </c>
      <c r="Q256" s="159">
        <f t="shared" si="111"/>
        <v>0</v>
      </c>
      <c r="R256" s="159">
        <f t="shared" si="111"/>
        <v>0</v>
      </c>
      <c r="S256" s="159">
        <f t="shared" si="111"/>
        <v>0</v>
      </c>
      <c r="T256" s="159">
        <f t="shared" si="111"/>
        <v>0</v>
      </c>
      <c r="U256" s="159">
        <f t="shared" si="111"/>
        <v>0</v>
      </c>
      <c r="V256" s="159">
        <f t="shared" si="111"/>
        <v>0</v>
      </c>
      <c r="W256" s="159">
        <f t="shared" si="111"/>
        <v>0</v>
      </c>
      <c r="X256" s="159">
        <f t="shared" si="111"/>
        <v>0</v>
      </c>
      <c r="Y256" s="159">
        <f t="shared" si="111"/>
        <v>0</v>
      </c>
      <c r="Z256" s="159">
        <f t="shared" si="111"/>
        <v>0</v>
      </c>
      <c r="AA256" s="159">
        <f t="shared" si="111"/>
        <v>0</v>
      </c>
      <c r="AB256" s="159">
        <f t="shared" si="111"/>
        <v>0</v>
      </c>
      <c r="AC256" s="159">
        <f t="shared" si="111"/>
        <v>0</v>
      </c>
      <c r="AD256" s="159">
        <f t="shared" si="111"/>
        <v>0</v>
      </c>
      <c r="AE256" s="159">
        <f t="shared" si="111"/>
        <v>0</v>
      </c>
      <c r="AF256" s="159">
        <f t="shared" si="111"/>
        <v>0</v>
      </c>
      <c r="AG256" s="159">
        <f t="shared" si="111"/>
        <v>0</v>
      </c>
    </row>
    <row r="257" spans="1:33" s="19" customFormat="1" ht="83.25" hidden="1" customHeight="1">
      <c r="A257" s="17" t="s">
        <v>582</v>
      </c>
      <c r="B257" s="55">
        <v>795</v>
      </c>
      <c r="C257" s="16" t="s">
        <v>90</v>
      </c>
      <c r="D257" s="16" t="s">
        <v>235</v>
      </c>
      <c r="E257" s="16" t="s">
        <v>471</v>
      </c>
      <c r="F257" s="16"/>
      <c r="G257" s="159">
        <f>G258</f>
        <v>0</v>
      </c>
      <c r="H257" s="159">
        <f t="shared" si="111"/>
        <v>0</v>
      </c>
      <c r="I257" s="159">
        <f t="shared" si="111"/>
        <v>0</v>
      </c>
      <c r="J257" s="159">
        <f t="shared" si="111"/>
        <v>0</v>
      </c>
      <c r="K257" s="159">
        <f t="shared" si="111"/>
        <v>0</v>
      </c>
      <c r="L257" s="159">
        <f t="shared" si="111"/>
        <v>0</v>
      </c>
      <c r="M257" s="159">
        <f t="shared" si="111"/>
        <v>0</v>
      </c>
      <c r="N257" s="159">
        <f t="shared" si="111"/>
        <v>0</v>
      </c>
      <c r="O257" s="159">
        <f t="shared" si="111"/>
        <v>0</v>
      </c>
      <c r="P257" s="159">
        <f t="shared" si="111"/>
        <v>0</v>
      </c>
      <c r="Q257" s="159">
        <f t="shared" si="111"/>
        <v>0</v>
      </c>
      <c r="R257" s="159">
        <f t="shared" si="111"/>
        <v>0</v>
      </c>
      <c r="S257" s="159">
        <f t="shared" si="111"/>
        <v>0</v>
      </c>
      <c r="T257" s="159">
        <f t="shared" si="111"/>
        <v>0</v>
      </c>
      <c r="U257" s="159">
        <f t="shared" si="111"/>
        <v>0</v>
      </c>
      <c r="V257" s="159">
        <f t="shared" si="111"/>
        <v>0</v>
      </c>
      <c r="W257" s="159">
        <f t="shared" si="111"/>
        <v>0</v>
      </c>
      <c r="X257" s="159">
        <f t="shared" si="111"/>
        <v>0</v>
      </c>
      <c r="Y257" s="159">
        <f t="shared" si="111"/>
        <v>0</v>
      </c>
      <c r="Z257" s="159">
        <f t="shared" si="111"/>
        <v>0</v>
      </c>
      <c r="AA257" s="159">
        <f t="shared" si="111"/>
        <v>0</v>
      </c>
      <c r="AB257" s="159">
        <f t="shared" si="111"/>
        <v>0</v>
      </c>
      <c r="AC257" s="159">
        <f t="shared" si="111"/>
        <v>0</v>
      </c>
      <c r="AD257" s="159">
        <f t="shared" si="111"/>
        <v>0</v>
      </c>
      <c r="AE257" s="159">
        <f t="shared" si="111"/>
        <v>0</v>
      </c>
      <c r="AF257" s="159">
        <f t="shared" si="111"/>
        <v>0</v>
      </c>
      <c r="AG257" s="159">
        <f t="shared" si="111"/>
        <v>0</v>
      </c>
    </row>
    <row r="258" spans="1:33" s="19" customFormat="1" ht="42" hidden="1" customHeight="1">
      <c r="A258" s="17" t="s">
        <v>49</v>
      </c>
      <c r="B258" s="55">
        <v>795</v>
      </c>
      <c r="C258" s="16" t="s">
        <v>90</v>
      </c>
      <c r="D258" s="16" t="s">
        <v>235</v>
      </c>
      <c r="E258" s="16" t="s">
        <v>471</v>
      </c>
      <c r="F258" s="16" t="s">
        <v>50</v>
      </c>
      <c r="G258" s="159">
        <f>G259</f>
        <v>0</v>
      </c>
      <c r="H258" s="159">
        <f t="shared" si="111"/>
        <v>0</v>
      </c>
      <c r="I258" s="159">
        <f t="shared" si="111"/>
        <v>0</v>
      </c>
      <c r="J258" s="159">
        <f t="shared" si="111"/>
        <v>0</v>
      </c>
      <c r="K258" s="159">
        <f t="shared" si="111"/>
        <v>0</v>
      </c>
      <c r="L258" s="159">
        <f t="shared" si="111"/>
        <v>0</v>
      </c>
      <c r="M258" s="159">
        <f t="shared" si="111"/>
        <v>0</v>
      </c>
      <c r="N258" s="159">
        <f t="shared" si="111"/>
        <v>0</v>
      </c>
      <c r="O258" s="159">
        <f t="shared" si="111"/>
        <v>0</v>
      </c>
      <c r="P258" s="159">
        <f t="shared" si="111"/>
        <v>0</v>
      </c>
      <c r="Q258" s="159">
        <f t="shared" si="111"/>
        <v>0</v>
      </c>
      <c r="R258" s="159">
        <f t="shared" si="111"/>
        <v>0</v>
      </c>
      <c r="S258" s="159">
        <f t="shared" si="111"/>
        <v>0</v>
      </c>
      <c r="T258" s="159">
        <f t="shared" si="111"/>
        <v>0</v>
      </c>
      <c r="U258" s="159">
        <f t="shared" si="111"/>
        <v>0</v>
      </c>
      <c r="V258" s="159">
        <f t="shared" si="111"/>
        <v>0</v>
      </c>
      <c r="W258" s="159">
        <f t="shared" si="111"/>
        <v>0</v>
      </c>
      <c r="X258" s="159">
        <f t="shared" si="111"/>
        <v>0</v>
      </c>
      <c r="Y258" s="159">
        <f t="shared" si="111"/>
        <v>0</v>
      </c>
      <c r="Z258" s="159">
        <f t="shared" si="111"/>
        <v>0</v>
      </c>
      <c r="AA258" s="159">
        <f t="shared" si="111"/>
        <v>0</v>
      </c>
      <c r="AB258" s="159">
        <f t="shared" si="111"/>
        <v>0</v>
      </c>
      <c r="AC258" s="159">
        <f t="shared" si="111"/>
        <v>0</v>
      </c>
      <c r="AD258" s="159">
        <f t="shared" si="111"/>
        <v>0</v>
      </c>
      <c r="AE258" s="159">
        <f t="shared" si="111"/>
        <v>0</v>
      </c>
      <c r="AF258" s="159">
        <f t="shared" si="111"/>
        <v>0</v>
      </c>
      <c r="AG258" s="159">
        <f t="shared" si="111"/>
        <v>0</v>
      </c>
    </row>
    <row r="259" spans="1:33" s="19" customFormat="1" ht="42" hidden="1" customHeight="1">
      <c r="A259" s="17" t="s">
        <v>51</v>
      </c>
      <c r="B259" s="55">
        <v>795</v>
      </c>
      <c r="C259" s="16" t="s">
        <v>90</v>
      </c>
      <c r="D259" s="16" t="s">
        <v>235</v>
      </c>
      <c r="E259" s="16" t="s">
        <v>471</v>
      </c>
      <c r="F259" s="16" t="s">
        <v>52</v>
      </c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</row>
    <row r="260" spans="1:33" s="19" customFormat="1" ht="15.75" customHeight="1">
      <c r="A260" s="17" t="s">
        <v>100</v>
      </c>
      <c r="B260" s="55">
        <v>795</v>
      </c>
      <c r="C260" s="16" t="s">
        <v>90</v>
      </c>
      <c r="D260" s="16" t="s">
        <v>235</v>
      </c>
      <c r="E260" s="16" t="s">
        <v>189</v>
      </c>
      <c r="F260" s="16" t="s">
        <v>101</v>
      </c>
      <c r="G260" s="159">
        <f>G261</f>
        <v>4563626.29</v>
      </c>
      <c r="H260" s="159">
        <f t="shared" ref="H260:AG260" si="112">H261</f>
        <v>4563626.29</v>
      </c>
      <c r="I260" s="159">
        <f t="shared" si="112"/>
        <v>4563626.29</v>
      </c>
      <c r="J260" s="159">
        <f t="shared" si="112"/>
        <v>4563626.29</v>
      </c>
      <c r="K260" s="159">
        <f t="shared" si="112"/>
        <v>4563626.29</v>
      </c>
      <c r="L260" s="159">
        <f t="shared" si="112"/>
        <v>4563626.29</v>
      </c>
      <c r="M260" s="159">
        <f t="shared" si="112"/>
        <v>4563626.29</v>
      </c>
      <c r="N260" s="159">
        <f t="shared" si="112"/>
        <v>4563626.29</v>
      </c>
      <c r="O260" s="159">
        <f t="shared" si="112"/>
        <v>4563626.29</v>
      </c>
      <c r="P260" s="159">
        <f t="shared" si="112"/>
        <v>4563626.29</v>
      </c>
      <c r="Q260" s="159">
        <f t="shared" si="112"/>
        <v>4563626.29</v>
      </c>
      <c r="R260" s="159">
        <f t="shared" si="112"/>
        <v>0</v>
      </c>
      <c r="S260" s="159">
        <f t="shared" si="112"/>
        <v>0</v>
      </c>
      <c r="T260" s="159">
        <f t="shared" si="112"/>
        <v>0</v>
      </c>
      <c r="U260" s="159">
        <f t="shared" si="112"/>
        <v>0</v>
      </c>
      <c r="V260" s="159">
        <f t="shared" si="112"/>
        <v>0</v>
      </c>
      <c r="W260" s="159">
        <f t="shared" si="112"/>
        <v>0</v>
      </c>
      <c r="X260" s="159">
        <f t="shared" si="112"/>
        <v>0</v>
      </c>
      <c r="Y260" s="159">
        <f t="shared" si="112"/>
        <v>0</v>
      </c>
      <c r="Z260" s="159">
        <f t="shared" si="112"/>
        <v>0</v>
      </c>
      <c r="AA260" s="159">
        <f t="shared" si="112"/>
        <v>0</v>
      </c>
      <c r="AB260" s="159">
        <f t="shared" si="112"/>
        <v>0</v>
      </c>
      <c r="AC260" s="159">
        <f t="shared" si="112"/>
        <v>0</v>
      </c>
      <c r="AD260" s="159">
        <f t="shared" si="112"/>
        <v>0</v>
      </c>
      <c r="AE260" s="159">
        <f t="shared" si="112"/>
        <v>0</v>
      </c>
      <c r="AF260" s="159">
        <f t="shared" si="112"/>
        <v>0</v>
      </c>
      <c r="AG260" s="159">
        <f t="shared" si="112"/>
        <v>0</v>
      </c>
    </row>
    <row r="261" spans="1:33" s="19" customFormat="1" ht="15.75" customHeight="1">
      <c r="A261" s="17" t="s">
        <v>373</v>
      </c>
      <c r="B261" s="55">
        <v>795</v>
      </c>
      <c r="C261" s="16" t="s">
        <v>90</v>
      </c>
      <c r="D261" s="16" t="s">
        <v>235</v>
      </c>
      <c r="E261" s="16" t="s">
        <v>189</v>
      </c>
      <c r="F261" s="16" t="s">
        <v>374</v>
      </c>
      <c r="G261" s="159">
        <f>'прил 7'!G1508</f>
        <v>4563626.29</v>
      </c>
      <c r="H261" s="159">
        <f>'прил 7'!H1508</f>
        <v>4563626.29</v>
      </c>
      <c r="I261" s="159">
        <f>'прил 7'!I1508</f>
        <v>4563626.29</v>
      </c>
      <c r="J261" s="159">
        <f>'прил 7'!J1508</f>
        <v>4563626.29</v>
      </c>
      <c r="K261" s="159">
        <f>'прил 7'!K1508</f>
        <v>4563626.29</v>
      </c>
      <c r="L261" s="159">
        <f>'прил 7'!L1508</f>
        <v>4563626.29</v>
      </c>
      <c r="M261" s="159">
        <f>'прил 7'!M1508</f>
        <v>4563626.29</v>
      </c>
      <c r="N261" s="159">
        <f>'прил 7'!N1508</f>
        <v>4563626.29</v>
      </c>
      <c r="O261" s="159">
        <f>'прил 7'!O1508</f>
        <v>4563626.29</v>
      </c>
      <c r="P261" s="159">
        <f>'прил 7'!P1508</f>
        <v>4563626.29</v>
      </c>
      <c r="Q261" s="159">
        <f>'прил 7'!Q1508</f>
        <v>4563626.29</v>
      </c>
      <c r="R261" s="159">
        <f>'прил 7'!R1508</f>
        <v>0</v>
      </c>
      <c r="S261" s="159">
        <f>'прил 7'!S1508</f>
        <v>0</v>
      </c>
      <c r="T261" s="159">
        <f>'прил 7'!T1508</f>
        <v>0</v>
      </c>
      <c r="U261" s="159">
        <f>'прил 7'!U1508</f>
        <v>0</v>
      </c>
      <c r="V261" s="159">
        <f>'прил 7'!V1508</f>
        <v>0</v>
      </c>
      <c r="W261" s="159">
        <f>'прил 7'!W1508</f>
        <v>0</v>
      </c>
      <c r="X261" s="159">
        <f>'прил 7'!X1508</f>
        <v>0</v>
      </c>
      <c r="Y261" s="159">
        <f>'прил 7'!Y1508</f>
        <v>0</v>
      </c>
      <c r="Z261" s="159">
        <f>'прил 7'!Z1508</f>
        <v>0</v>
      </c>
      <c r="AA261" s="159">
        <f>'прил 7'!AA1508</f>
        <v>0</v>
      </c>
      <c r="AB261" s="159">
        <f>'прил 7'!AB1508</f>
        <v>0</v>
      </c>
      <c r="AC261" s="159">
        <f>'прил 7'!AC1508</f>
        <v>0</v>
      </c>
      <c r="AD261" s="159">
        <f>'прил 7'!AD1508</f>
        <v>0</v>
      </c>
      <c r="AE261" s="159">
        <f>'прил 7'!AE1508</f>
        <v>0</v>
      </c>
      <c r="AF261" s="159">
        <f>'прил 7'!AF1508</f>
        <v>0</v>
      </c>
      <c r="AG261" s="159">
        <f>'прил 7'!AG1508</f>
        <v>0</v>
      </c>
    </row>
    <row r="262" spans="1:33" s="19" customFormat="1" ht="64.5" hidden="1" customHeight="1">
      <c r="A262" s="17" t="s">
        <v>176</v>
      </c>
      <c r="B262" s="55">
        <v>795</v>
      </c>
      <c r="C262" s="16" t="s">
        <v>90</v>
      </c>
      <c r="D262" s="16" t="s">
        <v>235</v>
      </c>
      <c r="E262" s="16" t="s">
        <v>175</v>
      </c>
      <c r="F262" s="16"/>
      <c r="G262" s="159">
        <f>G263</f>
        <v>0</v>
      </c>
      <c r="H262" s="159">
        <f t="shared" ref="H262:AG263" si="113">H263</f>
        <v>0</v>
      </c>
      <c r="I262" s="159">
        <f t="shared" si="113"/>
        <v>0</v>
      </c>
      <c r="J262" s="159">
        <f t="shared" si="113"/>
        <v>0</v>
      </c>
      <c r="K262" s="159">
        <f t="shared" si="113"/>
        <v>0</v>
      </c>
      <c r="L262" s="159">
        <f t="shared" si="113"/>
        <v>0</v>
      </c>
      <c r="M262" s="159">
        <f t="shared" si="113"/>
        <v>0</v>
      </c>
      <c r="N262" s="159">
        <f t="shared" si="113"/>
        <v>0</v>
      </c>
      <c r="O262" s="159">
        <f t="shared" si="113"/>
        <v>0</v>
      </c>
      <c r="P262" s="159">
        <f t="shared" si="113"/>
        <v>0</v>
      </c>
      <c r="Q262" s="159">
        <f t="shared" si="113"/>
        <v>0</v>
      </c>
      <c r="R262" s="159">
        <f t="shared" si="113"/>
        <v>0</v>
      </c>
      <c r="S262" s="159">
        <f t="shared" si="113"/>
        <v>0</v>
      </c>
      <c r="T262" s="159">
        <f t="shared" si="113"/>
        <v>0</v>
      </c>
      <c r="U262" s="159">
        <f t="shared" si="113"/>
        <v>0</v>
      </c>
      <c r="V262" s="159">
        <f t="shared" si="113"/>
        <v>0</v>
      </c>
      <c r="W262" s="159">
        <f t="shared" si="113"/>
        <v>0</v>
      </c>
      <c r="X262" s="159">
        <f t="shared" si="113"/>
        <v>0</v>
      </c>
      <c r="Y262" s="159">
        <f t="shared" si="113"/>
        <v>0</v>
      </c>
      <c r="Z262" s="159">
        <f t="shared" si="113"/>
        <v>0</v>
      </c>
      <c r="AA262" s="159">
        <f t="shared" si="113"/>
        <v>0</v>
      </c>
      <c r="AB262" s="159">
        <f t="shared" si="113"/>
        <v>0</v>
      </c>
      <c r="AC262" s="159">
        <f t="shared" si="113"/>
        <v>0</v>
      </c>
      <c r="AD262" s="159">
        <f t="shared" si="113"/>
        <v>0</v>
      </c>
      <c r="AE262" s="159">
        <f t="shared" si="113"/>
        <v>0</v>
      </c>
      <c r="AF262" s="159">
        <f t="shared" si="113"/>
        <v>0</v>
      </c>
      <c r="AG262" s="159">
        <f t="shared" si="113"/>
        <v>0</v>
      </c>
    </row>
    <row r="263" spans="1:33" s="19" customFormat="1" ht="15.75" hidden="1" customHeight="1">
      <c r="A263" s="17" t="s">
        <v>343</v>
      </c>
      <c r="B263" s="55">
        <v>795</v>
      </c>
      <c r="C263" s="16" t="s">
        <v>90</v>
      </c>
      <c r="D263" s="16" t="s">
        <v>235</v>
      </c>
      <c r="E263" s="16" t="s">
        <v>175</v>
      </c>
      <c r="F263" s="16" t="s">
        <v>344</v>
      </c>
      <c r="G263" s="159">
        <f>G264</f>
        <v>0</v>
      </c>
      <c r="H263" s="159">
        <f t="shared" si="113"/>
        <v>0</v>
      </c>
      <c r="I263" s="159">
        <f t="shared" si="113"/>
        <v>0</v>
      </c>
      <c r="J263" s="159">
        <f t="shared" si="113"/>
        <v>0</v>
      </c>
      <c r="K263" s="159">
        <f t="shared" si="113"/>
        <v>0</v>
      </c>
      <c r="L263" s="159">
        <f t="shared" si="113"/>
        <v>0</v>
      </c>
      <c r="M263" s="159">
        <f t="shared" si="113"/>
        <v>0</v>
      </c>
      <c r="N263" s="159">
        <f t="shared" si="113"/>
        <v>0</v>
      </c>
      <c r="O263" s="159">
        <f t="shared" si="113"/>
        <v>0</v>
      </c>
      <c r="P263" s="159">
        <f t="shared" si="113"/>
        <v>0</v>
      </c>
      <c r="Q263" s="159">
        <f t="shared" si="113"/>
        <v>0</v>
      </c>
      <c r="R263" s="159">
        <f t="shared" si="113"/>
        <v>0</v>
      </c>
      <c r="S263" s="159">
        <f t="shared" si="113"/>
        <v>0</v>
      </c>
      <c r="T263" s="159">
        <f t="shared" si="113"/>
        <v>0</v>
      </c>
      <c r="U263" s="159">
        <f t="shared" si="113"/>
        <v>0</v>
      </c>
      <c r="V263" s="159">
        <f t="shared" si="113"/>
        <v>0</v>
      </c>
      <c r="W263" s="159">
        <f t="shared" si="113"/>
        <v>0</v>
      </c>
      <c r="X263" s="159">
        <f t="shared" si="113"/>
        <v>0</v>
      </c>
      <c r="Y263" s="159">
        <f t="shared" si="113"/>
        <v>0</v>
      </c>
      <c r="Z263" s="159">
        <f t="shared" si="113"/>
        <v>0</v>
      </c>
      <c r="AA263" s="159">
        <f t="shared" si="113"/>
        <v>0</v>
      </c>
      <c r="AB263" s="159">
        <f t="shared" si="113"/>
        <v>0</v>
      </c>
      <c r="AC263" s="159">
        <f t="shared" si="113"/>
        <v>0</v>
      </c>
      <c r="AD263" s="159">
        <f t="shared" si="113"/>
        <v>0</v>
      </c>
      <c r="AE263" s="159">
        <f t="shared" si="113"/>
        <v>0</v>
      </c>
      <c r="AF263" s="159">
        <f t="shared" si="113"/>
        <v>0</v>
      </c>
      <c r="AG263" s="159">
        <f t="shared" si="113"/>
        <v>0</v>
      </c>
    </row>
    <row r="264" spans="1:33" s="19" customFormat="1" ht="15.75" hidden="1" customHeight="1">
      <c r="A264" s="17" t="s">
        <v>371</v>
      </c>
      <c r="B264" s="55">
        <v>795</v>
      </c>
      <c r="C264" s="16" t="s">
        <v>90</v>
      </c>
      <c r="D264" s="16" t="s">
        <v>235</v>
      </c>
      <c r="E264" s="16" t="s">
        <v>175</v>
      </c>
      <c r="F264" s="16" t="s">
        <v>372</v>
      </c>
      <c r="G264" s="159">
        <f>'прил 7'!G1473</f>
        <v>0</v>
      </c>
      <c r="H264" s="159">
        <f>'прил 7'!H1473</f>
        <v>0</v>
      </c>
      <c r="I264" s="159">
        <f>'прил 7'!I1473</f>
        <v>0</v>
      </c>
      <c r="J264" s="159">
        <f>'прил 7'!J1473</f>
        <v>0</v>
      </c>
      <c r="K264" s="159">
        <f>'прил 7'!K1473</f>
        <v>0</v>
      </c>
      <c r="L264" s="159">
        <f>'прил 7'!L1473</f>
        <v>0</v>
      </c>
      <c r="M264" s="159">
        <f>'прил 7'!M1473</f>
        <v>0</v>
      </c>
      <c r="N264" s="159">
        <f>'прил 7'!N1473</f>
        <v>0</v>
      </c>
      <c r="O264" s="159">
        <f>'прил 7'!O1473</f>
        <v>0</v>
      </c>
      <c r="P264" s="159">
        <f>'прил 7'!P1473</f>
        <v>0</v>
      </c>
      <c r="Q264" s="159">
        <f>'прил 7'!Q1473</f>
        <v>0</v>
      </c>
      <c r="R264" s="159">
        <f>'прил 7'!R1473</f>
        <v>0</v>
      </c>
      <c r="S264" s="159">
        <f>'прил 7'!S1473</f>
        <v>0</v>
      </c>
      <c r="T264" s="159">
        <f>'прил 7'!T1473</f>
        <v>0</v>
      </c>
      <c r="U264" s="159">
        <f>'прил 7'!U1473</f>
        <v>0</v>
      </c>
      <c r="V264" s="159">
        <f>'прил 7'!V1473</f>
        <v>0</v>
      </c>
      <c r="W264" s="159">
        <f>'прил 7'!W1473</f>
        <v>0</v>
      </c>
      <c r="X264" s="159">
        <f>'прил 7'!X1473</f>
        <v>0</v>
      </c>
      <c r="Y264" s="159">
        <f>'прил 7'!Y1473</f>
        <v>0</v>
      </c>
      <c r="Z264" s="159">
        <f>'прил 7'!Z1473</f>
        <v>0</v>
      </c>
      <c r="AA264" s="159">
        <f>'прил 7'!AA1473</f>
        <v>0</v>
      </c>
      <c r="AB264" s="159">
        <f>'прил 7'!AB1473</f>
        <v>0</v>
      </c>
      <c r="AC264" s="159">
        <f>'прил 7'!AC1473</f>
        <v>0</v>
      </c>
      <c r="AD264" s="159">
        <f>'прил 7'!AD1473</f>
        <v>0</v>
      </c>
      <c r="AE264" s="159">
        <f>'прил 7'!AE1473</f>
        <v>0</v>
      </c>
      <c r="AF264" s="159">
        <f>'прил 7'!AF1473</f>
        <v>0</v>
      </c>
      <c r="AG264" s="159">
        <f>'прил 7'!AG1473</f>
        <v>0</v>
      </c>
    </row>
    <row r="265" spans="1:33" ht="34.5" hidden="1" customHeight="1">
      <c r="A265" s="17" t="s">
        <v>27</v>
      </c>
      <c r="B265" s="55">
        <v>795</v>
      </c>
      <c r="C265" s="16" t="s">
        <v>90</v>
      </c>
      <c r="D265" s="16" t="s">
        <v>235</v>
      </c>
      <c r="E265" s="16" t="s">
        <v>28</v>
      </c>
      <c r="F265" s="16"/>
      <c r="G265" s="159">
        <f>G266</f>
        <v>0</v>
      </c>
      <c r="H265" s="159">
        <f t="shared" ref="H265:AG266" si="114">H266</f>
        <v>0</v>
      </c>
      <c r="I265" s="159">
        <f t="shared" si="114"/>
        <v>0</v>
      </c>
      <c r="J265" s="159">
        <f t="shared" si="114"/>
        <v>0</v>
      </c>
      <c r="K265" s="159">
        <f t="shared" si="114"/>
        <v>0</v>
      </c>
      <c r="L265" s="159">
        <f t="shared" si="114"/>
        <v>0</v>
      </c>
      <c r="M265" s="159">
        <f t="shared" si="114"/>
        <v>0</v>
      </c>
      <c r="N265" s="159">
        <f t="shared" si="114"/>
        <v>0</v>
      </c>
      <c r="O265" s="159">
        <f t="shared" si="114"/>
        <v>0</v>
      </c>
      <c r="P265" s="159">
        <f t="shared" si="114"/>
        <v>0</v>
      </c>
      <c r="Q265" s="159">
        <f t="shared" si="114"/>
        <v>0</v>
      </c>
      <c r="R265" s="159">
        <f t="shared" si="114"/>
        <v>0</v>
      </c>
      <c r="S265" s="159">
        <f t="shared" si="114"/>
        <v>0</v>
      </c>
      <c r="T265" s="159">
        <f t="shared" si="114"/>
        <v>0</v>
      </c>
      <c r="U265" s="159">
        <f t="shared" si="114"/>
        <v>0</v>
      </c>
      <c r="V265" s="159">
        <f t="shared" si="114"/>
        <v>0</v>
      </c>
      <c r="W265" s="159">
        <f t="shared" si="114"/>
        <v>0</v>
      </c>
      <c r="X265" s="159">
        <f t="shared" si="114"/>
        <v>0</v>
      </c>
      <c r="Y265" s="159">
        <f t="shared" si="114"/>
        <v>0</v>
      </c>
      <c r="Z265" s="159">
        <f t="shared" si="114"/>
        <v>0</v>
      </c>
      <c r="AA265" s="159">
        <f t="shared" si="114"/>
        <v>0</v>
      </c>
      <c r="AB265" s="159">
        <f t="shared" si="114"/>
        <v>0</v>
      </c>
      <c r="AC265" s="159">
        <f t="shared" si="114"/>
        <v>0</v>
      </c>
      <c r="AD265" s="159">
        <f t="shared" si="114"/>
        <v>0</v>
      </c>
      <c r="AE265" s="159">
        <f t="shared" si="114"/>
        <v>0</v>
      </c>
      <c r="AF265" s="159">
        <f t="shared" si="114"/>
        <v>0</v>
      </c>
      <c r="AG265" s="159">
        <f t="shared" si="114"/>
        <v>0</v>
      </c>
    </row>
    <row r="266" spans="1:33" ht="37.5" hidden="1" customHeight="1">
      <c r="A266" s="17" t="s">
        <v>49</v>
      </c>
      <c r="B266" s="55">
        <v>795</v>
      </c>
      <c r="C266" s="16" t="s">
        <v>90</v>
      </c>
      <c r="D266" s="16" t="s">
        <v>235</v>
      </c>
      <c r="E266" s="16" t="s">
        <v>28</v>
      </c>
      <c r="F266" s="16" t="s">
        <v>50</v>
      </c>
      <c r="G266" s="159">
        <f>G267</f>
        <v>0</v>
      </c>
      <c r="H266" s="159">
        <f t="shared" si="114"/>
        <v>0</v>
      </c>
      <c r="I266" s="159">
        <f t="shared" si="114"/>
        <v>0</v>
      </c>
      <c r="J266" s="159">
        <f t="shared" si="114"/>
        <v>0</v>
      </c>
      <c r="K266" s="159">
        <f t="shared" si="114"/>
        <v>0</v>
      </c>
      <c r="L266" s="159">
        <f t="shared" si="114"/>
        <v>0</v>
      </c>
      <c r="M266" s="159">
        <f t="shared" si="114"/>
        <v>0</v>
      </c>
      <c r="N266" s="159">
        <f t="shared" si="114"/>
        <v>0</v>
      </c>
      <c r="O266" s="159">
        <f t="shared" si="114"/>
        <v>0</v>
      </c>
      <c r="P266" s="159">
        <f t="shared" si="114"/>
        <v>0</v>
      </c>
      <c r="Q266" s="159">
        <f t="shared" si="114"/>
        <v>0</v>
      </c>
      <c r="R266" s="159">
        <f t="shared" si="114"/>
        <v>0</v>
      </c>
      <c r="S266" s="159">
        <f t="shared" si="114"/>
        <v>0</v>
      </c>
      <c r="T266" s="159">
        <f t="shared" si="114"/>
        <v>0</v>
      </c>
      <c r="U266" s="159">
        <f t="shared" si="114"/>
        <v>0</v>
      </c>
      <c r="V266" s="159">
        <f t="shared" si="114"/>
        <v>0</v>
      </c>
      <c r="W266" s="159">
        <f t="shared" si="114"/>
        <v>0</v>
      </c>
      <c r="X266" s="159">
        <f t="shared" si="114"/>
        <v>0</v>
      </c>
      <c r="Y266" s="159">
        <f t="shared" si="114"/>
        <v>0</v>
      </c>
      <c r="Z266" s="159">
        <f t="shared" si="114"/>
        <v>0</v>
      </c>
      <c r="AA266" s="159">
        <f t="shared" si="114"/>
        <v>0</v>
      </c>
      <c r="AB266" s="159">
        <f t="shared" si="114"/>
        <v>0</v>
      </c>
      <c r="AC266" s="159">
        <f t="shared" si="114"/>
        <v>0</v>
      </c>
      <c r="AD266" s="159">
        <f t="shared" si="114"/>
        <v>0</v>
      </c>
      <c r="AE266" s="159">
        <f t="shared" si="114"/>
        <v>0</v>
      </c>
      <c r="AF266" s="159">
        <f t="shared" si="114"/>
        <v>0</v>
      </c>
      <c r="AG266" s="159">
        <f t="shared" si="114"/>
        <v>0</v>
      </c>
    </row>
    <row r="267" spans="1:33" ht="25.5" hidden="1" customHeight="1">
      <c r="A267" s="17" t="s">
        <v>51</v>
      </c>
      <c r="B267" s="55">
        <v>795</v>
      </c>
      <c r="C267" s="16" t="s">
        <v>90</v>
      </c>
      <c r="D267" s="16" t="s">
        <v>235</v>
      </c>
      <c r="E267" s="16" t="s">
        <v>28</v>
      </c>
      <c r="F267" s="16" t="s">
        <v>52</v>
      </c>
      <c r="G267" s="159">
        <f>'прил 7'!G1476</f>
        <v>0</v>
      </c>
      <c r="H267" s="159">
        <f>'прил 7'!H1476</f>
        <v>0</v>
      </c>
      <c r="I267" s="159">
        <f>'прил 7'!I1476</f>
        <v>0</v>
      </c>
      <c r="J267" s="159">
        <f>'прил 7'!J1476</f>
        <v>0</v>
      </c>
      <c r="K267" s="159">
        <f>'прил 7'!K1476</f>
        <v>0</v>
      </c>
      <c r="L267" s="159">
        <f>'прил 7'!L1476</f>
        <v>0</v>
      </c>
      <c r="M267" s="159">
        <f>'прил 7'!M1476</f>
        <v>0</v>
      </c>
      <c r="N267" s="159">
        <f>'прил 7'!N1476</f>
        <v>0</v>
      </c>
      <c r="O267" s="159">
        <f>'прил 7'!O1476</f>
        <v>0</v>
      </c>
      <c r="P267" s="159">
        <f>'прил 7'!P1476</f>
        <v>0</v>
      </c>
      <c r="Q267" s="159">
        <f>'прил 7'!Q1476</f>
        <v>0</v>
      </c>
      <c r="R267" s="159">
        <f>'прил 7'!R1476</f>
        <v>0</v>
      </c>
      <c r="S267" s="159">
        <f>'прил 7'!S1476</f>
        <v>0</v>
      </c>
      <c r="T267" s="159">
        <f>'прил 7'!T1476</f>
        <v>0</v>
      </c>
      <c r="U267" s="159">
        <f>'прил 7'!U1476</f>
        <v>0</v>
      </c>
      <c r="V267" s="159">
        <f>'прил 7'!V1476</f>
        <v>0</v>
      </c>
      <c r="W267" s="159">
        <f>'прил 7'!W1476</f>
        <v>0</v>
      </c>
      <c r="X267" s="159">
        <f>'прил 7'!X1476</f>
        <v>0</v>
      </c>
      <c r="Y267" s="159">
        <f>'прил 7'!Y1476</f>
        <v>0</v>
      </c>
      <c r="Z267" s="159">
        <f>'прил 7'!Z1476</f>
        <v>0</v>
      </c>
      <c r="AA267" s="159">
        <f>'прил 7'!AA1476</f>
        <v>0</v>
      </c>
      <c r="AB267" s="159">
        <f>'прил 7'!AB1476</f>
        <v>0</v>
      </c>
      <c r="AC267" s="159">
        <f>'прил 7'!AC1476</f>
        <v>0</v>
      </c>
      <c r="AD267" s="159">
        <f>'прил 7'!AD1476</f>
        <v>0</v>
      </c>
      <c r="AE267" s="159">
        <f>'прил 7'!AE1476</f>
        <v>0</v>
      </c>
      <c r="AF267" s="159">
        <f>'прил 7'!AF1476</f>
        <v>0</v>
      </c>
      <c r="AG267" s="159">
        <f>'прил 7'!AG1476</f>
        <v>0</v>
      </c>
    </row>
    <row r="268" spans="1:33" ht="66" hidden="1" customHeight="1">
      <c r="A268" s="17" t="s">
        <v>284</v>
      </c>
      <c r="B268" s="55">
        <v>795</v>
      </c>
      <c r="C268" s="16" t="s">
        <v>90</v>
      </c>
      <c r="D268" s="16" t="s">
        <v>235</v>
      </c>
      <c r="E268" s="16" t="s">
        <v>15</v>
      </c>
      <c r="F268" s="16"/>
      <c r="G268" s="159">
        <f>G273+G271</f>
        <v>0</v>
      </c>
      <c r="H268" s="159">
        <f t="shared" ref="H268:AG268" si="115">H273+H271</f>
        <v>0</v>
      </c>
      <c r="I268" s="159">
        <f t="shared" si="115"/>
        <v>0</v>
      </c>
      <c r="J268" s="159">
        <f t="shared" si="115"/>
        <v>0</v>
      </c>
      <c r="K268" s="159">
        <f t="shared" si="115"/>
        <v>0</v>
      </c>
      <c r="L268" s="159">
        <f t="shared" si="115"/>
        <v>0</v>
      </c>
      <c r="M268" s="159">
        <f t="shared" si="115"/>
        <v>0</v>
      </c>
      <c r="N268" s="159">
        <f t="shared" si="115"/>
        <v>0</v>
      </c>
      <c r="O268" s="159">
        <f t="shared" si="115"/>
        <v>0</v>
      </c>
      <c r="P268" s="159">
        <f t="shared" si="115"/>
        <v>0</v>
      </c>
      <c r="Q268" s="159">
        <f t="shared" si="115"/>
        <v>0</v>
      </c>
      <c r="R268" s="159">
        <f t="shared" si="115"/>
        <v>0</v>
      </c>
      <c r="S268" s="159">
        <f t="shared" si="115"/>
        <v>0</v>
      </c>
      <c r="T268" s="159">
        <f t="shared" si="115"/>
        <v>0</v>
      </c>
      <c r="U268" s="159">
        <f t="shared" si="115"/>
        <v>0</v>
      </c>
      <c r="V268" s="159">
        <f t="shared" si="115"/>
        <v>0</v>
      </c>
      <c r="W268" s="159">
        <f t="shared" si="115"/>
        <v>0</v>
      </c>
      <c r="X268" s="159">
        <f t="shared" si="115"/>
        <v>0</v>
      </c>
      <c r="Y268" s="159">
        <f t="shared" si="115"/>
        <v>0</v>
      </c>
      <c r="Z268" s="159">
        <f t="shared" si="115"/>
        <v>0</v>
      </c>
      <c r="AA268" s="159">
        <f t="shared" si="115"/>
        <v>0</v>
      </c>
      <c r="AB268" s="159">
        <f t="shared" si="115"/>
        <v>0</v>
      </c>
      <c r="AC268" s="159">
        <f t="shared" si="115"/>
        <v>0</v>
      </c>
      <c r="AD268" s="159">
        <f t="shared" si="115"/>
        <v>0</v>
      </c>
      <c r="AE268" s="159">
        <f t="shared" si="115"/>
        <v>0</v>
      </c>
      <c r="AF268" s="159">
        <f t="shared" si="115"/>
        <v>0</v>
      </c>
      <c r="AG268" s="159">
        <f t="shared" si="115"/>
        <v>0</v>
      </c>
    </row>
    <row r="269" spans="1:33" ht="85.5" hidden="1" customHeight="1">
      <c r="A269" s="17" t="s">
        <v>284</v>
      </c>
      <c r="B269" s="55">
        <v>795</v>
      </c>
      <c r="C269" s="16" t="s">
        <v>90</v>
      </c>
      <c r="D269" s="16" t="s">
        <v>235</v>
      </c>
      <c r="E269" s="16" t="s">
        <v>15</v>
      </c>
      <c r="F269" s="16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  <c r="AE269" s="159"/>
      <c r="AF269" s="159"/>
      <c r="AG269" s="159"/>
    </row>
    <row r="270" spans="1:33" ht="37.5" hidden="1" customHeight="1">
      <c r="A270" s="17" t="s">
        <v>49</v>
      </c>
      <c r="B270" s="55">
        <v>795</v>
      </c>
      <c r="C270" s="16" t="s">
        <v>90</v>
      </c>
      <c r="D270" s="16" t="s">
        <v>235</v>
      </c>
      <c r="E270" s="16" t="s">
        <v>15</v>
      </c>
      <c r="F270" s="16" t="s">
        <v>50</v>
      </c>
      <c r="G270" s="159">
        <f>G271</f>
        <v>0</v>
      </c>
      <c r="H270" s="159">
        <f t="shared" ref="H270:AG270" si="116">H271</f>
        <v>0</v>
      </c>
      <c r="I270" s="159">
        <f t="shared" si="116"/>
        <v>0</v>
      </c>
      <c r="J270" s="159">
        <f t="shared" si="116"/>
        <v>0</v>
      </c>
      <c r="K270" s="159">
        <f t="shared" si="116"/>
        <v>0</v>
      </c>
      <c r="L270" s="159">
        <f t="shared" si="116"/>
        <v>0</v>
      </c>
      <c r="M270" s="159">
        <f t="shared" si="116"/>
        <v>0</v>
      </c>
      <c r="N270" s="159">
        <f t="shared" si="116"/>
        <v>0</v>
      </c>
      <c r="O270" s="159">
        <f t="shared" si="116"/>
        <v>0</v>
      </c>
      <c r="P270" s="159">
        <f t="shared" si="116"/>
        <v>0</v>
      </c>
      <c r="Q270" s="159">
        <f t="shared" si="116"/>
        <v>0</v>
      </c>
      <c r="R270" s="159">
        <f t="shared" si="116"/>
        <v>0</v>
      </c>
      <c r="S270" s="159">
        <f t="shared" si="116"/>
        <v>0</v>
      </c>
      <c r="T270" s="159">
        <f t="shared" si="116"/>
        <v>0</v>
      </c>
      <c r="U270" s="159">
        <f t="shared" si="116"/>
        <v>0</v>
      </c>
      <c r="V270" s="159">
        <f t="shared" si="116"/>
        <v>0</v>
      </c>
      <c r="W270" s="159">
        <f t="shared" si="116"/>
        <v>0</v>
      </c>
      <c r="X270" s="159">
        <f t="shared" si="116"/>
        <v>0</v>
      </c>
      <c r="Y270" s="159">
        <f t="shared" si="116"/>
        <v>0</v>
      </c>
      <c r="Z270" s="159">
        <f t="shared" si="116"/>
        <v>0</v>
      </c>
      <c r="AA270" s="159">
        <f t="shared" si="116"/>
        <v>0</v>
      </c>
      <c r="AB270" s="159">
        <f t="shared" si="116"/>
        <v>0</v>
      </c>
      <c r="AC270" s="159">
        <f t="shared" si="116"/>
        <v>0</v>
      </c>
      <c r="AD270" s="159">
        <f t="shared" si="116"/>
        <v>0</v>
      </c>
      <c r="AE270" s="159">
        <f t="shared" si="116"/>
        <v>0</v>
      </c>
      <c r="AF270" s="159">
        <f t="shared" si="116"/>
        <v>0</v>
      </c>
      <c r="AG270" s="159">
        <f t="shared" si="116"/>
        <v>0</v>
      </c>
    </row>
    <row r="271" spans="1:33" ht="25.5" hidden="1" customHeight="1">
      <c r="A271" s="17" t="s">
        <v>51</v>
      </c>
      <c r="B271" s="55">
        <v>795</v>
      </c>
      <c r="C271" s="16" t="s">
        <v>90</v>
      </c>
      <c r="D271" s="16" t="s">
        <v>235</v>
      </c>
      <c r="E271" s="16" t="s">
        <v>15</v>
      </c>
      <c r="F271" s="16" t="s">
        <v>52</v>
      </c>
      <c r="G271" s="159">
        <f>'прил 7'!G1479</f>
        <v>0</v>
      </c>
      <c r="H271" s="159">
        <f>'прил 7'!H1479</f>
        <v>0</v>
      </c>
      <c r="I271" s="159">
        <f>'прил 7'!I1479</f>
        <v>0</v>
      </c>
      <c r="J271" s="159">
        <f>'прил 7'!J1479</f>
        <v>0</v>
      </c>
      <c r="K271" s="159">
        <f>'прил 7'!K1479</f>
        <v>0</v>
      </c>
      <c r="L271" s="159">
        <f>'прил 7'!L1479</f>
        <v>0</v>
      </c>
      <c r="M271" s="159">
        <f>'прил 7'!M1479</f>
        <v>0</v>
      </c>
      <c r="N271" s="159">
        <f>'прил 7'!N1479</f>
        <v>0</v>
      </c>
      <c r="O271" s="159">
        <f>'прил 7'!O1479</f>
        <v>0</v>
      </c>
      <c r="P271" s="159">
        <f>'прил 7'!P1479</f>
        <v>0</v>
      </c>
      <c r="Q271" s="159">
        <f>'прил 7'!Q1479</f>
        <v>0</v>
      </c>
      <c r="R271" s="159">
        <f>'прил 7'!R1479</f>
        <v>0</v>
      </c>
      <c r="S271" s="159">
        <f>'прил 7'!S1479</f>
        <v>0</v>
      </c>
      <c r="T271" s="159">
        <f>'прил 7'!T1479</f>
        <v>0</v>
      </c>
      <c r="U271" s="159">
        <f>'прил 7'!U1479</f>
        <v>0</v>
      </c>
      <c r="V271" s="159">
        <f>'прил 7'!V1479</f>
        <v>0</v>
      </c>
      <c r="W271" s="159">
        <f>'прил 7'!W1479</f>
        <v>0</v>
      </c>
      <c r="X271" s="159">
        <f>'прил 7'!X1479</f>
        <v>0</v>
      </c>
      <c r="Y271" s="159">
        <f>'прил 7'!Y1479</f>
        <v>0</v>
      </c>
      <c r="Z271" s="159">
        <f>'прил 7'!Z1479</f>
        <v>0</v>
      </c>
      <c r="AA271" s="159">
        <f>'прил 7'!AA1479</f>
        <v>0</v>
      </c>
      <c r="AB271" s="159">
        <f>'прил 7'!AB1479</f>
        <v>0</v>
      </c>
      <c r="AC271" s="159">
        <f>'прил 7'!AC1479</f>
        <v>0</v>
      </c>
      <c r="AD271" s="159">
        <f>'прил 7'!AD1479</f>
        <v>0</v>
      </c>
      <c r="AE271" s="159">
        <f>'прил 7'!AE1479</f>
        <v>0</v>
      </c>
      <c r="AF271" s="159">
        <f>'прил 7'!AF1479</f>
        <v>0</v>
      </c>
      <c r="AG271" s="159">
        <f>'прил 7'!AG1479</f>
        <v>0</v>
      </c>
    </row>
    <row r="272" spans="1:33" ht="66" hidden="1" customHeight="1">
      <c r="A272" s="17"/>
      <c r="B272" s="55"/>
      <c r="C272" s="16"/>
      <c r="D272" s="16"/>
      <c r="E272" s="16"/>
      <c r="F272" s="16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</row>
    <row r="273" spans="1:33" ht="17.25" hidden="1" customHeight="1">
      <c r="A273" s="17" t="s">
        <v>343</v>
      </c>
      <c r="B273" s="55">
        <v>795</v>
      </c>
      <c r="C273" s="16" t="s">
        <v>90</v>
      </c>
      <c r="D273" s="16" t="s">
        <v>235</v>
      </c>
      <c r="E273" s="16" t="s">
        <v>15</v>
      </c>
      <c r="F273" s="16" t="s">
        <v>344</v>
      </c>
      <c r="G273" s="159">
        <f>G274</f>
        <v>0</v>
      </c>
      <c r="H273" s="159">
        <f t="shared" ref="H273:AG273" si="117">H274</f>
        <v>0</v>
      </c>
      <c r="I273" s="159">
        <f t="shared" si="117"/>
        <v>0</v>
      </c>
      <c r="J273" s="159">
        <f t="shared" si="117"/>
        <v>0</v>
      </c>
      <c r="K273" s="159">
        <f t="shared" si="117"/>
        <v>0</v>
      </c>
      <c r="L273" s="159">
        <f t="shared" si="117"/>
        <v>0</v>
      </c>
      <c r="M273" s="159">
        <f t="shared" si="117"/>
        <v>0</v>
      </c>
      <c r="N273" s="159">
        <f t="shared" si="117"/>
        <v>0</v>
      </c>
      <c r="O273" s="159">
        <f t="shared" si="117"/>
        <v>0</v>
      </c>
      <c r="P273" s="159">
        <f t="shared" si="117"/>
        <v>0</v>
      </c>
      <c r="Q273" s="159">
        <f t="shared" si="117"/>
        <v>0</v>
      </c>
      <c r="R273" s="159">
        <f t="shared" si="117"/>
        <v>0</v>
      </c>
      <c r="S273" s="159">
        <f t="shared" si="117"/>
        <v>0</v>
      </c>
      <c r="T273" s="159">
        <f t="shared" si="117"/>
        <v>0</v>
      </c>
      <c r="U273" s="159">
        <f t="shared" si="117"/>
        <v>0</v>
      </c>
      <c r="V273" s="159">
        <f t="shared" si="117"/>
        <v>0</v>
      </c>
      <c r="W273" s="159">
        <f t="shared" si="117"/>
        <v>0</v>
      </c>
      <c r="X273" s="159">
        <f t="shared" si="117"/>
        <v>0</v>
      </c>
      <c r="Y273" s="159">
        <f t="shared" si="117"/>
        <v>0</v>
      </c>
      <c r="Z273" s="159">
        <f t="shared" si="117"/>
        <v>0</v>
      </c>
      <c r="AA273" s="159">
        <f t="shared" si="117"/>
        <v>0</v>
      </c>
      <c r="AB273" s="159">
        <f t="shared" si="117"/>
        <v>0</v>
      </c>
      <c r="AC273" s="159">
        <f t="shared" si="117"/>
        <v>0</v>
      </c>
      <c r="AD273" s="159">
        <f t="shared" si="117"/>
        <v>0</v>
      </c>
      <c r="AE273" s="159">
        <f t="shared" si="117"/>
        <v>0</v>
      </c>
      <c r="AF273" s="159">
        <f t="shared" si="117"/>
        <v>0</v>
      </c>
      <c r="AG273" s="159">
        <f t="shared" si="117"/>
        <v>0</v>
      </c>
    </row>
    <row r="274" spans="1:33" ht="23.25" hidden="1" customHeight="1">
      <c r="A274" s="17" t="s">
        <v>371</v>
      </c>
      <c r="B274" s="55">
        <v>795</v>
      </c>
      <c r="C274" s="16" t="s">
        <v>90</v>
      </c>
      <c r="D274" s="16" t="s">
        <v>235</v>
      </c>
      <c r="E274" s="16" t="s">
        <v>15</v>
      </c>
      <c r="F274" s="16" t="s">
        <v>372</v>
      </c>
      <c r="G274" s="159">
        <f>'прил 7'!G1481</f>
        <v>0</v>
      </c>
      <c r="H274" s="159">
        <f>'прил 7'!H1481</f>
        <v>0</v>
      </c>
      <c r="I274" s="159">
        <f>'прил 7'!I1481</f>
        <v>0</v>
      </c>
      <c r="J274" s="159">
        <f>'прил 7'!J1481</f>
        <v>0</v>
      </c>
      <c r="K274" s="159">
        <f>'прил 7'!K1481</f>
        <v>0</v>
      </c>
      <c r="L274" s="159">
        <f>'прил 7'!L1481</f>
        <v>0</v>
      </c>
      <c r="M274" s="159">
        <f>'прил 7'!M1481</f>
        <v>0</v>
      </c>
      <c r="N274" s="159">
        <f>'прил 7'!N1481</f>
        <v>0</v>
      </c>
      <c r="O274" s="159">
        <f>'прил 7'!O1481</f>
        <v>0</v>
      </c>
      <c r="P274" s="159">
        <f>'прил 7'!P1481</f>
        <v>0</v>
      </c>
      <c r="Q274" s="159">
        <f>'прил 7'!Q1481</f>
        <v>0</v>
      </c>
      <c r="R274" s="159">
        <f>'прил 7'!R1481</f>
        <v>0</v>
      </c>
      <c r="S274" s="159">
        <f>'прил 7'!S1481</f>
        <v>0</v>
      </c>
      <c r="T274" s="159">
        <f>'прил 7'!T1481</f>
        <v>0</v>
      </c>
      <c r="U274" s="159">
        <f>'прил 7'!U1481</f>
        <v>0</v>
      </c>
      <c r="V274" s="159">
        <f>'прил 7'!V1481</f>
        <v>0</v>
      </c>
      <c r="W274" s="159">
        <f>'прил 7'!W1481</f>
        <v>0</v>
      </c>
      <c r="X274" s="159">
        <f>'прил 7'!X1481</f>
        <v>0</v>
      </c>
      <c r="Y274" s="159">
        <f>'прил 7'!Y1481</f>
        <v>0</v>
      </c>
      <c r="Z274" s="159">
        <f>'прил 7'!Z1481</f>
        <v>0</v>
      </c>
      <c r="AA274" s="159">
        <f>'прил 7'!AA1481</f>
        <v>0</v>
      </c>
      <c r="AB274" s="159">
        <f>'прил 7'!AB1481</f>
        <v>0</v>
      </c>
      <c r="AC274" s="159">
        <f>'прил 7'!AC1481</f>
        <v>0</v>
      </c>
      <c r="AD274" s="159">
        <f>'прил 7'!AD1481</f>
        <v>0</v>
      </c>
      <c r="AE274" s="159">
        <f>'прил 7'!AE1481</f>
        <v>0</v>
      </c>
      <c r="AF274" s="159">
        <f>'прил 7'!AF1481</f>
        <v>0</v>
      </c>
      <c r="AG274" s="159">
        <f>'прил 7'!AG1481</f>
        <v>0</v>
      </c>
    </row>
    <row r="275" spans="1:33" s="19" customFormat="1" ht="101.25" hidden="1" customHeight="1">
      <c r="A275" s="17" t="s">
        <v>77</v>
      </c>
      <c r="B275" s="55">
        <v>795</v>
      </c>
      <c r="C275" s="16" t="s">
        <v>90</v>
      </c>
      <c r="D275" s="16" t="s">
        <v>235</v>
      </c>
      <c r="E275" s="16" t="s">
        <v>177</v>
      </c>
      <c r="F275" s="16"/>
      <c r="G275" s="159">
        <f>G276</f>
        <v>0</v>
      </c>
      <c r="H275" s="159">
        <f t="shared" ref="H275:AG275" si="118">H276</f>
        <v>0</v>
      </c>
      <c r="I275" s="159">
        <f t="shared" si="118"/>
        <v>0</v>
      </c>
      <c r="J275" s="159">
        <f t="shared" si="118"/>
        <v>0</v>
      </c>
      <c r="K275" s="159">
        <f t="shared" si="118"/>
        <v>0</v>
      </c>
      <c r="L275" s="159">
        <f t="shared" si="118"/>
        <v>0</v>
      </c>
      <c r="M275" s="159">
        <f t="shared" si="118"/>
        <v>0</v>
      </c>
      <c r="N275" s="159">
        <f t="shared" si="118"/>
        <v>0</v>
      </c>
      <c r="O275" s="159">
        <f t="shared" si="118"/>
        <v>0</v>
      </c>
      <c r="P275" s="159">
        <f t="shared" si="118"/>
        <v>0</v>
      </c>
      <c r="Q275" s="159">
        <f t="shared" si="118"/>
        <v>0</v>
      </c>
      <c r="R275" s="159">
        <f t="shared" si="118"/>
        <v>0</v>
      </c>
      <c r="S275" s="159">
        <f t="shared" si="118"/>
        <v>0</v>
      </c>
      <c r="T275" s="159">
        <f t="shared" si="118"/>
        <v>0</v>
      </c>
      <c r="U275" s="159">
        <f t="shared" si="118"/>
        <v>0</v>
      </c>
      <c r="V275" s="159">
        <f t="shared" si="118"/>
        <v>0</v>
      </c>
      <c r="W275" s="159">
        <f t="shared" si="118"/>
        <v>0</v>
      </c>
      <c r="X275" s="159">
        <f t="shared" si="118"/>
        <v>0</v>
      </c>
      <c r="Y275" s="159">
        <f t="shared" si="118"/>
        <v>0</v>
      </c>
      <c r="Z275" s="159">
        <f t="shared" si="118"/>
        <v>0</v>
      </c>
      <c r="AA275" s="159">
        <f t="shared" si="118"/>
        <v>0</v>
      </c>
      <c r="AB275" s="159">
        <f t="shared" si="118"/>
        <v>0</v>
      </c>
      <c r="AC275" s="159">
        <f t="shared" si="118"/>
        <v>0</v>
      </c>
      <c r="AD275" s="159">
        <f t="shared" si="118"/>
        <v>0</v>
      </c>
      <c r="AE275" s="159">
        <f t="shared" si="118"/>
        <v>0</v>
      </c>
      <c r="AF275" s="159">
        <f t="shared" si="118"/>
        <v>0</v>
      </c>
      <c r="AG275" s="159">
        <f t="shared" si="118"/>
        <v>0</v>
      </c>
    </row>
    <row r="276" spans="1:33" s="19" customFormat="1" ht="60" hidden="1" customHeight="1">
      <c r="A276" s="17" t="s">
        <v>191</v>
      </c>
      <c r="B276" s="55"/>
      <c r="C276" s="16"/>
      <c r="D276" s="16"/>
      <c r="E276" s="16" t="s">
        <v>76</v>
      </c>
      <c r="F276" s="16"/>
      <c r="G276" s="159">
        <f>G277+G279</f>
        <v>0</v>
      </c>
      <c r="H276" s="159">
        <f t="shared" ref="H276:AG276" si="119">H277+H279</f>
        <v>0</v>
      </c>
      <c r="I276" s="159">
        <f t="shared" si="119"/>
        <v>0</v>
      </c>
      <c r="J276" s="159">
        <f t="shared" si="119"/>
        <v>0</v>
      </c>
      <c r="K276" s="159">
        <f t="shared" si="119"/>
        <v>0</v>
      </c>
      <c r="L276" s="159">
        <f t="shared" si="119"/>
        <v>0</v>
      </c>
      <c r="M276" s="159">
        <f t="shared" si="119"/>
        <v>0</v>
      </c>
      <c r="N276" s="159">
        <f t="shared" si="119"/>
        <v>0</v>
      </c>
      <c r="O276" s="159">
        <f t="shared" si="119"/>
        <v>0</v>
      </c>
      <c r="P276" s="159">
        <f t="shared" si="119"/>
        <v>0</v>
      </c>
      <c r="Q276" s="159">
        <f t="shared" si="119"/>
        <v>0</v>
      </c>
      <c r="R276" s="159">
        <f t="shared" si="119"/>
        <v>0</v>
      </c>
      <c r="S276" s="159">
        <f t="shared" si="119"/>
        <v>0</v>
      </c>
      <c r="T276" s="159">
        <f t="shared" si="119"/>
        <v>0</v>
      </c>
      <c r="U276" s="159">
        <f t="shared" si="119"/>
        <v>0</v>
      </c>
      <c r="V276" s="159">
        <f t="shared" si="119"/>
        <v>0</v>
      </c>
      <c r="W276" s="159">
        <f t="shared" si="119"/>
        <v>0</v>
      </c>
      <c r="X276" s="159">
        <f t="shared" si="119"/>
        <v>0</v>
      </c>
      <c r="Y276" s="159">
        <f t="shared" si="119"/>
        <v>0</v>
      </c>
      <c r="Z276" s="159">
        <f t="shared" si="119"/>
        <v>0</v>
      </c>
      <c r="AA276" s="159">
        <f t="shared" si="119"/>
        <v>0</v>
      </c>
      <c r="AB276" s="159">
        <f t="shared" si="119"/>
        <v>0</v>
      </c>
      <c r="AC276" s="159">
        <f t="shared" si="119"/>
        <v>0</v>
      </c>
      <c r="AD276" s="159">
        <f t="shared" si="119"/>
        <v>0</v>
      </c>
      <c r="AE276" s="159">
        <f t="shared" si="119"/>
        <v>0</v>
      </c>
      <c r="AF276" s="159">
        <f t="shared" si="119"/>
        <v>0</v>
      </c>
      <c r="AG276" s="159">
        <f t="shared" si="119"/>
        <v>0</v>
      </c>
    </row>
    <row r="277" spans="1:33" s="19" customFormat="1" ht="34.5" hidden="1" customHeight="1">
      <c r="A277" s="17" t="s">
        <v>49</v>
      </c>
      <c r="B277" s="55">
        <v>795</v>
      </c>
      <c r="C277" s="16" t="s">
        <v>90</v>
      </c>
      <c r="D277" s="16" t="s">
        <v>235</v>
      </c>
      <c r="E277" s="16" t="s">
        <v>76</v>
      </c>
      <c r="F277" s="16" t="s">
        <v>50</v>
      </c>
      <c r="G277" s="159">
        <f>G278</f>
        <v>0</v>
      </c>
      <c r="H277" s="159">
        <f t="shared" ref="H277:AG277" si="120">H278</f>
        <v>0</v>
      </c>
      <c r="I277" s="159">
        <f t="shared" si="120"/>
        <v>0</v>
      </c>
      <c r="J277" s="159">
        <f t="shared" si="120"/>
        <v>0</v>
      </c>
      <c r="K277" s="159">
        <f t="shared" si="120"/>
        <v>0</v>
      </c>
      <c r="L277" s="159">
        <f t="shared" si="120"/>
        <v>0</v>
      </c>
      <c r="M277" s="159">
        <f t="shared" si="120"/>
        <v>0</v>
      </c>
      <c r="N277" s="159">
        <f t="shared" si="120"/>
        <v>0</v>
      </c>
      <c r="O277" s="159">
        <f t="shared" si="120"/>
        <v>0</v>
      </c>
      <c r="P277" s="159">
        <f t="shared" si="120"/>
        <v>0</v>
      </c>
      <c r="Q277" s="159">
        <f t="shared" si="120"/>
        <v>0</v>
      </c>
      <c r="R277" s="159">
        <f t="shared" si="120"/>
        <v>0</v>
      </c>
      <c r="S277" s="159">
        <f t="shared" si="120"/>
        <v>0</v>
      </c>
      <c r="T277" s="159">
        <f t="shared" si="120"/>
        <v>0</v>
      </c>
      <c r="U277" s="159">
        <f t="shared" si="120"/>
        <v>0</v>
      </c>
      <c r="V277" s="159">
        <f t="shared" si="120"/>
        <v>0</v>
      </c>
      <c r="W277" s="159">
        <f t="shared" si="120"/>
        <v>0</v>
      </c>
      <c r="X277" s="159">
        <f t="shared" si="120"/>
        <v>0</v>
      </c>
      <c r="Y277" s="159">
        <f t="shared" si="120"/>
        <v>0</v>
      </c>
      <c r="Z277" s="159">
        <f t="shared" si="120"/>
        <v>0</v>
      </c>
      <c r="AA277" s="159">
        <f t="shared" si="120"/>
        <v>0</v>
      </c>
      <c r="AB277" s="159">
        <f t="shared" si="120"/>
        <v>0</v>
      </c>
      <c r="AC277" s="159">
        <f t="shared" si="120"/>
        <v>0</v>
      </c>
      <c r="AD277" s="159">
        <f t="shared" si="120"/>
        <v>0</v>
      </c>
      <c r="AE277" s="159">
        <f t="shared" si="120"/>
        <v>0</v>
      </c>
      <c r="AF277" s="159">
        <f t="shared" si="120"/>
        <v>0</v>
      </c>
      <c r="AG277" s="159">
        <f t="shared" si="120"/>
        <v>0</v>
      </c>
    </row>
    <row r="278" spans="1:33" s="19" customFormat="1" ht="30" hidden="1" customHeight="1">
      <c r="A278" s="17" t="s">
        <v>51</v>
      </c>
      <c r="B278" s="55">
        <v>795</v>
      </c>
      <c r="C278" s="16" t="s">
        <v>90</v>
      </c>
      <c r="D278" s="16" t="s">
        <v>235</v>
      </c>
      <c r="E278" s="16" t="s">
        <v>76</v>
      </c>
      <c r="F278" s="16" t="s">
        <v>52</v>
      </c>
      <c r="G278" s="159">
        <f>'прил 7'!G1470</f>
        <v>0</v>
      </c>
      <c r="H278" s="159">
        <f>'прил 7'!H1470</f>
        <v>0</v>
      </c>
      <c r="I278" s="159">
        <f>'прил 7'!I1470</f>
        <v>0</v>
      </c>
      <c r="J278" s="159">
        <f>'прил 7'!J1470</f>
        <v>0</v>
      </c>
      <c r="K278" s="159">
        <f>'прил 7'!K1470</f>
        <v>0</v>
      </c>
      <c r="L278" s="159">
        <f>'прил 7'!L1470</f>
        <v>0</v>
      </c>
      <c r="M278" s="159">
        <f>'прил 7'!M1470</f>
        <v>0</v>
      </c>
      <c r="N278" s="159">
        <f>'прил 7'!N1470</f>
        <v>0</v>
      </c>
      <c r="O278" s="159">
        <f>'прил 7'!O1470</f>
        <v>0</v>
      </c>
      <c r="P278" s="159">
        <f>'прил 7'!P1470</f>
        <v>0</v>
      </c>
      <c r="Q278" s="159">
        <f>'прил 7'!Q1470</f>
        <v>0</v>
      </c>
      <c r="R278" s="159">
        <f>'прил 7'!R1470</f>
        <v>0</v>
      </c>
      <c r="S278" s="159">
        <f>'прил 7'!S1470</f>
        <v>0</v>
      </c>
      <c r="T278" s="159">
        <f>'прил 7'!T1470</f>
        <v>0</v>
      </c>
      <c r="U278" s="159">
        <f>'прил 7'!U1470</f>
        <v>0</v>
      </c>
      <c r="V278" s="159">
        <f>'прил 7'!V1470</f>
        <v>0</v>
      </c>
      <c r="W278" s="159">
        <f>'прил 7'!W1470</f>
        <v>0</v>
      </c>
      <c r="X278" s="159">
        <f>'прил 7'!X1470</f>
        <v>0</v>
      </c>
      <c r="Y278" s="159">
        <f>'прил 7'!Y1470</f>
        <v>0</v>
      </c>
      <c r="Z278" s="159">
        <f>'прил 7'!Z1470</f>
        <v>0</v>
      </c>
      <c r="AA278" s="159">
        <f>'прил 7'!AA1470</f>
        <v>0</v>
      </c>
      <c r="AB278" s="159">
        <f>'прил 7'!AB1470</f>
        <v>0</v>
      </c>
      <c r="AC278" s="159">
        <f>'прил 7'!AC1470</f>
        <v>0</v>
      </c>
      <c r="AD278" s="159">
        <f>'прил 7'!AD1470</f>
        <v>0</v>
      </c>
      <c r="AE278" s="159">
        <f>'прил 7'!AE1470</f>
        <v>0</v>
      </c>
      <c r="AF278" s="159">
        <f>'прил 7'!AF1470</f>
        <v>0</v>
      </c>
      <c r="AG278" s="159">
        <f>'прил 7'!AG1470</f>
        <v>0</v>
      </c>
    </row>
    <row r="279" spans="1:33" ht="15" hidden="1" customHeight="1">
      <c r="A279" s="17" t="s">
        <v>343</v>
      </c>
      <c r="B279" s="55">
        <v>795</v>
      </c>
      <c r="C279" s="16" t="s">
        <v>90</v>
      </c>
      <c r="D279" s="16" t="s">
        <v>235</v>
      </c>
      <c r="E279" s="16" t="s">
        <v>76</v>
      </c>
      <c r="F279" s="16" t="s">
        <v>344</v>
      </c>
      <c r="G279" s="159">
        <f>G280</f>
        <v>0</v>
      </c>
      <c r="H279" s="159">
        <f t="shared" ref="H279:AG279" si="121">H280</f>
        <v>0</v>
      </c>
      <c r="I279" s="159">
        <f t="shared" si="121"/>
        <v>0</v>
      </c>
      <c r="J279" s="159">
        <f t="shared" si="121"/>
        <v>0</v>
      </c>
      <c r="K279" s="159">
        <f t="shared" si="121"/>
        <v>0</v>
      </c>
      <c r="L279" s="159">
        <f t="shared" si="121"/>
        <v>0</v>
      </c>
      <c r="M279" s="159">
        <f t="shared" si="121"/>
        <v>0</v>
      </c>
      <c r="N279" s="159">
        <f t="shared" si="121"/>
        <v>0</v>
      </c>
      <c r="O279" s="159">
        <f t="shared" si="121"/>
        <v>0</v>
      </c>
      <c r="P279" s="159">
        <f t="shared" si="121"/>
        <v>0</v>
      </c>
      <c r="Q279" s="159">
        <f t="shared" si="121"/>
        <v>0</v>
      </c>
      <c r="R279" s="159">
        <f t="shared" si="121"/>
        <v>0</v>
      </c>
      <c r="S279" s="159">
        <f t="shared" si="121"/>
        <v>0</v>
      </c>
      <c r="T279" s="159">
        <f t="shared" si="121"/>
        <v>0</v>
      </c>
      <c r="U279" s="159">
        <f t="shared" si="121"/>
        <v>0</v>
      </c>
      <c r="V279" s="159">
        <f t="shared" si="121"/>
        <v>0</v>
      </c>
      <c r="W279" s="159">
        <f t="shared" si="121"/>
        <v>0</v>
      </c>
      <c r="X279" s="159">
        <f t="shared" si="121"/>
        <v>0</v>
      </c>
      <c r="Y279" s="159">
        <f t="shared" si="121"/>
        <v>0</v>
      </c>
      <c r="Z279" s="159">
        <f t="shared" si="121"/>
        <v>0</v>
      </c>
      <c r="AA279" s="159">
        <f t="shared" si="121"/>
        <v>0</v>
      </c>
      <c r="AB279" s="159">
        <f t="shared" si="121"/>
        <v>0</v>
      </c>
      <c r="AC279" s="159">
        <f t="shared" si="121"/>
        <v>0</v>
      </c>
      <c r="AD279" s="159">
        <f t="shared" si="121"/>
        <v>0</v>
      </c>
      <c r="AE279" s="159">
        <f t="shared" si="121"/>
        <v>0</v>
      </c>
      <c r="AF279" s="159">
        <f t="shared" si="121"/>
        <v>0</v>
      </c>
      <c r="AG279" s="159">
        <f t="shared" si="121"/>
        <v>0</v>
      </c>
    </row>
    <row r="280" spans="1:33" ht="16.5" hidden="1" customHeight="1">
      <c r="A280" s="17" t="s">
        <v>371</v>
      </c>
      <c r="B280" s="55">
        <v>795</v>
      </c>
      <c r="C280" s="16" t="s">
        <v>90</v>
      </c>
      <c r="D280" s="16" t="s">
        <v>235</v>
      </c>
      <c r="E280" s="16" t="s">
        <v>76</v>
      </c>
      <c r="F280" s="16" t="s">
        <v>372</v>
      </c>
      <c r="G280" s="159">
        <f>'прил 7'!G1176</f>
        <v>0</v>
      </c>
      <c r="H280" s="159">
        <f>'прил 7'!H1176</f>
        <v>0</v>
      </c>
      <c r="I280" s="159">
        <f>'прил 7'!I1176</f>
        <v>0</v>
      </c>
      <c r="J280" s="159">
        <f>'прил 7'!J1176</f>
        <v>0</v>
      </c>
      <c r="K280" s="159">
        <f>'прил 7'!K1176</f>
        <v>0</v>
      </c>
      <c r="L280" s="159">
        <f>'прил 7'!L1176</f>
        <v>0</v>
      </c>
      <c r="M280" s="159">
        <f>'прил 7'!M1176</f>
        <v>0</v>
      </c>
      <c r="N280" s="159">
        <f>'прил 7'!N1176</f>
        <v>0</v>
      </c>
      <c r="O280" s="159">
        <f>'прил 7'!O1176</f>
        <v>0</v>
      </c>
      <c r="P280" s="159">
        <f>'прил 7'!P1176</f>
        <v>0</v>
      </c>
      <c r="Q280" s="159">
        <f>'прил 7'!Q1176</f>
        <v>0</v>
      </c>
      <c r="R280" s="159">
        <f>'прил 7'!R1176</f>
        <v>0</v>
      </c>
      <c r="S280" s="159">
        <f>'прил 7'!S1176</f>
        <v>0</v>
      </c>
      <c r="T280" s="159">
        <f>'прил 7'!T1176</f>
        <v>0</v>
      </c>
      <c r="U280" s="159">
        <f>'прил 7'!U1176</f>
        <v>0</v>
      </c>
      <c r="V280" s="159">
        <f>'прил 7'!V1176</f>
        <v>0</v>
      </c>
      <c r="W280" s="159">
        <f>'прил 7'!W1176</f>
        <v>0</v>
      </c>
      <c r="X280" s="159">
        <f>'прил 7'!X1176</f>
        <v>0</v>
      </c>
      <c r="Y280" s="159">
        <f>'прил 7'!Y1176</f>
        <v>0</v>
      </c>
      <c r="Z280" s="159">
        <f>'прил 7'!Z1176</f>
        <v>0</v>
      </c>
      <c r="AA280" s="159">
        <f>'прил 7'!AA1176</f>
        <v>0</v>
      </c>
      <c r="AB280" s="159">
        <f>'прил 7'!AB1176</f>
        <v>0</v>
      </c>
      <c r="AC280" s="159">
        <f>'прил 7'!AC1176</f>
        <v>0</v>
      </c>
      <c r="AD280" s="159">
        <f>'прил 7'!AD1176</f>
        <v>0</v>
      </c>
      <c r="AE280" s="159">
        <f>'прил 7'!AE1176</f>
        <v>0</v>
      </c>
      <c r="AF280" s="159">
        <f>'прил 7'!AF1176</f>
        <v>0</v>
      </c>
      <c r="AG280" s="159">
        <f>'прил 7'!AG1176</f>
        <v>0</v>
      </c>
    </row>
    <row r="281" spans="1:33" s="19" customFormat="1" ht="84" hidden="1" customHeight="1">
      <c r="A281" s="17" t="s">
        <v>182</v>
      </c>
      <c r="B281" s="55">
        <v>795</v>
      </c>
      <c r="C281" s="16" t="s">
        <v>90</v>
      </c>
      <c r="D281" s="16" t="s">
        <v>235</v>
      </c>
      <c r="E281" s="16" t="s">
        <v>183</v>
      </c>
      <c r="F281" s="16"/>
      <c r="G281" s="159">
        <f>G282+G285</f>
        <v>0</v>
      </c>
      <c r="H281" s="159">
        <f t="shared" ref="H281:AG281" si="122">H282+H285</f>
        <v>0</v>
      </c>
      <c r="I281" s="159">
        <f t="shared" si="122"/>
        <v>0</v>
      </c>
      <c r="J281" s="159">
        <f t="shared" si="122"/>
        <v>0</v>
      </c>
      <c r="K281" s="159">
        <f t="shared" si="122"/>
        <v>0</v>
      </c>
      <c r="L281" s="159">
        <f t="shared" si="122"/>
        <v>0</v>
      </c>
      <c r="M281" s="159">
        <f t="shared" si="122"/>
        <v>0</v>
      </c>
      <c r="N281" s="159">
        <f t="shared" si="122"/>
        <v>0</v>
      </c>
      <c r="O281" s="159">
        <f t="shared" si="122"/>
        <v>0</v>
      </c>
      <c r="P281" s="159">
        <f t="shared" si="122"/>
        <v>0</v>
      </c>
      <c r="Q281" s="159">
        <f t="shared" si="122"/>
        <v>0</v>
      </c>
      <c r="R281" s="159">
        <f t="shared" si="122"/>
        <v>0</v>
      </c>
      <c r="S281" s="159">
        <f t="shared" si="122"/>
        <v>0</v>
      </c>
      <c r="T281" s="159">
        <f t="shared" si="122"/>
        <v>0</v>
      </c>
      <c r="U281" s="159">
        <f t="shared" si="122"/>
        <v>0</v>
      </c>
      <c r="V281" s="159">
        <f t="shared" si="122"/>
        <v>0</v>
      </c>
      <c r="W281" s="159">
        <f t="shared" si="122"/>
        <v>0</v>
      </c>
      <c r="X281" s="159">
        <f t="shared" si="122"/>
        <v>0</v>
      </c>
      <c r="Y281" s="159">
        <f t="shared" si="122"/>
        <v>0</v>
      </c>
      <c r="Z281" s="159">
        <f t="shared" si="122"/>
        <v>0</v>
      </c>
      <c r="AA281" s="159">
        <f t="shared" si="122"/>
        <v>0</v>
      </c>
      <c r="AB281" s="159">
        <f t="shared" si="122"/>
        <v>0</v>
      </c>
      <c r="AC281" s="159">
        <f t="shared" si="122"/>
        <v>0</v>
      </c>
      <c r="AD281" s="159">
        <f t="shared" si="122"/>
        <v>0</v>
      </c>
      <c r="AE281" s="159">
        <f t="shared" si="122"/>
        <v>0</v>
      </c>
      <c r="AF281" s="159">
        <f t="shared" si="122"/>
        <v>0</v>
      </c>
      <c r="AG281" s="159">
        <f t="shared" si="122"/>
        <v>0</v>
      </c>
    </row>
    <row r="282" spans="1:33" s="19" customFormat="1" ht="84.75" hidden="1" customHeight="1">
      <c r="A282" s="17" t="s">
        <v>582</v>
      </c>
      <c r="B282" s="55">
        <v>795</v>
      </c>
      <c r="C282" s="16" t="s">
        <v>90</v>
      </c>
      <c r="D282" s="16" t="s">
        <v>235</v>
      </c>
      <c r="E282" s="16" t="s">
        <v>283</v>
      </c>
      <c r="F282" s="16"/>
      <c r="G282" s="159">
        <f>G275+G283</f>
        <v>0</v>
      </c>
      <c r="H282" s="159">
        <f t="shared" ref="H282:AG282" si="123">H275+H283</f>
        <v>0</v>
      </c>
      <c r="I282" s="159">
        <f t="shared" si="123"/>
        <v>0</v>
      </c>
      <c r="J282" s="159">
        <f t="shared" si="123"/>
        <v>0</v>
      </c>
      <c r="K282" s="159">
        <f t="shared" si="123"/>
        <v>0</v>
      </c>
      <c r="L282" s="159">
        <f t="shared" si="123"/>
        <v>0</v>
      </c>
      <c r="M282" s="159">
        <f t="shared" si="123"/>
        <v>0</v>
      </c>
      <c r="N282" s="159">
        <f t="shared" si="123"/>
        <v>0</v>
      </c>
      <c r="O282" s="159">
        <f t="shared" si="123"/>
        <v>0</v>
      </c>
      <c r="P282" s="159">
        <f t="shared" si="123"/>
        <v>0</v>
      </c>
      <c r="Q282" s="159">
        <f t="shared" si="123"/>
        <v>0</v>
      </c>
      <c r="R282" s="159">
        <f t="shared" si="123"/>
        <v>0</v>
      </c>
      <c r="S282" s="159">
        <f t="shared" si="123"/>
        <v>0</v>
      </c>
      <c r="T282" s="159">
        <f t="shared" si="123"/>
        <v>0</v>
      </c>
      <c r="U282" s="159">
        <f t="shared" si="123"/>
        <v>0</v>
      </c>
      <c r="V282" s="159">
        <f t="shared" si="123"/>
        <v>0</v>
      </c>
      <c r="W282" s="159">
        <f t="shared" si="123"/>
        <v>0</v>
      </c>
      <c r="X282" s="159">
        <f t="shared" si="123"/>
        <v>0</v>
      </c>
      <c r="Y282" s="159">
        <f t="shared" si="123"/>
        <v>0</v>
      </c>
      <c r="Z282" s="159">
        <f t="shared" si="123"/>
        <v>0</v>
      </c>
      <c r="AA282" s="159">
        <f t="shared" si="123"/>
        <v>0</v>
      </c>
      <c r="AB282" s="159">
        <f t="shared" si="123"/>
        <v>0</v>
      </c>
      <c r="AC282" s="159">
        <f t="shared" si="123"/>
        <v>0</v>
      </c>
      <c r="AD282" s="159">
        <f t="shared" si="123"/>
        <v>0</v>
      </c>
      <c r="AE282" s="159">
        <f t="shared" si="123"/>
        <v>0</v>
      </c>
      <c r="AF282" s="159">
        <f t="shared" si="123"/>
        <v>0</v>
      </c>
      <c r="AG282" s="159">
        <f t="shared" si="123"/>
        <v>0</v>
      </c>
    </row>
    <row r="283" spans="1:33" s="19" customFormat="1" ht="32.25" hidden="1" customHeight="1">
      <c r="A283" s="17" t="s">
        <v>100</v>
      </c>
      <c r="B283" s="55">
        <v>795</v>
      </c>
      <c r="C283" s="16" t="s">
        <v>90</v>
      </c>
      <c r="D283" s="16" t="s">
        <v>235</v>
      </c>
      <c r="E283" s="16" t="s">
        <v>283</v>
      </c>
      <c r="F283" s="16" t="s">
        <v>101</v>
      </c>
      <c r="G283" s="159">
        <f>G284</f>
        <v>0</v>
      </c>
      <c r="H283" s="159">
        <f t="shared" ref="H283:AG283" si="124">H284</f>
        <v>0</v>
      </c>
      <c r="I283" s="159">
        <f t="shared" si="124"/>
        <v>0</v>
      </c>
      <c r="J283" s="159">
        <f t="shared" si="124"/>
        <v>0</v>
      </c>
      <c r="K283" s="159">
        <f t="shared" si="124"/>
        <v>0</v>
      </c>
      <c r="L283" s="159">
        <f t="shared" si="124"/>
        <v>0</v>
      </c>
      <c r="M283" s="159">
        <f t="shared" si="124"/>
        <v>0</v>
      </c>
      <c r="N283" s="159">
        <f t="shared" si="124"/>
        <v>0</v>
      </c>
      <c r="O283" s="159">
        <f t="shared" si="124"/>
        <v>0</v>
      </c>
      <c r="P283" s="159">
        <f t="shared" si="124"/>
        <v>0</v>
      </c>
      <c r="Q283" s="159">
        <f t="shared" si="124"/>
        <v>0</v>
      </c>
      <c r="R283" s="159">
        <f t="shared" si="124"/>
        <v>0</v>
      </c>
      <c r="S283" s="159">
        <f t="shared" si="124"/>
        <v>0</v>
      </c>
      <c r="T283" s="159">
        <f t="shared" si="124"/>
        <v>0</v>
      </c>
      <c r="U283" s="159">
        <f t="shared" si="124"/>
        <v>0</v>
      </c>
      <c r="V283" s="159">
        <f t="shared" si="124"/>
        <v>0</v>
      </c>
      <c r="W283" s="159">
        <f t="shared" si="124"/>
        <v>0</v>
      </c>
      <c r="X283" s="159">
        <f t="shared" si="124"/>
        <v>0</v>
      </c>
      <c r="Y283" s="159">
        <f t="shared" si="124"/>
        <v>0</v>
      </c>
      <c r="Z283" s="159">
        <f t="shared" si="124"/>
        <v>0</v>
      </c>
      <c r="AA283" s="159">
        <f t="shared" si="124"/>
        <v>0</v>
      </c>
      <c r="AB283" s="159">
        <f t="shared" si="124"/>
        <v>0</v>
      </c>
      <c r="AC283" s="159">
        <f t="shared" si="124"/>
        <v>0</v>
      </c>
      <c r="AD283" s="159">
        <f t="shared" si="124"/>
        <v>0</v>
      </c>
      <c r="AE283" s="159">
        <f t="shared" si="124"/>
        <v>0</v>
      </c>
      <c r="AF283" s="159">
        <f t="shared" si="124"/>
        <v>0</v>
      </c>
      <c r="AG283" s="159">
        <f t="shared" si="124"/>
        <v>0</v>
      </c>
    </row>
    <row r="284" spans="1:33" s="19" customFormat="1" ht="32.25" hidden="1" customHeight="1">
      <c r="A284" s="17" t="s">
        <v>373</v>
      </c>
      <c r="B284" s="55">
        <v>795</v>
      </c>
      <c r="C284" s="16" t="s">
        <v>90</v>
      </c>
      <c r="D284" s="16" t="s">
        <v>235</v>
      </c>
      <c r="E284" s="16" t="s">
        <v>283</v>
      </c>
      <c r="F284" s="16" t="s">
        <v>374</v>
      </c>
      <c r="G284" s="159">
        <f>'прил 7'!G1498</f>
        <v>0</v>
      </c>
      <c r="H284" s="159">
        <f>'прил 7'!H1498</f>
        <v>0</v>
      </c>
      <c r="I284" s="159">
        <f>'прил 7'!I1498</f>
        <v>0</v>
      </c>
      <c r="J284" s="159">
        <f>'прил 7'!J1498</f>
        <v>0</v>
      </c>
      <c r="K284" s="159">
        <f>'прил 7'!K1498</f>
        <v>0</v>
      </c>
      <c r="L284" s="159">
        <f>'прил 7'!L1498</f>
        <v>0</v>
      </c>
      <c r="M284" s="159">
        <f>'прил 7'!M1498</f>
        <v>0</v>
      </c>
      <c r="N284" s="159">
        <f>'прил 7'!N1498</f>
        <v>0</v>
      </c>
      <c r="O284" s="159">
        <f>'прил 7'!O1498</f>
        <v>0</v>
      </c>
      <c r="P284" s="159">
        <f>'прил 7'!P1498</f>
        <v>0</v>
      </c>
      <c r="Q284" s="159">
        <f>'прил 7'!Q1498</f>
        <v>0</v>
      </c>
      <c r="R284" s="159">
        <f>'прил 7'!R1498</f>
        <v>0</v>
      </c>
      <c r="S284" s="159">
        <f>'прил 7'!S1498</f>
        <v>0</v>
      </c>
      <c r="T284" s="159">
        <f>'прил 7'!T1498</f>
        <v>0</v>
      </c>
      <c r="U284" s="159">
        <f>'прил 7'!U1498</f>
        <v>0</v>
      </c>
      <c r="V284" s="159">
        <f>'прил 7'!V1498</f>
        <v>0</v>
      </c>
      <c r="W284" s="159">
        <f>'прил 7'!W1498</f>
        <v>0</v>
      </c>
      <c r="X284" s="159">
        <f>'прил 7'!X1498</f>
        <v>0</v>
      </c>
      <c r="Y284" s="159">
        <f>'прил 7'!Y1498</f>
        <v>0</v>
      </c>
      <c r="Z284" s="159">
        <f>'прил 7'!Z1498</f>
        <v>0</v>
      </c>
      <c r="AA284" s="159">
        <f>'прил 7'!AA1498</f>
        <v>0</v>
      </c>
      <c r="AB284" s="159">
        <f>'прил 7'!AB1498</f>
        <v>0</v>
      </c>
      <c r="AC284" s="159">
        <f>'прил 7'!AC1498</f>
        <v>0</v>
      </c>
      <c r="AD284" s="159">
        <f>'прил 7'!AD1498</f>
        <v>0</v>
      </c>
      <c r="AE284" s="159">
        <f>'прил 7'!AE1498</f>
        <v>0</v>
      </c>
      <c r="AF284" s="159">
        <f>'прил 7'!AF1498</f>
        <v>0</v>
      </c>
      <c r="AG284" s="159">
        <f>'прил 7'!AG1498</f>
        <v>0</v>
      </c>
    </row>
    <row r="285" spans="1:33" s="19" customFormat="1" ht="60.75" hidden="1" customHeight="1">
      <c r="A285" s="17" t="s">
        <v>286</v>
      </c>
      <c r="B285" s="55">
        <v>795</v>
      </c>
      <c r="C285" s="16" t="s">
        <v>90</v>
      </c>
      <c r="D285" s="16" t="s">
        <v>235</v>
      </c>
      <c r="E285" s="16" t="s">
        <v>285</v>
      </c>
      <c r="F285" s="16"/>
      <c r="G285" s="159">
        <f>G286</f>
        <v>0</v>
      </c>
      <c r="H285" s="159">
        <f t="shared" ref="H285:AG286" si="125">H286</f>
        <v>0</v>
      </c>
      <c r="I285" s="159">
        <f t="shared" si="125"/>
        <v>0</v>
      </c>
      <c r="J285" s="159">
        <f t="shared" si="125"/>
        <v>0</v>
      </c>
      <c r="K285" s="159">
        <f t="shared" si="125"/>
        <v>0</v>
      </c>
      <c r="L285" s="159">
        <f t="shared" si="125"/>
        <v>0</v>
      </c>
      <c r="M285" s="159">
        <f t="shared" si="125"/>
        <v>0</v>
      </c>
      <c r="N285" s="159">
        <f t="shared" si="125"/>
        <v>0</v>
      </c>
      <c r="O285" s="159">
        <f t="shared" si="125"/>
        <v>0</v>
      </c>
      <c r="P285" s="159">
        <f t="shared" si="125"/>
        <v>0</v>
      </c>
      <c r="Q285" s="159">
        <f t="shared" si="125"/>
        <v>0</v>
      </c>
      <c r="R285" s="159">
        <f t="shared" si="125"/>
        <v>0</v>
      </c>
      <c r="S285" s="159">
        <f t="shared" si="125"/>
        <v>0</v>
      </c>
      <c r="T285" s="159">
        <f t="shared" si="125"/>
        <v>0</v>
      </c>
      <c r="U285" s="159">
        <f t="shared" si="125"/>
        <v>0</v>
      </c>
      <c r="V285" s="159">
        <f t="shared" si="125"/>
        <v>0</v>
      </c>
      <c r="W285" s="159">
        <f t="shared" si="125"/>
        <v>0</v>
      </c>
      <c r="X285" s="159">
        <f t="shared" si="125"/>
        <v>0</v>
      </c>
      <c r="Y285" s="159">
        <f t="shared" si="125"/>
        <v>0</v>
      </c>
      <c r="Z285" s="159">
        <f t="shared" si="125"/>
        <v>0</v>
      </c>
      <c r="AA285" s="159">
        <f t="shared" si="125"/>
        <v>0</v>
      </c>
      <c r="AB285" s="159">
        <f t="shared" si="125"/>
        <v>0</v>
      </c>
      <c r="AC285" s="159">
        <f t="shared" si="125"/>
        <v>0</v>
      </c>
      <c r="AD285" s="159">
        <f t="shared" si="125"/>
        <v>0</v>
      </c>
      <c r="AE285" s="159">
        <f t="shared" si="125"/>
        <v>0</v>
      </c>
      <c r="AF285" s="159">
        <f t="shared" si="125"/>
        <v>0</v>
      </c>
      <c r="AG285" s="159">
        <f t="shared" si="125"/>
        <v>0</v>
      </c>
    </row>
    <row r="286" spans="1:33" s="19" customFormat="1" ht="15.75" hidden="1" customHeight="1">
      <c r="A286" s="17" t="s">
        <v>100</v>
      </c>
      <c r="B286" s="55">
        <v>795</v>
      </c>
      <c r="C286" s="16" t="s">
        <v>90</v>
      </c>
      <c r="D286" s="16" t="s">
        <v>235</v>
      </c>
      <c r="E286" s="16" t="s">
        <v>285</v>
      </c>
      <c r="F286" s="16" t="s">
        <v>101</v>
      </c>
      <c r="G286" s="159">
        <f>G287</f>
        <v>0</v>
      </c>
      <c r="H286" s="159">
        <f t="shared" si="125"/>
        <v>0</v>
      </c>
      <c r="I286" s="159">
        <f t="shared" si="125"/>
        <v>0</v>
      </c>
      <c r="J286" s="159">
        <f t="shared" si="125"/>
        <v>0</v>
      </c>
      <c r="K286" s="159">
        <f t="shared" si="125"/>
        <v>0</v>
      </c>
      <c r="L286" s="159">
        <f t="shared" si="125"/>
        <v>0</v>
      </c>
      <c r="M286" s="159">
        <f t="shared" si="125"/>
        <v>0</v>
      </c>
      <c r="N286" s="159">
        <f t="shared" si="125"/>
        <v>0</v>
      </c>
      <c r="O286" s="159">
        <f t="shared" si="125"/>
        <v>0</v>
      </c>
      <c r="P286" s="159">
        <f t="shared" si="125"/>
        <v>0</v>
      </c>
      <c r="Q286" s="159">
        <f t="shared" si="125"/>
        <v>0</v>
      </c>
      <c r="R286" s="159">
        <f t="shared" si="125"/>
        <v>0</v>
      </c>
      <c r="S286" s="159">
        <f t="shared" si="125"/>
        <v>0</v>
      </c>
      <c r="T286" s="159">
        <f t="shared" si="125"/>
        <v>0</v>
      </c>
      <c r="U286" s="159">
        <f t="shared" si="125"/>
        <v>0</v>
      </c>
      <c r="V286" s="159">
        <f t="shared" si="125"/>
        <v>0</v>
      </c>
      <c r="W286" s="159">
        <f t="shared" si="125"/>
        <v>0</v>
      </c>
      <c r="X286" s="159">
        <f t="shared" si="125"/>
        <v>0</v>
      </c>
      <c r="Y286" s="159">
        <f t="shared" si="125"/>
        <v>0</v>
      </c>
      <c r="Z286" s="159">
        <f t="shared" si="125"/>
        <v>0</v>
      </c>
      <c r="AA286" s="159">
        <f t="shared" si="125"/>
        <v>0</v>
      </c>
      <c r="AB286" s="159">
        <f t="shared" si="125"/>
        <v>0</v>
      </c>
      <c r="AC286" s="159">
        <f t="shared" si="125"/>
        <v>0</v>
      </c>
      <c r="AD286" s="159">
        <f t="shared" si="125"/>
        <v>0</v>
      </c>
      <c r="AE286" s="159">
        <f t="shared" si="125"/>
        <v>0</v>
      </c>
      <c r="AF286" s="159">
        <f t="shared" si="125"/>
        <v>0</v>
      </c>
      <c r="AG286" s="159">
        <f t="shared" si="125"/>
        <v>0</v>
      </c>
    </row>
    <row r="287" spans="1:33" s="19" customFormat="1" ht="15.75" hidden="1" customHeight="1">
      <c r="A287" s="17" t="s">
        <v>373</v>
      </c>
      <c r="B287" s="55">
        <v>795</v>
      </c>
      <c r="C287" s="16" t="s">
        <v>90</v>
      </c>
      <c r="D287" s="16" t="s">
        <v>235</v>
      </c>
      <c r="E287" s="16" t="s">
        <v>285</v>
      </c>
      <c r="F287" s="16" t="s">
        <v>374</v>
      </c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  <c r="AE287" s="159"/>
      <c r="AF287" s="159"/>
      <c r="AG287" s="159"/>
    </row>
    <row r="288" spans="1:33" s="19" customFormat="1" ht="72.75" hidden="1" customHeight="1">
      <c r="A288" s="17" t="s">
        <v>182</v>
      </c>
      <c r="B288" s="55">
        <v>795</v>
      </c>
      <c r="C288" s="16" t="s">
        <v>90</v>
      </c>
      <c r="D288" s="16" t="s">
        <v>235</v>
      </c>
      <c r="E288" s="16" t="s">
        <v>646</v>
      </c>
      <c r="F288" s="16"/>
      <c r="G288" s="159">
        <f>G291</f>
        <v>0</v>
      </c>
      <c r="H288" s="159">
        <f t="shared" ref="H288:AG288" si="126">H291</f>
        <v>0</v>
      </c>
      <c r="I288" s="159">
        <f t="shared" si="126"/>
        <v>0</v>
      </c>
      <c r="J288" s="159">
        <f t="shared" si="126"/>
        <v>0</v>
      </c>
      <c r="K288" s="159">
        <f t="shared" si="126"/>
        <v>0</v>
      </c>
      <c r="L288" s="159">
        <f t="shared" si="126"/>
        <v>0</v>
      </c>
      <c r="M288" s="159">
        <f t="shared" si="126"/>
        <v>0</v>
      </c>
      <c r="N288" s="159">
        <f t="shared" si="126"/>
        <v>0</v>
      </c>
      <c r="O288" s="159">
        <f t="shared" si="126"/>
        <v>0</v>
      </c>
      <c r="P288" s="159">
        <f t="shared" si="126"/>
        <v>0</v>
      </c>
      <c r="Q288" s="159">
        <f t="shared" si="126"/>
        <v>0</v>
      </c>
      <c r="R288" s="159">
        <f t="shared" si="126"/>
        <v>0</v>
      </c>
      <c r="S288" s="159">
        <f t="shared" si="126"/>
        <v>0</v>
      </c>
      <c r="T288" s="159">
        <f t="shared" si="126"/>
        <v>0</v>
      </c>
      <c r="U288" s="159">
        <f t="shared" si="126"/>
        <v>0</v>
      </c>
      <c r="V288" s="159">
        <f t="shared" si="126"/>
        <v>0</v>
      </c>
      <c r="W288" s="159">
        <f t="shared" si="126"/>
        <v>0</v>
      </c>
      <c r="X288" s="159">
        <f t="shared" si="126"/>
        <v>0</v>
      </c>
      <c r="Y288" s="159">
        <f t="shared" si="126"/>
        <v>0</v>
      </c>
      <c r="Z288" s="159">
        <f t="shared" si="126"/>
        <v>0</v>
      </c>
      <c r="AA288" s="159">
        <f t="shared" si="126"/>
        <v>0</v>
      </c>
      <c r="AB288" s="159">
        <f t="shared" si="126"/>
        <v>0</v>
      </c>
      <c r="AC288" s="159">
        <f t="shared" si="126"/>
        <v>0</v>
      </c>
      <c r="AD288" s="159">
        <f t="shared" si="126"/>
        <v>0</v>
      </c>
      <c r="AE288" s="159">
        <f t="shared" si="126"/>
        <v>0</v>
      </c>
      <c r="AF288" s="159">
        <f t="shared" si="126"/>
        <v>0</v>
      </c>
      <c r="AG288" s="159">
        <f t="shared" si="126"/>
        <v>0</v>
      </c>
    </row>
    <row r="289" spans="1:33" s="19" customFormat="1" ht="31.5" hidden="1" customHeight="1">
      <c r="A289" s="17"/>
      <c r="B289" s="55"/>
      <c r="C289" s="16"/>
      <c r="D289" s="16"/>
      <c r="E289" s="16"/>
      <c r="F289" s="16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59"/>
    </row>
    <row r="290" spans="1:33" s="19" customFormat="1" ht="32.25" hidden="1" customHeight="1">
      <c r="A290" s="17"/>
      <c r="B290" s="55"/>
      <c r="C290" s="16"/>
      <c r="D290" s="16"/>
      <c r="E290" s="16"/>
      <c r="F290" s="16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  <c r="AE290" s="159"/>
      <c r="AF290" s="159"/>
      <c r="AG290" s="159"/>
    </row>
    <row r="291" spans="1:33" s="19" customFormat="1" ht="32.25" hidden="1" customHeight="1">
      <c r="A291" s="17"/>
      <c r="B291" s="55">
        <v>795</v>
      </c>
      <c r="C291" s="16" t="s">
        <v>90</v>
      </c>
      <c r="D291" s="16" t="s">
        <v>235</v>
      </c>
      <c r="E291" s="16" t="s">
        <v>283</v>
      </c>
      <c r="F291" s="16"/>
      <c r="G291" s="159">
        <f>G292</f>
        <v>0</v>
      </c>
      <c r="H291" s="159">
        <f t="shared" ref="H291:AG292" si="127">H292</f>
        <v>0</v>
      </c>
      <c r="I291" s="159">
        <f t="shared" si="127"/>
        <v>0</v>
      </c>
      <c r="J291" s="159">
        <f t="shared" si="127"/>
        <v>0</v>
      </c>
      <c r="K291" s="159">
        <f t="shared" si="127"/>
        <v>0</v>
      </c>
      <c r="L291" s="159">
        <f t="shared" si="127"/>
        <v>0</v>
      </c>
      <c r="M291" s="159">
        <f t="shared" si="127"/>
        <v>0</v>
      </c>
      <c r="N291" s="159">
        <f t="shared" si="127"/>
        <v>0</v>
      </c>
      <c r="O291" s="159">
        <f t="shared" si="127"/>
        <v>0</v>
      </c>
      <c r="P291" s="159">
        <f t="shared" si="127"/>
        <v>0</v>
      </c>
      <c r="Q291" s="159">
        <f t="shared" si="127"/>
        <v>0</v>
      </c>
      <c r="R291" s="159">
        <f t="shared" si="127"/>
        <v>0</v>
      </c>
      <c r="S291" s="159">
        <f t="shared" si="127"/>
        <v>0</v>
      </c>
      <c r="T291" s="159">
        <f t="shared" si="127"/>
        <v>0</v>
      </c>
      <c r="U291" s="159">
        <f t="shared" si="127"/>
        <v>0</v>
      </c>
      <c r="V291" s="159">
        <f t="shared" si="127"/>
        <v>0</v>
      </c>
      <c r="W291" s="159">
        <f t="shared" si="127"/>
        <v>0</v>
      </c>
      <c r="X291" s="159">
        <f t="shared" si="127"/>
        <v>0</v>
      </c>
      <c r="Y291" s="159">
        <f t="shared" si="127"/>
        <v>0</v>
      </c>
      <c r="Z291" s="159">
        <f t="shared" si="127"/>
        <v>0</v>
      </c>
      <c r="AA291" s="159">
        <f t="shared" si="127"/>
        <v>0</v>
      </c>
      <c r="AB291" s="159">
        <f t="shared" si="127"/>
        <v>0</v>
      </c>
      <c r="AC291" s="159">
        <f t="shared" si="127"/>
        <v>0</v>
      </c>
      <c r="AD291" s="159">
        <f t="shared" si="127"/>
        <v>0</v>
      </c>
      <c r="AE291" s="159">
        <f t="shared" si="127"/>
        <v>0</v>
      </c>
      <c r="AF291" s="159">
        <f t="shared" si="127"/>
        <v>0</v>
      </c>
      <c r="AG291" s="159">
        <f t="shared" si="127"/>
        <v>0</v>
      </c>
    </row>
    <row r="292" spans="1:33" s="19" customFormat="1" ht="32.25" hidden="1" customHeight="1">
      <c r="A292" s="17" t="s">
        <v>649</v>
      </c>
      <c r="B292" s="55">
        <v>795</v>
      </c>
      <c r="C292" s="16" t="s">
        <v>90</v>
      </c>
      <c r="D292" s="16" t="s">
        <v>235</v>
      </c>
      <c r="E292" s="16" t="s">
        <v>283</v>
      </c>
      <c r="F292" s="16" t="s">
        <v>50</v>
      </c>
      <c r="G292" s="159">
        <f>G293</f>
        <v>0</v>
      </c>
      <c r="H292" s="159">
        <f t="shared" si="127"/>
        <v>0</v>
      </c>
      <c r="I292" s="159">
        <f t="shared" si="127"/>
        <v>0</v>
      </c>
      <c r="J292" s="159">
        <f t="shared" si="127"/>
        <v>0</v>
      </c>
      <c r="K292" s="159">
        <f t="shared" si="127"/>
        <v>0</v>
      </c>
      <c r="L292" s="159">
        <f t="shared" si="127"/>
        <v>0</v>
      </c>
      <c r="M292" s="159">
        <f t="shared" si="127"/>
        <v>0</v>
      </c>
      <c r="N292" s="159">
        <f t="shared" si="127"/>
        <v>0</v>
      </c>
      <c r="O292" s="159">
        <f t="shared" si="127"/>
        <v>0</v>
      </c>
      <c r="P292" s="159">
        <f t="shared" si="127"/>
        <v>0</v>
      </c>
      <c r="Q292" s="159">
        <f t="shared" si="127"/>
        <v>0</v>
      </c>
      <c r="R292" s="159">
        <f t="shared" si="127"/>
        <v>0</v>
      </c>
      <c r="S292" s="159">
        <f t="shared" si="127"/>
        <v>0</v>
      </c>
      <c r="T292" s="159">
        <f t="shared" si="127"/>
        <v>0</v>
      </c>
      <c r="U292" s="159">
        <f t="shared" si="127"/>
        <v>0</v>
      </c>
      <c r="V292" s="159">
        <f t="shared" si="127"/>
        <v>0</v>
      </c>
      <c r="W292" s="159">
        <f t="shared" si="127"/>
        <v>0</v>
      </c>
      <c r="X292" s="159">
        <f t="shared" si="127"/>
        <v>0</v>
      </c>
      <c r="Y292" s="159">
        <f t="shared" si="127"/>
        <v>0</v>
      </c>
      <c r="Z292" s="159">
        <f t="shared" si="127"/>
        <v>0</v>
      </c>
      <c r="AA292" s="159">
        <f t="shared" si="127"/>
        <v>0</v>
      </c>
      <c r="AB292" s="159">
        <f t="shared" si="127"/>
        <v>0</v>
      </c>
      <c r="AC292" s="159">
        <f t="shared" si="127"/>
        <v>0</v>
      </c>
      <c r="AD292" s="159">
        <f t="shared" si="127"/>
        <v>0</v>
      </c>
      <c r="AE292" s="159">
        <f t="shared" si="127"/>
        <v>0</v>
      </c>
      <c r="AF292" s="159">
        <f t="shared" si="127"/>
        <v>0</v>
      </c>
      <c r="AG292" s="159">
        <f t="shared" si="127"/>
        <v>0</v>
      </c>
    </row>
    <row r="293" spans="1:33" s="19" customFormat="1" ht="32.25" hidden="1" customHeight="1">
      <c r="A293" s="17" t="s">
        <v>51</v>
      </c>
      <c r="B293" s="55">
        <v>795</v>
      </c>
      <c r="C293" s="16" t="s">
        <v>90</v>
      </c>
      <c r="D293" s="16" t="s">
        <v>235</v>
      </c>
      <c r="E293" s="16" t="s">
        <v>283</v>
      </c>
      <c r="F293" s="16" t="s">
        <v>52</v>
      </c>
      <c r="G293" s="159">
        <f>'прил 7'!G1491+'прил 7'!G1180</f>
        <v>0</v>
      </c>
      <c r="H293" s="159">
        <f>'прил 7'!H1491+'прил 7'!H1180</f>
        <v>0</v>
      </c>
      <c r="I293" s="159">
        <f>'прил 7'!I1491+'прил 7'!I1180</f>
        <v>0</v>
      </c>
      <c r="J293" s="159">
        <f>'прил 7'!J1491+'прил 7'!J1180</f>
        <v>0</v>
      </c>
      <c r="K293" s="159">
        <f>'прил 7'!K1491+'прил 7'!K1180</f>
        <v>0</v>
      </c>
      <c r="L293" s="159">
        <f>'прил 7'!L1491+'прил 7'!L1180</f>
        <v>0</v>
      </c>
      <c r="M293" s="159">
        <f>'прил 7'!M1491+'прил 7'!M1180</f>
        <v>0</v>
      </c>
      <c r="N293" s="159">
        <f>'прил 7'!N1491+'прил 7'!N1180</f>
        <v>0</v>
      </c>
      <c r="O293" s="159">
        <f>'прил 7'!O1491+'прил 7'!O1180</f>
        <v>0</v>
      </c>
      <c r="P293" s="159">
        <f>'прил 7'!P1491+'прил 7'!P1180</f>
        <v>0</v>
      </c>
      <c r="Q293" s="159">
        <f>'прил 7'!Q1491+'прил 7'!Q1180</f>
        <v>0</v>
      </c>
      <c r="R293" s="159">
        <f>'прил 7'!R1491+'прил 7'!R1180</f>
        <v>0</v>
      </c>
      <c r="S293" s="159">
        <f>'прил 7'!S1491+'прил 7'!S1180</f>
        <v>0</v>
      </c>
      <c r="T293" s="159">
        <f>'прил 7'!T1491+'прил 7'!T1180</f>
        <v>0</v>
      </c>
      <c r="U293" s="159">
        <f>'прил 7'!U1491+'прил 7'!U1180</f>
        <v>0</v>
      </c>
      <c r="V293" s="159">
        <f>'прил 7'!V1491+'прил 7'!V1180</f>
        <v>0</v>
      </c>
      <c r="W293" s="159">
        <f>'прил 7'!W1491+'прил 7'!W1180</f>
        <v>0</v>
      </c>
      <c r="X293" s="159">
        <f>'прил 7'!X1491+'прил 7'!X1180</f>
        <v>0</v>
      </c>
      <c r="Y293" s="159">
        <f>'прил 7'!Y1491+'прил 7'!Y1180</f>
        <v>0</v>
      </c>
      <c r="Z293" s="159">
        <f>'прил 7'!Z1491+'прил 7'!Z1180</f>
        <v>0</v>
      </c>
      <c r="AA293" s="159">
        <f>'прил 7'!AA1491+'прил 7'!AA1180</f>
        <v>0</v>
      </c>
      <c r="AB293" s="159">
        <f>'прил 7'!AB1491+'прил 7'!AB1180</f>
        <v>0</v>
      </c>
      <c r="AC293" s="159">
        <f>'прил 7'!AC1491+'прил 7'!AC1180</f>
        <v>0</v>
      </c>
      <c r="AD293" s="159">
        <f>'прил 7'!AD1491+'прил 7'!AD1180</f>
        <v>0</v>
      </c>
      <c r="AE293" s="159">
        <f>'прил 7'!AE1491+'прил 7'!AE1180</f>
        <v>0</v>
      </c>
      <c r="AF293" s="159">
        <f>'прил 7'!AF1491+'прил 7'!AF1180</f>
        <v>0</v>
      </c>
      <c r="AG293" s="159">
        <f>'прил 7'!AG1491+'прил 7'!AG1180</f>
        <v>0</v>
      </c>
    </row>
    <row r="294" spans="1:33" s="19" customFormat="1" ht="74.25" hidden="1" customHeight="1">
      <c r="A294" s="17" t="s">
        <v>16</v>
      </c>
      <c r="B294" s="55">
        <v>795</v>
      </c>
      <c r="C294" s="16" t="s">
        <v>90</v>
      </c>
      <c r="D294" s="16" t="s">
        <v>235</v>
      </c>
      <c r="E294" s="16" t="s">
        <v>17</v>
      </c>
      <c r="F294" s="16"/>
      <c r="G294" s="159">
        <f>G295</f>
        <v>0</v>
      </c>
      <c r="H294" s="159">
        <f t="shared" ref="H294:AG296" si="128">H295</f>
        <v>0</v>
      </c>
      <c r="I294" s="159">
        <f t="shared" si="128"/>
        <v>0</v>
      </c>
      <c r="J294" s="159">
        <f t="shared" si="128"/>
        <v>0</v>
      </c>
      <c r="K294" s="159">
        <f t="shared" si="128"/>
        <v>0</v>
      </c>
      <c r="L294" s="159">
        <f t="shared" si="128"/>
        <v>0</v>
      </c>
      <c r="M294" s="159">
        <f t="shared" si="128"/>
        <v>0</v>
      </c>
      <c r="N294" s="159">
        <f t="shared" si="128"/>
        <v>0</v>
      </c>
      <c r="O294" s="159">
        <f t="shared" si="128"/>
        <v>0</v>
      </c>
      <c r="P294" s="159">
        <f t="shared" si="128"/>
        <v>0</v>
      </c>
      <c r="Q294" s="159">
        <f t="shared" si="128"/>
        <v>0</v>
      </c>
      <c r="R294" s="159">
        <f t="shared" si="128"/>
        <v>0</v>
      </c>
      <c r="S294" s="159">
        <f t="shared" si="128"/>
        <v>0</v>
      </c>
      <c r="T294" s="159">
        <f t="shared" si="128"/>
        <v>0</v>
      </c>
      <c r="U294" s="159">
        <f t="shared" si="128"/>
        <v>0</v>
      </c>
      <c r="V294" s="159">
        <f t="shared" si="128"/>
        <v>0</v>
      </c>
      <c r="W294" s="159">
        <f t="shared" si="128"/>
        <v>0</v>
      </c>
      <c r="X294" s="159">
        <f t="shared" si="128"/>
        <v>0</v>
      </c>
      <c r="Y294" s="159">
        <f t="shared" si="128"/>
        <v>0</v>
      </c>
      <c r="Z294" s="159">
        <f t="shared" si="128"/>
        <v>0</v>
      </c>
      <c r="AA294" s="159">
        <f t="shared" si="128"/>
        <v>0</v>
      </c>
      <c r="AB294" s="159">
        <f t="shared" si="128"/>
        <v>0</v>
      </c>
      <c r="AC294" s="159">
        <f t="shared" si="128"/>
        <v>0</v>
      </c>
      <c r="AD294" s="159">
        <f t="shared" si="128"/>
        <v>0</v>
      </c>
      <c r="AE294" s="159">
        <f t="shared" si="128"/>
        <v>0</v>
      </c>
      <c r="AF294" s="159">
        <f t="shared" si="128"/>
        <v>0</v>
      </c>
      <c r="AG294" s="159">
        <f t="shared" si="128"/>
        <v>0</v>
      </c>
    </row>
    <row r="295" spans="1:33" s="19" customFormat="1" ht="75" hidden="1" customHeight="1">
      <c r="A295" s="17" t="s">
        <v>582</v>
      </c>
      <c r="B295" s="55">
        <v>795</v>
      </c>
      <c r="C295" s="16" t="s">
        <v>90</v>
      </c>
      <c r="D295" s="16" t="s">
        <v>235</v>
      </c>
      <c r="E295" s="16" t="s">
        <v>18</v>
      </c>
      <c r="F295" s="16"/>
      <c r="G295" s="159">
        <f>G296</f>
        <v>0</v>
      </c>
      <c r="H295" s="159">
        <f t="shared" si="128"/>
        <v>0</v>
      </c>
      <c r="I295" s="159">
        <f t="shared" si="128"/>
        <v>0</v>
      </c>
      <c r="J295" s="159">
        <f t="shared" si="128"/>
        <v>0</v>
      </c>
      <c r="K295" s="159">
        <f t="shared" si="128"/>
        <v>0</v>
      </c>
      <c r="L295" s="159">
        <f t="shared" si="128"/>
        <v>0</v>
      </c>
      <c r="M295" s="159">
        <f t="shared" si="128"/>
        <v>0</v>
      </c>
      <c r="N295" s="159">
        <f t="shared" si="128"/>
        <v>0</v>
      </c>
      <c r="O295" s="159">
        <f t="shared" si="128"/>
        <v>0</v>
      </c>
      <c r="P295" s="159">
        <f t="shared" si="128"/>
        <v>0</v>
      </c>
      <c r="Q295" s="159">
        <f t="shared" si="128"/>
        <v>0</v>
      </c>
      <c r="R295" s="159">
        <f t="shared" si="128"/>
        <v>0</v>
      </c>
      <c r="S295" s="159">
        <f t="shared" si="128"/>
        <v>0</v>
      </c>
      <c r="T295" s="159">
        <f t="shared" si="128"/>
        <v>0</v>
      </c>
      <c r="U295" s="159">
        <f t="shared" si="128"/>
        <v>0</v>
      </c>
      <c r="V295" s="159">
        <f t="shared" si="128"/>
        <v>0</v>
      </c>
      <c r="W295" s="159">
        <f t="shared" si="128"/>
        <v>0</v>
      </c>
      <c r="X295" s="159">
        <f t="shared" si="128"/>
        <v>0</v>
      </c>
      <c r="Y295" s="159">
        <f t="shared" si="128"/>
        <v>0</v>
      </c>
      <c r="Z295" s="159">
        <f t="shared" si="128"/>
        <v>0</v>
      </c>
      <c r="AA295" s="159">
        <f t="shared" si="128"/>
        <v>0</v>
      </c>
      <c r="AB295" s="159">
        <f t="shared" si="128"/>
        <v>0</v>
      </c>
      <c r="AC295" s="159">
        <f t="shared" si="128"/>
        <v>0</v>
      </c>
      <c r="AD295" s="159">
        <f t="shared" si="128"/>
        <v>0</v>
      </c>
      <c r="AE295" s="159">
        <f t="shared" si="128"/>
        <v>0</v>
      </c>
      <c r="AF295" s="159">
        <f t="shared" si="128"/>
        <v>0</v>
      </c>
      <c r="AG295" s="159">
        <f t="shared" si="128"/>
        <v>0</v>
      </c>
    </row>
    <row r="296" spans="1:33" s="19" customFormat="1" ht="23.25" hidden="1" customHeight="1">
      <c r="A296" s="17" t="s">
        <v>343</v>
      </c>
      <c r="B296" s="55">
        <v>795</v>
      </c>
      <c r="C296" s="16" t="s">
        <v>90</v>
      </c>
      <c r="D296" s="16" t="s">
        <v>235</v>
      </c>
      <c r="E296" s="16" t="s">
        <v>18</v>
      </c>
      <c r="F296" s="16" t="s">
        <v>344</v>
      </c>
      <c r="G296" s="159">
        <f>G297</f>
        <v>0</v>
      </c>
      <c r="H296" s="159">
        <f t="shared" si="128"/>
        <v>0</v>
      </c>
      <c r="I296" s="159">
        <f t="shared" si="128"/>
        <v>0</v>
      </c>
      <c r="J296" s="159">
        <f t="shared" si="128"/>
        <v>0</v>
      </c>
      <c r="K296" s="159">
        <f t="shared" si="128"/>
        <v>0</v>
      </c>
      <c r="L296" s="159">
        <f t="shared" si="128"/>
        <v>0</v>
      </c>
      <c r="M296" s="159">
        <f t="shared" si="128"/>
        <v>0</v>
      </c>
      <c r="N296" s="159">
        <f t="shared" si="128"/>
        <v>0</v>
      </c>
      <c r="O296" s="159">
        <f t="shared" si="128"/>
        <v>0</v>
      </c>
      <c r="P296" s="159">
        <f t="shared" si="128"/>
        <v>0</v>
      </c>
      <c r="Q296" s="159">
        <f t="shared" si="128"/>
        <v>0</v>
      </c>
      <c r="R296" s="159">
        <f t="shared" si="128"/>
        <v>0</v>
      </c>
      <c r="S296" s="159">
        <f t="shared" si="128"/>
        <v>0</v>
      </c>
      <c r="T296" s="159">
        <f t="shared" si="128"/>
        <v>0</v>
      </c>
      <c r="U296" s="159">
        <f t="shared" si="128"/>
        <v>0</v>
      </c>
      <c r="V296" s="159">
        <f t="shared" si="128"/>
        <v>0</v>
      </c>
      <c r="W296" s="159">
        <f t="shared" si="128"/>
        <v>0</v>
      </c>
      <c r="X296" s="159">
        <f t="shared" si="128"/>
        <v>0</v>
      </c>
      <c r="Y296" s="159">
        <f t="shared" si="128"/>
        <v>0</v>
      </c>
      <c r="Z296" s="159">
        <f t="shared" si="128"/>
        <v>0</v>
      </c>
      <c r="AA296" s="159">
        <f t="shared" si="128"/>
        <v>0</v>
      </c>
      <c r="AB296" s="159">
        <f t="shared" si="128"/>
        <v>0</v>
      </c>
      <c r="AC296" s="159">
        <f t="shared" si="128"/>
        <v>0</v>
      </c>
      <c r="AD296" s="159">
        <f t="shared" si="128"/>
        <v>0</v>
      </c>
      <c r="AE296" s="159">
        <f t="shared" si="128"/>
        <v>0</v>
      </c>
      <c r="AF296" s="159">
        <f t="shared" si="128"/>
        <v>0</v>
      </c>
      <c r="AG296" s="159">
        <f t="shared" si="128"/>
        <v>0</v>
      </c>
    </row>
    <row r="297" spans="1:33" s="19" customFormat="1" ht="19.5" hidden="1" customHeight="1">
      <c r="A297" s="17" t="s">
        <v>371</v>
      </c>
      <c r="B297" s="55">
        <v>795</v>
      </c>
      <c r="C297" s="16" t="s">
        <v>90</v>
      </c>
      <c r="D297" s="16" t="s">
        <v>235</v>
      </c>
      <c r="E297" s="16" t="s">
        <v>18</v>
      </c>
      <c r="F297" s="16" t="s">
        <v>372</v>
      </c>
      <c r="G297" s="159">
        <f>'прил 7'!G1495</f>
        <v>0</v>
      </c>
      <c r="H297" s="159">
        <f>'прил 7'!H1495</f>
        <v>0</v>
      </c>
      <c r="I297" s="159">
        <f>'прил 7'!I1495</f>
        <v>0</v>
      </c>
      <c r="J297" s="159">
        <f>'прил 7'!J1495</f>
        <v>0</v>
      </c>
      <c r="K297" s="159">
        <f>'прил 7'!K1495</f>
        <v>0</v>
      </c>
      <c r="L297" s="159">
        <f>'прил 7'!L1495</f>
        <v>0</v>
      </c>
      <c r="M297" s="159">
        <f>'прил 7'!M1495</f>
        <v>0</v>
      </c>
      <c r="N297" s="159">
        <f>'прил 7'!N1495</f>
        <v>0</v>
      </c>
      <c r="O297" s="159">
        <f>'прил 7'!O1495</f>
        <v>0</v>
      </c>
      <c r="P297" s="159">
        <f>'прил 7'!P1495</f>
        <v>0</v>
      </c>
      <c r="Q297" s="159">
        <f>'прил 7'!Q1495</f>
        <v>0</v>
      </c>
      <c r="R297" s="159">
        <f>'прил 7'!R1495</f>
        <v>0</v>
      </c>
      <c r="S297" s="159">
        <f>'прил 7'!S1495</f>
        <v>0</v>
      </c>
      <c r="T297" s="159">
        <f>'прил 7'!T1495</f>
        <v>0</v>
      </c>
      <c r="U297" s="159">
        <f>'прил 7'!U1495</f>
        <v>0</v>
      </c>
      <c r="V297" s="159">
        <f>'прил 7'!V1495</f>
        <v>0</v>
      </c>
      <c r="W297" s="159">
        <f>'прил 7'!W1495</f>
        <v>0</v>
      </c>
      <c r="X297" s="159">
        <f>'прил 7'!X1495</f>
        <v>0</v>
      </c>
      <c r="Y297" s="159">
        <f>'прил 7'!Y1495</f>
        <v>0</v>
      </c>
      <c r="Z297" s="159">
        <f>'прил 7'!Z1495</f>
        <v>0</v>
      </c>
      <c r="AA297" s="159">
        <f>'прил 7'!AA1495</f>
        <v>0</v>
      </c>
      <c r="AB297" s="159">
        <f>'прил 7'!AB1495</f>
        <v>0</v>
      </c>
      <c r="AC297" s="159">
        <f>'прил 7'!AC1495</f>
        <v>0</v>
      </c>
      <c r="AD297" s="159">
        <f>'прил 7'!AD1495</f>
        <v>0</v>
      </c>
      <c r="AE297" s="159">
        <f>'прил 7'!AE1495</f>
        <v>0</v>
      </c>
      <c r="AF297" s="159">
        <f>'прил 7'!AF1495</f>
        <v>0</v>
      </c>
      <c r="AG297" s="159">
        <f>'прил 7'!AG1495</f>
        <v>0</v>
      </c>
    </row>
    <row r="298" spans="1:33" s="19" customFormat="1" ht="66" hidden="1" customHeight="1">
      <c r="A298" s="56" t="s">
        <v>182</v>
      </c>
      <c r="B298" s="55">
        <v>793</v>
      </c>
      <c r="C298" s="16" t="s">
        <v>90</v>
      </c>
      <c r="D298" s="16" t="s">
        <v>235</v>
      </c>
      <c r="E298" s="16" t="s">
        <v>183</v>
      </c>
      <c r="F298" s="16"/>
      <c r="G298" s="159">
        <f>G299</f>
        <v>0</v>
      </c>
      <c r="H298" s="159">
        <f t="shared" ref="H298:AG300" si="129">H299</f>
        <v>0</v>
      </c>
      <c r="I298" s="159">
        <f t="shared" si="129"/>
        <v>0</v>
      </c>
      <c r="J298" s="159">
        <f t="shared" si="129"/>
        <v>0</v>
      </c>
      <c r="K298" s="159">
        <f t="shared" si="129"/>
        <v>0</v>
      </c>
      <c r="L298" s="159">
        <f t="shared" si="129"/>
        <v>0</v>
      </c>
      <c r="M298" s="159">
        <f t="shared" si="129"/>
        <v>0</v>
      </c>
      <c r="N298" s="159">
        <f t="shared" si="129"/>
        <v>0</v>
      </c>
      <c r="O298" s="159">
        <f t="shared" si="129"/>
        <v>0</v>
      </c>
      <c r="P298" s="159">
        <f t="shared" si="129"/>
        <v>0</v>
      </c>
      <c r="Q298" s="159">
        <f t="shared" si="129"/>
        <v>0</v>
      </c>
      <c r="R298" s="159">
        <f t="shared" si="129"/>
        <v>0</v>
      </c>
      <c r="S298" s="159">
        <f t="shared" si="129"/>
        <v>0</v>
      </c>
      <c r="T298" s="159">
        <f t="shared" si="129"/>
        <v>0</v>
      </c>
      <c r="U298" s="159">
        <f t="shared" si="129"/>
        <v>0</v>
      </c>
      <c r="V298" s="159">
        <f t="shared" si="129"/>
        <v>0</v>
      </c>
      <c r="W298" s="159">
        <f t="shared" si="129"/>
        <v>0</v>
      </c>
      <c r="X298" s="159">
        <f t="shared" si="129"/>
        <v>0</v>
      </c>
      <c r="Y298" s="159">
        <f t="shared" si="129"/>
        <v>0</v>
      </c>
      <c r="Z298" s="159">
        <f t="shared" si="129"/>
        <v>0</v>
      </c>
      <c r="AA298" s="159">
        <f t="shared" si="129"/>
        <v>0</v>
      </c>
      <c r="AB298" s="159">
        <f t="shared" si="129"/>
        <v>0</v>
      </c>
      <c r="AC298" s="159">
        <f t="shared" si="129"/>
        <v>0</v>
      </c>
      <c r="AD298" s="159">
        <f t="shared" si="129"/>
        <v>0</v>
      </c>
      <c r="AE298" s="159">
        <f t="shared" si="129"/>
        <v>0</v>
      </c>
      <c r="AF298" s="159">
        <f t="shared" si="129"/>
        <v>0</v>
      </c>
      <c r="AG298" s="159">
        <f t="shared" si="129"/>
        <v>0</v>
      </c>
    </row>
    <row r="299" spans="1:33" s="19" customFormat="1" ht="53.25" hidden="1" customHeight="1">
      <c r="A299" s="56" t="s">
        <v>616</v>
      </c>
      <c r="B299" s="55">
        <v>793</v>
      </c>
      <c r="C299" s="16" t="s">
        <v>90</v>
      </c>
      <c r="D299" s="16" t="s">
        <v>235</v>
      </c>
      <c r="E299" s="16" t="s">
        <v>617</v>
      </c>
      <c r="F299" s="16"/>
      <c r="G299" s="159">
        <f>G300</f>
        <v>0</v>
      </c>
      <c r="H299" s="159">
        <f t="shared" si="129"/>
        <v>0</v>
      </c>
      <c r="I299" s="159">
        <f t="shared" si="129"/>
        <v>0</v>
      </c>
      <c r="J299" s="159">
        <f t="shared" si="129"/>
        <v>0</v>
      </c>
      <c r="K299" s="159">
        <f t="shared" si="129"/>
        <v>0</v>
      </c>
      <c r="L299" s="159">
        <f t="shared" si="129"/>
        <v>0</v>
      </c>
      <c r="M299" s="159">
        <f t="shared" si="129"/>
        <v>0</v>
      </c>
      <c r="N299" s="159">
        <f t="shared" si="129"/>
        <v>0</v>
      </c>
      <c r="O299" s="159">
        <f t="shared" si="129"/>
        <v>0</v>
      </c>
      <c r="P299" s="159">
        <f t="shared" si="129"/>
        <v>0</v>
      </c>
      <c r="Q299" s="159">
        <f t="shared" si="129"/>
        <v>0</v>
      </c>
      <c r="R299" s="159">
        <f t="shared" si="129"/>
        <v>0</v>
      </c>
      <c r="S299" s="159">
        <f t="shared" si="129"/>
        <v>0</v>
      </c>
      <c r="T299" s="159">
        <f t="shared" si="129"/>
        <v>0</v>
      </c>
      <c r="U299" s="159">
        <f t="shared" si="129"/>
        <v>0</v>
      </c>
      <c r="V299" s="159">
        <f t="shared" si="129"/>
        <v>0</v>
      </c>
      <c r="W299" s="159">
        <f t="shared" si="129"/>
        <v>0</v>
      </c>
      <c r="X299" s="159">
        <f t="shared" si="129"/>
        <v>0</v>
      </c>
      <c r="Y299" s="159">
        <f t="shared" si="129"/>
        <v>0</v>
      </c>
      <c r="Z299" s="159">
        <f t="shared" si="129"/>
        <v>0</v>
      </c>
      <c r="AA299" s="159">
        <f t="shared" si="129"/>
        <v>0</v>
      </c>
      <c r="AB299" s="159">
        <f t="shared" si="129"/>
        <v>0</v>
      </c>
      <c r="AC299" s="159">
        <f t="shared" si="129"/>
        <v>0</v>
      </c>
      <c r="AD299" s="159">
        <f t="shared" si="129"/>
        <v>0</v>
      </c>
      <c r="AE299" s="159">
        <f t="shared" si="129"/>
        <v>0</v>
      </c>
      <c r="AF299" s="159">
        <f t="shared" si="129"/>
        <v>0</v>
      </c>
      <c r="AG299" s="159">
        <f t="shared" si="129"/>
        <v>0</v>
      </c>
    </row>
    <row r="300" spans="1:33" s="19" customFormat="1" ht="31.5" hidden="1" customHeight="1">
      <c r="A300" s="17" t="s">
        <v>649</v>
      </c>
      <c r="B300" s="55">
        <v>793</v>
      </c>
      <c r="C300" s="16" t="s">
        <v>90</v>
      </c>
      <c r="D300" s="16" t="s">
        <v>235</v>
      </c>
      <c r="E300" s="16" t="s">
        <v>617</v>
      </c>
      <c r="F300" s="16" t="s">
        <v>50</v>
      </c>
      <c r="G300" s="159">
        <f>G301</f>
        <v>0</v>
      </c>
      <c r="H300" s="159">
        <f t="shared" si="129"/>
        <v>0</v>
      </c>
      <c r="I300" s="159">
        <f t="shared" si="129"/>
        <v>0</v>
      </c>
      <c r="J300" s="159">
        <f t="shared" si="129"/>
        <v>0</v>
      </c>
      <c r="K300" s="159">
        <f t="shared" si="129"/>
        <v>0</v>
      </c>
      <c r="L300" s="159">
        <f t="shared" si="129"/>
        <v>0</v>
      </c>
      <c r="M300" s="159">
        <f t="shared" si="129"/>
        <v>0</v>
      </c>
      <c r="N300" s="159">
        <f t="shared" si="129"/>
        <v>0</v>
      </c>
      <c r="O300" s="159">
        <f t="shared" si="129"/>
        <v>0</v>
      </c>
      <c r="P300" s="159">
        <f t="shared" si="129"/>
        <v>0</v>
      </c>
      <c r="Q300" s="159">
        <f t="shared" si="129"/>
        <v>0</v>
      </c>
      <c r="R300" s="159">
        <f t="shared" si="129"/>
        <v>0</v>
      </c>
      <c r="S300" s="159">
        <f t="shared" si="129"/>
        <v>0</v>
      </c>
      <c r="T300" s="159">
        <f t="shared" si="129"/>
        <v>0</v>
      </c>
      <c r="U300" s="159">
        <f t="shared" si="129"/>
        <v>0</v>
      </c>
      <c r="V300" s="159">
        <f t="shared" si="129"/>
        <v>0</v>
      </c>
      <c r="W300" s="159">
        <f t="shared" si="129"/>
        <v>0</v>
      </c>
      <c r="X300" s="159">
        <f t="shared" si="129"/>
        <v>0</v>
      </c>
      <c r="Y300" s="159">
        <f t="shared" si="129"/>
        <v>0</v>
      </c>
      <c r="Z300" s="159">
        <f t="shared" si="129"/>
        <v>0</v>
      </c>
      <c r="AA300" s="159">
        <f t="shared" si="129"/>
        <v>0</v>
      </c>
      <c r="AB300" s="159">
        <f t="shared" si="129"/>
        <v>0</v>
      </c>
      <c r="AC300" s="159">
        <f t="shared" si="129"/>
        <v>0</v>
      </c>
      <c r="AD300" s="159">
        <f t="shared" si="129"/>
        <v>0</v>
      </c>
      <c r="AE300" s="159">
        <f t="shared" si="129"/>
        <v>0</v>
      </c>
      <c r="AF300" s="159">
        <f t="shared" si="129"/>
        <v>0</v>
      </c>
      <c r="AG300" s="159">
        <f t="shared" si="129"/>
        <v>0</v>
      </c>
    </row>
    <row r="301" spans="1:33" s="19" customFormat="1" ht="32.25" hidden="1" customHeight="1">
      <c r="A301" s="17" t="s">
        <v>51</v>
      </c>
      <c r="B301" s="55">
        <v>793</v>
      </c>
      <c r="C301" s="16" t="s">
        <v>90</v>
      </c>
      <c r="D301" s="16" t="s">
        <v>235</v>
      </c>
      <c r="E301" s="16" t="s">
        <v>617</v>
      </c>
      <c r="F301" s="16" t="s">
        <v>52</v>
      </c>
      <c r="G301" s="159">
        <f>'прил 7'!G1184</f>
        <v>0</v>
      </c>
      <c r="H301" s="159">
        <f>'прил 7'!H1184</f>
        <v>0</v>
      </c>
      <c r="I301" s="159">
        <f>'прил 7'!I1184</f>
        <v>0</v>
      </c>
      <c r="J301" s="159">
        <f>'прил 7'!J1184</f>
        <v>0</v>
      </c>
      <c r="K301" s="159">
        <f>'прил 7'!K1184</f>
        <v>0</v>
      </c>
      <c r="L301" s="159">
        <f>'прил 7'!L1184</f>
        <v>0</v>
      </c>
      <c r="M301" s="159">
        <f>'прил 7'!M1184</f>
        <v>0</v>
      </c>
      <c r="N301" s="159">
        <f>'прил 7'!N1184</f>
        <v>0</v>
      </c>
      <c r="O301" s="159">
        <f>'прил 7'!O1184</f>
        <v>0</v>
      </c>
      <c r="P301" s="159">
        <f>'прил 7'!P1184</f>
        <v>0</v>
      </c>
      <c r="Q301" s="159">
        <f>'прил 7'!Q1184</f>
        <v>0</v>
      </c>
      <c r="R301" s="159">
        <f>'прил 7'!R1184</f>
        <v>0</v>
      </c>
      <c r="S301" s="159">
        <f>'прил 7'!S1184</f>
        <v>0</v>
      </c>
      <c r="T301" s="159">
        <f>'прил 7'!T1184</f>
        <v>0</v>
      </c>
      <c r="U301" s="159">
        <f>'прил 7'!U1184</f>
        <v>0</v>
      </c>
      <c r="V301" s="159">
        <f>'прил 7'!V1184</f>
        <v>0</v>
      </c>
      <c r="W301" s="159">
        <f>'прил 7'!W1184</f>
        <v>0</v>
      </c>
      <c r="X301" s="159">
        <f>'прил 7'!X1184</f>
        <v>0</v>
      </c>
      <c r="Y301" s="159">
        <f>'прил 7'!Y1184</f>
        <v>0</v>
      </c>
      <c r="Z301" s="159">
        <f>'прил 7'!Z1184</f>
        <v>0</v>
      </c>
      <c r="AA301" s="159">
        <f>'прил 7'!AA1184</f>
        <v>0</v>
      </c>
      <c r="AB301" s="159">
        <f>'прил 7'!AB1184</f>
        <v>0</v>
      </c>
      <c r="AC301" s="159">
        <f>'прил 7'!AC1184</f>
        <v>0</v>
      </c>
      <c r="AD301" s="159">
        <f>'прил 7'!AD1184</f>
        <v>0</v>
      </c>
      <c r="AE301" s="159">
        <f>'прил 7'!AE1184</f>
        <v>0</v>
      </c>
      <c r="AF301" s="159">
        <f>'прил 7'!AF1184</f>
        <v>0</v>
      </c>
      <c r="AG301" s="159">
        <f>'прил 7'!AG1184</f>
        <v>0</v>
      </c>
    </row>
    <row r="302" spans="1:33" s="19" customFormat="1" ht="65.25" customHeight="1">
      <c r="A302" s="17" t="s">
        <v>956</v>
      </c>
      <c r="B302" s="55">
        <v>795</v>
      </c>
      <c r="C302" s="16" t="s">
        <v>90</v>
      </c>
      <c r="D302" s="16" t="s">
        <v>235</v>
      </c>
      <c r="E302" s="16" t="s">
        <v>76</v>
      </c>
      <c r="F302" s="16"/>
      <c r="G302" s="159">
        <f>G303+G305</f>
        <v>595225</v>
      </c>
      <c r="H302" s="159">
        <f t="shared" ref="H302:AG302" si="130">H303+H305</f>
        <v>595225</v>
      </c>
      <c r="I302" s="159">
        <f t="shared" si="130"/>
        <v>595225</v>
      </c>
      <c r="J302" s="159">
        <f t="shared" si="130"/>
        <v>595225</v>
      </c>
      <c r="K302" s="159">
        <f t="shared" si="130"/>
        <v>595225</v>
      </c>
      <c r="L302" s="159">
        <f t="shared" si="130"/>
        <v>595225</v>
      </c>
      <c r="M302" s="159">
        <f t="shared" si="130"/>
        <v>595225</v>
      </c>
      <c r="N302" s="159">
        <f t="shared" si="130"/>
        <v>595225</v>
      </c>
      <c r="O302" s="159">
        <f t="shared" si="130"/>
        <v>595225</v>
      </c>
      <c r="P302" s="159">
        <f t="shared" si="130"/>
        <v>595225</v>
      </c>
      <c r="Q302" s="159">
        <f t="shared" si="130"/>
        <v>595225</v>
      </c>
      <c r="R302" s="159">
        <f t="shared" si="130"/>
        <v>347725</v>
      </c>
      <c r="S302" s="159">
        <f t="shared" si="130"/>
        <v>0</v>
      </c>
      <c r="T302" s="159">
        <f t="shared" si="130"/>
        <v>0</v>
      </c>
      <c r="U302" s="159">
        <f t="shared" si="130"/>
        <v>0</v>
      </c>
      <c r="V302" s="159">
        <f t="shared" si="130"/>
        <v>0</v>
      </c>
      <c r="W302" s="159">
        <f t="shared" si="130"/>
        <v>0</v>
      </c>
      <c r="X302" s="159">
        <f t="shared" si="130"/>
        <v>0</v>
      </c>
      <c r="Y302" s="159">
        <f t="shared" si="130"/>
        <v>0</v>
      </c>
      <c r="Z302" s="159">
        <f t="shared" si="130"/>
        <v>0</v>
      </c>
      <c r="AA302" s="159">
        <f t="shared" si="130"/>
        <v>0</v>
      </c>
      <c r="AB302" s="159">
        <f t="shared" si="130"/>
        <v>0</v>
      </c>
      <c r="AC302" s="159">
        <f t="shared" si="130"/>
        <v>0</v>
      </c>
      <c r="AD302" s="159">
        <f t="shared" si="130"/>
        <v>0</v>
      </c>
      <c r="AE302" s="159">
        <f t="shared" si="130"/>
        <v>0</v>
      </c>
      <c r="AF302" s="159">
        <f t="shared" si="130"/>
        <v>0</v>
      </c>
      <c r="AG302" s="159">
        <f t="shared" si="130"/>
        <v>347725</v>
      </c>
    </row>
    <row r="303" spans="1:33" s="19" customFormat="1" ht="15.75" customHeight="1">
      <c r="A303" s="17" t="s">
        <v>649</v>
      </c>
      <c r="B303" s="55">
        <v>795</v>
      </c>
      <c r="C303" s="16" t="s">
        <v>90</v>
      </c>
      <c r="D303" s="16" t="s">
        <v>235</v>
      </c>
      <c r="E303" s="16" t="s">
        <v>76</v>
      </c>
      <c r="F303" s="16" t="s">
        <v>50</v>
      </c>
      <c r="G303" s="159">
        <f>G304</f>
        <v>247500</v>
      </c>
      <c r="H303" s="159">
        <f t="shared" ref="H303:AG303" si="131">H304</f>
        <v>247500</v>
      </c>
      <c r="I303" s="159">
        <f t="shared" si="131"/>
        <v>247500</v>
      </c>
      <c r="J303" s="159">
        <f t="shared" si="131"/>
        <v>247500</v>
      </c>
      <c r="K303" s="159">
        <f t="shared" si="131"/>
        <v>247500</v>
      </c>
      <c r="L303" s="159">
        <f t="shared" si="131"/>
        <v>247500</v>
      </c>
      <c r="M303" s="159">
        <f t="shared" si="131"/>
        <v>247500</v>
      </c>
      <c r="N303" s="159">
        <f t="shared" si="131"/>
        <v>247500</v>
      </c>
      <c r="O303" s="159">
        <f t="shared" si="131"/>
        <v>247500</v>
      </c>
      <c r="P303" s="159">
        <f t="shared" si="131"/>
        <v>247500</v>
      </c>
      <c r="Q303" s="159">
        <f t="shared" si="131"/>
        <v>247500</v>
      </c>
      <c r="R303" s="159">
        <f t="shared" si="131"/>
        <v>0</v>
      </c>
      <c r="S303" s="159">
        <f t="shared" si="131"/>
        <v>0</v>
      </c>
      <c r="T303" s="159">
        <f t="shared" si="131"/>
        <v>0</v>
      </c>
      <c r="U303" s="159">
        <f t="shared" si="131"/>
        <v>0</v>
      </c>
      <c r="V303" s="159">
        <f t="shared" si="131"/>
        <v>0</v>
      </c>
      <c r="W303" s="159">
        <f t="shared" si="131"/>
        <v>0</v>
      </c>
      <c r="X303" s="159">
        <f t="shared" si="131"/>
        <v>0</v>
      </c>
      <c r="Y303" s="159">
        <f t="shared" si="131"/>
        <v>0</v>
      </c>
      <c r="Z303" s="159">
        <f t="shared" si="131"/>
        <v>0</v>
      </c>
      <c r="AA303" s="159">
        <f t="shared" si="131"/>
        <v>0</v>
      </c>
      <c r="AB303" s="159">
        <f t="shared" si="131"/>
        <v>0</v>
      </c>
      <c r="AC303" s="159">
        <f t="shared" si="131"/>
        <v>0</v>
      </c>
      <c r="AD303" s="159">
        <f t="shared" si="131"/>
        <v>0</v>
      </c>
      <c r="AE303" s="159">
        <f t="shared" si="131"/>
        <v>0</v>
      </c>
      <c r="AF303" s="159">
        <f t="shared" si="131"/>
        <v>0</v>
      </c>
      <c r="AG303" s="159">
        <f t="shared" si="131"/>
        <v>0</v>
      </c>
    </row>
    <row r="304" spans="1:33" s="19" customFormat="1" ht="15.75" customHeight="1">
      <c r="A304" s="17" t="s">
        <v>51</v>
      </c>
      <c r="B304" s="55">
        <v>795</v>
      </c>
      <c r="C304" s="16" t="s">
        <v>90</v>
      </c>
      <c r="D304" s="16" t="s">
        <v>235</v>
      </c>
      <c r="E304" s="16" t="s">
        <v>76</v>
      </c>
      <c r="F304" s="16" t="s">
        <v>52</v>
      </c>
      <c r="G304" s="159">
        <f>'прил 7'!G1512</f>
        <v>247500</v>
      </c>
      <c r="H304" s="159">
        <f>'прил 7'!H1512</f>
        <v>247500</v>
      </c>
      <c r="I304" s="159">
        <f>'прил 7'!I1512</f>
        <v>247500</v>
      </c>
      <c r="J304" s="159">
        <f>'прил 7'!J1512</f>
        <v>247500</v>
      </c>
      <c r="K304" s="159">
        <f>'прил 7'!K1512</f>
        <v>247500</v>
      </c>
      <c r="L304" s="159">
        <f>'прил 7'!L1512</f>
        <v>247500</v>
      </c>
      <c r="M304" s="159">
        <f>'прил 7'!M1512</f>
        <v>247500</v>
      </c>
      <c r="N304" s="159">
        <f>'прил 7'!N1512</f>
        <v>247500</v>
      </c>
      <c r="O304" s="159">
        <f>'прил 7'!O1512</f>
        <v>247500</v>
      </c>
      <c r="P304" s="159">
        <f>'прил 7'!P1512</f>
        <v>247500</v>
      </c>
      <c r="Q304" s="159">
        <f>'прил 7'!Q1512</f>
        <v>247500</v>
      </c>
      <c r="R304" s="159">
        <f>'прил 7'!R1512</f>
        <v>0</v>
      </c>
      <c r="S304" s="159">
        <f>'прил 7'!S1512</f>
        <v>0</v>
      </c>
      <c r="T304" s="159">
        <f>'прил 7'!T1512</f>
        <v>0</v>
      </c>
      <c r="U304" s="159">
        <f>'прил 7'!U1512</f>
        <v>0</v>
      </c>
      <c r="V304" s="159">
        <f>'прил 7'!V1512</f>
        <v>0</v>
      </c>
      <c r="W304" s="159">
        <f>'прил 7'!W1512</f>
        <v>0</v>
      </c>
      <c r="X304" s="159">
        <f>'прил 7'!X1512</f>
        <v>0</v>
      </c>
      <c r="Y304" s="159">
        <f>'прил 7'!Y1512</f>
        <v>0</v>
      </c>
      <c r="Z304" s="159">
        <f>'прил 7'!Z1512</f>
        <v>0</v>
      </c>
      <c r="AA304" s="159">
        <f>'прил 7'!AA1512</f>
        <v>0</v>
      </c>
      <c r="AB304" s="159">
        <f>'прил 7'!AB1512</f>
        <v>0</v>
      </c>
      <c r="AC304" s="159">
        <f>'прил 7'!AC1512</f>
        <v>0</v>
      </c>
      <c r="AD304" s="159">
        <f>'прил 7'!AD1512</f>
        <v>0</v>
      </c>
      <c r="AE304" s="159">
        <f>'прил 7'!AE1512</f>
        <v>0</v>
      </c>
      <c r="AF304" s="159">
        <f>'прил 7'!AF1512</f>
        <v>0</v>
      </c>
      <c r="AG304" s="159">
        <f>'прил 7'!AG1512</f>
        <v>0</v>
      </c>
    </row>
    <row r="305" spans="1:34" ht="22.5" customHeight="1">
      <c r="A305" s="17" t="s">
        <v>343</v>
      </c>
      <c r="B305" s="55">
        <v>795</v>
      </c>
      <c r="C305" s="16" t="s">
        <v>90</v>
      </c>
      <c r="D305" s="16" t="s">
        <v>235</v>
      </c>
      <c r="E305" s="16" t="s">
        <v>76</v>
      </c>
      <c r="F305" s="16" t="s">
        <v>344</v>
      </c>
      <c r="G305" s="159">
        <f>G306</f>
        <v>347725</v>
      </c>
      <c r="H305" s="159">
        <f t="shared" ref="H305:AG305" si="132">H306</f>
        <v>347725</v>
      </c>
      <c r="I305" s="159">
        <f t="shared" si="132"/>
        <v>347725</v>
      </c>
      <c r="J305" s="159">
        <f t="shared" si="132"/>
        <v>347725</v>
      </c>
      <c r="K305" s="159">
        <f t="shared" si="132"/>
        <v>347725</v>
      </c>
      <c r="L305" s="159">
        <f t="shared" si="132"/>
        <v>347725</v>
      </c>
      <c r="M305" s="159">
        <f t="shared" si="132"/>
        <v>347725</v>
      </c>
      <c r="N305" s="159">
        <f t="shared" si="132"/>
        <v>347725</v>
      </c>
      <c r="O305" s="159">
        <f t="shared" si="132"/>
        <v>347725</v>
      </c>
      <c r="P305" s="159">
        <f t="shared" si="132"/>
        <v>347725</v>
      </c>
      <c r="Q305" s="159">
        <f t="shared" si="132"/>
        <v>347725</v>
      </c>
      <c r="R305" s="159">
        <f t="shared" si="132"/>
        <v>347725</v>
      </c>
      <c r="S305" s="159">
        <f t="shared" si="132"/>
        <v>0</v>
      </c>
      <c r="T305" s="159">
        <f t="shared" si="132"/>
        <v>0</v>
      </c>
      <c r="U305" s="159">
        <f t="shared" si="132"/>
        <v>0</v>
      </c>
      <c r="V305" s="159">
        <f t="shared" si="132"/>
        <v>0</v>
      </c>
      <c r="W305" s="159">
        <f t="shared" si="132"/>
        <v>0</v>
      </c>
      <c r="X305" s="159">
        <f t="shared" si="132"/>
        <v>0</v>
      </c>
      <c r="Y305" s="159">
        <f t="shared" si="132"/>
        <v>0</v>
      </c>
      <c r="Z305" s="159">
        <f t="shared" si="132"/>
        <v>0</v>
      </c>
      <c r="AA305" s="159">
        <f t="shared" si="132"/>
        <v>0</v>
      </c>
      <c r="AB305" s="159">
        <f t="shared" si="132"/>
        <v>0</v>
      </c>
      <c r="AC305" s="159">
        <f t="shared" si="132"/>
        <v>0</v>
      </c>
      <c r="AD305" s="159">
        <f t="shared" si="132"/>
        <v>0</v>
      </c>
      <c r="AE305" s="159">
        <f t="shared" si="132"/>
        <v>0</v>
      </c>
      <c r="AF305" s="159">
        <f t="shared" si="132"/>
        <v>0</v>
      </c>
      <c r="AG305" s="159">
        <f t="shared" si="132"/>
        <v>347725</v>
      </c>
    </row>
    <row r="306" spans="1:34" ht="16.5" customHeight="1">
      <c r="A306" s="17" t="s">
        <v>371</v>
      </c>
      <c r="B306" s="55">
        <v>795</v>
      </c>
      <c r="C306" s="16" t="s">
        <v>90</v>
      </c>
      <c r="D306" s="16" t="s">
        <v>235</v>
      </c>
      <c r="E306" s="16" t="s">
        <v>76</v>
      </c>
      <c r="F306" s="16" t="s">
        <v>372</v>
      </c>
      <c r="G306" s="159">
        <f>'прил 7'!G1514</f>
        <v>347725</v>
      </c>
      <c r="H306" s="159">
        <f>'прил 7'!H1514</f>
        <v>347725</v>
      </c>
      <c r="I306" s="159">
        <f>'прил 7'!I1514</f>
        <v>347725</v>
      </c>
      <c r="J306" s="159">
        <f>'прил 7'!J1514</f>
        <v>347725</v>
      </c>
      <c r="K306" s="159">
        <f>'прил 7'!K1514</f>
        <v>347725</v>
      </c>
      <c r="L306" s="159">
        <f>'прил 7'!L1514</f>
        <v>347725</v>
      </c>
      <c r="M306" s="159">
        <f>'прил 7'!M1514</f>
        <v>347725</v>
      </c>
      <c r="N306" s="159">
        <f>'прил 7'!N1514</f>
        <v>347725</v>
      </c>
      <c r="O306" s="159">
        <f>'прил 7'!O1514</f>
        <v>347725</v>
      </c>
      <c r="P306" s="159">
        <f>'прил 7'!P1514</f>
        <v>347725</v>
      </c>
      <c r="Q306" s="159">
        <f>'прил 7'!Q1514</f>
        <v>347725</v>
      </c>
      <c r="R306" s="159">
        <f>'прил 7'!R1514</f>
        <v>347725</v>
      </c>
      <c r="S306" s="159">
        <f>'прил 7'!S1514</f>
        <v>0</v>
      </c>
      <c r="T306" s="159">
        <f>'прил 7'!T1514</f>
        <v>0</v>
      </c>
      <c r="U306" s="159">
        <f>'прил 7'!U1514</f>
        <v>0</v>
      </c>
      <c r="V306" s="159">
        <f>'прил 7'!V1514</f>
        <v>0</v>
      </c>
      <c r="W306" s="159">
        <f>'прил 7'!W1514</f>
        <v>0</v>
      </c>
      <c r="X306" s="159">
        <f>'прил 7'!X1514</f>
        <v>0</v>
      </c>
      <c r="Y306" s="159">
        <f>'прил 7'!Y1514</f>
        <v>0</v>
      </c>
      <c r="Z306" s="159">
        <f>'прил 7'!Z1514</f>
        <v>0</v>
      </c>
      <c r="AA306" s="159">
        <f>'прил 7'!AA1514</f>
        <v>0</v>
      </c>
      <c r="AB306" s="159">
        <f>'прил 7'!AB1514</f>
        <v>0</v>
      </c>
      <c r="AC306" s="159">
        <f>'прил 7'!AC1514</f>
        <v>0</v>
      </c>
      <c r="AD306" s="159">
        <f>'прил 7'!AD1514</f>
        <v>0</v>
      </c>
      <c r="AE306" s="159">
        <f>'прил 7'!AE1514</f>
        <v>0</v>
      </c>
      <c r="AF306" s="159">
        <f>'прил 7'!AF1514</f>
        <v>0</v>
      </c>
      <c r="AG306" s="159">
        <v>347725</v>
      </c>
    </row>
    <row r="307" spans="1:34" ht="68.25" customHeight="1">
      <c r="A307" s="17" t="s">
        <v>909</v>
      </c>
      <c r="B307" s="55">
        <v>795</v>
      </c>
      <c r="C307" s="16" t="s">
        <v>90</v>
      </c>
      <c r="D307" s="16" t="s">
        <v>235</v>
      </c>
      <c r="E307" s="16" t="s">
        <v>15</v>
      </c>
      <c r="F307" s="16"/>
      <c r="G307" s="159">
        <f>G313</f>
        <v>1015493.12</v>
      </c>
      <c r="H307" s="159">
        <f t="shared" ref="H307:AG307" si="133">H313</f>
        <v>1015493.12</v>
      </c>
      <c r="I307" s="159">
        <f t="shared" si="133"/>
        <v>1015493.12</v>
      </c>
      <c r="J307" s="159">
        <f t="shared" si="133"/>
        <v>1015493.12</v>
      </c>
      <c r="K307" s="159">
        <f t="shared" si="133"/>
        <v>1015493.12</v>
      </c>
      <c r="L307" s="159">
        <f t="shared" si="133"/>
        <v>1015493.12</v>
      </c>
      <c r="M307" s="159">
        <f t="shared" si="133"/>
        <v>1015493.12</v>
      </c>
      <c r="N307" s="159">
        <f t="shared" si="133"/>
        <v>1015493.12</v>
      </c>
      <c r="O307" s="159">
        <f t="shared" si="133"/>
        <v>1015493.12</v>
      </c>
      <c r="P307" s="159">
        <f t="shared" si="133"/>
        <v>1015493.12</v>
      </c>
      <c r="Q307" s="159">
        <f t="shared" si="133"/>
        <v>1015493.12</v>
      </c>
      <c r="R307" s="159">
        <f t="shared" si="133"/>
        <v>556972.87</v>
      </c>
      <c r="S307" s="159">
        <f t="shared" si="133"/>
        <v>0</v>
      </c>
      <c r="T307" s="159">
        <f t="shared" si="133"/>
        <v>0</v>
      </c>
      <c r="U307" s="159">
        <f t="shared" si="133"/>
        <v>0</v>
      </c>
      <c r="V307" s="159">
        <f t="shared" si="133"/>
        <v>0</v>
      </c>
      <c r="W307" s="159">
        <f t="shared" si="133"/>
        <v>0</v>
      </c>
      <c r="X307" s="159">
        <f t="shared" si="133"/>
        <v>0</v>
      </c>
      <c r="Y307" s="159">
        <f t="shared" si="133"/>
        <v>0</v>
      </c>
      <c r="Z307" s="159">
        <f t="shared" si="133"/>
        <v>0</v>
      </c>
      <c r="AA307" s="159">
        <f t="shared" si="133"/>
        <v>0</v>
      </c>
      <c r="AB307" s="159">
        <f t="shared" si="133"/>
        <v>0</v>
      </c>
      <c r="AC307" s="159">
        <f t="shared" si="133"/>
        <v>0</v>
      </c>
      <c r="AD307" s="159">
        <f t="shared" si="133"/>
        <v>0</v>
      </c>
      <c r="AE307" s="159">
        <f t="shared" si="133"/>
        <v>0</v>
      </c>
      <c r="AF307" s="159">
        <f t="shared" si="133"/>
        <v>0</v>
      </c>
      <c r="AG307" s="159">
        <f t="shared" si="133"/>
        <v>556972.87</v>
      </c>
    </row>
    <row r="308" spans="1:34" s="19" customFormat="1" ht="31.5" hidden="1" customHeight="1">
      <c r="A308" s="17" t="s">
        <v>649</v>
      </c>
      <c r="B308" s="55">
        <v>795</v>
      </c>
      <c r="C308" s="16" t="s">
        <v>90</v>
      </c>
      <c r="D308" s="16" t="s">
        <v>235</v>
      </c>
      <c r="E308" s="16" t="s">
        <v>189</v>
      </c>
      <c r="F308" s="16" t="s">
        <v>50</v>
      </c>
      <c r="G308" s="159">
        <f>G309</f>
        <v>0</v>
      </c>
      <c r="H308" s="159">
        <f t="shared" ref="H308:AG308" si="134">H309</f>
        <v>0</v>
      </c>
      <c r="I308" s="159">
        <f t="shared" si="134"/>
        <v>0</v>
      </c>
      <c r="J308" s="159">
        <f t="shared" si="134"/>
        <v>0</v>
      </c>
      <c r="K308" s="159">
        <f t="shared" si="134"/>
        <v>0</v>
      </c>
      <c r="L308" s="159">
        <f t="shared" si="134"/>
        <v>0</v>
      </c>
      <c r="M308" s="159">
        <f t="shared" si="134"/>
        <v>0</v>
      </c>
      <c r="N308" s="159">
        <f t="shared" si="134"/>
        <v>0</v>
      </c>
      <c r="O308" s="159">
        <f t="shared" si="134"/>
        <v>0</v>
      </c>
      <c r="P308" s="159">
        <f t="shared" si="134"/>
        <v>0</v>
      </c>
      <c r="Q308" s="159">
        <f t="shared" si="134"/>
        <v>0</v>
      </c>
      <c r="R308" s="159">
        <f t="shared" si="134"/>
        <v>0</v>
      </c>
      <c r="S308" s="159">
        <f t="shared" si="134"/>
        <v>0</v>
      </c>
      <c r="T308" s="159">
        <f t="shared" si="134"/>
        <v>0</v>
      </c>
      <c r="U308" s="159">
        <f t="shared" si="134"/>
        <v>0</v>
      </c>
      <c r="V308" s="159">
        <f t="shared" si="134"/>
        <v>0</v>
      </c>
      <c r="W308" s="159">
        <f t="shared" si="134"/>
        <v>0</v>
      </c>
      <c r="X308" s="159">
        <f t="shared" si="134"/>
        <v>0</v>
      </c>
      <c r="Y308" s="159">
        <f t="shared" si="134"/>
        <v>0</v>
      </c>
      <c r="Z308" s="159">
        <f t="shared" si="134"/>
        <v>0</v>
      </c>
      <c r="AA308" s="159">
        <f t="shared" si="134"/>
        <v>0</v>
      </c>
      <c r="AB308" s="159">
        <f t="shared" si="134"/>
        <v>0</v>
      </c>
      <c r="AC308" s="159">
        <f t="shared" si="134"/>
        <v>0</v>
      </c>
      <c r="AD308" s="159">
        <f t="shared" si="134"/>
        <v>0</v>
      </c>
      <c r="AE308" s="159">
        <f t="shared" si="134"/>
        <v>0</v>
      </c>
      <c r="AF308" s="159">
        <f t="shared" si="134"/>
        <v>0</v>
      </c>
      <c r="AG308" s="159">
        <f t="shared" si="134"/>
        <v>0</v>
      </c>
    </row>
    <row r="309" spans="1:34" s="19" customFormat="1" ht="32.25" hidden="1" customHeight="1">
      <c r="A309" s="17" t="s">
        <v>51</v>
      </c>
      <c r="B309" s="55">
        <v>795</v>
      </c>
      <c r="C309" s="16" t="s">
        <v>90</v>
      </c>
      <c r="D309" s="16" t="s">
        <v>235</v>
      </c>
      <c r="E309" s="16" t="s">
        <v>189</v>
      </c>
      <c r="F309" s="16" t="s">
        <v>52</v>
      </c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  <c r="AE309" s="159"/>
      <c r="AF309" s="159"/>
      <c r="AG309" s="159"/>
    </row>
    <row r="310" spans="1:34" s="19" customFormat="1" ht="31.5" hidden="1" customHeight="1">
      <c r="A310" s="17" t="s">
        <v>649</v>
      </c>
      <c r="B310" s="55">
        <v>795</v>
      </c>
      <c r="C310" s="16" t="s">
        <v>90</v>
      </c>
      <c r="D310" s="16" t="s">
        <v>235</v>
      </c>
      <c r="E310" s="16" t="s">
        <v>189</v>
      </c>
      <c r="F310" s="16" t="s">
        <v>50</v>
      </c>
      <c r="G310" s="159">
        <f>G311</f>
        <v>0</v>
      </c>
      <c r="H310" s="159">
        <f t="shared" ref="H310:AG310" si="135">H311</f>
        <v>0</v>
      </c>
      <c r="I310" s="159">
        <f t="shared" si="135"/>
        <v>0</v>
      </c>
      <c r="J310" s="159">
        <f t="shared" si="135"/>
        <v>0</v>
      </c>
      <c r="K310" s="159">
        <f t="shared" si="135"/>
        <v>0</v>
      </c>
      <c r="L310" s="159">
        <f t="shared" si="135"/>
        <v>0</v>
      </c>
      <c r="M310" s="159">
        <f t="shared" si="135"/>
        <v>0</v>
      </c>
      <c r="N310" s="159">
        <f t="shared" si="135"/>
        <v>0</v>
      </c>
      <c r="O310" s="159">
        <f t="shared" si="135"/>
        <v>0</v>
      </c>
      <c r="P310" s="159">
        <f t="shared" si="135"/>
        <v>0</v>
      </c>
      <c r="Q310" s="159">
        <f t="shared" si="135"/>
        <v>0</v>
      </c>
      <c r="R310" s="159">
        <f t="shared" si="135"/>
        <v>0</v>
      </c>
      <c r="S310" s="159">
        <f t="shared" si="135"/>
        <v>0</v>
      </c>
      <c r="T310" s="159">
        <f t="shared" si="135"/>
        <v>0</v>
      </c>
      <c r="U310" s="159">
        <f t="shared" si="135"/>
        <v>0</v>
      </c>
      <c r="V310" s="159">
        <f t="shared" si="135"/>
        <v>0</v>
      </c>
      <c r="W310" s="159">
        <f t="shared" si="135"/>
        <v>0</v>
      </c>
      <c r="X310" s="159">
        <f t="shared" si="135"/>
        <v>0</v>
      </c>
      <c r="Y310" s="159">
        <f t="shared" si="135"/>
        <v>0</v>
      </c>
      <c r="Z310" s="159">
        <f t="shared" si="135"/>
        <v>0</v>
      </c>
      <c r="AA310" s="159">
        <f t="shared" si="135"/>
        <v>0</v>
      </c>
      <c r="AB310" s="159">
        <f t="shared" si="135"/>
        <v>0</v>
      </c>
      <c r="AC310" s="159">
        <f t="shared" si="135"/>
        <v>0</v>
      </c>
      <c r="AD310" s="159">
        <f t="shared" si="135"/>
        <v>0</v>
      </c>
      <c r="AE310" s="159">
        <f t="shared" si="135"/>
        <v>0</v>
      </c>
      <c r="AF310" s="159">
        <f t="shared" si="135"/>
        <v>0</v>
      </c>
      <c r="AG310" s="159">
        <f t="shared" si="135"/>
        <v>0</v>
      </c>
    </row>
    <row r="311" spans="1:34" s="19" customFormat="1" ht="32.25" hidden="1" customHeight="1">
      <c r="A311" s="17" t="s">
        <v>51</v>
      </c>
      <c r="B311" s="55">
        <v>795</v>
      </c>
      <c r="C311" s="16" t="s">
        <v>90</v>
      </c>
      <c r="D311" s="16" t="s">
        <v>235</v>
      </c>
      <c r="E311" s="16" t="s">
        <v>189</v>
      </c>
      <c r="F311" s="16" t="s">
        <v>52</v>
      </c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</row>
    <row r="312" spans="1:34" s="19" customFormat="1" ht="32.25" hidden="1" customHeight="1">
      <c r="A312" s="17"/>
      <c r="B312" s="55"/>
      <c r="C312" s="16"/>
      <c r="D312" s="16"/>
      <c r="E312" s="16"/>
      <c r="F312" s="16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  <c r="AE312" s="159"/>
      <c r="AF312" s="159"/>
      <c r="AG312" s="159"/>
    </row>
    <row r="313" spans="1:34" ht="22.5" customHeight="1">
      <c r="A313" s="17" t="s">
        <v>343</v>
      </c>
      <c r="B313" s="55">
        <v>795</v>
      </c>
      <c r="C313" s="16" t="s">
        <v>90</v>
      </c>
      <c r="D313" s="16" t="s">
        <v>235</v>
      </c>
      <c r="E313" s="16" t="s">
        <v>15</v>
      </c>
      <c r="F313" s="16" t="s">
        <v>344</v>
      </c>
      <c r="G313" s="159">
        <f>G314</f>
        <v>1015493.12</v>
      </c>
      <c r="H313" s="159">
        <f t="shared" ref="H313:AG313" si="136">H314</f>
        <v>1015493.12</v>
      </c>
      <c r="I313" s="159">
        <f t="shared" si="136"/>
        <v>1015493.12</v>
      </c>
      <c r="J313" s="159">
        <f t="shared" si="136"/>
        <v>1015493.12</v>
      </c>
      <c r="K313" s="159">
        <f t="shared" si="136"/>
        <v>1015493.12</v>
      </c>
      <c r="L313" s="159">
        <f t="shared" si="136"/>
        <v>1015493.12</v>
      </c>
      <c r="M313" s="159">
        <f t="shared" si="136"/>
        <v>1015493.12</v>
      </c>
      <c r="N313" s="159">
        <f t="shared" si="136"/>
        <v>1015493.12</v>
      </c>
      <c r="O313" s="159">
        <f t="shared" si="136"/>
        <v>1015493.12</v>
      </c>
      <c r="P313" s="159">
        <f t="shared" si="136"/>
        <v>1015493.12</v>
      </c>
      <c r="Q313" s="159">
        <f t="shared" si="136"/>
        <v>1015493.12</v>
      </c>
      <c r="R313" s="159">
        <f t="shared" si="136"/>
        <v>556972.87</v>
      </c>
      <c r="S313" s="159">
        <f t="shared" si="136"/>
        <v>0</v>
      </c>
      <c r="T313" s="159">
        <f t="shared" si="136"/>
        <v>0</v>
      </c>
      <c r="U313" s="159">
        <f t="shared" si="136"/>
        <v>0</v>
      </c>
      <c r="V313" s="159">
        <f t="shared" si="136"/>
        <v>0</v>
      </c>
      <c r="W313" s="159">
        <f t="shared" si="136"/>
        <v>0</v>
      </c>
      <c r="X313" s="159">
        <f t="shared" si="136"/>
        <v>0</v>
      </c>
      <c r="Y313" s="159">
        <f t="shared" si="136"/>
        <v>0</v>
      </c>
      <c r="Z313" s="159">
        <f t="shared" si="136"/>
        <v>0</v>
      </c>
      <c r="AA313" s="159">
        <f t="shared" si="136"/>
        <v>0</v>
      </c>
      <c r="AB313" s="159">
        <f t="shared" si="136"/>
        <v>0</v>
      </c>
      <c r="AC313" s="159">
        <f t="shared" si="136"/>
        <v>0</v>
      </c>
      <c r="AD313" s="159">
        <f t="shared" si="136"/>
        <v>0</v>
      </c>
      <c r="AE313" s="159">
        <f t="shared" si="136"/>
        <v>0</v>
      </c>
      <c r="AF313" s="159">
        <f t="shared" si="136"/>
        <v>0</v>
      </c>
      <c r="AG313" s="159">
        <f t="shared" si="136"/>
        <v>556972.87</v>
      </c>
    </row>
    <row r="314" spans="1:34" ht="16.5" customHeight="1">
      <c r="A314" s="17" t="s">
        <v>371</v>
      </c>
      <c r="B314" s="55">
        <v>795</v>
      </c>
      <c r="C314" s="16" t="s">
        <v>90</v>
      </c>
      <c r="D314" s="16" t="s">
        <v>235</v>
      </c>
      <c r="E314" s="16" t="s">
        <v>15</v>
      </c>
      <c r="F314" s="16" t="s">
        <v>372</v>
      </c>
      <c r="G314" s="159">
        <f>'прил 7'!G1522</f>
        <v>1015493.12</v>
      </c>
      <c r="H314" s="159">
        <f>'прил 7'!H1522</f>
        <v>1015493.12</v>
      </c>
      <c r="I314" s="159">
        <f>'прил 7'!I1522</f>
        <v>1015493.12</v>
      </c>
      <c r="J314" s="159">
        <f>'прил 7'!J1522</f>
        <v>1015493.12</v>
      </c>
      <c r="K314" s="159">
        <f>'прил 7'!K1522</f>
        <v>1015493.12</v>
      </c>
      <c r="L314" s="159">
        <f>'прил 7'!L1522</f>
        <v>1015493.12</v>
      </c>
      <c r="M314" s="159">
        <f>'прил 7'!M1522</f>
        <v>1015493.12</v>
      </c>
      <c r="N314" s="159">
        <f>'прил 7'!N1522</f>
        <v>1015493.12</v>
      </c>
      <c r="O314" s="159">
        <f>'прил 7'!O1522</f>
        <v>1015493.12</v>
      </c>
      <c r="P314" s="159">
        <f>'прил 7'!P1522</f>
        <v>1015493.12</v>
      </c>
      <c r="Q314" s="159">
        <f>'прил 7'!Q1522</f>
        <v>1015493.12</v>
      </c>
      <c r="R314" s="159">
        <f>'прил 7'!R1522</f>
        <v>556972.87</v>
      </c>
      <c r="S314" s="159">
        <f>'прил 7'!S1522</f>
        <v>0</v>
      </c>
      <c r="T314" s="159">
        <f>'прил 7'!T1522</f>
        <v>0</v>
      </c>
      <c r="U314" s="159">
        <f>'прил 7'!U1522</f>
        <v>0</v>
      </c>
      <c r="V314" s="159">
        <f>'прил 7'!V1522</f>
        <v>0</v>
      </c>
      <c r="W314" s="159">
        <f>'прил 7'!W1522</f>
        <v>0</v>
      </c>
      <c r="X314" s="159">
        <f>'прил 7'!X1522</f>
        <v>0</v>
      </c>
      <c r="Y314" s="159">
        <f>'прил 7'!Y1522</f>
        <v>0</v>
      </c>
      <c r="Z314" s="159">
        <f>'прил 7'!Z1522</f>
        <v>0</v>
      </c>
      <c r="AA314" s="159">
        <f>'прил 7'!AA1522</f>
        <v>0</v>
      </c>
      <c r="AB314" s="159">
        <f>'прил 7'!AB1522</f>
        <v>0</v>
      </c>
      <c r="AC314" s="159">
        <f>'прил 7'!AC1522</f>
        <v>0</v>
      </c>
      <c r="AD314" s="159">
        <f>'прил 7'!AD1522</f>
        <v>0</v>
      </c>
      <c r="AE314" s="159">
        <f>'прил 7'!AE1522</f>
        <v>0</v>
      </c>
      <c r="AF314" s="159">
        <f>'прил 7'!AF1522</f>
        <v>0</v>
      </c>
      <c r="AG314" s="159">
        <v>556972.87</v>
      </c>
      <c r="AH314" s="2">
        <f>AG313-AG314</f>
        <v>0</v>
      </c>
    </row>
    <row r="315" spans="1:34" s="19" customFormat="1" ht="84.75" customHeight="1">
      <c r="A315" s="17" t="s">
        <v>16</v>
      </c>
      <c r="B315" s="55">
        <v>795</v>
      </c>
      <c r="C315" s="16" t="s">
        <v>90</v>
      </c>
      <c r="D315" s="16" t="s">
        <v>235</v>
      </c>
      <c r="E315" s="16" t="s">
        <v>17</v>
      </c>
      <c r="F315" s="16"/>
      <c r="G315" s="159">
        <f>G319+G323+G333+G322</f>
        <v>23192571</v>
      </c>
      <c r="H315" s="159">
        <f t="shared" ref="H315:AG315" si="137">H319+H323+H333+H322</f>
        <v>23192572</v>
      </c>
      <c r="I315" s="159">
        <f t="shared" si="137"/>
        <v>23192573</v>
      </c>
      <c r="J315" s="159">
        <f t="shared" si="137"/>
        <v>23192574</v>
      </c>
      <c r="K315" s="159">
        <f t="shared" si="137"/>
        <v>23192575</v>
      </c>
      <c r="L315" s="159">
        <f t="shared" si="137"/>
        <v>23192576</v>
      </c>
      <c r="M315" s="159">
        <f t="shared" si="137"/>
        <v>23192577</v>
      </c>
      <c r="N315" s="159">
        <f t="shared" si="137"/>
        <v>23192578</v>
      </c>
      <c r="O315" s="159">
        <f t="shared" si="137"/>
        <v>23192579</v>
      </c>
      <c r="P315" s="159">
        <f t="shared" si="137"/>
        <v>23192580</v>
      </c>
      <c r="Q315" s="159">
        <f t="shared" si="137"/>
        <v>23192581</v>
      </c>
      <c r="R315" s="159">
        <f t="shared" si="137"/>
        <v>20762355</v>
      </c>
      <c r="S315" s="159">
        <f t="shared" si="137"/>
        <v>0</v>
      </c>
      <c r="T315" s="159">
        <f t="shared" si="137"/>
        <v>0</v>
      </c>
      <c r="U315" s="159">
        <f t="shared" si="137"/>
        <v>0</v>
      </c>
      <c r="V315" s="159">
        <f t="shared" si="137"/>
        <v>0</v>
      </c>
      <c r="W315" s="159">
        <f t="shared" si="137"/>
        <v>0</v>
      </c>
      <c r="X315" s="159">
        <f t="shared" si="137"/>
        <v>0</v>
      </c>
      <c r="Y315" s="159">
        <f t="shared" si="137"/>
        <v>0</v>
      </c>
      <c r="Z315" s="159">
        <f t="shared" si="137"/>
        <v>0</v>
      </c>
      <c r="AA315" s="159">
        <f t="shared" si="137"/>
        <v>0</v>
      </c>
      <c r="AB315" s="159">
        <f t="shared" si="137"/>
        <v>0</v>
      </c>
      <c r="AC315" s="159">
        <f t="shared" si="137"/>
        <v>0</v>
      </c>
      <c r="AD315" s="159">
        <f t="shared" si="137"/>
        <v>0</v>
      </c>
      <c r="AE315" s="159">
        <f t="shared" si="137"/>
        <v>0</v>
      </c>
      <c r="AF315" s="159">
        <f t="shared" si="137"/>
        <v>0</v>
      </c>
      <c r="AG315" s="159">
        <f t="shared" si="137"/>
        <v>20762355</v>
      </c>
    </row>
    <row r="316" spans="1:34" ht="16.5" hidden="1" customHeight="1">
      <c r="A316" s="17"/>
      <c r="B316" s="55"/>
      <c r="C316" s="16"/>
      <c r="D316" s="16"/>
      <c r="E316" s="16"/>
      <c r="F316" s="16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  <c r="AF316" s="159"/>
      <c r="AG316" s="159"/>
    </row>
    <row r="317" spans="1:34" s="19" customFormat="1" ht="49.5" customHeight="1">
      <c r="A317" s="17" t="s">
        <v>868</v>
      </c>
      <c r="B317" s="55">
        <v>795</v>
      </c>
      <c r="C317" s="16" t="s">
        <v>90</v>
      </c>
      <c r="D317" s="16" t="s">
        <v>235</v>
      </c>
      <c r="E317" s="16" t="s">
        <v>867</v>
      </c>
      <c r="F317" s="16"/>
      <c r="G317" s="159">
        <f>G318</f>
        <v>18920771</v>
      </c>
      <c r="H317" s="159">
        <f t="shared" ref="H317:AG317" si="138">H318</f>
        <v>18920771</v>
      </c>
      <c r="I317" s="159">
        <f t="shared" si="138"/>
        <v>18920771</v>
      </c>
      <c r="J317" s="159">
        <f t="shared" si="138"/>
        <v>18920771</v>
      </c>
      <c r="K317" s="159">
        <f t="shared" si="138"/>
        <v>18920771</v>
      </c>
      <c r="L317" s="159">
        <f t="shared" si="138"/>
        <v>18920771</v>
      </c>
      <c r="M317" s="159">
        <f t="shared" si="138"/>
        <v>18920771</v>
      </c>
      <c r="N317" s="159">
        <f t="shared" si="138"/>
        <v>18920771</v>
      </c>
      <c r="O317" s="159">
        <f t="shared" si="138"/>
        <v>18920771</v>
      </c>
      <c r="P317" s="159">
        <f t="shared" si="138"/>
        <v>18920771</v>
      </c>
      <c r="Q317" s="159">
        <f t="shared" si="138"/>
        <v>18920771</v>
      </c>
      <c r="R317" s="159">
        <f t="shared" si="138"/>
        <v>18478955</v>
      </c>
      <c r="S317" s="159">
        <f t="shared" si="138"/>
        <v>0</v>
      </c>
      <c r="T317" s="159">
        <f t="shared" si="138"/>
        <v>0</v>
      </c>
      <c r="U317" s="159">
        <f t="shared" si="138"/>
        <v>0</v>
      </c>
      <c r="V317" s="159">
        <f t="shared" si="138"/>
        <v>0</v>
      </c>
      <c r="W317" s="159">
        <f t="shared" si="138"/>
        <v>0</v>
      </c>
      <c r="X317" s="159">
        <f t="shared" si="138"/>
        <v>0</v>
      </c>
      <c r="Y317" s="159">
        <f t="shared" si="138"/>
        <v>0</v>
      </c>
      <c r="Z317" s="159">
        <f t="shared" si="138"/>
        <v>0</v>
      </c>
      <c r="AA317" s="159">
        <f t="shared" si="138"/>
        <v>0</v>
      </c>
      <c r="AB317" s="159">
        <f t="shared" si="138"/>
        <v>0</v>
      </c>
      <c r="AC317" s="159">
        <f t="shared" si="138"/>
        <v>0</v>
      </c>
      <c r="AD317" s="159">
        <f t="shared" si="138"/>
        <v>0</v>
      </c>
      <c r="AE317" s="159">
        <f t="shared" si="138"/>
        <v>0</v>
      </c>
      <c r="AF317" s="159">
        <f t="shared" si="138"/>
        <v>0</v>
      </c>
      <c r="AG317" s="159">
        <f t="shared" si="138"/>
        <v>18478955</v>
      </c>
    </row>
    <row r="318" spans="1:34" s="19" customFormat="1" ht="20.25" customHeight="1">
      <c r="A318" s="17" t="s">
        <v>343</v>
      </c>
      <c r="B318" s="55">
        <v>795</v>
      </c>
      <c r="C318" s="16" t="s">
        <v>90</v>
      </c>
      <c r="D318" s="16" t="s">
        <v>235</v>
      </c>
      <c r="E318" s="16" t="s">
        <v>867</v>
      </c>
      <c r="F318" s="16" t="s">
        <v>344</v>
      </c>
      <c r="G318" s="159">
        <f>G319+G322</f>
        <v>18920771</v>
      </c>
      <c r="H318" s="159">
        <f t="shared" ref="H318:AG318" si="139">H319+H322</f>
        <v>18920771</v>
      </c>
      <c r="I318" s="159">
        <f t="shared" si="139"/>
        <v>18920771</v>
      </c>
      <c r="J318" s="159">
        <f t="shared" si="139"/>
        <v>18920771</v>
      </c>
      <c r="K318" s="159">
        <f t="shared" si="139"/>
        <v>18920771</v>
      </c>
      <c r="L318" s="159">
        <f t="shared" si="139"/>
        <v>18920771</v>
      </c>
      <c r="M318" s="159">
        <f t="shared" si="139"/>
        <v>18920771</v>
      </c>
      <c r="N318" s="159">
        <f t="shared" si="139"/>
        <v>18920771</v>
      </c>
      <c r="O318" s="159">
        <f t="shared" si="139"/>
        <v>18920771</v>
      </c>
      <c r="P318" s="159">
        <f t="shared" si="139"/>
        <v>18920771</v>
      </c>
      <c r="Q318" s="159">
        <f t="shared" si="139"/>
        <v>18920771</v>
      </c>
      <c r="R318" s="159">
        <f t="shared" si="139"/>
        <v>18478955</v>
      </c>
      <c r="S318" s="159">
        <f t="shared" si="139"/>
        <v>0</v>
      </c>
      <c r="T318" s="159">
        <f t="shared" si="139"/>
        <v>0</v>
      </c>
      <c r="U318" s="159">
        <f t="shared" si="139"/>
        <v>0</v>
      </c>
      <c r="V318" s="159">
        <f t="shared" si="139"/>
        <v>0</v>
      </c>
      <c r="W318" s="159">
        <f t="shared" si="139"/>
        <v>0</v>
      </c>
      <c r="X318" s="159">
        <f t="shared" si="139"/>
        <v>0</v>
      </c>
      <c r="Y318" s="159">
        <f t="shared" si="139"/>
        <v>0</v>
      </c>
      <c r="Z318" s="159">
        <f t="shared" si="139"/>
        <v>0</v>
      </c>
      <c r="AA318" s="159">
        <f t="shared" si="139"/>
        <v>0</v>
      </c>
      <c r="AB318" s="159">
        <f t="shared" si="139"/>
        <v>0</v>
      </c>
      <c r="AC318" s="159">
        <f t="shared" si="139"/>
        <v>0</v>
      </c>
      <c r="AD318" s="159">
        <f t="shared" si="139"/>
        <v>0</v>
      </c>
      <c r="AE318" s="159">
        <f t="shared" si="139"/>
        <v>0</v>
      </c>
      <c r="AF318" s="159">
        <f t="shared" si="139"/>
        <v>0</v>
      </c>
      <c r="AG318" s="159">
        <f t="shared" si="139"/>
        <v>18478955</v>
      </c>
    </row>
    <row r="319" spans="1:34" s="19" customFormat="1" ht="20.25" customHeight="1">
      <c r="A319" s="17" t="s">
        <v>361</v>
      </c>
      <c r="B319" s="55">
        <v>795</v>
      </c>
      <c r="C319" s="16" t="s">
        <v>90</v>
      </c>
      <c r="D319" s="16" t="s">
        <v>235</v>
      </c>
      <c r="E319" s="16" t="s">
        <v>867</v>
      </c>
      <c r="F319" s="16" t="s">
        <v>362</v>
      </c>
      <c r="G319" s="159">
        <f>'прил 7'!G1527</f>
        <v>18920771</v>
      </c>
      <c r="H319" s="159">
        <f>'прил 7'!H1527</f>
        <v>18920771</v>
      </c>
      <c r="I319" s="159">
        <f>'прил 7'!I1527</f>
        <v>18920771</v>
      </c>
      <c r="J319" s="159">
        <f>'прил 7'!J1527</f>
        <v>18920771</v>
      </c>
      <c r="K319" s="159">
        <f>'прил 7'!K1527</f>
        <v>18920771</v>
      </c>
      <c r="L319" s="159">
        <f>'прил 7'!L1527</f>
        <v>18920771</v>
      </c>
      <c r="M319" s="159">
        <f>'прил 7'!M1527</f>
        <v>18920771</v>
      </c>
      <c r="N319" s="159">
        <f>'прил 7'!N1527</f>
        <v>18920771</v>
      </c>
      <c r="O319" s="159">
        <f>'прил 7'!O1527</f>
        <v>18920771</v>
      </c>
      <c r="P319" s="159">
        <f>'прил 7'!P1527</f>
        <v>18920771</v>
      </c>
      <c r="Q319" s="159">
        <f>'прил 7'!Q1527</f>
        <v>18920771</v>
      </c>
      <c r="R319" s="159">
        <f>'прил 7'!R1527</f>
        <v>18478955</v>
      </c>
      <c r="S319" s="159">
        <f>'прил 7'!S1527</f>
        <v>0</v>
      </c>
      <c r="T319" s="159">
        <f>'прил 7'!T1527</f>
        <v>0</v>
      </c>
      <c r="U319" s="159">
        <f>'прил 7'!U1527</f>
        <v>0</v>
      </c>
      <c r="V319" s="159">
        <f>'прил 7'!V1527</f>
        <v>0</v>
      </c>
      <c r="W319" s="159">
        <f>'прил 7'!W1527</f>
        <v>0</v>
      </c>
      <c r="X319" s="159">
        <f>'прил 7'!X1527</f>
        <v>0</v>
      </c>
      <c r="Y319" s="159">
        <f>'прил 7'!Y1527</f>
        <v>0</v>
      </c>
      <c r="Z319" s="159">
        <f>'прил 7'!Z1527</f>
        <v>0</v>
      </c>
      <c r="AA319" s="159">
        <f>'прил 7'!AA1527</f>
        <v>0</v>
      </c>
      <c r="AB319" s="159">
        <f>'прил 7'!AB1527</f>
        <v>0</v>
      </c>
      <c r="AC319" s="159">
        <f>'прил 7'!AC1527</f>
        <v>0</v>
      </c>
      <c r="AD319" s="159">
        <f>'прил 7'!AD1527</f>
        <v>0</v>
      </c>
      <c r="AE319" s="159">
        <f>'прил 7'!AE1527</f>
        <v>0</v>
      </c>
      <c r="AF319" s="159">
        <f>'прил 7'!AF1527</f>
        <v>0</v>
      </c>
      <c r="AG319" s="159">
        <v>18478955</v>
      </c>
    </row>
    <row r="320" spans="1:34" s="19" customFormat="1" ht="84.75" hidden="1" customHeight="1">
      <c r="A320" s="17" t="s">
        <v>16</v>
      </c>
      <c r="B320" s="55">
        <v>795</v>
      </c>
      <c r="C320" s="16" t="s">
        <v>90</v>
      </c>
      <c r="D320" s="16" t="s">
        <v>235</v>
      </c>
      <c r="E320" s="16" t="s">
        <v>17</v>
      </c>
      <c r="F320" s="16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  <c r="AE320" s="159"/>
      <c r="AF320" s="159"/>
      <c r="AG320" s="159"/>
    </row>
    <row r="321" spans="1:33" ht="22.5" hidden="1" customHeight="1">
      <c r="A321" s="17" t="s">
        <v>343</v>
      </c>
      <c r="B321" s="55">
        <v>795</v>
      </c>
      <c r="C321" s="16" t="s">
        <v>90</v>
      </c>
      <c r="D321" s="16" t="s">
        <v>235</v>
      </c>
      <c r="E321" s="16" t="s">
        <v>867</v>
      </c>
      <c r="F321" s="16" t="s">
        <v>344</v>
      </c>
      <c r="G321" s="159">
        <f>G322</f>
        <v>0</v>
      </c>
      <c r="H321" s="159">
        <f t="shared" ref="H321:AG321" si="140">H322</f>
        <v>0</v>
      </c>
      <c r="I321" s="159">
        <f t="shared" si="140"/>
        <v>0</v>
      </c>
      <c r="J321" s="159">
        <f t="shared" si="140"/>
        <v>0</v>
      </c>
      <c r="K321" s="159">
        <f t="shared" si="140"/>
        <v>0</v>
      </c>
      <c r="L321" s="159">
        <f t="shared" si="140"/>
        <v>0</v>
      </c>
      <c r="M321" s="159">
        <f t="shared" si="140"/>
        <v>0</v>
      </c>
      <c r="N321" s="159">
        <f t="shared" si="140"/>
        <v>0</v>
      </c>
      <c r="O321" s="159">
        <f t="shared" si="140"/>
        <v>0</v>
      </c>
      <c r="P321" s="159">
        <f t="shared" si="140"/>
        <v>0</v>
      </c>
      <c r="Q321" s="159">
        <f t="shared" si="140"/>
        <v>0</v>
      </c>
      <c r="R321" s="159">
        <f t="shared" si="140"/>
        <v>0</v>
      </c>
      <c r="S321" s="159">
        <f t="shared" si="140"/>
        <v>0</v>
      </c>
      <c r="T321" s="159">
        <f t="shared" si="140"/>
        <v>0</v>
      </c>
      <c r="U321" s="159">
        <f t="shared" si="140"/>
        <v>0</v>
      </c>
      <c r="V321" s="159">
        <f t="shared" si="140"/>
        <v>0</v>
      </c>
      <c r="W321" s="159">
        <f t="shared" si="140"/>
        <v>0</v>
      </c>
      <c r="X321" s="159">
        <f t="shared" si="140"/>
        <v>0</v>
      </c>
      <c r="Y321" s="159">
        <f t="shared" si="140"/>
        <v>0</v>
      </c>
      <c r="Z321" s="159">
        <f t="shared" si="140"/>
        <v>0</v>
      </c>
      <c r="AA321" s="159">
        <f t="shared" si="140"/>
        <v>0</v>
      </c>
      <c r="AB321" s="159">
        <f t="shared" si="140"/>
        <v>0</v>
      </c>
      <c r="AC321" s="159">
        <f t="shared" si="140"/>
        <v>0</v>
      </c>
      <c r="AD321" s="159">
        <f t="shared" si="140"/>
        <v>0</v>
      </c>
      <c r="AE321" s="159">
        <f t="shared" si="140"/>
        <v>0</v>
      </c>
      <c r="AF321" s="159">
        <f t="shared" si="140"/>
        <v>0</v>
      </c>
      <c r="AG321" s="159">
        <f t="shared" si="140"/>
        <v>0</v>
      </c>
    </row>
    <row r="322" spans="1:33" ht="16.5" hidden="1" customHeight="1">
      <c r="A322" s="17" t="s">
        <v>371</v>
      </c>
      <c r="B322" s="55">
        <v>795</v>
      </c>
      <c r="C322" s="16" t="s">
        <v>90</v>
      </c>
      <c r="D322" s="16" t="s">
        <v>235</v>
      </c>
      <c r="E322" s="16" t="s">
        <v>867</v>
      </c>
      <c r="F322" s="16" t="s">
        <v>372</v>
      </c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</row>
    <row r="323" spans="1:33" s="19" customFormat="1" ht="99.75" customHeight="1">
      <c r="A323" s="127" t="s">
        <v>744</v>
      </c>
      <c r="B323" s="55">
        <v>795</v>
      </c>
      <c r="C323" s="16" t="s">
        <v>90</v>
      </c>
      <c r="D323" s="16" t="s">
        <v>235</v>
      </c>
      <c r="E323" s="16" t="s">
        <v>743</v>
      </c>
      <c r="F323" s="16"/>
      <c r="G323" s="159">
        <f>G324+G326</f>
        <v>3976800</v>
      </c>
      <c r="H323" s="159">
        <f t="shared" ref="H323:AG323" si="141">H324+H326</f>
        <v>3976800</v>
      </c>
      <c r="I323" s="159">
        <f t="shared" si="141"/>
        <v>3976800</v>
      </c>
      <c r="J323" s="159">
        <f t="shared" si="141"/>
        <v>3976800</v>
      </c>
      <c r="K323" s="159">
        <f t="shared" si="141"/>
        <v>3976800</v>
      </c>
      <c r="L323" s="159">
        <f t="shared" si="141"/>
        <v>3976800</v>
      </c>
      <c r="M323" s="159">
        <f t="shared" si="141"/>
        <v>3976800</v>
      </c>
      <c r="N323" s="159">
        <f t="shared" si="141"/>
        <v>3976800</v>
      </c>
      <c r="O323" s="159">
        <f t="shared" si="141"/>
        <v>3976800</v>
      </c>
      <c r="P323" s="159">
        <f t="shared" si="141"/>
        <v>3976800</v>
      </c>
      <c r="Q323" s="159">
        <f t="shared" si="141"/>
        <v>3976800</v>
      </c>
      <c r="R323" s="159">
        <f t="shared" si="141"/>
        <v>1988400</v>
      </c>
      <c r="S323" s="159">
        <f t="shared" si="141"/>
        <v>0</v>
      </c>
      <c r="T323" s="159">
        <f t="shared" si="141"/>
        <v>0</v>
      </c>
      <c r="U323" s="159">
        <f t="shared" si="141"/>
        <v>0</v>
      </c>
      <c r="V323" s="159">
        <f t="shared" si="141"/>
        <v>0</v>
      </c>
      <c r="W323" s="159">
        <f t="shared" si="141"/>
        <v>0</v>
      </c>
      <c r="X323" s="159">
        <f t="shared" si="141"/>
        <v>0</v>
      </c>
      <c r="Y323" s="159">
        <f t="shared" si="141"/>
        <v>0</v>
      </c>
      <c r="Z323" s="159">
        <f t="shared" si="141"/>
        <v>0</v>
      </c>
      <c r="AA323" s="159">
        <f t="shared" si="141"/>
        <v>0</v>
      </c>
      <c r="AB323" s="159">
        <f t="shared" si="141"/>
        <v>0</v>
      </c>
      <c r="AC323" s="159">
        <f t="shared" si="141"/>
        <v>0</v>
      </c>
      <c r="AD323" s="159">
        <f t="shared" si="141"/>
        <v>0</v>
      </c>
      <c r="AE323" s="159">
        <f t="shared" si="141"/>
        <v>0</v>
      </c>
      <c r="AF323" s="159">
        <f t="shared" si="141"/>
        <v>0</v>
      </c>
      <c r="AG323" s="159">
        <f t="shared" si="141"/>
        <v>1988400</v>
      </c>
    </row>
    <row r="324" spans="1:33" s="19" customFormat="1" ht="18.75" customHeight="1">
      <c r="A324" s="17" t="s">
        <v>343</v>
      </c>
      <c r="B324" s="55">
        <v>795</v>
      </c>
      <c r="C324" s="16" t="s">
        <v>90</v>
      </c>
      <c r="D324" s="16" t="s">
        <v>235</v>
      </c>
      <c r="E324" s="16" t="s">
        <v>743</v>
      </c>
      <c r="F324" s="16" t="s">
        <v>344</v>
      </c>
      <c r="G324" s="159">
        <f>G325</f>
        <v>3976800</v>
      </c>
      <c r="H324" s="159">
        <f t="shared" ref="H324:AG324" si="142">H325</f>
        <v>3976800</v>
      </c>
      <c r="I324" s="159">
        <f t="shared" si="142"/>
        <v>3976800</v>
      </c>
      <c r="J324" s="159">
        <f t="shared" si="142"/>
        <v>3976800</v>
      </c>
      <c r="K324" s="159">
        <f t="shared" si="142"/>
        <v>3976800</v>
      </c>
      <c r="L324" s="159">
        <f t="shared" si="142"/>
        <v>3976800</v>
      </c>
      <c r="M324" s="159">
        <f t="shared" si="142"/>
        <v>3976800</v>
      </c>
      <c r="N324" s="159">
        <f t="shared" si="142"/>
        <v>3976800</v>
      </c>
      <c r="O324" s="159">
        <f t="shared" si="142"/>
        <v>3976800</v>
      </c>
      <c r="P324" s="159">
        <f t="shared" si="142"/>
        <v>3976800</v>
      </c>
      <c r="Q324" s="159">
        <f t="shared" si="142"/>
        <v>3976800</v>
      </c>
      <c r="R324" s="159">
        <f t="shared" si="142"/>
        <v>1988400</v>
      </c>
      <c r="S324" s="159">
        <f t="shared" si="142"/>
        <v>0</v>
      </c>
      <c r="T324" s="159">
        <f t="shared" si="142"/>
        <v>0</v>
      </c>
      <c r="U324" s="159">
        <f t="shared" si="142"/>
        <v>0</v>
      </c>
      <c r="V324" s="159">
        <f t="shared" si="142"/>
        <v>0</v>
      </c>
      <c r="W324" s="159">
        <f t="shared" si="142"/>
        <v>0</v>
      </c>
      <c r="X324" s="159">
        <f t="shared" si="142"/>
        <v>0</v>
      </c>
      <c r="Y324" s="159">
        <f t="shared" si="142"/>
        <v>0</v>
      </c>
      <c r="Z324" s="159">
        <f t="shared" si="142"/>
        <v>0</v>
      </c>
      <c r="AA324" s="159">
        <f t="shared" si="142"/>
        <v>0</v>
      </c>
      <c r="AB324" s="159">
        <f t="shared" si="142"/>
        <v>0</v>
      </c>
      <c r="AC324" s="159">
        <f t="shared" si="142"/>
        <v>0</v>
      </c>
      <c r="AD324" s="159">
        <f t="shared" si="142"/>
        <v>0</v>
      </c>
      <c r="AE324" s="159">
        <f t="shared" si="142"/>
        <v>0</v>
      </c>
      <c r="AF324" s="159">
        <f t="shared" si="142"/>
        <v>0</v>
      </c>
      <c r="AG324" s="159">
        <f t="shared" si="142"/>
        <v>1988400</v>
      </c>
    </row>
    <row r="325" spans="1:33" s="19" customFormat="1" ht="15.75" customHeight="1">
      <c r="A325" s="17" t="s">
        <v>361</v>
      </c>
      <c r="B325" s="55">
        <v>795</v>
      </c>
      <c r="C325" s="16" t="s">
        <v>90</v>
      </c>
      <c r="D325" s="16" t="s">
        <v>235</v>
      </c>
      <c r="E325" s="16" t="s">
        <v>743</v>
      </c>
      <c r="F325" s="16" t="s">
        <v>362</v>
      </c>
      <c r="G325" s="159">
        <f>'прил 7'!G1533</f>
        <v>3976800</v>
      </c>
      <c r="H325" s="159">
        <f>'прил 7'!H1533</f>
        <v>3976800</v>
      </c>
      <c r="I325" s="159">
        <f>'прил 7'!I1533</f>
        <v>3976800</v>
      </c>
      <c r="J325" s="159">
        <f>'прил 7'!J1533</f>
        <v>3976800</v>
      </c>
      <c r="K325" s="159">
        <f>'прил 7'!K1533</f>
        <v>3976800</v>
      </c>
      <c r="L325" s="159">
        <f>'прил 7'!L1533</f>
        <v>3976800</v>
      </c>
      <c r="M325" s="159">
        <f>'прил 7'!M1533</f>
        <v>3976800</v>
      </c>
      <c r="N325" s="159">
        <f>'прил 7'!N1533</f>
        <v>3976800</v>
      </c>
      <c r="O325" s="159">
        <f>'прил 7'!O1533</f>
        <v>3976800</v>
      </c>
      <c r="P325" s="159">
        <f>'прил 7'!P1533</f>
        <v>3976800</v>
      </c>
      <c r="Q325" s="159">
        <f>'прил 7'!Q1533</f>
        <v>3976800</v>
      </c>
      <c r="R325" s="159">
        <f>'прил 7'!R1533</f>
        <v>1988400</v>
      </c>
      <c r="S325" s="159">
        <f>'прил 7'!S1533</f>
        <v>0</v>
      </c>
      <c r="T325" s="159">
        <f>'прил 7'!T1533</f>
        <v>0</v>
      </c>
      <c r="U325" s="159">
        <f>'прил 7'!U1533</f>
        <v>0</v>
      </c>
      <c r="V325" s="159">
        <f>'прил 7'!V1533</f>
        <v>0</v>
      </c>
      <c r="W325" s="159">
        <f>'прил 7'!W1533</f>
        <v>0</v>
      </c>
      <c r="X325" s="159">
        <f>'прил 7'!X1533</f>
        <v>0</v>
      </c>
      <c r="Y325" s="159">
        <f>'прил 7'!Y1533</f>
        <v>0</v>
      </c>
      <c r="Z325" s="159">
        <f>'прил 7'!Z1533</f>
        <v>0</v>
      </c>
      <c r="AA325" s="159">
        <f>'прил 7'!AA1533</f>
        <v>0</v>
      </c>
      <c r="AB325" s="159">
        <f>'прил 7'!AB1533</f>
        <v>0</v>
      </c>
      <c r="AC325" s="159">
        <f>'прил 7'!AC1533</f>
        <v>0</v>
      </c>
      <c r="AD325" s="159">
        <f>'прил 7'!AD1533</f>
        <v>0</v>
      </c>
      <c r="AE325" s="159">
        <f>'прил 7'!AE1533</f>
        <v>0</v>
      </c>
      <c r="AF325" s="159">
        <f>'прил 7'!AF1533</f>
        <v>0</v>
      </c>
      <c r="AG325" s="159">
        <v>1988400</v>
      </c>
    </row>
    <row r="326" spans="1:33" s="19" customFormat="1" ht="18.75" hidden="1" customHeight="1">
      <c r="A326" s="17" t="s">
        <v>649</v>
      </c>
      <c r="B326" s="55">
        <v>795</v>
      </c>
      <c r="C326" s="16" t="s">
        <v>90</v>
      </c>
      <c r="D326" s="16" t="s">
        <v>235</v>
      </c>
      <c r="E326" s="16" t="s">
        <v>743</v>
      </c>
      <c r="F326" s="16" t="s">
        <v>50</v>
      </c>
      <c r="G326" s="159">
        <f>G327</f>
        <v>0</v>
      </c>
      <c r="H326" s="159">
        <f t="shared" ref="H326:AG326" si="143">H327</f>
        <v>0</v>
      </c>
      <c r="I326" s="159">
        <f t="shared" si="143"/>
        <v>0</v>
      </c>
      <c r="J326" s="159">
        <f t="shared" si="143"/>
        <v>0</v>
      </c>
      <c r="K326" s="159">
        <f t="shared" si="143"/>
        <v>0</v>
      </c>
      <c r="L326" s="159">
        <f t="shared" si="143"/>
        <v>0</v>
      </c>
      <c r="M326" s="159">
        <f t="shared" si="143"/>
        <v>0</v>
      </c>
      <c r="N326" s="159">
        <f t="shared" si="143"/>
        <v>0</v>
      </c>
      <c r="O326" s="159">
        <f t="shared" si="143"/>
        <v>0</v>
      </c>
      <c r="P326" s="159">
        <f t="shared" si="143"/>
        <v>0</v>
      </c>
      <c r="Q326" s="159">
        <f t="shared" si="143"/>
        <v>0</v>
      </c>
      <c r="R326" s="159">
        <f t="shared" si="143"/>
        <v>0</v>
      </c>
      <c r="S326" s="159">
        <f t="shared" si="143"/>
        <v>0</v>
      </c>
      <c r="T326" s="159">
        <f t="shared" si="143"/>
        <v>0</v>
      </c>
      <c r="U326" s="159">
        <f t="shared" si="143"/>
        <v>0</v>
      </c>
      <c r="V326" s="159">
        <f t="shared" si="143"/>
        <v>0</v>
      </c>
      <c r="W326" s="159">
        <f t="shared" si="143"/>
        <v>0</v>
      </c>
      <c r="X326" s="159">
        <f t="shared" si="143"/>
        <v>0</v>
      </c>
      <c r="Y326" s="159">
        <f t="shared" si="143"/>
        <v>0</v>
      </c>
      <c r="Z326" s="159">
        <f t="shared" si="143"/>
        <v>0</v>
      </c>
      <c r="AA326" s="159">
        <f t="shared" si="143"/>
        <v>0</v>
      </c>
      <c r="AB326" s="159">
        <f t="shared" si="143"/>
        <v>0</v>
      </c>
      <c r="AC326" s="159">
        <f t="shared" si="143"/>
        <v>0</v>
      </c>
      <c r="AD326" s="159">
        <f t="shared" si="143"/>
        <v>0</v>
      </c>
      <c r="AE326" s="159">
        <f t="shared" si="143"/>
        <v>0</v>
      </c>
      <c r="AF326" s="159">
        <f t="shared" si="143"/>
        <v>0</v>
      </c>
      <c r="AG326" s="159">
        <f t="shared" si="143"/>
        <v>0</v>
      </c>
    </row>
    <row r="327" spans="1:33" s="19" customFormat="1" ht="15.75" hidden="1" customHeight="1">
      <c r="A327" s="17" t="s">
        <v>51</v>
      </c>
      <c r="B327" s="55">
        <v>795</v>
      </c>
      <c r="C327" s="16" t="s">
        <v>90</v>
      </c>
      <c r="D327" s="16" t="s">
        <v>235</v>
      </c>
      <c r="E327" s="16" t="s">
        <v>743</v>
      </c>
      <c r="F327" s="16" t="s">
        <v>52</v>
      </c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</row>
    <row r="328" spans="1:33" s="19" customFormat="1" ht="49.5" hidden="1" customHeight="1">
      <c r="A328" s="17" t="s">
        <v>868</v>
      </c>
      <c r="B328" s="55">
        <v>795</v>
      </c>
      <c r="C328" s="16" t="s">
        <v>90</v>
      </c>
      <c r="D328" s="16" t="s">
        <v>235</v>
      </c>
      <c r="E328" s="16" t="s">
        <v>867</v>
      </c>
      <c r="F328" s="16"/>
      <c r="G328" s="159">
        <f>G329</f>
        <v>0</v>
      </c>
      <c r="H328" s="159">
        <f t="shared" ref="H328:AG329" si="144">H329</f>
        <v>0</v>
      </c>
      <c r="I328" s="159">
        <f t="shared" si="144"/>
        <v>0</v>
      </c>
      <c r="J328" s="159">
        <f t="shared" si="144"/>
        <v>0</v>
      </c>
      <c r="K328" s="159">
        <f t="shared" si="144"/>
        <v>0</v>
      </c>
      <c r="L328" s="159">
        <f t="shared" si="144"/>
        <v>0</v>
      </c>
      <c r="M328" s="159">
        <f t="shared" si="144"/>
        <v>0</v>
      </c>
      <c r="N328" s="159">
        <f t="shared" si="144"/>
        <v>0</v>
      </c>
      <c r="O328" s="159">
        <f t="shared" si="144"/>
        <v>0</v>
      </c>
      <c r="P328" s="159">
        <f t="shared" si="144"/>
        <v>0</v>
      </c>
      <c r="Q328" s="159">
        <f t="shared" si="144"/>
        <v>0</v>
      </c>
      <c r="R328" s="159">
        <f t="shared" si="144"/>
        <v>0</v>
      </c>
      <c r="S328" s="159">
        <f t="shared" si="144"/>
        <v>0</v>
      </c>
      <c r="T328" s="159">
        <f t="shared" si="144"/>
        <v>0</v>
      </c>
      <c r="U328" s="159">
        <f t="shared" si="144"/>
        <v>0</v>
      </c>
      <c r="V328" s="159">
        <f t="shared" si="144"/>
        <v>0</v>
      </c>
      <c r="W328" s="159">
        <f t="shared" si="144"/>
        <v>0</v>
      </c>
      <c r="X328" s="159">
        <f t="shared" si="144"/>
        <v>0</v>
      </c>
      <c r="Y328" s="159">
        <f t="shared" si="144"/>
        <v>0</v>
      </c>
      <c r="Z328" s="159">
        <f t="shared" si="144"/>
        <v>0</v>
      </c>
      <c r="AA328" s="159">
        <f t="shared" si="144"/>
        <v>0</v>
      </c>
      <c r="AB328" s="159">
        <f t="shared" si="144"/>
        <v>0</v>
      </c>
      <c r="AC328" s="159">
        <f t="shared" si="144"/>
        <v>0</v>
      </c>
      <c r="AD328" s="159">
        <f t="shared" si="144"/>
        <v>0</v>
      </c>
      <c r="AE328" s="159">
        <f t="shared" si="144"/>
        <v>0</v>
      </c>
      <c r="AF328" s="159">
        <f t="shared" si="144"/>
        <v>0</v>
      </c>
      <c r="AG328" s="159">
        <f t="shared" si="144"/>
        <v>0</v>
      </c>
    </row>
    <row r="329" spans="1:33" s="19" customFormat="1" ht="20.25" hidden="1" customHeight="1">
      <c r="A329" s="17" t="s">
        <v>343</v>
      </c>
      <c r="B329" s="55">
        <v>795</v>
      </c>
      <c r="C329" s="16" t="s">
        <v>90</v>
      </c>
      <c r="D329" s="16" t="s">
        <v>235</v>
      </c>
      <c r="E329" s="16" t="s">
        <v>867</v>
      </c>
      <c r="F329" s="16" t="s">
        <v>362</v>
      </c>
      <c r="G329" s="159">
        <f>G330</f>
        <v>0</v>
      </c>
      <c r="H329" s="159">
        <f t="shared" si="144"/>
        <v>0</v>
      </c>
      <c r="I329" s="159">
        <f t="shared" si="144"/>
        <v>0</v>
      </c>
      <c r="J329" s="159">
        <f t="shared" si="144"/>
        <v>0</v>
      </c>
      <c r="K329" s="159">
        <f t="shared" si="144"/>
        <v>0</v>
      </c>
      <c r="L329" s="159">
        <f t="shared" si="144"/>
        <v>0</v>
      </c>
      <c r="M329" s="159">
        <f t="shared" si="144"/>
        <v>0</v>
      </c>
      <c r="N329" s="159">
        <f t="shared" si="144"/>
        <v>0</v>
      </c>
      <c r="O329" s="159">
        <f t="shared" si="144"/>
        <v>0</v>
      </c>
      <c r="P329" s="159">
        <f t="shared" si="144"/>
        <v>0</v>
      </c>
      <c r="Q329" s="159">
        <f t="shared" si="144"/>
        <v>0</v>
      </c>
      <c r="R329" s="159">
        <f t="shared" si="144"/>
        <v>0</v>
      </c>
      <c r="S329" s="159">
        <f t="shared" si="144"/>
        <v>0</v>
      </c>
      <c r="T329" s="159">
        <f t="shared" si="144"/>
        <v>0</v>
      </c>
      <c r="U329" s="159">
        <f t="shared" si="144"/>
        <v>0</v>
      </c>
      <c r="V329" s="159">
        <f t="shared" si="144"/>
        <v>0</v>
      </c>
      <c r="W329" s="159">
        <f t="shared" si="144"/>
        <v>0</v>
      </c>
      <c r="X329" s="159">
        <f t="shared" si="144"/>
        <v>0</v>
      </c>
      <c r="Y329" s="159">
        <f t="shared" si="144"/>
        <v>0</v>
      </c>
      <c r="Z329" s="159">
        <f t="shared" si="144"/>
        <v>0</v>
      </c>
      <c r="AA329" s="159">
        <f t="shared" si="144"/>
        <v>0</v>
      </c>
      <c r="AB329" s="159">
        <f t="shared" si="144"/>
        <v>0</v>
      </c>
      <c r="AC329" s="159">
        <f t="shared" si="144"/>
        <v>0</v>
      </c>
      <c r="AD329" s="159">
        <f t="shared" si="144"/>
        <v>0</v>
      </c>
      <c r="AE329" s="159">
        <f t="shared" si="144"/>
        <v>0</v>
      </c>
      <c r="AF329" s="159">
        <f t="shared" si="144"/>
        <v>0</v>
      </c>
      <c r="AG329" s="159">
        <f t="shared" si="144"/>
        <v>0</v>
      </c>
    </row>
    <row r="330" spans="1:33" s="19" customFormat="1" ht="20.25" hidden="1" customHeight="1">
      <c r="A330" s="17" t="s">
        <v>361</v>
      </c>
      <c r="B330" s="55">
        <v>795</v>
      </c>
      <c r="C330" s="16" t="s">
        <v>90</v>
      </c>
      <c r="D330" s="16" t="s">
        <v>235</v>
      </c>
      <c r="E330" s="16" t="s">
        <v>867</v>
      </c>
      <c r="F330" s="16" t="s">
        <v>362</v>
      </c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</row>
    <row r="331" spans="1:33" s="19" customFormat="1" ht="39.75" customHeight="1">
      <c r="A331" s="17" t="s">
        <v>860</v>
      </c>
      <c r="B331" s="55">
        <v>795</v>
      </c>
      <c r="C331" s="16" t="s">
        <v>90</v>
      </c>
      <c r="D331" s="16" t="s">
        <v>235</v>
      </c>
      <c r="E331" s="16" t="s">
        <v>859</v>
      </c>
      <c r="F331" s="16"/>
      <c r="G331" s="159">
        <f>G332</f>
        <v>295000</v>
      </c>
      <c r="H331" s="159">
        <f t="shared" ref="H331:AG332" si="145">H332</f>
        <v>295001</v>
      </c>
      <c r="I331" s="159">
        <f t="shared" si="145"/>
        <v>295002</v>
      </c>
      <c r="J331" s="159">
        <f t="shared" si="145"/>
        <v>295003</v>
      </c>
      <c r="K331" s="159">
        <f t="shared" si="145"/>
        <v>295004</v>
      </c>
      <c r="L331" s="159">
        <f t="shared" si="145"/>
        <v>295005</v>
      </c>
      <c r="M331" s="159">
        <f t="shared" si="145"/>
        <v>295006</v>
      </c>
      <c r="N331" s="159">
        <f t="shared" si="145"/>
        <v>295007</v>
      </c>
      <c r="O331" s="159">
        <f t="shared" si="145"/>
        <v>295008</v>
      </c>
      <c r="P331" s="159">
        <f t="shared" si="145"/>
        <v>295009</v>
      </c>
      <c r="Q331" s="159">
        <f t="shared" si="145"/>
        <v>295010</v>
      </c>
      <c r="R331" s="159">
        <f t="shared" si="145"/>
        <v>295000</v>
      </c>
      <c r="S331" s="159">
        <f t="shared" si="145"/>
        <v>0</v>
      </c>
      <c r="T331" s="159">
        <f t="shared" si="145"/>
        <v>0</v>
      </c>
      <c r="U331" s="159">
        <f t="shared" si="145"/>
        <v>0</v>
      </c>
      <c r="V331" s="159">
        <f t="shared" si="145"/>
        <v>0</v>
      </c>
      <c r="W331" s="159">
        <f t="shared" si="145"/>
        <v>0</v>
      </c>
      <c r="X331" s="159">
        <f t="shared" si="145"/>
        <v>0</v>
      </c>
      <c r="Y331" s="159">
        <f t="shared" si="145"/>
        <v>0</v>
      </c>
      <c r="Z331" s="159">
        <f t="shared" si="145"/>
        <v>0</v>
      </c>
      <c r="AA331" s="159">
        <f t="shared" si="145"/>
        <v>0</v>
      </c>
      <c r="AB331" s="159">
        <f t="shared" si="145"/>
        <v>0</v>
      </c>
      <c r="AC331" s="159">
        <f t="shared" si="145"/>
        <v>0</v>
      </c>
      <c r="AD331" s="159">
        <f t="shared" si="145"/>
        <v>0</v>
      </c>
      <c r="AE331" s="159">
        <f t="shared" si="145"/>
        <v>0</v>
      </c>
      <c r="AF331" s="159">
        <f t="shared" si="145"/>
        <v>0</v>
      </c>
      <c r="AG331" s="159">
        <f t="shared" si="145"/>
        <v>295000</v>
      </c>
    </row>
    <row r="332" spans="1:33" s="19" customFormat="1" ht="27" customHeight="1">
      <c r="A332" s="17" t="s">
        <v>343</v>
      </c>
      <c r="B332" s="55">
        <v>795</v>
      </c>
      <c r="C332" s="16" t="s">
        <v>90</v>
      </c>
      <c r="D332" s="16" t="s">
        <v>235</v>
      </c>
      <c r="E332" s="16" t="s">
        <v>859</v>
      </c>
      <c r="F332" s="16" t="s">
        <v>344</v>
      </c>
      <c r="G332" s="159">
        <f>G333</f>
        <v>295000</v>
      </c>
      <c r="H332" s="159">
        <f t="shared" si="145"/>
        <v>295001</v>
      </c>
      <c r="I332" s="159">
        <f t="shared" si="145"/>
        <v>295002</v>
      </c>
      <c r="J332" s="159">
        <f t="shared" si="145"/>
        <v>295003</v>
      </c>
      <c r="K332" s="159">
        <f t="shared" si="145"/>
        <v>295004</v>
      </c>
      <c r="L332" s="159">
        <f t="shared" si="145"/>
        <v>295005</v>
      </c>
      <c r="M332" s="159">
        <f t="shared" si="145"/>
        <v>295006</v>
      </c>
      <c r="N332" s="159">
        <f t="shared" si="145"/>
        <v>295007</v>
      </c>
      <c r="O332" s="159">
        <f t="shared" si="145"/>
        <v>295008</v>
      </c>
      <c r="P332" s="159">
        <f t="shared" si="145"/>
        <v>295009</v>
      </c>
      <c r="Q332" s="159">
        <f t="shared" si="145"/>
        <v>295010</v>
      </c>
      <c r="R332" s="159">
        <f t="shared" si="145"/>
        <v>295000</v>
      </c>
      <c r="S332" s="159">
        <f t="shared" si="145"/>
        <v>0</v>
      </c>
      <c r="T332" s="159">
        <f t="shared" si="145"/>
        <v>0</v>
      </c>
      <c r="U332" s="159">
        <f t="shared" si="145"/>
        <v>0</v>
      </c>
      <c r="V332" s="159">
        <f t="shared" si="145"/>
        <v>0</v>
      </c>
      <c r="W332" s="159">
        <f t="shared" si="145"/>
        <v>0</v>
      </c>
      <c r="X332" s="159">
        <f t="shared" si="145"/>
        <v>0</v>
      </c>
      <c r="Y332" s="159">
        <f t="shared" si="145"/>
        <v>0</v>
      </c>
      <c r="Z332" s="159">
        <f t="shared" si="145"/>
        <v>0</v>
      </c>
      <c r="AA332" s="159">
        <f t="shared" si="145"/>
        <v>0</v>
      </c>
      <c r="AB332" s="159">
        <f t="shared" si="145"/>
        <v>0</v>
      </c>
      <c r="AC332" s="159">
        <f t="shared" si="145"/>
        <v>0</v>
      </c>
      <c r="AD332" s="159">
        <f t="shared" si="145"/>
        <v>0</v>
      </c>
      <c r="AE332" s="159">
        <f t="shared" si="145"/>
        <v>0</v>
      </c>
      <c r="AF332" s="159">
        <f t="shared" si="145"/>
        <v>0</v>
      </c>
      <c r="AG332" s="159">
        <f t="shared" si="145"/>
        <v>295000</v>
      </c>
    </row>
    <row r="333" spans="1:33" s="19" customFormat="1" ht="27" customHeight="1">
      <c r="A333" s="17" t="s">
        <v>361</v>
      </c>
      <c r="B333" s="55">
        <v>795</v>
      </c>
      <c r="C333" s="16" t="s">
        <v>90</v>
      </c>
      <c r="D333" s="16" t="s">
        <v>235</v>
      </c>
      <c r="E333" s="16" t="s">
        <v>859</v>
      </c>
      <c r="F333" s="16" t="s">
        <v>362</v>
      </c>
      <c r="G333" s="159">
        <f>'прил 7'!G1538</f>
        <v>295000</v>
      </c>
      <c r="H333" s="159">
        <f>'прил 7'!H1538</f>
        <v>295001</v>
      </c>
      <c r="I333" s="159">
        <f>'прил 7'!I1538</f>
        <v>295002</v>
      </c>
      <c r="J333" s="159">
        <f>'прил 7'!J1538</f>
        <v>295003</v>
      </c>
      <c r="K333" s="159">
        <f>'прил 7'!K1538</f>
        <v>295004</v>
      </c>
      <c r="L333" s="159">
        <f>'прил 7'!L1538</f>
        <v>295005</v>
      </c>
      <c r="M333" s="159">
        <f>'прил 7'!M1538</f>
        <v>295006</v>
      </c>
      <c r="N333" s="159">
        <f>'прил 7'!N1538</f>
        <v>295007</v>
      </c>
      <c r="O333" s="159">
        <f>'прил 7'!O1538</f>
        <v>295008</v>
      </c>
      <c r="P333" s="159">
        <f>'прил 7'!P1538</f>
        <v>295009</v>
      </c>
      <c r="Q333" s="159">
        <f>'прил 7'!Q1538</f>
        <v>295010</v>
      </c>
      <c r="R333" s="159">
        <f>'прил 7'!R1538</f>
        <v>295000</v>
      </c>
      <c r="S333" s="159">
        <f>'прил 7'!S1538</f>
        <v>0</v>
      </c>
      <c r="T333" s="159">
        <f>'прил 7'!T1538</f>
        <v>0</v>
      </c>
      <c r="U333" s="159">
        <f>'прил 7'!U1538</f>
        <v>0</v>
      </c>
      <c r="V333" s="159">
        <f>'прил 7'!V1538</f>
        <v>0</v>
      </c>
      <c r="W333" s="159">
        <f>'прил 7'!W1538</f>
        <v>0</v>
      </c>
      <c r="X333" s="159">
        <f>'прил 7'!X1538</f>
        <v>0</v>
      </c>
      <c r="Y333" s="159">
        <f>'прил 7'!Y1538</f>
        <v>0</v>
      </c>
      <c r="Z333" s="159">
        <f>'прил 7'!Z1538</f>
        <v>0</v>
      </c>
      <c r="AA333" s="159">
        <f>'прил 7'!AA1538</f>
        <v>0</v>
      </c>
      <c r="AB333" s="159">
        <f>'прил 7'!AB1538</f>
        <v>0</v>
      </c>
      <c r="AC333" s="159">
        <f>'прил 7'!AC1538</f>
        <v>0</v>
      </c>
      <c r="AD333" s="159">
        <f>'прил 7'!AD1538</f>
        <v>0</v>
      </c>
      <c r="AE333" s="159">
        <f>'прил 7'!AE1538</f>
        <v>0</v>
      </c>
      <c r="AF333" s="159">
        <f>'прил 7'!AF1538</f>
        <v>0</v>
      </c>
      <c r="AG333" s="159">
        <v>295000</v>
      </c>
    </row>
    <row r="334" spans="1:33" s="19" customFormat="1" ht="42" hidden="1" customHeight="1">
      <c r="A334" s="17" t="s">
        <v>862</v>
      </c>
      <c r="B334" s="55">
        <v>795</v>
      </c>
      <c r="C334" s="16" t="s">
        <v>90</v>
      </c>
      <c r="D334" s="16" t="s">
        <v>235</v>
      </c>
      <c r="E334" s="16" t="s">
        <v>861</v>
      </c>
      <c r="F334" s="16"/>
      <c r="G334" s="159">
        <f>G335</f>
        <v>0</v>
      </c>
      <c r="H334" s="159">
        <f t="shared" ref="H334:AG335" si="146">H335</f>
        <v>0</v>
      </c>
      <c r="I334" s="159">
        <f t="shared" si="146"/>
        <v>0</v>
      </c>
      <c r="J334" s="159">
        <f t="shared" si="146"/>
        <v>0</v>
      </c>
      <c r="K334" s="159">
        <f t="shared" si="146"/>
        <v>0</v>
      </c>
      <c r="L334" s="159">
        <f t="shared" si="146"/>
        <v>0</v>
      </c>
      <c r="M334" s="159">
        <f t="shared" si="146"/>
        <v>0</v>
      </c>
      <c r="N334" s="159">
        <f t="shared" si="146"/>
        <v>0</v>
      </c>
      <c r="O334" s="159">
        <f t="shared" si="146"/>
        <v>0</v>
      </c>
      <c r="P334" s="159">
        <f t="shared" si="146"/>
        <v>0</v>
      </c>
      <c r="Q334" s="159">
        <f t="shared" si="146"/>
        <v>0</v>
      </c>
      <c r="R334" s="159">
        <f t="shared" si="146"/>
        <v>0</v>
      </c>
      <c r="S334" s="159">
        <f t="shared" si="146"/>
        <v>0</v>
      </c>
      <c r="T334" s="159">
        <f t="shared" si="146"/>
        <v>0</v>
      </c>
      <c r="U334" s="159">
        <f t="shared" si="146"/>
        <v>0</v>
      </c>
      <c r="V334" s="159">
        <f t="shared" si="146"/>
        <v>0</v>
      </c>
      <c r="W334" s="159">
        <f t="shared" si="146"/>
        <v>0</v>
      </c>
      <c r="X334" s="159">
        <f t="shared" si="146"/>
        <v>0</v>
      </c>
      <c r="Y334" s="159">
        <f t="shared" si="146"/>
        <v>0</v>
      </c>
      <c r="Z334" s="159">
        <f t="shared" si="146"/>
        <v>0</v>
      </c>
      <c r="AA334" s="159">
        <f t="shared" si="146"/>
        <v>0</v>
      </c>
      <c r="AB334" s="159">
        <f t="shared" si="146"/>
        <v>0</v>
      </c>
      <c r="AC334" s="159">
        <f t="shared" si="146"/>
        <v>0</v>
      </c>
      <c r="AD334" s="159">
        <f t="shared" si="146"/>
        <v>0</v>
      </c>
      <c r="AE334" s="159">
        <f t="shared" si="146"/>
        <v>0</v>
      </c>
      <c r="AF334" s="159">
        <f t="shared" si="146"/>
        <v>0</v>
      </c>
      <c r="AG334" s="159">
        <f t="shared" si="146"/>
        <v>0</v>
      </c>
    </row>
    <row r="335" spans="1:33" s="19" customFormat="1" ht="21.75" hidden="1" customHeight="1">
      <c r="A335" s="17" t="s">
        <v>343</v>
      </c>
      <c r="B335" s="55">
        <v>795</v>
      </c>
      <c r="C335" s="16" t="s">
        <v>90</v>
      </c>
      <c r="D335" s="16" t="s">
        <v>235</v>
      </c>
      <c r="E335" s="16" t="s">
        <v>861</v>
      </c>
      <c r="F335" s="16" t="s">
        <v>344</v>
      </c>
      <c r="G335" s="159">
        <f>G336</f>
        <v>0</v>
      </c>
      <c r="H335" s="159">
        <f t="shared" si="146"/>
        <v>0</v>
      </c>
      <c r="I335" s="159">
        <f t="shared" si="146"/>
        <v>0</v>
      </c>
      <c r="J335" s="159">
        <f t="shared" si="146"/>
        <v>0</v>
      </c>
      <c r="K335" s="159">
        <f t="shared" si="146"/>
        <v>0</v>
      </c>
      <c r="L335" s="159">
        <f t="shared" si="146"/>
        <v>0</v>
      </c>
      <c r="M335" s="159">
        <f t="shared" si="146"/>
        <v>0</v>
      </c>
      <c r="N335" s="159">
        <f t="shared" si="146"/>
        <v>0</v>
      </c>
      <c r="O335" s="159">
        <f t="shared" si="146"/>
        <v>0</v>
      </c>
      <c r="P335" s="159">
        <f t="shared" si="146"/>
        <v>0</v>
      </c>
      <c r="Q335" s="159">
        <f t="shared" si="146"/>
        <v>0</v>
      </c>
      <c r="R335" s="159">
        <f t="shared" si="146"/>
        <v>0</v>
      </c>
      <c r="S335" s="159">
        <f t="shared" si="146"/>
        <v>0</v>
      </c>
      <c r="T335" s="159">
        <f t="shared" si="146"/>
        <v>0</v>
      </c>
      <c r="U335" s="159">
        <f t="shared" si="146"/>
        <v>0</v>
      </c>
      <c r="V335" s="159">
        <f t="shared" si="146"/>
        <v>0</v>
      </c>
      <c r="W335" s="159">
        <f t="shared" si="146"/>
        <v>0</v>
      </c>
      <c r="X335" s="159">
        <f t="shared" si="146"/>
        <v>0</v>
      </c>
      <c r="Y335" s="159">
        <f t="shared" si="146"/>
        <v>0</v>
      </c>
      <c r="Z335" s="159">
        <f t="shared" si="146"/>
        <v>0</v>
      </c>
      <c r="AA335" s="159">
        <f t="shared" si="146"/>
        <v>0</v>
      </c>
      <c r="AB335" s="159">
        <f t="shared" si="146"/>
        <v>0</v>
      </c>
      <c r="AC335" s="159">
        <f t="shared" si="146"/>
        <v>0</v>
      </c>
      <c r="AD335" s="159">
        <f t="shared" si="146"/>
        <v>0</v>
      </c>
      <c r="AE335" s="159">
        <f t="shared" si="146"/>
        <v>0</v>
      </c>
      <c r="AF335" s="159">
        <f t="shared" si="146"/>
        <v>0</v>
      </c>
      <c r="AG335" s="159">
        <f t="shared" si="146"/>
        <v>0</v>
      </c>
    </row>
    <row r="336" spans="1:33" s="19" customFormat="1" ht="20.25" hidden="1" customHeight="1">
      <c r="A336" s="17" t="s">
        <v>361</v>
      </c>
      <c r="B336" s="55">
        <v>795</v>
      </c>
      <c r="C336" s="16" t="s">
        <v>90</v>
      </c>
      <c r="D336" s="16" t="s">
        <v>235</v>
      </c>
      <c r="E336" s="16" t="s">
        <v>861</v>
      </c>
      <c r="F336" s="16" t="s">
        <v>362</v>
      </c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  <c r="AE336" s="159"/>
      <c r="AF336" s="159"/>
      <c r="AG336" s="159"/>
    </row>
    <row r="337" spans="1:33" ht="24.75" customHeight="1">
      <c r="A337" s="17" t="s">
        <v>854</v>
      </c>
      <c r="B337" s="15">
        <v>793</v>
      </c>
      <c r="C337" s="16" t="s">
        <v>90</v>
      </c>
      <c r="D337" s="16" t="s">
        <v>235</v>
      </c>
      <c r="E337" s="16" t="s">
        <v>853</v>
      </c>
      <c r="F337" s="16"/>
      <c r="G337" s="159">
        <f>G338</f>
        <v>780000</v>
      </c>
      <c r="H337" s="159">
        <f t="shared" ref="H337:AG339" si="147">H338</f>
        <v>780001</v>
      </c>
      <c r="I337" s="159">
        <f t="shared" si="147"/>
        <v>780002</v>
      </c>
      <c r="J337" s="159">
        <f t="shared" si="147"/>
        <v>780003</v>
      </c>
      <c r="K337" s="159">
        <f t="shared" si="147"/>
        <v>780004</v>
      </c>
      <c r="L337" s="159">
        <f t="shared" si="147"/>
        <v>780005</v>
      </c>
      <c r="M337" s="159">
        <f t="shared" si="147"/>
        <v>780006</v>
      </c>
      <c r="N337" s="159">
        <f t="shared" si="147"/>
        <v>780007</v>
      </c>
      <c r="O337" s="159">
        <f t="shared" si="147"/>
        <v>780008</v>
      </c>
      <c r="P337" s="159">
        <f t="shared" si="147"/>
        <v>780009</v>
      </c>
      <c r="Q337" s="159">
        <f t="shared" si="147"/>
        <v>780010</v>
      </c>
      <c r="R337" s="159">
        <f t="shared" si="147"/>
        <v>780000</v>
      </c>
      <c r="S337" s="159">
        <f t="shared" si="147"/>
        <v>0</v>
      </c>
      <c r="T337" s="159">
        <f t="shared" si="147"/>
        <v>0</v>
      </c>
      <c r="U337" s="159">
        <f t="shared" si="147"/>
        <v>0</v>
      </c>
      <c r="V337" s="159">
        <f t="shared" si="147"/>
        <v>0</v>
      </c>
      <c r="W337" s="159">
        <f t="shared" si="147"/>
        <v>0</v>
      </c>
      <c r="X337" s="159">
        <f t="shared" si="147"/>
        <v>0</v>
      </c>
      <c r="Y337" s="159">
        <f t="shared" si="147"/>
        <v>0</v>
      </c>
      <c r="Z337" s="159">
        <f t="shared" si="147"/>
        <v>0</v>
      </c>
      <c r="AA337" s="159">
        <f t="shared" si="147"/>
        <v>0</v>
      </c>
      <c r="AB337" s="159">
        <f t="shared" si="147"/>
        <v>0</v>
      </c>
      <c r="AC337" s="159">
        <f t="shared" si="147"/>
        <v>0</v>
      </c>
      <c r="AD337" s="159">
        <f t="shared" si="147"/>
        <v>0</v>
      </c>
      <c r="AE337" s="159">
        <f t="shared" si="147"/>
        <v>0</v>
      </c>
      <c r="AF337" s="159">
        <f t="shared" si="147"/>
        <v>0</v>
      </c>
      <c r="AG337" s="159">
        <f t="shared" si="147"/>
        <v>780000</v>
      </c>
    </row>
    <row r="338" spans="1:33" ht="75" customHeight="1">
      <c r="A338" s="17" t="s">
        <v>317</v>
      </c>
      <c r="B338" s="15">
        <v>793</v>
      </c>
      <c r="C338" s="16" t="s">
        <v>90</v>
      </c>
      <c r="D338" s="16" t="s">
        <v>235</v>
      </c>
      <c r="E338" s="16" t="s">
        <v>852</v>
      </c>
      <c r="F338" s="16"/>
      <c r="G338" s="159">
        <f>G339</f>
        <v>780000</v>
      </c>
      <c r="H338" s="159">
        <f t="shared" si="147"/>
        <v>780001</v>
      </c>
      <c r="I338" s="159">
        <f t="shared" si="147"/>
        <v>780002</v>
      </c>
      <c r="J338" s="159">
        <f t="shared" si="147"/>
        <v>780003</v>
      </c>
      <c r="K338" s="159">
        <f t="shared" si="147"/>
        <v>780004</v>
      </c>
      <c r="L338" s="159">
        <f t="shared" si="147"/>
        <v>780005</v>
      </c>
      <c r="M338" s="159">
        <f t="shared" si="147"/>
        <v>780006</v>
      </c>
      <c r="N338" s="159">
        <f t="shared" si="147"/>
        <v>780007</v>
      </c>
      <c r="O338" s="159">
        <f t="shared" si="147"/>
        <v>780008</v>
      </c>
      <c r="P338" s="159">
        <f t="shared" si="147"/>
        <v>780009</v>
      </c>
      <c r="Q338" s="159">
        <f t="shared" si="147"/>
        <v>780010</v>
      </c>
      <c r="R338" s="159">
        <f t="shared" si="147"/>
        <v>780000</v>
      </c>
      <c r="S338" s="159">
        <f t="shared" si="147"/>
        <v>0</v>
      </c>
      <c r="T338" s="159">
        <f t="shared" si="147"/>
        <v>0</v>
      </c>
      <c r="U338" s="159">
        <f t="shared" si="147"/>
        <v>0</v>
      </c>
      <c r="V338" s="159">
        <f t="shared" si="147"/>
        <v>0</v>
      </c>
      <c r="W338" s="159">
        <f t="shared" si="147"/>
        <v>0</v>
      </c>
      <c r="X338" s="159">
        <f t="shared" si="147"/>
        <v>0</v>
      </c>
      <c r="Y338" s="159">
        <f t="shared" si="147"/>
        <v>0</v>
      </c>
      <c r="Z338" s="159">
        <f t="shared" si="147"/>
        <v>0</v>
      </c>
      <c r="AA338" s="159">
        <f t="shared" si="147"/>
        <v>0</v>
      </c>
      <c r="AB338" s="159">
        <f t="shared" si="147"/>
        <v>0</v>
      </c>
      <c r="AC338" s="159">
        <f t="shared" si="147"/>
        <v>0</v>
      </c>
      <c r="AD338" s="159">
        <f t="shared" si="147"/>
        <v>0</v>
      </c>
      <c r="AE338" s="159">
        <f t="shared" si="147"/>
        <v>0</v>
      </c>
      <c r="AF338" s="159">
        <f t="shared" si="147"/>
        <v>0</v>
      </c>
      <c r="AG338" s="159">
        <f t="shared" si="147"/>
        <v>780000</v>
      </c>
    </row>
    <row r="339" spans="1:33" ht="21.75" customHeight="1">
      <c r="A339" s="17" t="s">
        <v>343</v>
      </c>
      <c r="B339" s="15">
        <v>793</v>
      </c>
      <c r="C339" s="16" t="s">
        <v>90</v>
      </c>
      <c r="D339" s="16" t="s">
        <v>235</v>
      </c>
      <c r="E339" s="16" t="s">
        <v>852</v>
      </c>
      <c r="F339" s="16" t="s">
        <v>344</v>
      </c>
      <c r="G339" s="159">
        <f>G340</f>
        <v>780000</v>
      </c>
      <c r="H339" s="159">
        <f t="shared" si="147"/>
        <v>780001</v>
      </c>
      <c r="I339" s="159">
        <f t="shared" si="147"/>
        <v>780002</v>
      </c>
      <c r="J339" s="159">
        <f t="shared" si="147"/>
        <v>780003</v>
      </c>
      <c r="K339" s="159">
        <f t="shared" si="147"/>
        <v>780004</v>
      </c>
      <c r="L339" s="159">
        <f t="shared" si="147"/>
        <v>780005</v>
      </c>
      <c r="M339" s="159">
        <f t="shared" si="147"/>
        <v>780006</v>
      </c>
      <c r="N339" s="159">
        <f t="shared" si="147"/>
        <v>780007</v>
      </c>
      <c r="O339" s="159">
        <f t="shared" si="147"/>
        <v>780008</v>
      </c>
      <c r="P339" s="159">
        <f t="shared" si="147"/>
        <v>780009</v>
      </c>
      <c r="Q339" s="159">
        <f t="shared" si="147"/>
        <v>780010</v>
      </c>
      <c r="R339" s="159">
        <f t="shared" si="147"/>
        <v>780000</v>
      </c>
      <c r="S339" s="159">
        <f t="shared" si="147"/>
        <v>0</v>
      </c>
      <c r="T339" s="159">
        <f t="shared" si="147"/>
        <v>0</v>
      </c>
      <c r="U339" s="159">
        <f t="shared" si="147"/>
        <v>0</v>
      </c>
      <c r="V339" s="159">
        <f t="shared" si="147"/>
        <v>0</v>
      </c>
      <c r="W339" s="159">
        <f t="shared" si="147"/>
        <v>0</v>
      </c>
      <c r="X339" s="159">
        <f t="shared" si="147"/>
        <v>0</v>
      </c>
      <c r="Y339" s="159">
        <f t="shared" si="147"/>
        <v>0</v>
      </c>
      <c r="Z339" s="159">
        <f t="shared" si="147"/>
        <v>0</v>
      </c>
      <c r="AA339" s="159">
        <f t="shared" si="147"/>
        <v>0</v>
      </c>
      <c r="AB339" s="159">
        <f t="shared" si="147"/>
        <v>0</v>
      </c>
      <c r="AC339" s="159">
        <f t="shared" si="147"/>
        <v>0</v>
      </c>
      <c r="AD339" s="159">
        <f t="shared" si="147"/>
        <v>0</v>
      </c>
      <c r="AE339" s="159">
        <f t="shared" si="147"/>
        <v>0</v>
      </c>
      <c r="AF339" s="159">
        <f t="shared" si="147"/>
        <v>0</v>
      </c>
      <c r="AG339" s="159">
        <f t="shared" si="147"/>
        <v>780000</v>
      </c>
    </row>
    <row r="340" spans="1:33" ht="22.5" customHeight="1">
      <c r="A340" s="17" t="s">
        <v>371</v>
      </c>
      <c r="B340" s="15">
        <v>793</v>
      </c>
      <c r="C340" s="16" t="s">
        <v>90</v>
      </c>
      <c r="D340" s="16" t="s">
        <v>235</v>
      </c>
      <c r="E340" s="16" t="s">
        <v>852</v>
      </c>
      <c r="F340" s="16" t="s">
        <v>372</v>
      </c>
      <c r="G340" s="159">
        <f>'прил 7'!G1200</f>
        <v>780000</v>
      </c>
      <c r="H340" s="159">
        <f>'прил 7'!H1200</f>
        <v>780001</v>
      </c>
      <c r="I340" s="159">
        <f>'прил 7'!I1200</f>
        <v>780002</v>
      </c>
      <c r="J340" s="159">
        <f>'прил 7'!J1200</f>
        <v>780003</v>
      </c>
      <c r="K340" s="159">
        <f>'прил 7'!K1200</f>
        <v>780004</v>
      </c>
      <c r="L340" s="159">
        <f>'прил 7'!L1200</f>
        <v>780005</v>
      </c>
      <c r="M340" s="159">
        <f>'прил 7'!M1200</f>
        <v>780006</v>
      </c>
      <c r="N340" s="159">
        <f>'прил 7'!N1200</f>
        <v>780007</v>
      </c>
      <c r="O340" s="159">
        <f>'прил 7'!O1200</f>
        <v>780008</v>
      </c>
      <c r="P340" s="159">
        <f>'прил 7'!P1200</f>
        <v>780009</v>
      </c>
      <c r="Q340" s="159">
        <f>'прил 7'!Q1200</f>
        <v>780010</v>
      </c>
      <c r="R340" s="159">
        <f>'прил 7'!R1200</f>
        <v>780000</v>
      </c>
      <c r="S340" s="159">
        <f>'прил 7'!S1200</f>
        <v>0</v>
      </c>
      <c r="T340" s="159">
        <f>'прил 7'!T1200</f>
        <v>0</v>
      </c>
      <c r="U340" s="159">
        <f>'прил 7'!U1200</f>
        <v>0</v>
      </c>
      <c r="V340" s="159">
        <f>'прил 7'!V1200</f>
        <v>0</v>
      </c>
      <c r="W340" s="159">
        <f>'прил 7'!W1200</f>
        <v>0</v>
      </c>
      <c r="X340" s="159">
        <f>'прил 7'!X1200</f>
        <v>0</v>
      </c>
      <c r="Y340" s="159">
        <f>'прил 7'!Y1200</f>
        <v>0</v>
      </c>
      <c r="Z340" s="159">
        <f>'прил 7'!Z1200</f>
        <v>0</v>
      </c>
      <c r="AA340" s="159">
        <f>'прил 7'!AA1200</f>
        <v>0</v>
      </c>
      <c r="AB340" s="159">
        <f>'прил 7'!AB1200</f>
        <v>0</v>
      </c>
      <c r="AC340" s="159">
        <f>'прил 7'!AC1200</f>
        <v>0</v>
      </c>
      <c r="AD340" s="159">
        <f>'прил 7'!AD1200</f>
        <v>0</v>
      </c>
      <c r="AE340" s="159">
        <f>'прил 7'!AE1200</f>
        <v>0</v>
      </c>
      <c r="AF340" s="159">
        <f>'прил 7'!AF1200</f>
        <v>0</v>
      </c>
      <c r="AG340" s="159">
        <v>780000</v>
      </c>
    </row>
    <row r="341" spans="1:33" s="52" customFormat="1" ht="78" customHeight="1">
      <c r="A341" s="37" t="s">
        <v>793</v>
      </c>
      <c r="B341" s="21">
        <v>795</v>
      </c>
      <c r="C341" s="22" t="s">
        <v>90</v>
      </c>
      <c r="D341" s="22" t="s">
        <v>140</v>
      </c>
      <c r="E341" s="39" t="s">
        <v>448</v>
      </c>
      <c r="F341" s="39"/>
      <c r="G341" s="165">
        <f>G351+G357+G354+G345+G348+G360+G365+G369+G372</f>
        <v>4037526.01</v>
      </c>
      <c r="H341" s="165">
        <f t="shared" ref="H341:AG341" si="148">H351+H357+H354+H345+H348+H360+H365+H369+H372</f>
        <v>4037527.01</v>
      </c>
      <c r="I341" s="165">
        <f t="shared" si="148"/>
        <v>4037528.01</v>
      </c>
      <c r="J341" s="165">
        <f t="shared" si="148"/>
        <v>4037529.01</v>
      </c>
      <c r="K341" s="165">
        <f t="shared" si="148"/>
        <v>4037530.01</v>
      </c>
      <c r="L341" s="165">
        <f t="shared" si="148"/>
        <v>4037531.01</v>
      </c>
      <c r="M341" s="165">
        <f t="shared" si="148"/>
        <v>4037532.01</v>
      </c>
      <c r="N341" s="165">
        <f t="shared" si="148"/>
        <v>4037533.01</v>
      </c>
      <c r="O341" s="165">
        <f t="shared" si="148"/>
        <v>4037534.01</v>
      </c>
      <c r="P341" s="165">
        <f t="shared" si="148"/>
        <v>4037535.01</v>
      </c>
      <c r="Q341" s="165">
        <f t="shared" si="148"/>
        <v>4037536.01</v>
      </c>
      <c r="R341" s="165">
        <f t="shared" si="148"/>
        <v>3945953.95</v>
      </c>
      <c r="S341" s="165">
        <f t="shared" si="148"/>
        <v>160012</v>
      </c>
      <c r="T341" s="165">
        <f t="shared" si="148"/>
        <v>160013</v>
      </c>
      <c r="U341" s="165">
        <f t="shared" si="148"/>
        <v>160014</v>
      </c>
      <c r="V341" s="165">
        <f t="shared" si="148"/>
        <v>160015</v>
      </c>
      <c r="W341" s="165">
        <f t="shared" si="148"/>
        <v>160016</v>
      </c>
      <c r="X341" s="165">
        <f t="shared" si="148"/>
        <v>160017</v>
      </c>
      <c r="Y341" s="165">
        <f t="shared" si="148"/>
        <v>160018</v>
      </c>
      <c r="Z341" s="165">
        <f t="shared" si="148"/>
        <v>160019</v>
      </c>
      <c r="AA341" s="165">
        <f t="shared" si="148"/>
        <v>160020</v>
      </c>
      <c r="AB341" s="165">
        <f t="shared" si="148"/>
        <v>160021</v>
      </c>
      <c r="AC341" s="165">
        <f t="shared" si="148"/>
        <v>160022</v>
      </c>
      <c r="AD341" s="165">
        <f t="shared" si="148"/>
        <v>160023</v>
      </c>
      <c r="AE341" s="165">
        <f t="shared" si="148"/>
        <v>160024</v>
      </c>
      <c r="AF341" s="165">
        <f t="shared" si="148"/>
        <v>160025</v>
      </c>
      <c r="AG341" s="165">
        <f t="shared" si="148"/>
        <v>3945942.95</v>
      </c>
    </row>
    <row r="342" spans="1:33" ht="60" hidden="1" customHeight="1">
      <c r="A342" s="17" t="s">
        <v>161</v>
      </c>
      <c r="B342" s="55">
        <v>795</v>
      </c>
      <c r="C342" s="16" t="s">
        <v>35</v>
      </c>
      <c r="D342" s="16" t="s">
        <v>37</v>
      </c>
      <c r="E342" s="16" t="s">
        <v>448</v>
      </c>
      <c r="F342" s="16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  <c r="AE342" s="159"/>
      <c r="AF342" s="159"/>
      <c r="AG342" s="159"/>
    </row>
    <row r="343" spans="1:33" hidden="1">
      <c r="A343" s="17"/>
      <c r="B343" s="55">
        <v>795</v>
      </c>
      <c r="C343" s="16"/>
      <c r="D343" s="16"/>
      <c r="E343" s="16"/>
      <c r="F343" s="16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  <c r="AE343" s="159"/>
      <c r="AF343" s="159"/>
      <c r="AG343" s="159"/>
    </row>
    <row r="344" spans="1:33" s="52" customFormat="1" ht="63.75" hidden="1" customHeight="1">
      <c r="A344" s="17"/>
      <c r="B344" s="55"/>
      <c r="C344" s="84"/>
      <c r="D344" s="84"/>
      <c r="E344" s="16"/>
      <c r="F344" s="16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  <c r="AE344" s="159"/>
      <c r="AF344" s="159"/>
      <c r="AG344" s="159"/>
    </row>
    <row r="345" spans="1:33" s="52" customFormat="1" ht="48.75" customHeight="1">
      <c r="A345" s="17" t="s">
        <v>756</v>
      </c>
      <c r="B345" s="55">
        <v>795</v>
      </c>
      <c r="C345" s="84" t="s">
        <v>90</v>
      </c>
      <c r="D345" s="84" t="s">
        <v>140</v>
      </c>
      <c r="E345" s="16" t="s">
        <v>751</v>
      </c>
      <c r="F345" s="16"/>
      <c r="G345" s="159">
        <f>G346</f>
        <v>400000</v>
      </c>
      <c r="H345" s="159">
        <f t="shared" ref="H345:AG346" si="149">H346</f>
        <v>400000</v>
      </c>
      <c r="I345" s="159">
        <f t="shared" si="149"/>
        <v>400000</v>
      </c>
      <c r="J345" s="159">
        <f t="shared" si="149"/>
        <v>400000</v>
      </c>
      <c r="K345" s="159">
        <f t="shared" si="149"/>
        <v>400000</v>
      </c>
      <c r="L345" s="159">
        <f t="shared" si="149"/>
        <v>400000</v>
      </c>
      <c r="M345" s="159">
        <f t="shared" si="149"/>
        <v>400000</v>
      </c>
      <c r="N345" s="159">
        <f t="shared" si="149"/>
        <v>400000</v>
      </c>
      <c r="O345" s="159">
        <f t="shared" si="149"/>
        <v>400000</v>
      </c>
      <c r="P345" s="159">
        <f t="shared" si="149"/>
        <v>400000</v>
      </c>
      <c r="Q345" s="159">
        <f t="shared" si="149"/>
        <v>400000</v>
      </c>
      <c r="R345" s="159">
        <f t="shared" si="149"/>
        <v>400000</v>
      </c>
      <c r="S345" s="159">
        <f t="shared" si="149"/>
        <v>0</v>
      </c>
      <c r="T345" s="159">
        <f t="shared" si="149"/>
        <v>0</v>
      </c>
      <c r="U345" s="159">
        <f t="shared" si="149"/>
        <v>0</v>
      </c>
      <c r="V345" s="159">
        <f t="shared" si="149"/>
        <v>0</v>
      </c>
      <c r="W345" s="159">
        <f t="shared" si="149"/>
        <v>0</v>
      </c>
      <c r="X345" s="159">
        <f t="shared" si="149"/>
        <v>0</v>
      </c>
      <c r="Y345" s="159">
        <f t="shared" si="149"/>
        <v>0</v>
      </c>
      <c r="Z345" s="159">
        <f t="shared" si="149"/>
        <v>0</v>
      </c>
      <c r="AA345" s="159">
        <f t="shared" si="149"/>
        <v>0</v>
      </c>
      <c r="AB345" s="159">
        <f t="shared" si="149"/>
        <v>0</v>
      </c>
      <c r="AC345" s="159">
        <f t="shared" si="149"/>
        <v>0</v>
      </c>
      <c r="AD345" s="159">
        <f t="shared" si="149"/>
        <v>0</v>
      </c>
      <c r="AE345" s="159">
        <f t="shared" si="149"/>
        <v>0</v>
      </c>
      <c r="AF345" s="159">
        <f t="shared" si="149"/>
        <v>0</v>
      </c>
      <c r="AG345" s="159">
        <f t="shared" si="149"/>
        <v>400000</v>
      </c>
    </row>
    <row r="346" spans="1:33" s="52" customFormat="1" ht="28.5" customHeight="1">
      <c r="A346" s="17" t="s">
        <v>649</v>
      </c>
      <c r="B346" s="55">
        <v>795</v>
      </c>
      <c r="C346" s="84" t="s">
        <v>90</v>
      </c>
      <c r="D346" s="84" t="s">
        <v>140</v>
      </c>
      <c r="E346" s="16" t="s">
        <v>751</v>
      </c>
      <c r="F346" s="16" t="s">
        <v>50</v>
      </c>
      <c r="G346" s="159">
        <f>G347</f>
        <v>400000</v>
      </c>
      <c r="H346" s="159">
        <f t="shared" si="149"/>
        <v>400000</v>
      </c>
      <c r="I346" s="159">
        <f t="shared" si="149"/>
        <v>400000</v>
      </c>
      <c r="J346" s="159">
        <f t="shared" si="149"/>
        <v>400000</v>
      </c>
      <c r="K346" s="159">
        <f t="shared" si="149"/>
        <v>400000</v>
      </c>
      <c r="L346" s="159">
        <f t="shared" si="149"/>
        <v>400000</v>
      </c>
      <c r="M346" s="159">
        <f t="shared" si="149"/>
        <v>400000</v>
      </c>
      <c r="N346" s="159">
        <f t="shared" si="149"/>
        <v>400000</v>
      </c>
      <c r="O346" s="159">
        <f t="shared" si="149"/>
        <v>400000</v>
      </c>
      <c r="P346" s="159">
        <f t="shared" si="149"/>
        <v>400000</v>
      </c>
      <c r="Q346" s="159">
        <f t="shared" si="149"/>
        <v>400000</v>
      </c>
      <c r="R346" s="159">
        <f t="shared" si="149"/>
        <v>400000</v>
      </c>
      <c r="S346" s="159">
        <f t="shared" si="149"/>
        <v>0</v>
      </c>
      <c r="T346" s="159">
        <f t="shared" si="149"/>
        <v>0</v>
      </c>
      <c r="U346" s="159">
        <f t="shared" si="149"/>
        <v>0</v>
      </c>
      <c r="V346" s="159">
        <f t="shared" si="149"/>
        <v>0</v>
      </c>
      <c r="W346" s="159">
        <f t="shared" si="149"/>
        <v>0</v>
      </c>
      <c r="X346" s="159">
        <f t="shared" si="149"/>
        <v>0</v>
      </c>
      <c r="Y346" s="159">
        <f t="shared" si="149"/>
        <v>0</v>
      </c>
      <c r="Z346" s="159">
        <f t="shared" si="149"/>
        <v>0</v>
      </c>
      <c r="AA346" s="159">
        <f t="shared" si="149"/>
        <v>0</v>
      </c>
      <c r="AB346" s="159">
        <f t="shared" si="149"/>
        <v>0</v>
      </c>
      <c r="AC346" s="159">
        <f t="shared" si="149"/>
        <v>0</v>
      </c>
      <c r="AD346" s="159">
        <f t="shared" si="149"/>
        <v>0</v>
      </c>
      <c r="AE346" s="159">
        <f t="shared" si="149"/>
        <v>0</v>
      </c>
      <c r="AF346" s="159">
        <f t="shared" si="149"/>
        <v>0</v>
      </c>
      <c r="AG346" s="159">
        <f t="shared" si="149"/>
        <v>400000</v>
      </c>
    </row>
    <row r="347" spans="1:33" s="52" customFormat="1" ht="28.5" customHeight="1">
      <c r="A347" s="17" t="s">
        <v>51</v>
      </c>
      <c r="B347" s="55">
        <v>795</v>
      </c>
      <c r="C347" s="84" t="s">
        <v>90</v>
      </c>
      <c r="D347" s="84" t="s">
        <v>140</v>
      </c>
      <c r="E347" s="16" t="s">
        <v>751</v>
      </c>
      <c r="F347" s="16" t="s">
        <v>52</v>
      </c>
      <c r="G347" s="159">
        <f>'прил 7'!G1577</f>
        <v>400000</v>
      </c>
      <c r="H347" s="159">
        <f>'прил 7'!H1577</f>
        <v>400000</v>
      </c>
      <c r="I347" s="159">
        <f>'прил 7'!I1577</f>
        <v>400000</v>
      </c>
      <c r="J347" s="159">
        <f>'прил 7'!J1577</f>
        <v>400000</v>
      </c>
      <c r="K347" s="159">
        <f>'прил 7'!K1577</f>
        <v>400000</v>
      </c>
      <c r="L347" s="159">
        <f>'прил 7'!L1577</f>
        <v>400000</v>
      </c>
      <c r="M347" s="159">
        <f>'прил 7'!M1577</f>
        <v>400000</v>
      </c>
      <c r="N347" s="159">
        <f>'прил 7'!N1577</f>
        <v>400000</v>
      </c>
      <c r="O347" s="159">
        <f>'прил 7'!O1577</f>
        <v>400000</v>
      </c>
      <c r="P347" s="159">
        <f>'прил 7'!P1577</f>
        <v>400000</v>
      </c>
      <c r="Q347" s="159">
        <f>'прил 7'!Q1577</f>
        <v>400000</v>
      </c>
      <c r="R347" s="159">
        <f>'прил 7'!R1577</f>
        <v>400000</v>
      </c>
      <c r="S347" s="159">
        <f>'прил 7'!S1577</f>
        <v>0</v>
      </c>
      <c r="T347" s="159">
        <f>'прил 7'!T1577</f>
        <v>0</v>
      </c>
      <c r="U347" s="159">
        <f>'прил 7'!U1577</f>
        <v>0</v>
      </c>
      <c r="V347" s="159">
        <f>'прил 7'!V1577</f>
        <v>0</v>
      </c>
      <c r="W347" s="159">
        <f>'прил 7'!W1577</f>
        <v>0</v>
      </c>
      <c r="X347" s="159">
        <f>'прил 7'!X1577</f>
        <v>0</v>
      </c>
      <c r="Y347" s="159">
        <f>'прил 7'!Y1577</f>
        <v>0</v>
      </c>
      <c r="Z347" s="159">
        <f>'прил 7'!Z1577</f>
        <v>0</v>
      </c>
      <c r="AA347" s="159">
        <f>'прил 7'!AA1577</f>
        <v>0</v>
      </c>
      <c r="AB347" s="159">
        <f>'прил 7'!AB1577</f>
        <v>0</v>
      </c>
      <c r="AC347" s="159">
        <f>'прил 7'!AC1577</f>
        <v>0</v>
      </c>
      <c r="AD347" s="159">
        <f>'прил 7'!AD1577</f>
        <v>0</v>
      </c>
      <c r="AE347" s="159">
        <f>'прил 7'!AE1577</f>
        <v>0</v>
      </c>
      <c r="AF347" s="159">
        <f>'прил 7'!AF1577</f>
        <v>0</v>
      </c>
      <c r="AG347" s="159">
        <v>400000</v>
      </c>
    </row>
    <row r="348" spans="1:33" s="52" customFormat="1" ht="48.75" customHeight="1">
      <c r="A348" s="17" t="s">
        <v>966</v>
      </c>
      <c r="B348" s="55">
        <v>795</v>
      </c>
      <c r="C348" s="84" t="s">
        <v>90</v>
      </c>
      <c r="D348" s="84" t="s">
        <v>140</v>
      </c>
      <c r="E348" s="16" t="s">
        <v>752</v>
      </c>
      <c r="F348" s="16"/>
      <c r="G348" s="159">
        <f>G349</f>
        <v>953526.01</v>
      </c>
      <c r="H348" s="159">
        <f t="shared" ref="H348:AG349" si="150">H349</f>
        <v>953526.01</v>
      </c>
      <c r="I348" s="159">
        <f t="shared" si="150"/>
        <v>953526.01</v>
      </c>
      <c r="J348" s="159">
        <f t="shared" si="150"/>
        <v>953526.01</v>
      </c>
      <c r="K348" s="159">
        <f t="shared" si="150"/>
        <v>953526.01</v>
      </c>
      <c r="L348" s="159">
        <f t="shared" si="150"/>
        <v>953526.01</v>
      </c>
      <c r="M348" s="159">
        <f t="shared" si="150"/>
        <v>953526.01</v>
      </c>
      <c r="N348" s="159">
        <f t="shared" si="150"/>
        <v>953526.01</v>
      </c>
      <c r="O348" s="159">
        <f t="shared" si="150"/>
        <v>953526.01</v>
      </c>
      <c r="P348" s="159">
        <f t="shared" si="150"/>
        <v>953526.01</v>
      </c>
      <c r="Q348" s="159">
        <f t="shared" si="150"/>
        <v>953526.01</v>
      </c>
      <c r="R348" s="159">
        <f t="shared" si="150"/>
        <v>861942.95</v>
      </c>
      <c r="S348" s="159">
        <f t="shared" si="150"/>
        <v>0</v>
      </c>
      <c r="T348" s="159">
        <f t="shared" si="150"/>
        <v>0</v>
      </c>
      <c r="U348" s="159">
        <f t="shared" si="150"/>
        <v>0</v>
      </c>
      <c r="V348" s="159">
        <f t="shared" si="150"/>
        <v>0</v>
      </c>
      <c r="W348" s="159">
        <f t="shared" si="150"/>
        <v>0</v>
      </c>
      <c r="X348" s="159">
        <f t="shared" si="150"/>
        <v>0</v>
      </c>
      <c r="Y348" s="159">
        <f t="shared" si="150"/>
        <v>0</v>
      </c>
      <c r="Z348" s="159">
        <f t="shared" si="150"/>
        <v>0</v>
      </c>
      <c r="AA348" s="159">
        <f t="shared" si="150"/>
        <v>0</v>
      </c>
      <c r="AB348" s="159">
        <f t="shared" si="150"/>
        <v>0</v>
      </c>
      <c r="AC348" s="159">
        <f t="shared" si="150"/>
        <v>0</v>
      </c>
      <c r="AD348" s="159">
        <f t="shared" si="150"/>
        <v>0</v>
      </c>
      <c r="AE348" s="159">
        <f t="shared" si="150"/>
        <v>0</v>
      </c>
      <c r="AF348" s="159">
        <f t="shared" si="150"/>
        <v>0</v>
      </c>
      <c r="AG348" s="159">
        <f t="shared" si="150"/>
        <v>861942.95</v>
      </c>
    </row>
    <row r="349" spans="1:33" s="52" customFormat="1" ht="28.5" customHeight="1">
      <c r="A349" s="17" t="s">
        <v>649</v>
      </c>
      <c r="B349" s="55">
        <v>795</v>
      </c>
      <c r="C349" s="84" t="s">
        <v>90</v>
      </c>
      <c r="D349" s="84" t="s">
        <v>140</v>
      </c>
      <c r="E349" s="16" t="s">
        <v>752</v>
      </c>
      <c r="F349" s="16" t="s">
        <v>50</v>
      </c>
      <c r="G349" s="159">
        <f>G350</f>
        <v>953526.01</v>
      </c>
      <c r="H349" s="159">
        <f t="shared" si="150"/>
        <v>953526.01</v>
      </c>
      <c r="I349" s="159">
        <f t="shared" si="150"/>
        <v>953526.01</v>
      </c>
      <c r="J349" s="159">
        <f t="shared" si="150"/>
        <v>953526.01</v>
      </c>
      <c r="K349" s="159">
        <f t="shared" si="150"/>
        <v>953526.01</v>
      </c>
      <c r="L349" s="159">
        <f t="shared" si="150"/>
        <v>953526.01</v>
      </c>
      <c r="M349" s="159">
        <f t="shared" si="150"/>
        <v>953526.01</v>
      </c>
      <c r="N349" s="159">
        <f t="shared" si="150"/>
        <v>953526.01</v>
      </c>
      <c r="O349" s="159">
        <f t="shared" si="150"/>
        <v>953526.01</v>
      </c>
      <c r="P349" s="159">
        <f t="shared" si="150"/>
        <v>953526.01</v>
      </c>
      <c r="Q349" s="159">
        <f t="shared" si="150"/>
        <v>953526.01</v>
      </c>
      <c r="R349" s="159">
        <f t="shared" si="150"/>
        <v>861942.95</v>
      </c>
      <c r="S349" s="159">
        <f t="shared" si="150"/>
        <v>0</v>
      </c>
      <c r="T349" s="159">
        <f t="shared" si="150"/>
        <v>0</v>
      </c>
      <c r="U349" s="159">
        <f t="shared" si="150"/>
        <v>0</v>
      </c>
      <c r="V349" s="159">
        <f t="shared" si="150"/>
        <v>0</v>
      </c>
      <c r="W349" s="159">
        <f t="shared" si="150"/>
        <v>0</v>
      </c>
      <c r="X349" s="159">
        <f t="shared" si="150"/>
        <v>0</v>
      </c>
      <c r="Y349" s="159">
        <f t="shared" si="150"/>
        <v>0</v>
      </c>
      <c r="Z349" s="159">
        <f t="shared" si="150"/>
        <v>0</v>
      </c>
      <c r="AA349" s="159">
        <f t="shared" si="150"/>
        <v>0</v>
      </c>
      <c r="AB349" s="159">
        <f t="shared" si="150"/>
        <v>0</v>
      </c>
      <c r="AC349" s="159">
        <f t="shared" si="150"/>
        <v>0</v>
      </c>
      <c r="AD349" s="159">
        <f t="shared" si="150"/>
        <v>0</v>
      </c>
      <c r="AE349" s="159">
        <f t="shared" si="150"/>
        <v>0</v>
      </c>
      <c r="AF349" s="159">
        <f t="shared" si="150"/>
        <v>0</v>
      </c>
      <c r="AG349" s="159">
        <f t="shared" si="150"/>
        <v>861942.95</v>
      </c>
    </row>
    <row r="350" spans="1:33" s="52" customFormat="1" ht="28.5" customHeight="1">
      <c r="A350" s="17" t="s">
        <v>51</v>
      </c>
      <c r="B350" s="55">
        <v>795</v>
      </c>
      <c r="C350" s="84" t="s">
        <v>90</v>
      </c>
      <c r="D350" s="84" t="s">
        <v>140</v>
      </c>
      <c r="E350" s="16" t="s">
        <v>752</v>
      </c>
      <c r="F350" s="16" t="s">
        <v>52</v>
      </c>
      <c r="G350" s="159">
        <f>'прил 7'!G1580</f>
        <v>953526.01</v>
      </c>
      <c r="H350" s="159">
        <f>'прил 7'!H1580</f>
        <v>953526.01</v>
      </c>
      <c r="I350" s="159">
        <f>'прил 7'!I1580</f>
        <v>953526.01</v>
      </c>
      <c r="J350" s="159">
        <f>'прил 7'!J1580</f>
        <v>953526.01</v>
      </c>
      <c r="K350" s="159">
        <f>'прил 7'!K1580</f>
        <v>953526.01</v>
      </c>
      <c r="L350" s="159">
        <f>'прил 7'!L1580</f>
        <v>953526.01</v>
      </c>
      <c r="M350" s="159">
        <f>'прил 7'!M1580</f>
        <v>953526.01</v>
      </c>
      <c r="N350" s="159">
        <f>'прил 7'!N1580</f>
        <v>953526.01</v>
      </c>
      <c r="O350" s="159">
        <f>'прил 7'!O1580</f>
        <v>953526.01</v>
      </c>
      <c r="P350" s="159">
        <f>'прил 7'!P1580</f>
        <v>953526.01</v>
      </c>
      <c r="Q350" s="159">
        <f>'прил 7'!Q1580</f>
        <v>953526.01</v>
      </c>
      <c r="R350" s="159">
        <f>'прил 7'!R1580</f>
        <v>861942.95</v>
      </c>
      <c r="S350" s="159">
        <f>'прил 7'!S1580</f>
        <v>0</v>
      </c>
      <c r="T350" s="159">
        <f>'прил 7'!T1580</f>
        <v>0</v>
      </c>
      <c r="U350" s="159">
        <f>'прил 7'!U1580</f>
        <v>0</v>
      </c>
      <c r="V350" s="159">
        <f>'прил 7'!V1580</f>
        <v>0</v>
      </c>
      <c r="W350" s="159">
        <f>'прил 7'!W1580</f>
        <v>0</v>
      </c>
      <c r="X350" s="159">
        <f>'прил 7'!X1580</f>
        <v>0</v>
      </c>
      <c r="Y350" s="159">
        <f>'прил 7'!Y1580</f>
        <v>0</v>
      </c>
      <c r="Z350" s="159">
        <f>'прил 7'!Z1580</f>
        <v>0</v>
      </c>
      <c r="AA350" s="159">
        <f>'прил 7'!AA1580</f>
        <v>0</v>
      </c>
      <c r="AB350" s="159">
        <f>'прил 7'!AB1580</f>
        <v>0</v>
      </c>
      <c r="AC350" s="159">
        <f>'прил 7'!AC1580</f>
        <v>0</v>
      </c>
      <c r="AD350" s="159">
        <f>'прил 7'!AD1580</f>
        <v>0</v>
      </c>
      <c r="AE350" s="159">
        <f>'прил 7'!AE1580</f>
        <v>0</v>
      </c>
      <c r="AF350" s="159">
        <f>'прил 7'!AF1580</f>
        <v>0</v>
      </c>
      <c r="AG350" s="159">
        <v>861942.95</v>
      </c>
    </row>
    <row r="351" spans="1:33" s="24" customFormat="1" ht="29.25" hidden="1" customHeight="1">
      <c r="A351" s="17" t="s">
        <v>562</v>
      </c>
      <c r="B351" s="55">
        <v>795</v>
      </c>
      <c r="C351" s="84" t="s">
        <v>90</v>
      </c>
      <c r="D351" s="84" t="s">
        <v>140</v>
      </c>
      <c r="E351" s="16" t="s">
        <v>162</v>
      </c>
      <c r="F351" s="44"/>
      <c r="G351" s="164">
        <f>G352</f>
        <v>0</v>
      </c>
      <c r="H351" s="164">
        <f t="shared" ref="H351:AG352" si="151">H352</f>
        <v>0</v>
      </c>
      <c r="I351" s="164">
        <f t="shared" si="151"/>
        <v>0</v>
      </c>
      <c r="J351" s="164">
        <f t="shared" si="151"/>
        <v>0</v>
      </c>
      <c r="K351" s="164">
        <f t="shared" si="151"/>
        <v>0</v>
      </c>
      <c r="L351" s="164">
        <f t="shared" si="151"/>
        <v>0</v>
      </c>
      <c r="M351" s="164">
        <f t="shared" si="151"/>
        <v>0</v>
      </c>
      <c r="N351" s="164">
        <f t="shared" si="151"/>
        <v>0</v>
      </c>
      <c r="O351" s="164">
        <f t="shared" si="151"/>
        <v>0</v>
      </c>
      <c r="P351" s="164">
        <f t="shared" si="151"/>
        <v>0</v>
      </c>
      <c r="Q351" s="164">
        <f t="shared" si="151"/>
        <v>0</v>
      </c>
      <c r="R351" s="164">
        <f t="shared" si="151"/>
        <v>0</v>
      </c>
      <c r="S351" s="164">
        <f t="shared" si="151"/>
        <v>0</v>
      </c>
      <c r="T351" s="164">
        <f t="shared" si="151"/>
        <v>0</v>
      </c>
      <c r="U351" s="164">
        <f t="shared" si="151"/>
        <v>0</v>
      </c>
      <c r="V351" s="164">
        <f t="shared" si="151"/>
        <v>0</v>
      </c>
      <c r="W351" s="164">
        <f t="shared" si="151"/>
        <v>0</v>
      </c>
      <c r="X351" s="164">
        <f t="shared" si="151"/>
        <v>0</v>
      </c>
      <c r="Y351" s="164">
        <f t="shared" si="151"/>
        <v>0</v>
      </c>
      <c r="Z351" s="164">
        <f t="shared" si="151"/>
        <v>0</v>
      </c>
      <c r="AA351" s="164">
        <f t="shared" si="151"/>
        <v>0</v>
      </c>
      <c r="AB351" s="164">
        <f t="shared" si="151"/>
        <v>0</v>
      </c>
      <c r="AC351" s="164">
        <f t="shared" si="151"/>
        <v>0</v>
      </c>
      <c r="AD351" s="164">
        <f t="shared" si="151"/>
        <v>0</v>
      </c>
      <c r="AE351" s="164">
        <f t="shared" si="151"/>
        <v>0</v>
      </c>
      <c r="AF351" s="164">
        <f t="shared" si="151"/>
        <v>0</v>
      </c>
      <c r="AG351" s="164">
        <f t="shared" si="151"/>
        <v>0</v>
      </c>
    </row>
    <row r="352" spans="1:33" s="24" customFormat="1" ht="20.25" hidden="1" customHeight="1">
      <c r="A352" s="17" t="s">
        <v>649</v>
      </c>
      <c r="B352" s="55">
        <v>795</v>
      </c>
      <c r="C352" s="84" t="s">
        <v>90</v>
      </c>
      <c r="D352" s="84" t="s">
        <v>140</v>
      </c>
      <c r="E352" s="16" t="s">
        <v>162</v>
      </c>
      <c r="F352" s="44" t="s">
        <v>50</v>
      </c>
      <c r="G352" s="164">
        <f>G353</f>
        <v>0</v>
      </c>
      <c r="H352" s="164">
        <f t="shared" si="151"/>
        <v>0</v>
      </c>
      <c r="I352" s="164">
        <f t="shared" si="151"/>
        <v>0</v>
      </c>
      <c r="J352" s="164">
        <f t="shared" si="151"/>
        <v>0</v>
      </c>
      <c r="K352" s="164">
        <f t="shared" si="151"/>
        <v>0</v>
      </c>
      <c r="L352" s="164">
        <f t="shared" si="151"/>
        <v>0</v>
      </c>
      <c r="M352" s="164">
        <f t="shared" si="151"/>
        <v>0</v>
      </c>
      <c r="N352" s="164">
        <f t="shared" si="151"/>
        <v>0</v>
      </c>
      <c r="O352" s="164">
        <f t="shared" si="151"/>
        <v>0</v>
      </c>
      <c r="P352" s="164">
        <f t="shared" si="151"/>
        <v>0</v>
      </c>
      <c r="Q352" s="164">
        <f t="shared" si="151"/>
        <v>0</v>
      </c>
      <c r="R352" s="164">
        <f t="shared" si="151"/>
        <v>0</v>
      </c>
      <c r="S352" s="164">
        <f t="shared" si="151"/>
        <v>0</v>
      </c>
      <c r="T352" s="164">
        <f t="shared" si="151"/>
        <v>0</v>
      </c>
      <c r="U352" s="164">
        <f t="shared" si="151"/>
        <v>0</v>
      </c>
      <c r="V352" s="164">
        <f t="shared" si="151"/>
        <v>0</v>
      </c>
      <c r="W352" s="164">
        <f t="shared" si="151"/>
        <v>0</v>
      </c>
      <c r="X352" s="164">
        <f t="shared" si="151"/>
        <v>0</v>
      </c>
      <c r="Y352" s="164">
        <f t="shared" si="151"/>
        <v>0</v>
      </c>
      <c r="Z352" s="164">
        <f t="shared" si="151"/>
        <v>0</v>
      </c>
      <c r="AA352" s="164">
        <f t="shared" si="151"/>
        <v>0</v>
      </c>
      <c r="AB352" s="164">
        <f t="shared" si="151"/>
        <v>0</v>
      </c>
      <c r="AC352" s="164">
        <f t="shared" si="151"/>
        <v>0</v>
      </c>
      <c r="AD352" s="164">
        <f t="shared" si="151"/>
        <v>0</v>
      </c>
      <c r="AE352" s="164">
        <f t="shared" si="151"/>
        <v>0</v>
      </c>
      <c r="AF352" s="164">
        <f t="shared" si="151"/>
        <v>0</v>
      </c>
      <c r="AG352" s="164">
        <f t="shared" si="151"/>
        <v>0</v>
      </c>
    </row>
    <row r="353" spans="1:33" s="24" customFormat="1" ht="35.25" hidden="1" customHeight="1">
      <c r="A353" s="17" t="s">
        <v>51</v>
      </c>
      <c r="B353" s="55">
        <v>795</v>
      </c>
      <c r="C353" s="84" t="s">
        <v>90</v>
      </c>
      <c r="D353" s="84" t="s">
        <v>140</v>
      </c>
      <c r="E353" s="16" t="s">
        <v>162</v>
      </c>
      <c r="F353" s="44" t="s">
        <v>52</v>
      </c>
      <c r="G353" s="164">
        <f>'прил 7'!G1553</f>
        <v>0</v>
      </c>
      <c r="H353" s="164">
        <f>'прил 7'!H1553</f>
        <v>0</v>
      </c>
      <c r="I353" s="164">
        <f>'прил 7'!I1553</f>
        <v>0</v>
      </c>
      <c r="J353" s="164">
        <f>'прил 7'!J1553</f>
        <v>0</v>
      </c>
      <c r="K353" s="164">
        <f>'прил 7'!K1553</f>
        <v>0</v>
      </c>
      <c r="L353" s="164">
        <f>'прил 7'!L1553</f>
        <v>0</v>
      </c>
      <c r="M353" s="164">
        <f>'прил 7'!M1553</f>
        <v>0</v>
      </c>
      <c r="N353" s="164">
        <f>'прил 7'!N1553</f>
        <v>0</v>
      </c>
      <c r="O353" s="164">
        <f>'прил 7'!O1553</f>
        <v>0</v>
      </c>
      <c r="P353" s="164">
        <f>'прил 7'!P1553</f>
        <v>0</v>
      </c>
      <c r="Q353" s="164">
        <f>'прил 7'!Q1553</f>
        <v>0</v>
      </c>
      <c r="R353" s="164">
        <f>'прил 7'!R1553</f>
        <v>0</v>
      </c>
      <c r="S353" s="164">
        <f>'прил 7'!S1553</f>
        <v>0</v>
      </c>
      <c r="T353" s="164">
        <f>'прил 7'!T1553</f>
        <v>0</v>
      </c>
      <c r="U353" s="164">
        <f>'прил 7'!U1553</f>
        <v>0</v>
      </c>
      <c r="V353" s="164">
        <f>'прил 7'!V1553</f>
        <v>0</v>
      </c>
      <c r="W353" s="164">
        <f>'прил 7'!W1553</f>
        <v>0</v>
      </c>
      <c r="X353" s="164">
        <f>'прил 7'!X1553</f>
        <v>0</v>
      </c>
      <c r="Y353" s="164">
        <f>'прил 7'!Y1553</f>
        <v>0</v>
      </c>
      <c r="Z353" s="164">
        <f>'прил 7'!Z1553</f>
        <v>0</v>
      </c>
      <c r="AA353" s="164">
        <f>'прил 7'!AA1553</f>
        <v>0</v>
      </c>
      <c r="AB353" s="164">
        <f>'прил 7'!AB1553</f>
        <v>0</v>
      </c>
      <c r="AC353" s="164">
        <f>'прил 7'!AC1553</f>
        <v>0</v>
      </c>
      <c r="AD353" s="164">
        <f>'прил 7'!AD1553</f>
        <v>0</v>
      </c>
      <c r="AE353" s="164">
        <f>'прил 7'!AE1553</f>
        <v>0</v>
      </c>
      <c r="AF353" s="164">
        <f>'прил 7'!AF1553</f>
        <v>0</v>
      </c>
      <c r="AG353" s="164">
        <f>'прил 7'!AG1553</f>
        <v>0</v>
      </c>
    </row>
    <row r="354" spans="1:33" ht="25.5" hidden="1">
      <c r="A354" s="17" t="s">
        <v>609</v>
      </c>
      <c r="B354" s="55">
        <v>795</v>
      </c>
      <c r="C354" s="16" t="s">
        <v>35</v>
      </c>
      <c r="D354" s="16" t="s">
        <v>37</v>
      </c>
      <c r="E354" s="16" t="s">
        <v>599</v>
      </c>
      <c r="F354" s="16"/>
      <c r="G354" s="159">
        <f>G355</f>
        <v>0</v>
      </c>
      <c r="H354" s="159">
        <f t="shared" ref="H354:AG355" si="152">H355</f>
        <v>0</v>
      </c>
      <c r="I354" s="159">
        <f t="shared" si="152"/>
        <v>0</v>
      </c>
      <c r="J354" s="159">
        <f t="shared" si="152"/>
        <v>0</v>
      </c>
      <c r="K354" s="159">
        <f t="shared" si="152"/>
        <v>0</v>
      </c>
      <c r="L354" s="159">
        <f t="shared" si="152"/>
        <v>0</v>
      </c>
      <c r="M354" s="159">
        <f t="shared" si="152"/>
        <v>0</v>
      </c>
      <c r="N354" s="159">
        <f t="shared" si="152"/>
        <v>0</v>
      </c>
      <c r="O354" s="159">
        <f t="shared" si="152"/>
        <v>0</v>
      </c>
      <c r="P354" s="159">
        <f t="shared" si="152"/>
        <v>0</v>
      </c>
      <c r="Q354" s="159">
        <f t="shared" si="152"/>
        <v>0</v>
      </c>
      <c r="R354" s="159">
        <f t="shared" si="152"/>
        <v>0</v>
      </c>
      <c r="S354" s="159">
        <f t="shared" si="152"/>
        <v>0</v>
      </c>
      <c r="T354" s="159">
        <f t="shared" si="152"/>
        <v>0</v>
      </c>
      <c r="U354" s="159">
        <f t="shared" si="152"/>
        <v>0</v>
      </c>
      <c r="V354" s="159">
        <f t="shared" si="152"/>
        <v>0</v>
      </c>
      <c r="W354" s="159">
        <f t="shared" si="152"/>
        <v>0</v>
      </c>
      <c r="X354" s="159">
        <f t="shared" si="152"/>
        <v>0</v>
      </c>
      <c r="Y354" s="159">
        <f t="shared" si="152"/>
        <v>0</v>
      </c>
      <c r="Z354" s="159">
        <f t="shared" si="152"/>
        <v>0</v>
      </c>
      <c r="AA354" s="159">
        <f t="shared" si="152"/>
        <v>0</v>
      </c>
      <c r="AB354" s="159">
        <f t="shared" si="152"/>
        <v>0</v>
      </c>
      <c r="AC354" s="159">
        <f t="shared" si="152"/>
        <v>0</v>
      </c>
      <c r="AD354" s="159">
        <f t="shared" si="152"/>
        <v>0</v>
      </c>
      <c r="AE354" s="159">
        <f t="shared" si="152"/>
        <v>0</v>
      </c>
      <c r="AF354" s="159">
        <f t="shared" si="152"/>
        <v>0</v>
      </c>
      <c r="AG354" s="159">
        <f t="shared" si="152"/>
        <v>0</v>
      </c>
    </row>
    <row r="355" spans="1:33" ht="25.5" hidden="1">
      <c r="A355" s="17" t="s">
        <v>695</v>
      </c>
      <c r="B355" s="55">
        <v>795</v>
      </c>
      <c r="C355" s="16" t="s">
        <v>35</v>
      </c>
      <c r="D355" s="16" t="s">
        <v>37</v>
      </c>
      <c r="E355" s="16" t="s">
        <v>599</v>
      </c>
      <c r="F355" s="16" t="s">
        <v>696</v>
      </c>
      <c r="G355" s="159">
        <f>G356</f>
        <v>0</v>
      </c>
      <c r="H355" s="159">
        <f t="shared" si="152"/>
        <v>0</v>
      </c>
      <c r="I355" s="159">
        <f t="shared" si="152"/>
        <v>0</v>
      </c>
      <c r="J355" s="159">
        <f t="shared" si="152"/>
        <v>0</v>
      </c>
      <c r="K355" s="159">
        <f t="shared" si="152"/>
        <v>0</v>
      </c>
      <c r="L355" s="159">
        <f t="shared" si="152"/>
        <v>0</v>
      </c>
      <c r="M355" s="159">
        <f t="shared" si="152"/>
        <v>0</v>
      </c>
      <c r="N355" s="159">
        <f t="shared" si="152"/>
        <v>0</v>
      </c>
      <c r="O355" s="159">
        <f t="shared" si="152"/>
        <v>0</v>
      </c>
      <c r="P355" s="159">
        <f t="shared" si="152"/>
        <v>0</v>
      </c>
      <c r="Q355" s="159">
        <f t="shared" si="152"/>
        <v>0</v>
      </c>
      <c r="R355" s="159">
        <f t="shared" si="152"/>
        <v>0</v>
      </c>
      <c r="S355" s="159">
        <f t="shared" si="152"/>
        <v>0</v>
      </c>
      <c r="T355" s="159">
        <f t="shared" si="152"/>
        <v>0</v>
      </c>
      <c r="U355" s="159">
        <f t="shared" si="152"/>
        <v>0</v>
      </c>
      <c r="V355" s="159">
        <f t="shared" si="152"/>
        <v>0</v>
      </c>
      <c r="W355" s="159">
        <f t="shared" si="152"/>
        <v>0</v>
      </c>
      <c r="X355" s="159">
        <f t="shared" si="152"/>
        <v>0</v>
      </c>
      <c r="Y355" s="159">
        <f t="shared" si="152"/>
        <v>0</v>
      </c>
      <c r="Z355" s="159">
        <f t="shared" si="152"/>
        <v>0</v>
      </c>
      <c r="AA355" s="159">
        <f t="shared" si="152"/>
        <v>0</v>
      </c>
      <c r="AB355" s="159">
        <f t="shared" si="152"/>
        <v>0</v>
      </c>
      <c r="AC355" s="159">
        <f t="shared" si="152"/>
        <v>0</v>
      </c>
      <c r="AD355" s="159">
        <f t="shared" si="152"/>
        <v>0</v>
      </c>
      <c r="AE355" s="159">
        <f t="shared" si="152"/>
        <v>0</v>
      </c>
      <c r="AF355" s="159">
        <f t="shared" si="152"/>
        <v>0</v>
      </c>
      <c r="AG355" s="159">
        <f t="shared" si="152"/>
        <v>0</v>
      </c>
    </row>
    <row r="356" spans="1:33" hidden="1">
      <c r="A356" s="17" t="s">
        <v>698</v>
      </c>
      <c r="B356" s="55">
        <v>795</v>
      </c>
      <c r="C356" s="16" t="s">
        <v>35</v>
      </c>
      <c r="D356" s="16" t="s">
        <v>37</v>
      </c>
      <c r="E356" s="16" t="s">
        <v>599</v>
      </c>
      <c r="F356" s="16" t="s">
        <v>699</v>
      </c>
      <c r="G356" s="159">
        <f>'прил 7'!G1735</f>
        <v>0</v>
      </c>
      <c r="H356" s="159">
        <f>'прил 7'!H1735</f>
        <v>0</v>
      </c>
      <c r="I356" s="159">
        <f>'прил 7'!I1735</f>
        <v>0</v>
      </c>
      <c r="J356" s="159">
        <f>'прил 7'!J1735</f>
        <v>0</v>
      </c>
      <c r="K356" s="159">
        <f>'прил 7'!K1735</f>
        <v>0</v>
      </c>
      <c r="L356" s="159">
        <f>'прил 7'!L1735</f>
        <v>0</v>
      </c>
      <c r="M356" s="159">
        <f>'прил 7'!M1735</f>
        <v>0</v>
      </c>
      <c r="N356" s="159">
        <f>'прил 7'!N1735</f>
        <v>0</v>
      </c>
      <c r="O356" s="159">
        <f>'прил 7'!O1735</f>
        <v>0</v>
      </c>
      <c r="P356" s="159">
        <f>'прил 7'!P1735</f>
        <v>0</v>
      </c>
      <c r="Q356" s="159">
        <f>'прил 7'!Q1735</f>
        <v>0</v>
      </c>
      <c r="R356" s="159">
        <f>'прил 7'!R1735</f>
        <v>0</v>
      </c>
      <c r="S356" s="159">
        <f>'прил 7'!S1735</f>
        <v>0</v>
      </c>
      <c r="T356" s="159">
        <f>'прил 7'!T1735</f>
        <v>0</v>
      </c>
      <c r="U356" s="159">
        <f>'прил 7'!U1735</f>
        <v>0</v>
      </c>
      <c r="V356" s="159">
        <f>'прил 7'!V1735</f>
        <v>0</v>
      </c>
      <c r="W356" s="159">
        <f>'прил 7'!W1735</f>
        <v>0</v>
      </c>
      <c r="X356" s="159">
        <f>'прил 7'!X1735</f>
        <v>0</v>
      </c>
      <c r="Y356" s="159">
        <f>'прил 7'!Y1735</f>
        <v>0</v>
      </c>
      <c r="Z356" s="159">
        <f>'прил 7'!Z1735</f>
        <v>0</v>
      </c>
      <c r="AA356" s="159">
        <f>'прил 7'!AA1735</f>
        <v>0</v>
      </c>
      <c r="AB356" s="159">
        <f>'прил 7'!AB1735</f>
        <v>0</v>
      </c>
      <c r="AC356" s="159">
        <f>'прил 7'!AC1735</f>
        <v>0</v>
      </c>
      <c r="AD356" s="159">
        <f>'прил 7'!AD1735</f>
        <v>0</v>
      </c>
      <c r="AE356" s="159">
        <f>'прил 7'!AE1735</f>
        <v>0</v>
      </c>
      <c r="AF356" s="159">
        <f>'прил 7'!AF1735</f>
        <v>0</v>
      </c>
      <c r="AG356" s="159">
        <f>'прил 7'!AG1735</f>
        <v>0</v>
      </c>
    </row>
    <row r="357" spans="1:33" ht="38.25" hidden="1">
      <c r="A357" s="17" t="s">
        <v>601</v>
      </c>
      <c r="B357" s="55">
        <v>795</v>
      </c>
      <c r="C357" s="16" t="s">
        <v>35</v>
      </c>
      <c r="D357" s="16" t="s">
        <v>37</v>
      </c>
      <c r="E357" s="16" t="s">
        <v>600</v>
      </c>
      <c r="F357" s="16"/>
      <c r="G357" s="159">
        <f>G358</f>
        <v>0</v>
      </c>
      <c r="H357" s="159">
        <f t="shared" ref="H357:AG358" si="153">H358</f>
        <v>0</v>
      </c>
      <c r="I357" s="159">
        <f t="shared" si="153"/>
        <v>0</v>
      </c>
      <c r="J357" s="159">
        <f t="shared" si="153"/>
        <v>0</v>
      </c>
      <c r="K357" s="159">
        <f t="shared" si="153"/>
        <v>0</v>
      </c>
      <c r="L357" s="159">
        <f t="shared" si="153"/>
        <v>0</v>
      </c>
      <c r="M357" s="159">
        <f t="shared" si="153"/>
        <v>0</v>
      </c>
      <c r="N357" s="159">
        <f t="shared" si="153"/>
        <v>0</v>
      </c>
      <c r="O357" s="159">
        <f t="shared" si="153"/>
        <v>0</v>
      </c>
      <c r="P357" s="159">
        <f t="shared" si="153"/>
        <v>0</v>
      </c>
      <c r="Q357" s="159">
        <f t="shared" si="153"/>
        <v>0</v>
      </c>
      <c r="R357" s="159">
        <f t="shared" si="153"/>
        <v>0</v>
      </c>
      <c r="S357" s="159">
        <f t="shared" si="153"/>
        <v>0</v>
      </c>
      <c r="T357" s="159">
        <f t="shared" si="153"/>
        <v>0</v>
      </c>
      <c r="U357" s="159">
        <f t="shared" si="153"/>
        <v>0</v>
      </c>
      <c r="V357" s="159">
        <f t="shared" si="153"/>
        <v>0</v>
      </c>
      <c r="W357" s="159">
        <f t="shared" si="153"/>
        <v>0</v>
      </c>
      <c r="X357" s="159">
        <f t="shared" si="153"/>
        <v>0</v>
      </c>
      <c r="Y357" s="159">
        <f t="shared" si="153"/>
        <v>0</v>
      </c>
      <c r="Z357" s="159">
        <f t="shared" si="153"/>
        <v>0</v>
      </c>
      <c r="AA357" s="159">
        <f t="shared" si="153"/>
        <v>0</v>
      </c>
      <c r="AB357" s="159">
        <f t="shared" si="153"/>
        <v>0</v>
      </c>
      <c r="AC357" s="159">
        <f t="shared" si="153"/>
        <v>0</v>
      </c>
      <c r="AD357" s="159">
        <f t="shared" si="153"/>
        <v>0</v>
      </c>
      <c r="AE357" s="159">
        <f t="shared" si="153"/>
        <v>0</v>
      </c>
      <c r="AF357" s="159">
        <f t="shared" si="153"/>
        <v>0</v>
      </c>
      <c r="AG357" s="159">
        <f t="shared" si="153"/>
        <v>0</v>
      </c>
    </row>
    <row r="358" spans="1:33" ht="25.5" hidden="1">
      <c r="A358" s="17" t="s">
        <v>695</v>
      </c>
      <c r="B358" s="55">
        <v>795</v>
      </c>
      <c r="C358" s="16" t="s">
        <v>35</v>
      </c>
      <c r="D358" s="16" t="s">
        <v>37</v>
      </c>
      <c r="E358" s="16" t="s">
        <v>600</v>
      </c>
      <c r="F358" s="16" t="s">
        <v>696</v>
      </c>
      <c r="G358" s="159">
        <f>G359</f>
        <v>0</v>
      </c>
      <c r="H358" s="159">
        <f t="shared" si="153"/>
        <v>0</v>
      </c>
      <c r="I358" s="159">
        <f t="shared" si="153"/>
        <v>0</v>
      </c>
      <c r="J358" s="159">
        <f t="shared" si="153"/>
        <v>0</v>
      </c>
      <c r="K358" s="159">
        <f t="shared" si="153"/>
        <v>0</v>
      </c>
      <c r="L358" s="159">
        <f t="shared" si="153"/>
        <v>0</v>
      </c>
      <c r="M358" s="159">
        <f t="shared" si="153"/>
        <v>0</v>
      </c>
      <c r="N358" s="159">
        <f t="shared" si="153"/>
        <v>0</v>
      </c>
      <c r="O358" s="159">
        <f t="shared" si="153"/>
        <v>0</v>
      </c>
      <c r="P358" s="159">
        <f t="shared" si="153"/>
        <v>0</v>
      </c>
      <c r="Q358" s="159">
        <f t="shared" si="153"/>
        <v>0</v>
      </c>
      <c r="R358" s="159">
        <f t="shared" si="153"/>
        <v>0</v>
      </c>
      <c r="S358" s="159">
        <f t="shared" si="153"/>
        <v>0</v>
      </c>
      <c r="T358" s="159">
        <f t="shared" si="153"/>
        <v>0</v>
      </c>
      <c r="U358" s="159">
        <f t="shared" si="153"/>
        <v>0</v>
      </c>
      <c r="V358" s="159">
        <f t="shared" si="153"/>
        <v>0</v>
      </c>
      <c r="W358" s="159">
        <f t="shared" si="153"/>
        <v>0</v>
      </c>
      <c r="X358" s="159">
        <f t="shared" si="153"/>
        <v>0</v>
      </c>
      <c r="Y358" s="159">
        <f t="shared" si="153"/>
        <v>0</v>
      </c>
      <c r="Z358" s="159">
        <f t="shared" si="153"/>
        <v>0</v>
      </c>
      <c r="AA358" s="159">
        <f t="shared" si="153"/>
        <v>0</v>
      </c>
      <c r="AB358" s="159">
        <f t="shared" si="153"/>
        <v>0</v>
      </c>
      <c r="AC358" s="159">
        <f t="shared" si="153"/>
        <v>0</v>
      </c>
      <c r="AD358" s="159">
        <f t="shared" si="153"/>
        <v>0</v>
      </c>
      <c r="AE358" s="159">
        <f t="shared" si="153"/>
        <v>0</v>
      </c>
      <c r="AF358" s="159">
        <f t="shared" si="153"/>
        <v>0</v>
      </c>
      <c r="AG358" s="159">
        <f t="shared" si="153"/>
        <v>0</v>
      </c>
    </row>
    <row r="359" spans="1:33" hidden="1">
      <c r="A359" s="17" t="s">
        <v>698</v>
      </c>
      <c r="B359" s="55">
        <v>795</v>
      </c>
      <c r="C359" s="16" t="s">
        <v>35</v>
      </c>
      <c r="D359" s="16" t="s">
        <v>37</v>
      </c>
      <c r="E359" s="16" t="s">
        <v>600</v>
      </c>
      <c r="F359" s="16" t="s">
        <v>699</v>
      </c>
      <c r="G359" s="159">
        <f>'прил 7'!G1738</f>
        <v>0</v>
      </c>
      <c r="H359" s="159">
        <f>'прил 7'!H1738</f>
        <v>0</v>
      </c>
      <c r="I359" s="159">
        <f>'прил 7'!I1738</f>
        <v>0</v>
      </c>
      <c r="J359" s="159">
        <f>'прил 7'!J1738</f>
        <v>0</v>
      </c>
      <c r="K359" s="159">
        <f>'прил 7'!K1738</f>
        <v>0</v>
      </c>
      <c r="L359" s="159">
        <f>'прил 7'!L1738</f>
        <v>0</v>
      </c>
      <c r="M359" s="159">
        <f>'прил 7'!M1738</f>
        <v>0</v>
      </c>
      <c r="N359" s="159">
        <f>'прил 7'!N1738</f>
        <v>0</v>
      </c>
      <c r="O359" s="159">
        <f>'прил 7'!O1738</f>
        <v>0</v>
      </c>
      <c r="P359" s="159">
        <f>'прил 7'!P1738</f>
        <v>0</v>
      </c>
      <c r="Q359" s="159">
        <f>'прил 7'!Q1738</f>
        <v>0</v>
      </c>
      <c r="R359" s="159">
        <f>'прил 7'!R1738</f>
        <v>0</v>
      </c>
      <c r="S359" s="159">
        <f>'прил 7'!S1738</f>
        <v>0</v>
      </c>
      <c r="T359" s="159">
        <f>'прил 7'!T1738</f>
        <v>0</v>
      </c>
      <c r="U359" s="159">
        <f>'прил 7'!U1738</f>
        <v>0</v>
      </c>
      <c r="V359" s="159">
        <f>'прил 7'!V1738</f>
        <v>0</v>
      </c>
      <c r="W359" s="159">
        <f>'прил 7'!W1738</f>
        <v>0</v>
      </c>
      <c r="X359" s="159">
        <f>'прил 7'!X1738</f>
        <v>0</v>
      </c>
      <c r="Y359" s="159">
        <f>'прил 7'!Y1738</f>
        <v>0</v>
      </c>
      <c r="Z359" s="159">
        <f>'прил 7'!Z1738</f>
        <v>0</v>
      </c>
      <c r="AA359" s="159">
        <f>'прил 7'!AA1738</f>
        <v>0</v>
      </c>
      <c r="AB359" s="159">
        <f>'прил 7'!AB1738</f>
        <v>0</v>
      </c>
      <c r="AC359" s="159">
        <f>'прил 7'!AC1738</f>
        <v>0</v>
      </c>
      <c r="AD359" s="159">
        <f>'прил 7'!AD1738</f>
        <v>0</v>
      </c>
      <c r="AE359" s="159">
        <f>'прил 7'!AE1738</f>
        <v>0</v>
      </c>
      <c r="AF359" s="159">
        <f>'прил 7'!AF1738</f>
        <v>0</v>
      </c>
      <c r="AG359" s="159">
        <f>'прил 7'!AG1738</f>
        <v>0</v>
      </c>
    </row>
    <row r="360" spans="1:33" ht="25.5">
      <c r="A360" s="17" t="s">
        <v>826</v>
      </c>
      <c r="B360" s="55">
        <v>795</v>
      </c>
      <c r="C360" s="16" t="s">
        <v>35</v>
      </c>
      <c r="D360" s="16" t="s">
        <v>37</v>
      </c>
      <c r="E360" s="16" t="s">
        <v>930</v>
      </c>
      <c r="F360" s="16"/>
      <c r="G360" s="159">
        <f>G363</f>
        <v>1159000</v>
      </c>
      <c r="H360" s="159">
        <f t="shared" ref="H360:AG360" si="154">H363</f>
        <v>1159000</v>
      </c>
      <c r="I360" s="159">
        <f t="shared" si="154"/>
        <v>1159000</v>
      </c>
      <c r="J360" s="159">
        <f t="shared" si="154"/>
        <v>1159000</v>
      </c>
      <c r="K360" s="159">
        <f t="shared" si="154"/>
        <v>1159000</v>
      </c>
      <c r="L360" s="159">
        <f t="shared" si="154"/>
        <v>1159000</v>
      </c>
      <c r="M360" s="159">
        <f t="shared" si="154"/>
        <v>1159000</v>
      </c>
      <c r="N360" s="159">
        <f t="shared" si="154"/>
        <v>1159000</v>
      </c>
      <c r="O360" s="159">
        <f t="shared" si="154"/>
        <v>1159000</v>
      </c>
      <c r="P360" s="159">
        <f t="shared" si="154"/>
        <v>1159000</v>
      </c>
      <c r="Q360" s="159">
        <f t="shared" si="154"/>
        <v>1159000</v>
      </c>
      <c r="R360" s="159">
        <f t="shared" si="154"/>
        <v>1159000</v>
      </c>
      <c r="S360" s="159">
        <f t="shared" si="154"/>
        <v>0</v>
      </c>
      <c r="T360" s="159">
        <f t="shared" si="154"/>
        <v>0</v>
      </c>
      <c r="U360" s="159">
        <f t="shared" si="154"/>
        <v>0</v>
      </c>
      <c r="V360" s="159">
        <f t="shared" si="154"/>
        <v>0</v>
      </c>
      <c r="W360" s="159">
        <f t="shared" si="154"/>
        <v>0</v>
      </c>
      <c r="X360" s="159">
        <f t="shared" si="154"/>
        <v>0</v>
      </c>
      <c r="Y360" s="159">
        <f t="shared" si="154"/>
        <v>0</v>
      </c>
      <c r="Z360" s="159">
        <f t="shared" si="154"/>
        <v>0</v>
      </c>
      <c r="AA360" s="159">
        <f t="shared" si="154"/>
        <v>0</v>
      </c>
      <c r="AB360" s="159">
        <f t="shared" si="154"/>
        <v>0</v>
      </c>
      <c r="AC360" s="159">
        <f t="shared" si="154"/>
        <v>0</v>
      </c>
      <c r="AD360" s="159">
        <f t="shared" si="154"/>
        <v>0</v>
      </c>
      <c r="AE360" s="159">
        <f t="shared" si="154"/>
        <v>0</v>
      </c>
      <c r="AF360" s="159">
        <f t="shared" si="154"/>
        <v>0</v>
      </c>
      <c r="AG360" s="159">
        <f t="shared" si="154"/>
        <v>1159000</v>
      </c>
    </row>
    <row r="361" spans="1:33" ht="40.5" customHeight="1">
      <c r="A361" s="17" t="s">
        <v>159</v>
      </c>
      <c r="B361" s="55">
        <v>774</v>
      </c>
      <c r="C361" s="16" t="s">
        <v>35</v>
      </c>
      <c r="D361" s="16" t="s">
        <v>37</v>
      </c>
      <c r="E361" s="16" t="s">
        <v>930</v>
      </c>
      <c r="F361" s="16" t="s">
        <v>696</v>
      </c>
      <c r="G361" s="159">
        <f>G363</f>
        <v>1159000</v>
      </c>
      <c r="H361" s="159">
        <f t="shared" ref="H361:AG361" si="155">H363</f>
        <v>1159000</v>
      </c>
      <c r="I361" s="159">
        <f t="shared" si="155"/>
        <v>1159000</v>
      </c>
      <c r="J361" s="159">
        <f t="shared" si="155"/>
        <v>1159000</v>
      </c>
      <c r="K361" s="159">
        <f t="shared" si="155"/>
        <v>1159000</v>
      </c>
      <c r="L361" s="159">
        <f t="shared" si="155"/>
        <v>1159000</v>
      </c>
      <c r="M361" s="159">
        <f t="shared" si="155"/>
        <v>1159000</v>
      </c>
      <c r="N361" s="159">
        <f t="shared" si="155"/>
        <v>1159000</v>
      </c>
      <c r="O361" s="159">
        <f t="shared" si="155"/>
        <v>1159000</v>
      </c>
      <c r="P361" s="159">
        <f t="shared" si="155"/>
        <v>1159000</v>
      </c>
      <c r="Q361" s="159">
        <f t="shared" si="155"/>
        <v>1159000</v>
      </c>
      <c r="R361" s="159">
        <f t="shared" si="155"/>
        <v>1159000</v>
      </c>
      <c r="S361" s="159">
        <f t="shared" si="155"/>
        <v>0</v>
      </c>
      <c r="T361" s="159">
        <f t="shared" si="155"/>
        <v>0</v>
      </c>
      <c r="U361" s="159">
        <f t="shared" si="155"/>
        <v>0</v>
      </c>
      <c r="V361" s="159">
        <f t="shared" si="155"/>
        <v>0</v>
      </c>
      <c r="W361" s="159">
        <f t="shared" si="155"/>
        <v>0</v>
      </c>
      <c r="X361" s="159">
        <f t="shared" si="155"/>
        <v>0</v>
      </c>
      <c r="Y361" s="159">
        <f t="shared" si="155"/>
        <v>0</v>
      </c>
      <c r="Z361" s="159">
        <f t="shared" si="155"/>
        <v>0</v>
      </c>
      <c r="AA361" s="159">
        <f t="shared" si="155"/>
        <v>0</v>
      </c>
      <c r="AB361" s="159">
        <f t="shared" si="155"/>
        <v>0</v>
      </c>
      <c r="AC361" s="159">
        <f t="shared" si="155"/>
        <v>0</v>
      </c>
      <c r="AD361" s="159">
        <f t="shared" si="155"/>
        <v>0</v>
      </c>
      <c r="AE361" s="159">
        <f t="shared" si="155"/>
        <v>0</v>
      </c>
      <c r="AF361" s="159">
        <f t="shared" si="155"/>
        <v>0</v>
      </c>
      <c r="AG361" s="159">
        <f t="shared" si="155"/>
        <v>1159000</v>
      </c>
    </row>
    <row r="362" spans="1:33" hidden="1">
      <c r="A362" s="17"/>
      <c r="B362" s="55"/>
      <c r="C362" s="16"/>
      <c r="D362" s="16"/>
      <c r="E362" s="16" t="s">
        <v>930</v>
      </c>
      <c r="F362" s="16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</row>
    <row r="363" spans="1:33" ht="89.25">
      <c r="A363" s="56" t="s">
        <v>902</v>
      </c>
      <c r="B363" s="55">
        <v>795</v>
      </c>
      <c r="C363" s="16" t="s">
        <v>35</v>
      </c>
      <c r="D363" s="16" t="s">
        <v>37</v>
      </c>
      <c r="E363" s="16" t="s">
        <v>930</v>
      </c>
      <c r="F363" s="16" t="s">
        <v>901</v>
      </c>
      <c r="G363" s="159">
        <f>'прил 7'!G548</f>
        <v>1159000</v>
      </c>
      <c r="H363" s="159">
        <f>'прил 7'!H548</f>
        <v>1159000</v>
      </c>
      <c r="I363" s="159">
        <f>'прил 7'!I548</f>
        <v>1159000</v>
      </c>
      <c r="J363" s="159">
        <f>'прил 7'!J548</f>
        <v>1159000</v>
      </c>
      <c r="K363" s="159">
        <f>'прил 7'!K548</f>
        <v>1159000</v>
      </c>
      <c r="L363" s="159">
        <f>'прил 7'!L548</f>
        <v>1159000</v>
      </c>
      <c r="M363" s="159">
        <f>'прил 7'!M548</f>
        <v>1159000</v>
      </c>
      <c r="N363" s="159">
        <f>'прил 7'!N548</f>
        <v>1159000</v>
      </c>
      <c r="O363" s="159">
        <f>'прил 7'!O548</f>
        <v>1159000</v>
      </c>
      <c r="P363" s="159">
        <f>'прил 7'!P548</f>
        <v>1159000</v>
      </c>
      <c r="Q363" s="159">
        <f>'прил 7'!Q548</f>
        <v>1159000</v>
      </c>
      <c r="R363" s="159">
        <f>'прил 7'!R548</f>
        <v>1159000</v>
      </c>
      <c r="S363" s="159">
        <f>'прил 7'!S548</f>
        <v>0</v>
      </c>
      <c r="T363" s="159">
        <f>'прил 7'!T548</f>
        <v>0</v>
      </c>
      <c r="U363" s="159">
        <f>'прил 7'!U548</f>
        <v>0</v>
      </c>
      <c r="V363" s="159">
        <f>'прил 7'!V548</f>
        <v>0</v>
      </c>
      <c r="W363" s="159">
        <f>'прил 7'!W548</f>
        <v>0</v>
      </c>
      <c r="X363" s="159">
        <f>'прил 7'!X548</f>
        <v>0</v>
      </c>
      <c r="Y363" s="159">
        <f>'прил 7'!Y548</f>
        <v>0</v>
      </c>
      <c r="Z363" s="159">
        <f>'прил 7'!Z548</f>
        <v>0</v>
      </c>
      <c r="AA363" s="159">
        <f>'прил 7'!AA548</f>
        <v>0</v>
      </c>
      <c r="AB363" s="159">
        <f>'прил 7'!AB548</f>
        <v>0</v>
      </c>
      <c r="AC363" s="159">
        <f>'прил 7'!AC548</f>
        <v>0</v>
      </c>
      <c r="AD363" s="159">
        <f>'прил 7'!AD548</f>
        <v>0</v>
      </c>
      <c r="AE363" s="159">
        <f>'прил 7'!AE548</f>
        <v>0</v>
      </c>
      <c r="AF363" s="159">
        <f>'прил 7'!AF548</f>
        <v>0</v>
      </c>
      <c r="AG363" s="159">
        <v>1159000</v>
      </c>
    </row>
    <row r="364" spans="1:33" hidden="1">
      <c r="A364" s="17"/>
      <c r="B364" s="55">
        <v>795</v>
      </c>
      <c r="C364" s="16" t="s">
        <v>35</v>
      </c>
      <c r="D364" s="16" t="s">
        <v>37</v>
      </c>
      <c r="E364" s="16"/>
      <c r="F364" s="16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  <c r="AE364" s="159"/>
      <c r="AF364" s="159"/>
      <c r="AG364" s="159"/>
    </row>
    <row r="365" spans="1:33" ht="51" hidden="1">
      <c r="A365" s="17" t="s">
        <v>793</v>
      </c>
      <c r="B365" s="55">
        <v>774</v>
      </c>
      <c r="C365" s="16" t="s">
        <v>35</v>
      </c>
      <c r="D365" s="16" t="s">
        <v>109</v>
      </c>
      <c r="E365" s="16" t="s">
        <v>448</v>
      </c>
      <c r="F365" s="16"/>
      <c r="G365" s="159">
        <f>G366</f>
        <v>160000</v>
      </c>
      <c r="H365" s="159">
        <f t="shared" ref="H365:AG365" si="156">H366</f>
        <v>160001</v>
      </c>
      <c r="I365" s="159">
        <f t="shared" si="156"/>
        <v>160002</v>
      </c>
      <c r="J365" s="159">
        <f t="shared" si="156"/>
        <v>160003</v>
      </c>
      <c r="K365" s="159">
        <f t="shared" si="156"/>
        <v>160004</v>
      </c>
      <c r="L365" s="159">
        <f t="shared" si="156"/>
        <v>160005</v>
      </c>
      <c r="M365" s="159">
        <f t="shared" si="156"/>
        <v>160006</v>
      </c>
      <c r="N365" s="159">
        <f t="shared" si="156"/>
        <v>160007</v>
      </c>
      <c r="O365" s="159">
        <f t="shared" si="156"/>
        <v>160008</v>
      </c>
      <c r="P365" s="159">
        <f t="shared" si="156"/>
        <v>160009</v>
      </c>
      <c r="Q365" s="159">
        <f t="shared" si="156"/>
        <v>160010</v>
      </c>
      <c r="R365" s="159">
        <f t="shared" si="156"/>
        <v>160011</v>
      </c>
      <c r="S365" s="159">
        <f t="shared" si="156"/>
        <v>160012</v>
      </c>
      <c r="T365" s="159">
        <f t="shared" si="156"/>
        <v>160013</v>
      </c>
      <c r="U365" s="159">
        <f t="shared" si="156"/>
        <v>160014</v>
      </c>
      <c r="V365" s="159">
        <f t="shared" si="156"/>
        <v>160015</v>
      </c>
      <c r="W365" s="159">
        <f t="shared" si="156"/>
        <v>160016</v>
      </c>
      <c r="X365" s="159">
        <f t="shared" si="156"/>
        <v>160017</v>
      </c>
      <c r="Y365" s="159">
        <f t="shared" si="156"/>
        <v>160018</v>
      </c>
      <c r="Z365" s="159">
        <f t="shared" si="156"/>
        <v>160019</v>
      </c>
      <c r="AA365" s="159">
        <f t="shared" si="156"/>
        <v>160020</v>
      </c>
      <c r="AB365" s="159">
        <f t="shared" si="156"/>
        <v>160021</v>
      </c>
      <c r="AC365" s="159">
        <f t="shared" si="156"/>
        <v>160022</v>
      </c>
      <c r="AD365" s="159">
        <f t="shared" si="156"/>
        <v>160023</v>
      </c>
      <c r="AE365" s="159">
        <f t="shared" si="156"/>
        <v>160024</v>
      </c>
      <c r="AF365" s="159">
        <f t="shared" si="156"/>
        <v>160025</v>
      </c>
      <c r="AG365" s="159">
        <f t="shared" si="156"/>
        <v>160000</v>
      </c>
    </row>
    <row r="366" spans="1:33" ht="38.25">
      <c r="A366" s="17" t="s">
        <v>961</v>
      </c>
      <c r="B366" s="55">
        <v>774</v>
      </c>
      <c r="C366" s="16" t="s">
        <v>35</v>
      </c>
      <c r="D366" s="16" t="s">
        <v>109</v>
      </c>
      <c r="E366" s="16" t="s">
        <v>947</v>
      </c>
      <c r="F366" s="16"/>
      <c r="G366" s="159">
        <f>G368</f>
        <v>160000</v>
      </c>
      <c r="H366" s="159">
        <f t="shared" ref="H366:AG366" si="157">H368</f>
        <v>160001</v>
      </c>
      <c r="I366" s="159">
        <f t="shared" si="157"/>
        <v>160002</v>
      </c>
      <c r="J366" s="159">
        <f t="shared" si="157"/>
        <v>160003</v>
      </c>
      <c r="K366" s="159">
        <f t="shared" si="157"/>
        <v>160004</v>
      </c>
      <c r="L366" s="159">
        <f t="shared" si="157"/>
        <v>160005</v>
      </c>
      <c r="M366" s="159">
        <f t="shared" si="157"/>
        <v>160006</v>
      </c>
      <c r="N366" s="159">
        <f t="shared" si="157"/>
        <v>160007</v>
      </c>
      <c r="O366" s="159">
        <f t="shared" si="157"/>
        <v>160008</v>
      </c>
      <c r="P366" s="159">
        <f t="shared" si="157"/>
        <v>160009</v>
      </c>
      <c r="Q366" s="159">
        <f t="shared" si="157"/>
        <v>160010</v>
      </c>
      <c r="R366" s="159">
        <f t="shared" si="157"/>
        <v>160011</v>
      </c>
      <c r="S366" s="159">
        <f t="shared" si="157"/>
        <v>160012</v>
      </c>
      <c r="T366" s="159">
        <f t="shared" si="157"/>
        <v>160013</v>
      </c>
      <c r="U366" s="159">
        <f t="shared" si="157"/>
        <v>160014</v>
      </c>
      <c r="V366" s="159">
        <f t="shared" si="157"/>
        <v>160015</v>
      </c>
      <c r="W366" s="159">
        <f t="shared" si="157"/>
        <v>160016</v>
      </c>
      <c r="X366" s="159">
        <f t="shared" si="157"/>
        <v>160017</v>
      </c>
      <c r="Y366" s="159">
        <f t="shared" si="157"/>
        <v>160018</v>
      </c>
      <c r="Z366" s="159">
        <f t="shared" si="157"/>
        <v>160019</v>
      </c>
      <c r="AA366" s="159">
        <f t="shared" si="157"/>
        <v>160020</v>
      </c>
      <c r="AB366" s="159">
        <f t="shared" si="157"/>
        <v>160021</v>
      </c>
      <c r="AC366" s="159">
        <f t="shared" si="157"/>
        <v>160022</v>
      </c>
      <c r="AD366" s="159">
        <f t="shared" si="157"/>
        <v>160023</v>
      </c>
      <c r="AE366" s="159">
        <f t="shared" si="157"/>
        <v>160024</v>
      </c>
      <c r="AF366" s="159">
        <f t="shared" si="157"/>
        <v>160025</v>
      </c>
      <c r="AG366" s="159">
        <f t="shared" si="157"/>
        <v>160000</v>
      </c>
    </row>
    <row r="367" spans="1:33" ht="40.5" customHeight="1">
      <c r="A367" s="17" t="s">
        <v>159</v>
      </c>
      <c r="B367" s="55">
        <v>774</v>
      </c>
      <c r="C367" s="16" t="s">
        <v>35</v>
      </c>
      <c r="D367" s="16" t="s">
        <v>109</v>
      </c>
      <c r="E367" s="16" t="s">
        <v>947</v>
      </c>
      <c r="F367" s="16" t="s">
        <v>696</v>
      </c>
      <c r="G367" s="159">
        <f>G368</f>
        <v>160000</v>
      </c>
      <c r="H367" s="159">
        <f t="shared" ref="H367:AG367" si="158">H368</f>
        <v>160001</v>
      </c>
      <c r="I367" s="159">
        <f t="shared" si="158"/>
        <v>160002</v>
      </c>
      <c r="J367" s="159">
        <f t="shared" si="158"/>
        <v>160003</v>
      </c>
      <c r="K367" s="159">
        <f t="shared" si="158"/>
        <v>160004</v>
      </c>
      <c r="L367" s="159">
        <f t="shared" si="158"/>
        <v>160005</v>
      </c>
      <c r="M367" s="159">
        <f t="shared" si="158"/>
        <v>160006</v>
      </c>
      <c r="N367" s="159">
        <f t="shared" si="158"/>
        <v>160007</v>
      </c>
      <c r="O367" s="159">
        <f t="shared" si="158"/>
        <v>160008</v>
      </c>
      <c r="P367" s="159">
        <f t="shared" si="158"/>
        <v>160009</v>
      </c>
      <c r="Q367" s="159">
        <f t="shared" si="158"/>
        <v>160010</v>
      </c>
      <c r="R367" s="159">
        <f t="shared" si="158"/>
        <v>160011</v>
      </c>
      <c r="S367" s="159">
        <f t="shared" si="158"/>
        <v>160012</v>
      </c>
      <c r="T367" s="159">
        <f t="shared" si="158"/>
        <v>160013</v>
      </c>
      <c r="U367" s="159">
        <f t="shared" si="158"/>
        <v>160014</v>
      </c>
      <c r="V367" s="159">
        <f t="shared" si="158"/>
        <v>160015</v>
      </c>
      <c r="W367" s="159">
        <f t="shared" si="158"/>
        <v>160016</v>
      </c>
      <c r="X367" s="159">
        <f t="shared" si="158"/>
        <v>160017</v>
      </c>
      <c r="Y367" s="159">
        <f t="shared" si="158"/>
        <v>160018</v>
      </c>
      <c r="Z367" s="159">
        <f t="shared" si="158"/>
        <v>160019</v>
      </c>
      <c r="AA367" s="159">
        <f t="shared" si="158"/>
        <v>160020</v>
      </c>
      <c r="AB367" s="159">
        <f t="shared" si="158"/>
        <v>160021</v>
      </c>
      <c r="AC367" s="159">
        <f t="shared" si="158"/>
        <v>160022</v>
      </c>
      <c r="AD367" s="159">
        <f t="shared" si="158"/>
        <v>160023</v>
      </c>
      <c r="AE367" s="159">
        <f t="shared" si="158"/>
        <v>160024</v>
      </c>
      <c r="AF367" s="159">
        <f t="shared" si="158"/>
        <v>160025</v>
      </c>
      <c r="AG367" s="159">
        <f t="shared" si="158"/>
        <v>160000</v>
      </c>
    </row>
    <row r="368" spans="1:33" ht="66" customHeight="1">
      <c r="A368" s="56" t="s">
        <v>902</v>
      </c>
      <c r="B368" s="55">
        <v>774</v>
      </c>
      <c r="C368" s="16" t="s">
        <v>35</v>
      </c>
      <c r="D368" s="16" t="s">
        <v>109</v>
      </c>
      <c r="E368" s="16" t="s">
        <v>947</v>
      </c>
      <c r="F368" s="16" t="s">
        <v>901</v>
      </c>
      <c r="G368" s="159">
        <v>160000</v>
      </c>
      <c r="H368" s="159">
        <v>160001</v>
      </c>
      <c r="I368" s="159">
        <v>160002</v>
      </c>
      <c r="J368" s="159">
        <v>160003</v>
      </c>
      <c r="K368" s="159">
        <v>160004</v>
      </c>
      <c r="L368" s="159">
        <v>160005</v>
      </c>
      <c r="M368" s="159">
        <v>160006</v>
      </c>
      <c r="N368" s="159">
        <v>160007</v>
      </c>
      <c r="O368" s="159">
        <v>160008</v>
      </c>
      <c r="P368" s="159">
        <v>160009</v>
      </c>
      <c r="Q368" s="159">
        <v>160010</v>
      </c>
      <c r="R368" s="159">
        <v>160011</v>
      </c>
      <c r="S368" s="159">
        <v>160012</v>
      </c>
      <c r="T368" s="159">
        <v>160013</v>
      </c>
      <c r="U368" s="159">
        <v>160014</v>
      </c>
      <c r="V368" s="159">
        <v>160015</v>
      </c>
      <c r="W368" s="159">
        <v>160016</v>
      </c>
      <c r="X368" s="159">
        <v>160017</v>
      </c>
      <c r="Y368" s="159">
        <v>160018</v>
      </c>
      <c r="Z368" s="159">
        <v>160019</v>
      </c>
      <c r="AA368" s="159">
        <v>160020</v>
      </c>
      <c r="AB368" s="159">
        <v>160021</v>
      </c>
      <c r="AC368" s="159">
        <v>160022</v>
      </c>
      <c r="AD368" s="159">
        <v>160023</v>
      </c>
      <c r="AE368" s="159">
        <v>160024</v>
      </c>
      <c r="AF368" s="159">
        <v>160025</v>
      </c>
      <c r="AG368" s="159">
        <v>160000</v>
      </c>
    </row>
    <row r="369" spans="1:33" ht="25.5">
      <c r="A369" s="17" t="s">
        <v>945</v>
      </c>
      <c r="B369" s="55">
        <v>774</v>
      </c>
      <c r="C369" s="16" t="s">
        <v>35</v>
      </c>
      <c r="D369" s="16" t="s">
        <v>109</v>
      </c>
      <c r="E369" s="16" t="s">
        <v>946</v>
      </c>
      <c r="F369" s="16"/>
      <c r="G369" s="159">
        <f>G371</f>
        <v>1365000</v>
      </c>
      <c r="H369" s="159">
        <f t="shared" ref="H369:AG369" si="159">H371</f>
        <v>1365000</v>
      </c>
      <c r="I369" s="159">
        <f t="shared" si="159"/>
        <v>1365000</v>
      </c>
      <c r="J369" s="159">
        <f t="shared" si="159"/>
        <v>1365000</v>
      </c>
      <c r="K369" s="159">
        <f t="shared" si="159"/>
        <v>1365000</v>
      </c>
      <c r="L369" s="159">
        <f t="shared" si="159"/>
        <v>1365000</v>
      </c>
      <c r="M369" s="159">
        <f t="shared" si="159"/>
        <v>1365000</v>
      </c>
      <c r="N369" s="159">
        <f t="shared" si="159"/>
        <v>1365000</v>
      </c>
      <c r="O369" s="159">
        <f t="shared" si="159"/>
        <v>1365000</v>
      </c>
      <c r="P369" s="159">
        <f t="shared" si="159"/>
        <v>1365000</v>
      </c>
      <c r="Q369" s="159">
        <f t="shared" si="159"/>
        <v>1365000</v>
      </c>
      <c r="R369" s="159">
        <f t="shared" si="159"/>
        <v>1365000</v>
      </c>
      <c r="S369" s="159">
        <f t="shared" si="159"/>
        <v>0</v>
      </c>
      <c r="T369" s="159">
        <f t="shared" si="159"/>
        <v>0</v>
      </c>
      <c r="U369" s="159">
        <f t="shared" si="159"/>
        <v>0</v>
      </c>
      <c r="V369" s="159">
        <f t="shared" si="159"/>
        <v>0</v>
      </c>
      <c r="W369" s="159">
        <f t="shared" si="159"/>
        <v>0</v>
      </c>
      <c r="X369" s="159">
        <f t="shared" si="159"/>
        <v>0</v>
      </c>
      <c r="Y369" s="159">
        <f t="shared" si="159"/>
        <v>0</v>
      </c>
      <c r="Z369" s="159">
        <f t="shared" si="159"/>
        <v>0</v>
      </c>
      <c r="AA369" s="159">
        <f t="shared" si="159"/>
        <v>0</v>
      </c>
      <c r="AB369" s="159">
        <f t="shared" si="159"/>
        <v>0</v>
      </c>
      <c r="AC369" s="159">
        <f t="shared" si="159"/>
        <v>0</v>
      </c>
      <c r="AD369" s="159">
        <f t="shared" si="159"/>
        <v>0</v>
      </c>
      <c r="AE369" s="159">
        <f t="shared" si="159"/>
        <v>0</v>
      </c>
      <c r="AF369" s="159">
        <f t="shared" si="159"/>
        <v>0</v>
      </c>
      <c r="AG369" s="159">
        <f t="shared" si="159"/>
        <v>1365000</v>
      </c>
    </row>
    <row r="370" spans="1:33" ht="40.5" customHeight="1">
      <c r="A370" s="17" t="s">
        <v>159</v>
      </c>
      <c r="B370" s="55">
        <v>774</v>
      </c>
      <c r="C370" s="16" t="s">
        <v>35</v>
      </c>
      <c r="D370" s="16" t="s">
        <v>109</v>
      </c>
      <c r="E370" s="16" t="s">
        <v>946</v>
      </c>
      <c r="F370" s="16" t="s">
        <v>696</v>
      </c>
      <c r="G370" s="159">
        <f>G371</f>
        <v>1365000</v>
      </c>
      <c r="H370" s="159">
        <f t="shared" ref="H370:AG370" si="160">H371</f>
        <v>1365000</v>
      </c>
      <c r="I370" s="159">
        <f t="shared" si="160"/>
        <v>1365000</v>
      </c>
      <c r="J370" s="159">
        <f t="shared" si="160"/>
        <v>1365000</v>
      </c>
      <c r="K370" s="159">
        <f t="shared" si="160"/>
        <v>1365000</v>
      </c>
      <c r="L370" s="159">
        <f t="shared" si="160"/>
        <v>1365000</v>
      </c>
      <c r="M370" s="159">
        <f t="shared" si="160"/>
        <v>1365000</v>
      </c>
      <c r="N370" s="159">
        <f t="shared" si="160"/>
        <v>1365000</v>
      </c>
      <c r="O370" s="159">
        <f t="shared" si="160"/>
        <v>1365000</v>
      </c>
      <c r="P370" s="159">
        <f t="shared" si="160"/>
        <v>1365000</v>
      </c>
      <c r="Q370" s="159">
        <f t="shared" si="160"/>
        <v>1365000</v>
      </c>
      <c r="R370" s="159">
        <f t="shared" si="160"/>
        <v>1365000</v>
      </c>
      <c r="S370" s="159">
        <f t="shared" si="160"/>
        <v>0</v>
      </c>
      <c r="T370" s="159">
        <f t="shared" si="160"/>
        <v>0</v>
      </c>
      <c r="U370" s="159">
        <f t="shared" si="160"/>
        <v>0</v>
      </c>
      <c r="V370" s="159">
        <f t="shared" si="160"/>
        <v>0</v>
      </c>
      <c r="W370" s="159">
        <f t="shared" si="160"/>
        <v>0</v>
      </c>
      <c r="X370" s="159">
        <f t="shared" si="160"/>
        <v>0</v>
      </c>
      <c r="Y370" s="159">
        <f t="shared" si="160"/>
        <v>0</v>
      </c>
      <c r="Z370" s="159">
        <f t="shared" si="160"/>
        <v>0</v>
      </c>
      <c r="AA370" s="159">
        <f t="shared" si="160"/>
        <v>0</v>
      </c>
      <c r="AB370" s="159">
        <f t="shared" si="160"/>
        <v>0</v>
      </c>
      <c r="AC370" s="159">
        <f t="shared" si="160"/>
        <v>0</v>
      </c>
      <c r="AD370" s="159">
        <f t="shared" si="160"/>
        <v>0</v>
      </c>
      <c r="AE370" s="159">
        <f t="shared" si="160"/>
        <v>0</v>
      </c>
      <c r="AF370" s="159">
        <f t="shared" si="160"/>
        <v>0</v>
      </c>
      <c r="AG370" s="159">
        <f t="shared" si="160"/>
        <v>1365000</v>
      </c>
    </row>
    <row r="371" spans="1:33" ht="66" customHeight="1">
      <c r="A371" s="56" t="s">
        <v>902</v>
      </c>
      <c r="B371" s="55">
        <v>774</v>
      </c>
      <c r="C371" s="16" t="s">
        <v>35</v>
      </c>
      <c r="D371" s="16" t="s">
        <v>109</v>
      </c>
      <c r="E371" s="16" t="s">
        <v>946</v>
      </c>
      <c r="F371" s="16" t="s">
        <v>901</v>
      </c>
      <c r="G371" s="159">
        <f>'прил 7'!G553</f>
        <v>1365000</v>
      </c>
      <c r="H371" s="159">
        <f>'прил 7'!H553</f>
        <v>1365000</v>
      </c>
      <c r="I371" s="159">
        <f>'прил 7'!I553</f>
        <v>1365000</v>
      </c>
      <c r="J371" s="159">
        <f>'прил 7'!J553</f>
        <v>1365000</v>
      </c>
      <c r="K371" s="159">
        <f>'прил 7'!K553</f>
        <v>1365000</v>
      </c>
      <c r="L371" s="159">
        <f>'прил 7'!L553</f>
        <v>1365000</v>
      </c>
      <c r="M371" s="159">
        <f>'прил 7'!M553</f>
        <v>1365000</v>
      </c>
      <c r="N371" s="159">
        <f>'прил 7'!N553</f>
        <v>1365000</v>
      </c>
      <c r="O371" s="159">
        <f>'прил 7'!O553</f>
        <v>1365000</v>
      </c>
      <c r="P371" s="159">
        <f>'прил 7'!P553</f>
        <v>1365000</v>
      </c>
      <c r="Q371" s="159">
        <f>'прил 7'!Q553</f>
        <v>1365000</v>
      </c>
      <c r="R371" s="159">
        <f>'прил 7'!R553</f>
        <v>1365000</v>
      </c>
      <c r="S371" s="159">
        <f>'прил 7'!S553</f>
        <v>0</v>
      </c>
      <c r="T371" s="159">
        <f>'прил 7'!T553</f>
        <v>0</v>
      </c>
      <c r="U371" s="159">
        <f>'прил 7'!U553</f>
        <v>0</v>
      </c>
      <c r="V371" s="159">
        <f>'прил 7'!V553</f>
        <v>0</v>
      </c>
      <c r="W371" s="159">
        <f>'прил 7'!W553</f>
        <v>0</v>
      </c>
      <c r="X371" s="159">
        <f>'прил 7'!X553</f>
        <v>0</v>
      </c>
      <c r="Y371" s="159">
        <f>'прил 7'!Y553</f>
        <v>0</v>
      </c>
      <c r="Z371" s="159">
        <f>'прил 7'!Z553</f>
        <v>0</v>
      </c>
      <c r="AA371" s="159">
        <f>'прил 7'!AA553</f>
        <v>0</v>
      </c>
      <c r="AB371" s="159">
        <f>'прил 7'!AB553</f>
        <v>0</v>
      </c>
      <c r="AC371" s="159">
        <f>'прил 7'!AC553</f>
        <v>0</v>
      </c>
      <c r="AD371" s="159">
        <f>'прил 7'!AD553</f>
        <v>0</v>
      </c>
      <c r="AE371" s="159">
        <f>'прил 7'!AE553</f>
        <v>0</v>
      </c>
      <c r="AF371" s="159">
        <f>'прил 7'!AF553</f>
        <v>0</v>
      </c>
      <c r="AG371" s="159">
        <v>1365000</v>
      </c>
    </row>
    <row r="372" spans="1:33" s="52" customFormat="1" ht="38.25" hidden="1" customHeight="1">
      <c r="A372" s="17" t="s">
        <v>960</v>
      </c>
      <c r="B372" s="55">
        <v>795</v>
      </c>
      <c r="C372" s="16" t="s">
        <v>35</v>
      </c>
      <c r="D372" s="16" t="s">
        <v>109</v>
      </c>
      <c r="E372" s="16" t="s">
        <v>959</v>
      </c>
      <c r="F372" s="16"/>
      <c r="G372" s="159">
        <f>G373</f>
        <v>0</v>
      </c>
      <c r="H372" s="159">
        <f t="shared" ref="H372:AG373" si="161">H373</f>
        <v>0</v>
      </c>
      <c r="I372" s="159">
        <f t="shared" si="161"/>
        <v>0</v>
      </c>
      <c r="J372" s="159">
        <f t="shared" si="161"/>
        <v>0</v>
      </c>
      <c r="K372" s="159">
        <f t="shared" si="161"/>
        <v>0</v>
      </c>
      <c r="L372" s="159">
        <f t="shared" si="161"/>
        <v>0</v>
      </c>
      <c r="M372" s="159">
        <f t="shared" si="161"/>
        <v>0</v>
      </c>
      <c r="N372" s="159">
        <f t="shared" si="161"/>
        <v>0</v>
      </c>
      <c r="O372" s="159">
        <f t="shared" si="161"/>
        <v>0</v>
      </c>
      <c r="P372" s="159">
        <f t="shared" si="161"/>
        <v>0</v>
      </c>
      <c r="Q372" s="159">
        <f t="shared" si="161"/>
        <v>0</v>
      </c>
      <c r="R372" s="159">
        <f t="shared" si="161"/>
        <v>0</v>
      </c>
      <c r="S372" s="159">
        <f t="shared" si="161"/>
        <v>0</v>
      </c>
      <c r="T372" s="159">
        <f t="shared" si="161"/>
        <v>0</v>
      </c>
      <c r="U372" s="159">
        <f t="shared" si="161"/>
        <v>0</v>
      </c>
      <c r="V372" s="159">
        <f t="shared" si="161"/>
        <v>0</v>
      </c>
      <c r="W372" s="159">
        <f t="shared" si="161"/>
        <v>0</v>
      </c>
      <c r="X372" s="159">
        <f t="shared" si="161"/>
        <v>0</v>
      </c>
      <c r="Y372" s="159">
        <f t="shared" si="161"/>
        <v>0</v>
      </c>
      <c r="Z372" s="159">
        <f t="shared" si="161"/>
        <v>0</v>
      </c>
      <c r="AA372" s="159">
        <f t="shared" si="161"/>
        <v>0</v>
      </c>
      <c r="AB372" s="159">
        <f t="shared" si="161"/>
        <v>0</v>
      </c>
      <c r="AC372" s="159">
        <f t="shared" si="161"/>
        <v>0</v>
      </c>
      <c r="AD372" s="159">
        <f t="shared" si="161"/>
        <v>0</v>
      </c>
      <c r="AE372" s="159">
        <f t="shared" si="161"/>
        <v>0</v>
      </c>
      <c r="AF372" s="159">
        <f t="shared" si="161"/>
        <v>0</v>
      </c>
      <c r="AG372" s="159">
        <f t="shared" si="161"/>
        <v>0</v>
      </c>
    </row>
    <row r="373" spans="1:33" s="52" customFormat="1" ht="28.5" hidden="1" customHeight="1">
      <c r="A373" s="17" t="s">
        <v>649</v>
      </c>
      <c r="B373" s="55">
        <v>795</v>
      </c>
      <c r="C373" s="16" t="s">
        <v>35</v>
      </c>
      <c r="D373" s="16" t="s">
        <v>109</v>
      </c>
      <c r="E373" s="16" t="s">
        <v>959</v>
      </c>
      <c r="F373" s="16" t="s">
        <v>50</v>
      </c>
      <c r="G373" s="159">
        <f>G374</f>
        <v>0</v>
      </c>
      <c r="H373" s="159">
        <f t="shared" si="161"/>
        <v>0</v>
      </c>
      <c r="I373" s="159">
        <f t="shared" si="161"/>
        <v>0</v>
      </c>
      <c r="J373" s="159">
        <f t="shared" si="161"/>
        <v>0</v>
      </c>
      <c r="K373" s="159">
        <f t="shared" si="161"/>
        <v>0</v>
      </c>
      <c r="L373" s="159">
        <f t="shared" si="161"/>
        <v>0</v>
      </c>
      <c r="M373" s="159">
        <f t="shared" si="161"/>
        <v>0</v>
      </c>
      <c r="N373" s="159">
        <f t="shared" si="161"/>
        <v>0</v>
      </c>
      <c r="O373" s="159">
        <f t="shared" si="161"/>
        <v>0</v>
      </c>
      <c r="P373" s="159">
        <f t="shared" si="161"/>
        <v>0</v>
      </c>
      <c r="Q373" s="159">
        <f t="shared" si="161"/>
        <v>0</v>
      </c>
      <c r="R373" s="159">
        <f t="shared" si="161"/>
        <v>0</v>
      </c>
      <c r="S373" s="159">
        <f t="shared" si="161"/>
        <v>0</v>
      </c>
      <c r="T373" s="159">
        <f t="shared" si="161"/>
        <v>0</v>
      </c>
      <c r="U373" s="159">
        <f t="shared" si="161"/>
        <v>0</v>
      </c>
      <c r="V373" s="159">
        <f t="shared" si="161"/>
        <v>0</v>
      </c>
      <c r="W373" s="159">
        <f t="shared" si="161"/>
        <v>0</v>
      </c>
      <c r="X373" s="159">
        <f t="shared" si="161"/>
        <v>0</v>
      </c>
      <c r="Y373" s="159">
        <f t="shared" si="161"/>
        <v>0</v>
      </c>
      <c r="Z373" s="159">
        <f t="shared" si="161"/>
        <v>0</v>
      </c>
      <c r="AA373" s="159">
        <f t="shared" si="161"/>
        <v>0</v>
      </c>
      <c r="AB373" s="159">
        <f t="shared" si="161"/>
        <v>0</v>
      </c>
      <c r="AC373" s="159">
        <f t="shared" si="161"/>
        <v>0</v>
      </c>
      <c r="AD373" s="159">
        <f t="shared" si="161"/>
        <v>0</v>
      </c>
      <c r="AE373" s="159">
        <f t="shared" si="161"/>
        <v>0</v>
      </c>
      <c r="AF373" s="159">
        <f t="shared" si="161"/>
        <v>0</v>
      </c>
      <c r="AG373" s="159">
        <f t="shared" si="161"/>
        <v>0</v>
      </c>
    </row>
    <row r="374" spans="1:33" s="52" customFormat="1" ht="28.5" hidden="1" customHeight="1">
      <c r="A374" s="17" t="s">
        <v>51</v>
      </c>
      <c r="B374" s="55">
        <v>795</v>
      </c>
      <c r="C374" s="16" t="s">
        <v>35</v>
      </c>
      <c r="D374" s="16" t="s">
        <v>109</v>
      </c>
      <c r="E374" s="16" t="s">
        <v>959</v>
      </c>
      <c r="F374" s="16" t="s">
        <v>52</v>
      </c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</row>
    <row r="375" spans="1:33" s="58" customFormat="1" ht="31.5" customHeight="1">
      <c r="A375" s="37" t="s">
        <v>781</v>
      </c>
      <c r="B375" s="38">
        <v>774</v>
      </c>
      <c r="C375" s="39" t="s">
        <v>35</v>
      </c>
      <c r="D375" s="39" t="s">
        <v>26</v>
      </c>
      <c r="E375" s="39" t="s">
        <v>416</v>
      </c>
      <c r="F375" s="39"/>
      <c r="G375" s="165">
        <f>G376+G383+G386+G432+G498+G512+G516+G488+G509</f>
        <v>907985445.28000009</v>
      </c>
      <c r="H375" s="165">
        <f t="shared" ref="H375:AG375" si="162">H376+H383+H386+H432+H498+H512+H516+H488+H509</f>
        <v>907985482.28000009</v>
      </c>
      <c r="I375" s="165">
        <f t="shared" si="162"/>
        <v>907985519.28000009</v>
      </c>
      <c r="J375" s="165">
        <f t="shared" si="162"/>
        <v>907985556.28000009</v>
      </c>
      <c r="K375" s="165">
        <f t="shared" si="162"/>
        <v>907985593.28000009</v>
      </c>
      <c r="L375" s="165">
        <f t="shared" si="162"/>
        <v>907985630.28000009</v>
      </c>
      <c r="M375" s="165">
        <f t="shared" si="162"/>
        <v>907985667.28000009</v>
      </c>
      <c r="N375" s="165">
        <f t="shared" si="162"/>
        <v>907985704.28000009</v>
      </c>
      <c r="O375" s="165">
        <f t="shared" si="162"/>
        <v>907985741.28000009</v>
      </c>
      <c r="P375" s="165">
        <f t="shared" si="162"/>
        <v>907985778.28000009</v>
      </c>
      <c r="Q375" s="165">
        <f t="shared" si="162"/>
        <v>907985815.28000009</v>
      </c>
      <c r="R375" s="165">
        <f t="shared" si="162"/>
        <v>907846873.17999995</v>
      </c>
      <c r="S375" s="165">
        <f t="shared" si="162"/>
        <v>18715394.149999999</v>
      </c>
      <c r="T375" s="165">
        <f t="shared" si="162"/>
        <v>18715401.149999999</v>
      </c>
      <c r="U375" s="165">
        <f t="shared" si="162"/>
        <v>18715408.149999999</v>
      </c>
      <c r="V375" s="165">
        <f t="shared" si="162"/>
        <v>18715415.149999999</v>
      </c>
      <c r="W375" s="165">
        <f t="shared" si="162"/>
        <v>18715422.149999999</v>
      </c>
      <c r="X375" s="165">
        <f t="shared" si="162"/>
        <v>18715429.149999999</v>
      </c>
      <c r="Y375" s="165">
        <f t="shared" si="162"/>
        <v>18715436.149999999</v>
      </c>
      <c r="Z375" s="165">
        <f t="shared" si="162"/>
        <v>18715443.149999999</v>
      </c>
      <c r="AA375" s="165">
        <f t="shared" si="162"/>
        <v>18715450.149999999</v>
      </c>
      <c r="AB375" s="165">
        <f t="shared" si="162"/>
        <v>18715457.149999999</v>
      </c>
      <c r="AC375" s="165">
        <f t="shared" si="162"/>
        <v>18715464.149999999</v>
      </c>
      <c r="AD375" s="165">
        <f t="shared" si="162"/>
        <v>18715471.149999999</v>
      </c>
      <c r="AE375" s="165">
        <f t="shared" si="162"/>
        <v>18715478.149999999</v>
      </c>
      <c r="AF375" s="165">
        <f t="shared" si="162"/>
        <v>18715485.149999999</v>
      </c>
      <c r="AG375" s="165">
        <f t="shared" si="162"/>
        <v>907846796.17999995</v>
      </c>
    </row>
    <row r="376" spans="1:33" s="19" customFormat="1" ht="63.75">
      <c r="A376" s="14" t="s">
        <v>258</v>
      </c>
      <c r="B376" s="16" t="s">
        <v>156</v>
      </c>
      <c r="C376" s="16" t="s">
        <v>35</v>
      </c>
      <c r="D376" s="16" t="s">
        <v>35</v>
      </c>
      <c r="E376" s="16" t="s">
        <v>779</v>
      </c>
      <c r="F376" s="16"/>
      <c r="G376" s="159">
        <f>G381</f>
        <v>949700</v>
      </c>
      <c r="H376" s="159">
        <f t="shared" ref="H376:AG376" si="163">H381</f>
        <v>949701</v>
      </c>
      <c r="I376" s="159">
        <f t="shared" si="163"/>
        <v>949702</v>
      </c>
      <c r="J376" s="159">
        <f t="shared" si="163"/>
        <v>949703</v>
      </c>
      <c r="K376" s="159">
        <f t="shared" si="163"/>
        <v>949704</v>
      </c>
      <c r="L376" s="159">
        <f t="shared" si="163"/>
        <v>949705</v>
      </c>
      <c r="M376" s="159">
        <f t="shared" si="163"/>
        <v>949706</v>
      </c>
      <c r="N376" s="159">
        <f t="shared" si="163"/>
        <v>949707</v>
      </c>
      <c r="O376" s="159">
        <f t="shared" si="163"/>
        <v>949708</v>
      </c>
      <c r="P376" s="159">
        <f t="shared" si="163"/>
        <v>949709</v>
      </c>
      <c r="Q376" s="159">
        <f t="shared" si="163"/>
        <v>949710</v>
      </c>
      <c r="R376" s="159">
        <f t="shared" si="163"/>
        <v>949700</v>
      </c>
      <c r="S376" s="159">
        <f t="shared" si="163"/>
        <v>0</v>
      </c>
      <c r="T376" s="159">
        <f t="shared" si="163"/>
        <v>0</v>
      </c>
      <c r="U376" s="159">
        <f t="shared" si="163"/>
        <v>0</v>
      </c>
      <c r="V376" s="159">
        <f t="shared" si="163"/>
        <v>0</v>
      </c>
      <c r="W376" s="159">
        <f t="shared" si="163"/>
        <v>0</v>
      </c>
      <c r="X376" s="159">
        <f t="shared" si="163"/>
        <v>0</v>
      </c>
      <c r="Y376" s="159">
        <f t="shared" si="163"/>
        <v>0</v>
      </c>
      <c r="Z376" s="159">
        <f t="shared" si="163"/>
        <v>0</v>
      </c>
      <c r="AA376" s="159">
        <f t="shared" si="163"/>
        <v>0</v>
      </c>
      <c r="AB376" s="159">
        <f t="shared" si="163"/>
        <v>0</v>
      </c>
      <c r="AC376" s="159">
        <f t="shared" si="163"/>
        <v>0</v>
      </c>
      <c r="AD376" s="159">
        <f t="shared" si="163"/>
        <v>0</v>
      </c>
      <c r="AE376" s="159">
        <f t="shared" si="163"/>
        <v>0</v>
      </c>
      <c r="AF376" s="159">
        <f t="shared" si="163"/>
        <v>0</v>
      </c>
      <c r="AG376" s="159">
        <f t="shared" si="163"/>
        <v>949700</v>
      </c>
    </row>
    <row r="377" spans="1:33" s="19" customFormat="1" ht="25.5" hidden="1">
      <c r="A377" s="17" t="s">
        <v>49</v>
      </c>
      <c r="B377" s="16" t="s">
        <v>156</v>
      </c>
      <c r="C377" s="16" t="s">
        <v>35</v>
      </c>
      <c r="D377" s="16" t="s">
        <v>35</v>
      </c>
      <c r="E377" s="16" t="s">
        <v>281</v>
      </c>
      <c r="F377" s="16" t="s">
        <v>50</v>
      </c>
      <c r="G377" s="159">
        <f>G378</f>
        <v>91325.58</v>
      </c>
      <c r="H377" s="159">
        <f t="shared" ref="H377:AG377" si="164">H378</f>
        <v>91326.58</v>
      </c>
      <c r="I377" s="159">
        <f t="shared" si="164"/>
        <v>91327.58</v>
      </c>
      <c r="J377" s="159">
        <f t="shared" si="164"/>
        <v>91328.58</v>
      </c>
      <c r="K377" s="159">
        <f t="shared" si="164"/>
        <v>91329.58</v>
      </c>
      <c r="L377" s="159">
        <f t="shared" si="164"/>
        <v>91330.58</v>
      </c>
      <c r="M377" s="159">
        <f t="shared" si="164"/>
        <v>91331.58</v>
      </c>
      <c r="N377" s="159">
        <f t="shared" si="164"/>
        <v>91332.58</v>
      </c>
      <c r="O377" s="159">
        <f t="shared" si="164"/>
        <v>91333.58</v>
      </c>
      <c r="P377" s="159">
        <f t="shared" si="164"/>
        <v>91334.58</v>
      </c>
      <c r="Q377" s="159">
        <f t="shared" si="164"/>
        <v>91335.58</v>
      </c>
      <c r="R377" s="159">
        <f t="shared" si="164"/>
        <v>91325.58</v>
      </c>
      <c r="S377" s="159">
        <f t="shared" si="164"/>
        <v>0</v>
      </c>
      <c r="T377" s="159">
        <f t="shared" si="164"/>
        <v>0</v>
      </c>
      <c r="U377" s="159">
        <f t="shared" si="164"/>
        <v>0</v>
      </c>
      <c r="V377" s="159">
        <f t="shared" si="164"/>
        <v>0</v>
      </c>
      <c r="W377" s="159">
        <f t="shared" si="164"/>
        <v>0</v>
      </c>
      <c r="X377" s="159">
        <f t="shared" si="164"/>
        <v>0</v>
      </c>
      <c r="Y377" s="159">
        <f t="shared" si="164"/>
        <v>0</v>
      </c>
      <c r="Z377" s="159">
        <f t="shared" si="164"/>
        <v>0</v>
      </c>
      <c r="AA377" s="159">
        <f t="shared" si="164"/>
        <v>0</v>
      </c>
      <c r="AB377" s="159">
        <f t="shared" si="164"/>
        <v>0</v>
      </c>
      <c r="AC377" s="159">
        <f t="shared" si="164"/>
        <v>0</v>
      </c>
      <c r="AD377" s="159">
        <f t="shared" si="164"/>
        <v>0</v>
      </c>
      <c r="AE377" s="159">
        <f t="shared" si="164"/>
        <v>0</v>
      </c>
      <c r="AF377" s="159">
        <f t="shared" si="164"/>
        <v>0</v>
      </c>
      <c r="AG377" s="159">
        <f t="shared" si="164"/>
        <v>0</v>
      </c>
    </row>
    <row r="378" spans="1:33" s="19" customFormat="1" ht="25.5" hidden="1">
      <c r="A378" s="17" t="s">
        <v>51</v>
      </c>
      <c r="B378" s="16" t="s">
        <v>156</v>
      </c>
      <c r="C378" s="16" t="s">
        <v>35</v>
      </c>
      <c r="D378" s="16" t="s">
        <v>35</v>
      </c>
      <c r="E378" s="16" t="s">
        <v>281</v>
      </c>
      <c r="F378" s="16" t="s">
        <v>52</v>
      </c>
      <c r="G378" s="159">
        <f>'прил 7'!G578</f>
        <v>91325.58</v>
      </c>
      <c r="H378" s="159">
        <f>'прил 7'!H578</f>
        <v>91326.58</v>
      </c>
      <c r="I378" s="159">
        <f>'прил 7'!I578</f>
        <v>91327.58</v>
      </c>
      <c r="J378" s="159">
        <f>'прил 7'!J578</f>
        <v>91328.58</v>
      </c>
      <c r="K378" s="159">
        <f>'прил 7'!K578</f>
        <v>91329.58</v>
      </c>
      <c r="L378" s="159">
        <f>'прил 7'!L578</f>
        <v>91330.58</v>
      </c>
      <c r="M378" s="159">
        <f>'прил 7'!M578</f>
        <v>91331.58</v>
      </c>
      <c r="N378" s="159">
        <f>'прил 7'!N578</f>
        <v>91332.58</v>
      </c>
      <c r="O378" s="159">
        <f>'прил 7'!O578</f>
        <v>91333.58</v>
      </c>
      <c r="P378" s="159">
        <f>'прил 7'!P578</f>
        <v>91334.58</v>
      </c>
      <c r="Q378" s="159">
        <f>'прил 7'!Q578</f>
        <v>91335.58</v>
      </c>
      <c r="R378" s="159">
        <f>'прил 7'!R578</f>
        <v>91325.58</v>
      </c>
      <c r="S378" s="159">
        <f>'прил 7'!S578</f>
        <v>0</v>
      </c>
      <c r="T378" s="159">
        <f>'прил 7'!T578</f>
        <v>0</v>
      </c>
      <c r="U378" s="159">
        <f>'прил 7'!U578</f>
        <v>0</v>
      </c>
      <c r="V378" s="159">
        <f>'прил 7'!V578</f>
        <v>0</v>
      </c>
      <c r="W378" s="159">
        <f>'прил 7'!W578</f>
        <v>0</v>
      </c>
      <c r="X378" s="159">
        <f>'прил 7'!X578</f>
        <v>0</v>
      </c>
      <c r="Y378" s="159">
        <f>'прил 7'!Y578</f>
        <v>0</v>
      </c>
      <c r="Z378" s="159">
        <f>'прил 7'!Z578</f>
        <v>0</v>
      </c>
      <c r="AA378" s="159">
        <f>'прил 7'!AA578</f>
        <v>0</v>
      </c>
      <c r="AB378" s="159">
        <f>'прил 7'!AB578</f>
        <v>0</v>
      </c>
      <c r="AC378" s="159">
        <f>'прил 7'!AC578</f>
        <v>0</v>
      </c>
      <c r="AD378" s="159">
        <f>'прил 7'!AD578</f>
        <v>0</v>
      </c>
      <c r="AE378" s="159">
        <f>'прил 7'!AE578</f>
        <v>0</v>
      </c>
      <c r="AF378" s="159">
        <f>'прил 7'!AF578</f>
        <v>0</v>
      </c>
      <c r="AG378" s="159">
        <f>'прил 7'!AG578</f>
        <v>0</v>
      </c>
    </row>
    <row r="379" spans="1:33" s="19" customFormat="1" ht="14.25" hidden="1" customHeight="1">
      <c r="A379" s="17" t="s">
        <v>332</v>
      </c>
      <c r="B379" s="16" t="s">
        <v>156</v>
      </c>
      <c r="C379" s="16" t="s">
        <v>35</v>
      </c>
      <c r="D379" s="16" t="s">
        <v>35</v>
      </c>
      <c r="E379" s="16" t="s">
        <v>418</v>
      </c>
      <c r="F379" s="16" t="s">
        <v>333</v>
      </c>
      <c r="G379" s="159">
        <f>G380</f>
        <v>0</v>
      </c>
      <c r="H379" s="159">
        <f t="shared" ref="H379:AG379" si="165">H380</f>
        <v>0</v>
      </c>
      <c r="I379" s="159">
        <f t="shared" si="165"/>
        <v>0</v>
      </c>
      <c r="J379" s="159">
        <f t="shared" si="165"/>
        <v>0</v>
      </c>
      <c r="K379" s="159">
        <f t="shared" si="165"/>
        <v>0</v>
      </c>
      <c r="L379" s="159">
        <f t="shared" si="165"/>
        <v>0</v>
      </c>
      <c r="M379" s="159">
        <f t="shared" si="165"/>
        <v>0</v>
      </c>
      <c r="N379" s="159">
        <f t="shared" si="165"/>
        <v>0</v>
      </c>
      <c r="O379" s="159">
        <f t="shared" si="165"/>
        <v>0</v>
      </c>
      <c r="P379" s="159">
        <f t="shared" si="165"/>
        <v>0</v>
      </c>
      <c r="Q379" s="159">
        <f t="shared" si="165"/>
        <v>0</v>
      </c>
      <c r="R379" s="159">
        <f t="shared" si="165"/>
        <v>0</v>
      </c>
      <c r="S379" s="159">
        <f t="shared" si="165"/>
        <v>0</v>
      </c>
      <c r="T379" s="159">
        <f t="shared" si="165"/>
        <v>0</v>
      </c>
      <c r="U379" s="159">
        <f t="shared" si="165"/>
        <v>0</v>
      </c>
      <c r="V379" s="159">
        <f t="shared" si="165"/>
        <v>0</v>
      </c>
      <c r="W379" s="159">
        <f t="shared" si="165"/>
        <v>0</v>
      </c>
      <c r="X379" s="159">
        <f t="shared" si="165"/>
        <v>0</v>
      </c>
      <c r="Y379" s="159">
        <f t="shared" si="165"/>
        <v>0</v>
      </c>
      <c r="Z379" s="159">
        <f t="shared" si="165"/>
        <v>0</v>
      </c>
      <c r="AA379" s="159">
        <f t="shared" si="165"/>
        <v>0</v>
      </c>
      <c r="AB379" s="159">
        <f t="shared" si="165"/>
        <v>0</v>
      </c>
      <c r="AC379" s="159">
        <f t="shared" si="165"/>
        <v>0</v>
      </c>
      <c r="AD379" s="159">
        <f t="shared" si="165"/>
        <v>0</v>
      </c>
      <c r="AE379" s="159">
        <f t="shared" si="165"/>
        <v>0</v>
      </c>
      <c r="AF379" s="159">
        <f t="shared" si="165"/>
        <v>0</v>
      </c>
      <c r="AG379" s="159">
        <f t="shared" si="165"/>
        <v>0</v>
      </c>
    </row>
    <row r="380" spans="1:33" s="19" customFormat="1" ht="27" hidden="1" customHeight="1">
      <c r="A380" s="17" t="s">
        <v>334</v>
      </c>
      <c r="B380" s="16" t="s">
        <v>156</v>
      </c>
      <c r="C380" s="16" t="s">
        <v>35</v>
      </c>
      <c r="D380" s="16" t="s">
        <v>35</v>
      </c>
      <c r="E380" s="16" t="s">
        <v>418</v>
      </c>
      <c r="F380" s="16" t="s">
        <v>335</v>
      </c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</row>
    <row r="381" spans="1:33" s="19" customFormat="1" ht="25.5">
      <c r="A381" s="17" t="s">
        <v>40</v>
      </c>
      <c r="B381" s="16" t="s">
        <v>156</v>
      </c>
      <c r="C381" s="16" t="s">
        <v>35</v>
      </c>
      <c r="D381" s="16" t="s">
        <v>35</v>
      </c>
      <c r="E381" s="16" t="s">
        <v>779</v>
      </c>
      <c r="F381" s="16" t="s">
        <v>41</v>
      </c>
      <c r="G381" s="159">
        <f>G382</f>
        <v>949700</v>
      </c>
      <c r="H381" s="159">
        <f t="shared" ref="H381:AG381" si="166">H382</f>
        <v>949701</v>
      </c>
      <c r="I381" s="159">
        <f t="shared" si="166"/>
        <v>949702</v>
      </c>
      <c r="J381" s="159">
        <f t="shared" si="166"/>
        <v>949703</v>
      </c>
      <c r="K381" s="159">
        <f t="shared" si="166"/>
        <v>949704</v>
      </c>
      <c r="L381" s="159">
        <f t="shared" si="166"/>
        <v>949705</v>
      </c>
      <c r="M381" s="159">
        <f t="shared" si="166"/>
        <v>949706</v>
      </c>
      <c r="N381" s="159">
        <f t="shared" si="166"/>
        <v>949707</v>
      </c>
      <c r="O381" s="159">
        <f t="shared" si="166"/>
        <v>949708</v>
      </c>
      <c r="P381" s="159">
        <f t="shared" si="166"/>
        <v>949709</v>
      </c>
      <c r="Q381" s="159">
        <f t="shared" si="166"/>
        <v>949710</v>
      </c>
      <c r="R381" s="159">
        <f t="shared" si="166"/>
        <v>949700</v>
      </c>
      <c r="S381" s="159">
        <f t="shared" si="166"/>
        <v>0</v>
      </c>
      <c r="T381" s="159">
        <f t="shared" si="166"/>
        <v>0</v>
      </c>
      <c r="U381" s="159">
        <f t="shared" si="166"/>
        <v>0</v>
      </c>
      <c r="V381" s="159">
        <f t="shared" si="166"/>
        <v>0</v>
      </c>
      <c r="W381" s="159">
        <f t="shared" si="166"/>
        <v>0</v>
      </c>
      <c r="X381" s="159">
        <f t="shared" si="166"/>
        <v>0</v>
      </c>
      <c r="Y381" s="159">
        <f t="shared" si="166"/>
        <v>0</v>
      </c>
      <c r="Z381" s="159">
        <f t="shared" si="166"/>
        <v>0</v>
      </c>
      <c r="AA381" s="159">
        <f t="shared" si="166"/>
        <v>0</v>
      </c>
      <c r="AB381" s="159">
        <f t="shared" si="166"/>
        <v>0</v>
      </c>
      <c r="AC381" s="159">
        <f t="shared" si="166"/>
        <v>0</v>
      </c>
      <c r="AD381" s="159">
        <f t="shared" si="166"/>
        <v>0</v>
      </c>
      <c r="AE381" s="159">
        <f t="shared" si="166"/>
        <v>0</v>
      </c>
      <c r="AF381" s="159">
        <f t="shared" si="166"/>
        <v>0</v>
      </c>
      <c r="AG381" s="159">
        <f t="shared" si="166"/>
        <v>949700</v>
      </c>
    </row>
    <row r="382" spans="1:33" s="19" customFormat="1">
      <c r="A382" s="17" t="s">
        <v>42</v>
      </c>
      <c r="B382" s="16" t="s">
        <v>156</v>
      </c>
      <c r="C382" s="16" t="s">
        <v>35</v>
      </c>
      <c r="D382" s="16" t="s">
        <v>35</v>
      </c>
      <c r="E382" s="16" t="s">
        <v>779</v>
      </c>
      <c r="F382" s="16" t="s">
        <v>43</v>
      </c>
      <c r="G382" s="159">
        <f>'прил 7'!G160</f>
        <v>949700</v>
      </c>
      <c r="H382" s="159">
        <f>'прил 7'!H160</f>
        <v>949701</v>
      </c>
      <c r="I382" s="159">
        <f>'прил 7'!I160</f>
        <v>949702</v>
      </c>
      <c r="J382" s="159">
        <f>'прил 7'!J160</f>
        <v>949703</v>
      </c>
      <c r="K382" s="159">
        <f>'прил 7'!K160</f>
        <v>949704</v>
      </c>
      <c r="L382" s="159">
        <f>'прил 7'!L160</f>
        <v>949705</v>
      </c>
      <c r="M382" s="159">
        <f>'прил 7'!M160</f>
        <v>949706</v>
      </c>
      <c r="N382" s="159">
        <f>'прил 7'!N160</f>
        <v>949707</v>
      </c>
      <c r="O382" s="159">
        <f>'прил 7'!O160</f>
        <v>949708</v>
      </c>
      <c r="P382" s="159">
        <f>'прил 7'!P160</f>
        <v>949709</v>
      </c>
      <c r="Q382" s="159">
        <f>'прил 7'!Q160</f>
        <v>949710</v>
      </c>
      <c r="R382" s="159">
        <f>'прил 7'!R160</f>
        <v>949700</v>
      </c>
      <c r="S382" s="159">
        <f>'прил 7'!S160</f>
        <v>0</v>
      </c>
      <c r="T382" s="159">
        <f>'прил 7'!T160</f>
        <v>0</v>
      </c>
      <c r="U382" s="159">
        <f>'прил 7'!U160</f>
        <v>0</v>
      </c>
      <c r="V382" s="159">
        <f>'прил 7'!V160</f>
        <v>0</v>
      </c>
      <c r="W382" s="159">
        <f>'прил 7'!W160</f>
        <v>0</v>
      </c>
      <c r="X382" s="159">
        <f>'прил 7'!X160</f>
        <v>0</v>
      </c>
      <c r="Y382" s="159">
        <f>'прил 7'!Y160</f>
        <v>0</v>
      </c>
      <c r="Z382" s="159">
        <f>'прил 7'!Z160</f>
        <v>0</v>
      </c>
      <c r="AA382" s="159">
        <f>'прил 7'!AA160</f>
        <v>0</v>
      </c>
      <c r="AB382" s="159">
        <f>'прил 7'!AB160</f>
        <v>0</v>
      </c>
      <c r="AC382" s="159">
        <f>'прил 7'!AC160</f>
        <v>0</v>
      </c>
      <c r="AD382" s="159">
        <f>'прил 7'!AD160</f>
        <v>0</v>
      </c>
      <c r="AE382" s="159">
        <f>'прил 7'!AE160</f>
        <v>0</v>
      </c>
      <c r="AF382" s="159">
        <f>'прил 7'!AF160</f>
        <v>0</v>
      </c>
      <c r="AG382" s="159">
        <v>949700</v>
      </c>
    </row>
    <row r="383" spans="1:33" s="19" customFormat="1" ht="56.25" customHeight="1">
      <c r="A383" s="127" t="s">
        <v>102</v>
      </c>
      <c r="B383" s="16" t="s">
        <v>156</v>
      </c>
      <c r="C383" s="16" t="s">
        <v>35</v>
      </c>
      <c r="D383" s="16" t="s">
        <v>37</v>
      </c>
      <c r="E383" s="16" t="s">
        <v>742</v>
      </c>
      <c r="F383" s="16"/>
      <c r="G383" s="159">
        <f>G384</f>
        <v>651800</v>
      </c>
      <c r="H383" s="159">
        <f t="shared" ref="H383:AG384" si="167">H384</f>
        <v>651800</v>
      </c>
      <c r="I383" s="159">
        <f t="shared" si="167"/>
        <v>651800</v>
      </c>
      <c r="J383" s="159">
        <f t="shared" si="167"/>
        <v>651800</v>
      </c>
      <c r="K383" s="159">
        <f t="shared" si="167"/>
        <v>651800</v>
      </c>
      <c r="L383" s="159">
        <f t="shared" si="167"/>
        <v>651800</v>
      </c>
      <c r="M383" s="159">
        <f t="shared" si="167"/>
        <v>651800</v>
      </c>
      <c r="N383" s="159">
        <f t="shared" si="167"/>
        <v>651800</v>
      </c>
      <c r="O383" s="159">
        <f t="shared" si="167"/>
        <v>651800</v>
      </c>
      <c r="P383" s="159">
        <f t="shared" si="167"/>
        <v>651800</v>
      </c>
      <c r="Q383" s="159">
        <f t="shared" si="167"/>
        <v>651800</v>
      </c>
      <c r="R383" s="159">
        <f t="shared" si="167"/>
        <v>513150.9</v>
      </c>
      <c r="S383" s="159">
        <f t="shared" si="167"/>
        <v>0</v>
      </c>
      <c r="T383" s="159">
        <f t="shared" si="167"/>
        <v>0</v>
      </c>
      <c r="U383" s="159">
        <f t="shared" si="167"/>
        <v>0</v>
      </c>
      <c r="V383" s="159">
        <f t="shared" si="167"/>
        <v>0</v>
      </c>
      <c r="W383" s="159">
        <f t="shared" si="167"/>
        <v>0</v>
      </c>
      <c r="X383" s="159">
        <f t="shared" si="167"/>
        <v>0</v>
      </c>
      <c r="Y383" s="159">
        <f t="shared" si="167"/>
        <v>0</v>
      </c>
      <c r="Z383" s="159">
        <f t="shared" si="167"/>
        <v>0</v>
      </c>
      <c r="AA383" s="159">
        <f t="shared" si="167"/>
        <v>0</v>
      </c>
      <c r="AB383" s="159">
        <f t="shared" si="167"/>
        <v>0</v>
      </c>
      <c r="AC383" s="159">
        <f t="shared" si="167"/>
        <v>0</v>
      </c>
      <c r="AD383" s="159">
        <f t="shared" si="167"/>
        <v>0</v>
      </c>
      <c r="AE383" s="159">
        <f t="shared" si="167"/>
        <v>0</v>
      </c>
      <c r="AF383" s="159">
        <f t="shared" si="167"/>
        <v>0</v>
      </c>
      <c r="AG383" s="159">
        <f t="shared" si="167"/>
        <v>513150.9</v>
      </c>
    </row>
    <row r="384" spans="1:33" s="19" customFormat="1" ht="25.5">
      <c r="A384" s="17" t="s">
        <v>40</v>
      </c>
      <c r="B384" s="16" t="s">
        <v>156</v>
      </c>
      <c r="C384" s="16" t="s">
        <v>35</v>
      </c>
      <c r="D384" s="16" t="s">
        <v>37</v>
      </c>
      <c r="E384" s="16" t="s">
        <v>742</v>
      </c>
      <c r="F384" s="16" t="s">
        <v>41</v>
      </c>
      <c r="G384" s="159">
        <f>G385</f>
        <v>651800</v>
      </c>
      <c r="H384" s="159">
        <f t="shared" si="167"/>
        <v>651800</v>
      </c>
      <c r="I384" s="159">
        <f t="shared" si="167"/>
        <v>651800</v>
      </c>
      <c r="J384" s="159">
        <f t="shared" si="167"/>
        <v>651800</v>
      </c>
      <c r="K384" s="159">
        <f t="shared" si="167"/>
        <v>651800</v>
      </c>
      <c r="L384" s="159">
        <f t="shared" si="167"/>
        <v>651800</v>
      </c>
      <c r="M384" s="159">
        <f t="shared" si="167"/>
        <v>651800</v>
      </c>
      <c r="N384" s="159">
        <f t="shared" si="167"/>
        <v>651800</v>
      </c>
      <c r="O384" s="159">
        <f t="shared" si="167"/>
        <v>651800</v>
      </c>
      <c r="P384" s="159">
        <f t="shared" si="167"/>
        <v>651800</v>
      </c>
      <c r="Q384" s="159">
        <f t="shared" si="167"/>
        <v>651800</v>
      </c>
      <c r="R384" s="159">
        <f t="shared" si="167"/>
        <v>513150.9</v>
      </c>
      <c r="S384" s="159">
        <f t="shared" si="167"/>
        <v>0</v>
      </c>
      <c r="T384" s="159">
        <f t="shared" si="167"/>
        <v>0</v>
      </c>
      <c r="U384" s="159">
        <f t="shared" si="167"/>
        <v>0</v>
      </c>
      <c r="V384" s="159">
        <f t="shared" si="167"/>
        <v>0</v>
      </c>
      <c r="W384" s="159">
        <f t="shared" si="167"/>
        <v>0</v>
      </c>
      <c r="X384" s="159">
        <f t="shared" si="167"/>
        <v>0</v>
      </c>
      <c r="Y384" s="159">
        <f t="shared" si="167"/>
        <v>0</v>
      </c>
      <c r="Z384" s="159">
        <f t="shared" si="167"/>
        <v>0</v>
      </c>
      <c r="AA384" s="159">
        <f t="shared" si="167"/>
        <v>0</v>
      </c>
      <c r="AB384" s="159">
        <f t="shared" si="167"/>
        <v>0</v>
      </c>
      <c r="AC384" s="159">
        <f t="shared" si="167"/>
        <v>0</v>
      </c>
      <c r="AD384" s="159">
        <f t="shared" si="167"/>
        <v>0</v>
      </c>
      <c r="AE384" s="159">
        <f t="shared" si="167"/>
        <v>0</v>
      </c>
      <c r="AF384" s="159">
        <f t="shared" si="167"/>
        <v>0</v>
      </c>
      <c r="AG384" s="159">
        <f t="shared" si="167"/>
        <v>513150.9</v>
      </c>
    </row>
    <row r="385" spans="1:33" s="19" customFormat="1">
      <c r="A385" s="17" t="s">
        <v>42</v>
      </c>
      <c r="B385" s="16" t="s">
        <v>156</v>
      </c>
      <c r="C385" s="16" t="s">
        <v>35</v>
      </c>
      <c r="D385" s="16" t="s">
        <v>37</v>
      </c>
      <c r="E385" s="16" t="s">
        <v>742</v>
      </c>
      <c r="F385" s="16" t="s">
        <v>43</v>
      </c>
      <c r="G385" s="159">
        <f>'прил 7'!G777</f>
        <v>651800</v>
      </c>
      <c r="H385" s="159">
        <f>'прил 7'!H777</f>
        <v>651800</v>
      </c>
      <c r="I385" s="159">
        <f>'прил 7'!I777</f>
        <v>651800</v>
      </c>
      <c r="J385" s="159">
        <f>'прил 7'!J777</f>
        <v>651800</v>
      </c>
      <c r="K385" s="159">
        <f>'прил 7'!K777</f>
        <v>651800</v>
      </c>
      <c r="L385" s="159">
        <f>'прил 7'!L777</f>
        <v>651800</v>
      </c>
      <c r="M385" s="159">
        <f>'прил 7'!M777</f>
        <v>651800</v>
      </c>
      <c r="N385" s="159">
        <f>'прил 7'!N777</f>
        <v>651800</v>
      </c>
      <c r="O385" s="159">
        <f>'прил 7'!O777</f>
        <v>651800</v>
      </c>
      <c r="P385" s="159">
        <f>'прил 7'!P777</f>
        <v>651800</v>
      </c>
      <c r="Q385" s="159">
        <f>'прил 7'!Q777</f>
        <v>651800</v>
      </c>
      <c r="R385" s="159">
        <f>'прил 7'!R777</f>
        <v>513150.9</v>
      </c>
      <c r="S385" s="159">
        <f>'прил 7'!S777</f>
        <v>0</v>
      </c>
      <c r="T385" s="159">
        <f>'прил 7'!T777</f>
        <v>0</v>
      </c>
      <c r="U385" s="159">
        <f>'прил 7'!U777</f>
        <v>0</v>
      </c>
      <c r="V385" s="159">
        <f>'прил 7'!V777</f>
        <v>0</v>
      </c>
      <c r="W385" s="159">
        <f>'прил 7'!W777</f>
        <v>0</v>
      </c>
      <c r="X385" s="159">
        <f>'прил 7'!X777</f>
        <v>0</v>
      </c>
      <c r="Y385" s="159">
        <f>'прил 7'!Y777</f>
        <v>0</v>
      </c>
      <c r="Z385" s="159">
        <f>'прил 7'!Z777</f>
        <v>0</v>
      </c>
      <c r="AA385" s="159">
        <f>'прил 7'!AA777</f>
        <v>0</v>
      </c>
      <c r="AB385" s="159">
        <f>'прил 7'!AB777</f>
        <v>0</v>
      </c>
      <c r="AC385" s="159">
        <f>'прил 7'!AC777</f>
        <v>0</v>
      </c>
      <c r="AD385" s="159">
        <f>'прил 7'!AD777</f>
        <v>0</v>
      </c>
      <c r="AE385" s="159">
        <f>'прил 7'!AE777</f>
        <v>0</v>
      </c>
      <c r="AF385" s="159">
        <f>'прил 7'!AF777</f>
        <v>0</v>
      </c>
      <c r="AG385" s="159">
        <v>513150.9</v>
      </c>
    </row>
    <row r="386" spans="1:33" s="19" customFormat="1" ht="29.25" customHeight="1">
      <c r="A386" s="17" t="s">
        <v>152</v>
      </c>
      <c r="B386" s="15">
        <v>774</v>
      </c>
      <c r="C386" s="16" t="s">
        <v>35</v>
      </c>
      <c r="D386" s="16" t="s">
        <v>26</v>
      </c>
      <c r="E386" s="16" t="s">
        <v>449</v>
      </c>
      <c r="F386" s="16"/>
      <c r="G386" s="159">
        <f>G408+G397+G411+G416+G419+G401+G387+G426+G420+G391+G423+G429</f>
        <v>850595329.31000006</v>
      </c>
      <c r="H386" s="159">
        <f t="shared" ref="H386:AG386" si="168">H408+H397+H411+H416+H419+H401+H387+H426+H420+H391+H423+H429</f>
        <v>850595341.31000006</v>
      </c>
      <c r="I386" s="159">
        <f t="shared" si="168"/>
        <v>850595353.31000006</v>
      </c>
      <c r="J386" s="159">
        <f t="shared" si="168"/>
        <v>850595365.31000006</v>
      </c>
      <c r="K386" s="159">
        <f t="shared" si="168"/>
        <v>850595377.31000006</v>
      </c>
      <c r="L386" s="159">
        <f t="shared" si="168"/>
        <v>850595389.31000006</v>
      </c>
      <c r="M386" s="159">
        <f t="shared" si="168"/>
        <v>850595401.31000006</v>
      </c>
      <c r="N386" s="159">
        <f t="shared" si="168"/>
        <v>850595413.31000006</v>
      </c>
      <c r="O386" s="159">
        <f t="shared" si="168"/>
        <v>850595425.31000006</v>
      </c>
      <c r="P386" s="159">
        <f t="shared" si="168"/>
        <v>850595437.31000006</v>
      </c>
      <c r="Q386" s="159">
        <f t="shared" si="168"/>
        <v>850595449.31000006</v>
      </c>
      <c r="R386" s="159">
        <f t="shared" si="168"/>
        <v>850595340.31000006</v>
      </c>
      <c r="S386" s="159">
        <f t="shared" si="168"/>
        <v>3163212</v>
      </c>
      <c r="T386" s="159">
        <f t="shared" si="168"/>
        <v>3163213</v>
      </c>
      <c r="U386" s="159">
        <f t="shared" si="168"/>
        <v>3163214</v>
      </c>
      <c r="V386" s="159">
        <f t="shared" si="168"/>
        <v>3163215</v>
      </c>
      <c r="W386" s="159">
        <f t="shared" si="168"/>
        <v>3163216</v>
      </c>
      <c r="X386" s="159">
        <f t="shared" si="168"/>
        <v>3163217</v>
      </c>
      <c r="Y386" s="159">
        <f t="shared" si="168"/>
        <v>3163218</v>
      </c>
      <c r="Z386" s="159">
        <f t="shared" si="168"/>
        <v>3163219</v>
      </c>
      <c r="AA386" s="159">
        <f t="shared" si="168"/>
        <v>3163220</v>
      </c>
      <c r="AB386" s="159">
        <f t="shared" si="168"/>
        <v>3163221</v>
      </c>
      <c r="AC386" s="159">
        <f t="shared" si="168"/>
        <v>3163222</v>
      </c>
      <c r="AD386" s="159">
        <f t="shared" si="168"/>
        <v>3163223</v>
      </c>
      <c r="AE386" s="159">
        <f t="shared" si="168"/>
        <v>3163224</v>
      </c>
      <c r="AF386" s="159">
        <f t="shared" si="168"/>
        <v>3163225</v>
      </c>
      <c r="AG386" s="159">
        <f t="shared" si="168"/>
        <v>850595329.31000006</v>
      </c>
    </row>
    <row r="387" spans="1:33" s="19" customFormat="1" ht="60" customHeight="1">
      <c r="A387" s="17" t="s">
        <v>7</v>
      </c>
      <c r="B387" s="16"/>
      <c r="C387" s="16"/>
      <c r="D387" s="16"/>
      <c r="E387" s="16" t="s">
        <v>276</v>
      </c>
      <c r="F387" s="16"/>
      <c r="G387" s="159">
        <f>G388</f>
        <v>51867400</v>
      </c>
      <c r="H387" s="159">
        <f t="shared" ref="H387:AG388" si="169">H388</f>
        <v>51867402</v>
      </c>
      <c r="I387" s="159">
        <f t="shared" si="169"/>
        <v>51867404</v>
      </c>
      <c r="J387" s="159">
        <f t="shared" si="169"/>
        <v>51867406</v>
      </c>
      <c r="K387" s="159">
        <f t="shared" si="169"/>
        <v>51867408</v>
      </c>
      <c r="L387" s="159">
        <f t="shared" si="169"/>
        <v>51867410</v>
      </c>
      <c r="M387" s="159">
        <f t="shared" si="169"/>
        <v>51867412</v>
      </c>
      <c r="N387" s="159">
        <f t="shared" si="169"/>
        <v>51867414</v>
      </c>
      <c r="O387" s="159">
        <f t="shared" si="169"/>
        <v>51867416</v>
      </c>
      <c r="P387" s="159">
        <f t="shared" si="169"/>
        <v>51867418</v>
      </c>
      <c r="Q387" s="159">
        <f t="shared" si="169"/>
        <v>51867420</v>
      </c>
      <c r="R387" s="159">
        <f t="shared" si="169"/>
        <v>51867400</v>
      </c>
      <c r="S387" s="159">
        <f t="shared" si="169"/>
        <v>0</v>
      </c>
      <c r="T387" s="159">
        <f t="shared" si="169"/>
        <v>0</v>
      </c>
      <c r="U387" s="159">
        <f t="shared" si="169"/>
        <v>0</v>
      </c>
      <c r="V387" s="159">
        <f t="shared" si="169"/>
        <v>0</v>
      </c>
      <c r="W387" s="159">
        <f t="shared" si="169"/>
        <v>0</v>
      </c>
      <c r="X387" s="159">
        <f t="shared" si="169"/>
        <v>0</v>
      </c>
      <c r="Y387" s="159">
        <f t="shared" si="169"/>
        <v>0</v>
      </c>
      <c r="Z387" s="159">
        <f t="shared" si="169"/>
        <v>0</v>
      </c>
      <c r="AA387" s="159">
        <f t="shared" si="169"/>
        <v>0</v>
      </c>
      <c r="AB387" s="159">
        <f t="shared" si="169"/>
        <v>0</v>
      </c>
      <c r="AC387" s="159">
        <f t="shared" si="169"/>
        <v>0</v>
      </c>
      <c r="AD387" s="159">
        <f t="shared" si="169"/>
        <v>0</v>
      </c>
      <c r="AE387" s="159">
        <f t="shared" si="169"/>
        <v>0</v>
      </c>
      <c r="AF387" s="159">
        <f t="shared" si="169"/>
        <v>0</v>
      </c>
      <c r="AG387" s="159">
        <f t="shared" si="169"/>
        <v>51867400</v>
      </c>
    </row>
    <row r="388" spans="1:33" s="19" customFormat="1" ht="25.5">
      <c r="A388" s="17" t="s">
        <v>40</v>
      </c>
      <c r="B388" s="16" t="s">
        <v>156</v>
      </c>
      <c r="C388" s="16" t="s">
        <v>35</v>
      </c>
      <c r="D388" s="16" t="s">
        <v>37</v>
      </c>
      <c r="E388" s="16" t="s">
        <v>276</v>
      </c>
      <c r="F388" s="16" t="s">
        <v>41</v>
      </c>
      <c r="G388" s="159">
        <f>G389</f>
        <v>51867400</v>
      </c>
      <c r="H388" s="159">
        <f t="shared" si="169"/>
        <v>51867402</v>
      </c>
      <c r="I388" s="159">
        <f t="shared" si="169"/>
        <v>51867404</v>
      </c>
      <c r="J388" s="159">
        <f t="shared" si="169"/>
        <v>51867406</v>
      </c>
      <c r="K388" s="159">
        <f t="shared" si="169"/>
        <v>51867408</v>
      </c>
      <c r="L388" s="159">
        <f t="shared" si="169"/>
        <v>51867410</v>
      </c>
      <c r="M388" s="159">
        <f t="shared" si="169"/>
        <v>51867412</v>
      </c>
      <c r="N388" s="159">
        <f t="shared" si="169"/>
        <v>51867414</v>
      </c>
      <c r="O388" s="159">
        <f t="shared" si="169"/>
        <v>51867416</v>
      </c>
      <c r="P388" s="159">
        <f t="shared" si="169"/>
        <v>51867418</v>
      </c>
      <c r="Q388" s="159">
        <f t="shared" si="169"/>
        <v>51867420</v>
      </c>
      <c r="R388" s="159">
        <f t="shared" si="169"/>
        <v>51867400</v>
      </c>
      <c r="S388" s="159">
        <f t="shared" si="169"/>
        <v>0</v>
      </c>
      <c r="T388" s="159">
        <f t="shared" si="169"/>
        <v>0</v>
      </c>
      <c r="U388" s="159">
        <f t="shared" si="169"/>
        <v>0</v>
      </c>
      <c r="V388" s="159">
        <f t="shared" si="169"/>
        <v>0</v>
      </c>
      <c r="W388" s="159">
        <f t="shared" si="169"/>
        <v>0</v>
      </c>
      <c r="X388" s="159">
        <f t="shared" si="169"/>
        <v>0</v>
      </c>
      <c r="Y388" s="159">
        <f t="shared" si="169"/>
        <v>0</v>
      </c>
      <c r="Z388" s="159">
        <f t="shared" si="169"/>
        <v>0</v>
      </c>
      <c r="AA388" s="159">
        <f t="shared" si="169"/>
        <v>0</v>
      </c>
      <c r="AB388" s="159">
        <f t="shared" si="169"/>
        <v>0</v>
      </c>
      <c r="AC388" s="159">
        <f t="shared" si="169"/>
        <v>0</v>
      </c>
      <c r="AD388" s="159">
        <f t="shared" si="169"/>
        <v>0</v>
      </c>
      <c r="AE388" s="159">
        <f t="shared" si="169"/>
        <v>0</v>
      </c>
      <c r="AF388" s="159">
        <f t="shared" si="169"/>
        <v>0</v>
      </c>
      <c r="AG388" s="159">
        <f t="shared" si="169"/>
        <v>51867400</v>
      </c>
    </row>
    <row r="389" spans="1:33" s="19" customFormat="1">
      <c r="A389" s="17" t="s">
        <v>42</v>
      </c>
      <c r="B389" s="16" t="s">
        <v>156</v>
      </c>
      <c r="C389" s="16" t="s">
        <v>35</v>
      </c>
      <c r="D389" s="16" t="s">
        <v>37</v>
      </c>
      <c r="E389" s="16" t="s">
        <v>276</v>
      </c>
      <c r="F389" s="16" t="s">
        <v>43</v>
      </c>
      <c r="G389" s="159">
        <f>'прил 7'!G558+'прил 7'!G482+'прил 7'!G682+'прил 7'!G96</f>
        <v>51867400</v>
      </c>
      <c r="H389" s="159">
        <f>'прил 7'!H558+'прил 7'!H482+'прил 7'!H682+'прил 7'!H96</f>
        <v>51867402</v>
      </c>
      <c r="I389" s="159">
        <f>'прил 7'!I558+'прил 7'!I482+'прил 7'!I682+'прил 7'!I96</f>
        <v>51867404</v>
      </c>
      <c r="J389" s="159">
        <f>'прил 7'!J558+'прил 7'!J482+'прил 7'!J682+'прил 7'!J96</f>
        <v>51867406</v>
      </c>
      <c r="K389" s="159">
        <f>'прил 7'!K558+'прил 7'!K482+'прил 7'!K682+'прил 7'!K96</f>
        <v>51867408</v>
      </c>
      <c r="L389" s="159">
        <f>'прил 7'!L558+'прил 7'!L482+'прил 7'!L682+'прил 7'!L96</f>
        <v>51867410</v>
      </c>
      <c r="M389" s="159">
        <f>'прил 7'!M558+'прил 7'!M482+'прил 7'!M682+'прил 7'!M96</f>
        <v>51867412</v>
      </c>
      <c r="N389" s="159">
        <f>'прил 7'!N558+'прил 7'!N482+'прил 7'!N682+'прил 7'!N96</f>
        <v>51867414</v>
      </c>
      <c r="O389" s="159">
        <f>'прил 7'!O558+'прил 7'!O482+'прил 7'!O682+'прил 7'!O96</f>
        <v>51867416</v>
      </c>
      <c r="P389" s="159">
        <f>'прил 7'!P558+'прил 7'!P482+'прил 7'!P682+'прил 7'!P96</f>
        <v>51867418</v>
      </c>
      <c r="Q389" s="159">
        <f>'прил 7'!Q558+'прил 7'!Q482+'прил 7'!Q682+'прил 7'!Q96</f>
        <v>51867420</v>
      </c>
      <c r="R389" s="159">
        <f>'прил 7'!R558+'прил 7'!R482+'прил 7'!R682+'прил 7'!R96</f>
        <v>51867400</v>
      </c>
      <c r="S389" s="159">
        <f>'прил 7'!S558+'прил 7'!S482+'прил 7'!S682+'прил 7'!S96</f>
        <v>0</v>
      </c>
      <c r="T389" s="159">
        <f>'прил 7'!T558+'прил 7'!T482+'прил 7'!T682+'прил 7'!T96</f>
        <v>0</v>
      </c>
      <c r="U389" s="159">
        <f>'прил 7'!U558+'прил 7'!U482+'прил 7'!U682+'прил 7'!U96</f>
        <v>0</v>
      </c>
      <c r="V389" s="159">
        <f>'прил 7'!V558+'прил 7'!V482+'прил 7'!V682+'прил 7'!V96</f>
        <v>0</v>
      </c>
      <c r="W389" s="159">
        <f>'прил 7'!W558+'прил 7'!W482+'прил 7'!W682+'прил 7'!W96</f>
        <v>0</v>
      </c>
      <c r="X389" s="159">
        <f>'прил 7'!X558+'прил 7'!X482+'прил 7'!X682+'прил 7'!X96</f>
        <v>0</v>
      </c>
      <c r="Y389" s="159">
        <f>'прил 7'!Y558+'прил 7'!Y482+'прил 7'!Y682+'прил 7'!Y96</f>
        <v>0</v>
      </c>
      <c r="Z389" s="159">
        <f>'прил 7'!Z558+'прил 7'!Z482+'прил 7'!Z682+'прил 7'!Z96</f>
        <v>0</v>
      </c>
      <c r="AA389" s="159">
        <f>'прил 7'!AA558+'прил 7'!AA482+'прил 7'!AA682+'прил 7'!AA96</f>
        <v>0</v>
      </c>
      <c r="AB389" s="159">
        <f>'прил 7'!AB558+'прил 7'!AB482+'прил 7'!AB682+'прил 7'!AB96</f>
        <v>0</v>
      </c>
      <c r="AC389" s="159">
        <f>'прил 7'!AC558+'прил 7'!AC482+'прил 7'!AC682+'прил 7'!AC96</f>
        <v>0</v>
      </c>
      <c r="AD389" s="159">
        <f>'прил 7'!AD558+'прил 7'!AD482+'прил 7'!AD682+'прил 7'!AD96</f>
        <v>0</v>
      </c>
      <c r="AE389" s="159">
        <f>'прил 7'!AE558+'прил 7'!AE482+'прил 7'!AE682+'прил 7'!AE96</f>
        <v>0</v>
      </c>
      <c r="AF389" s="159">
        <f>'прил 7'!AF558+'прил 7'!AF482+'прил 7'!AF682+'прил 7'!AF96</f>
        <v>0</v>
      </c>
      <c r="AG389" s="159">
        <v>51867400</v>
      </c>
    </row>
    <row r="390" spans="1:33" s="19" customFormat="1" ht="25.5" hidden="1">
      <c r="A390" s="17" t="s">
        <v>611</v>
      </c>
      <c r="B390" s="16" t="s">
        <v>156</v>
      </c>
      <c r="C390" s="16" t="s">
        <v>35</v>
      </c>
      <c r="D390" s="16" t="s">
        <v>37</v>
      </c>
      <c r="E390" s="16" t="s">
        <v>200</v>
      </c>
      <c r="F390" s="16"/>
      <c r="G390" s="159">
        <f>G395</f>
        <v>0</v>
      </c>
      <c r="H390" s="159">
        <f t="shared" ref="H390:AG390" si="170">H395</f>
        <v>1</v>
      </c>
      <c r="I390" s="159">
        <f t="shared" si="170"/>
        <v>2</v>
      </c>
      <c r="J390" s="159">
        <f t="shared" si="170"/>
        <v>3</v>
      </c>
      <c r="K390" s="159">
        <f t="shared" si="170"/>
        <v>4</v>
      </c>
      <c r="L390" s="159">
        <f t="shared" si="170"/>
        <v>5</v>
      </c>
      <c r="M390" s="159">
        <f t="shared" si="170"/>
        <v>6</v>
      </c>
      <c r="N390" s="159">
        <f t="shared" si="170"/>
        <v>7</v>
      </c>
      <c r="O390" s="159">
        <f t="shared" si="170"/>
        <v>8</v>
      </c>
      <c r="P390" s="159">
        <f t="shared" si="170"/>
        <v>9</v>
      </c>
      <c r="Q390" s="159">
        <f t="shared" si="170"/>
        <v>10</v>
      </c>
      <c r="R390" s="159">
        <f t="shared" si="170"/>
        <v>0</v>
      </c>
      <c r="S390" s="159">
        <f t="shared" si="170"/>
        <v>0</v>
      </c>
      <c r="T390" s="159">
        <f t="shared" si="170"/>
        <v>0</v>
      </c>
      <c r="U390" s="159">
        <f t="shared" si="170"/>
        <v>0</v>
      </c>
      <c r="V390" s="159">
        <f t="shared" si="170"/>
        <v>0</v>
      </c>
      <c r="W390" s="159">
        <f t="shared" si="170"/>
        <v>0</v>
      </c>
      <c r="X390" s="159">
        <f t="shared" si="170"/>
        <v>0</v>
      </c>
      <c r="Y390" s="159">
        <f t="shared" si="170"/>
        <v>0</v>
      </c>
      <c r="Z390" s="159">
        <f t="shared" si="170"/>
        <v>0</v>
      </c>
      <c r="AA390" s="159">
        <f t="shared" si="170"/>
        <v>0</v>
      </c>
      <c r="AB390" s="159">
        <f t="shared" si="170"/>
        <v>0</v>
      </c>
      <c r="AC390" s="159">
        <f t="shared" si="170"/>
        <v>0</v>
      </c>
      <c r="AD390" s="159">
        <f t="shared" si="170"/>
        <v>0</v>
      </c>
      <c r="AE390" s="159">
        <f t="shared" si="170"/>
        <v>0</v>
      </c>
      <c r="AF390" s="159">
        <f t="shared" si="170"/>
        <v>0</v>
      </c>
      <c r="AG390" s="159">
        <f t="shared" si="170"/>
        <v>0</v>
      </c>
    </row>
    <row r="391" spans="1:33" ht="33.75" hidden="1" customHeight="1">
      <c r="A391" s="17" t="s">
        <v>863</v>
      </c>
      <c r="B391" s="16" t="s">
        <v>156</v>
      </c>
      <c r="C391" s="16" t="s">
        <v>35</v>
      </c>
      <c r="D391" s="16" t="s">
        <v>109</v>
      </c>
      <c r="E391" s="16" t="s">
        <v>847</v>
      </c>
      <c r="F391" s="16"/>
      <c r="G391" s="159">
        <f>G392</f>
        <v>0</v>
      </c>
      <c r="H391" s="159">
        <f t="shared" ref="H391:AG392" si="171">H392</f>
        <v>0</v>
      </c>
      <c r="I391" s="159">
        <f t="shared" si="171"/>
        <v>0</v>
      </c>
      <c r="J391" s="159">
        <f t="shared" si="171"/>
        <v>0</v>
      </c>
      <c r="K391" s="159">
        <f t="shared" si="171"/>
        <v>0</v>
      </c>
      <c r="L391" s="159">
        <f t="shared" si="171"/>
        <v>0</v>
      </c>
      <c r="M391" s="159">
        <f t="shared" si="171"/>
        <v>0</v>
      </c>
      <c r="N391" s="159">
        <f t="shared" si="171"/>
        <v>0</v>
      </c>
      <c r="O391" s="159">
        <f t="shared" si="171"/>
        <v>0</v>
      </c>
      <c r="P391" s="159">
        <f t="shared" si="171"/>
        <v>0</v>
      </c>
      <c r="Q391" s="159">
        <f t="shared" si="171"/>
        <v>0</v>
      </c>
      <c r="R391" s="159">
        <f t="shared" si="171"/>
        <v>0</v>
      </c>
      <c r="S391" s="159">
        <f t="shared" si="171"/>
        <v>0</v>
      </c>
      <c r="T391" s="159">
        <f t="shared" si="171"/>
        <v>0</v>
      </c>
      <c r="U391" s="159">
        <f t="shared" si="171"/>
        <v>0</v>
      </c>
      <c r="V391" s="159">
        <f t="shared" si="171"/>
        <v>0</v>
      </c>
      <c r="W391" s="159">
        <f t="shared" si="171"/>
        <v>0</v>
      </c>
      <c r="X391" s="159">
        <f t="shared" si="171"/>
        <v>0</v>
      </c>
      <c r="Y391" s="159">
        <f t="shared" si="171"/>
        <v>0</v>
      </c>
      <c r="Z391" s="159">
        <f t="shared" si="171"/>
        <v>0</v>
      </c>
      <c r="AA391" s="159">
        <f t="shared" si="171"/>
        <v>0</v>
      </c>
      <c r="AB391" s="159">
        <f t="shared" si="171"/>
        <v>0</v>
      </c>
      <c r="AC391" s="159">
        <f t="shared" si="171"/>
        <v>0</v>
      </c>
      <c r="AD391" s="159">
        <f t="shared" si="171"/>
        <v>0</v>
      </c>
      <c r="AE391" s="159">
        <f t="shared" si="171"/>
        <v>0</v>
      </c>
      <c r="AF391" s="159">
        <f t="shared" si="171"/>
        <v>0</v>
      </c>
      <c r="AG391" s="159">
        <f t="shared" si="171"/>
        <v>0</v>
      </c>
    </row>
    <row r="392" spans="1:33" ht="25.5" hidden="1">
      <c r="A392" s="17" t="s">
        <v>40</v>
      </c>
      <c r="B392" s="16" t="s">
        <v>156</v>
      </c>
      <c r="C392" s="16" t="s">
        <v>35</v>
      </c>
      <c r="D392" s="16" t="s">
        <v>109</v>
      </c>
      <c r="E392" s="16" t="s">
        <v>847</v>
      </c>
      <c r="F392" s="16" t="s">
        <v>41</v>
      </c>
      <c r="G392" s="159">
        <f>G393</f>
        <v>0</v>
      </c>
      <c r="H392" s="159">
        <f t="shared" si="171"/>
        <v>0</v>
      </c>
      <c r="I392" s="159">
        <f t="shared" si="171"/>
        <v>0</v>
      </c>
      <c r="J392" s="159">
        <f t="shared" si="171"/>
        <v>0</v>
      </c>
      <c r="K392" s="159">
        <f t="shared" si="171"/>
        <v>0</v>
      </c>
      <c r="L392" s="159">
        <f t="shared" si="171"/>
        <v>0</v>
      </c>
      <c r="M392" s="159">
        <f t="shared" si="171"/>
        <v>0</v>
      </c>
      <c r="N392" s="159">
        <f t="shared" si="171"/>
        <v>0</v>
      </c>
      <c r="O392" s="159">
        <f t="shared" si="171"/>
        <v>0</v>
      </c>
      <c r="P392" s="159">
        <f t="shared" si="171"/>
        <v>0</v>
      </c>
      <c r="Q392" s="159">
        <f t="shared" si="171"/>
        <v>0</v>
      </c>
      <c r="R392" s="159">
        <f t="shared" si="171"/>
        <v>0</v>
      </c>
      <c r="S392" s="159">
        <f t="shared" si="171"/>
        <v>0</v>
      </c>
      <c r="T392" s="159">
        <f t="shared" si="171"/>
        <v>0</v>
      </c>
      <c r="U392" s="159">
        <f t="shared" si="171"/>
        <v>0</v>
      </c>
      <c r="V392" s="159">
        <f t="shared" si="171"/>
        <v>0</v>
      </c>
      <c r="W392" s="159">
        <f t="shared" si="171"/>
        <v>0</v>
      </c>
      <c r="X392" s="159">
        <f t="shared" si="171"/>
        <v>0</v>
      </c>
      <c r="Y392" s="159">
        <f t="shared" si="171"/>
        <v>0</v>
      </c>
      <c r="Z392" s="159">
        <f t="shared" si="171"/>
        <v>0</v>
      </c>
      <c r="AA392" s="159">
        <f t="shared" si="171"/>
        <v>0</v>
      </c>
      <c r="AB392" s="159">
        <f t="shared" si="171"/>
        <v>0</v>
      </c>
      <c r="AC392" s="159">
        <f t="shared" si="171"/>
        <v>0</v>
      </c>
      <c r="AD392" s="159">
        <f t="shared" si="171"/>
        <v>0</v>
      </c>
      <c r="AE392" s="159">
        <f t="shared" si="171"/>
        <v>0</v>
      </c>
      <c r="AF392" s="159">
        <f t="shared" si="171"/>
        <v>0</v>
      </c>
      <c r="AG392" s="159">
        <f t="shared" si="171"/>
        <v>0</v>
      </c>
    </row>
    <row r="393" spans="1:33" hidden="1">
      <c r="A393" s="17" t="s">
        <v>42</v>
      </c>
      <c r="B393" s="16" t="s">
        <v>156</v>
      </c>
      <c r="C393" s="16" t="s">
        <v>35</v>
      </c>
      <c r="D393" s="16" t="s">
        <v>109</v>
      </c>
      <c r="E393" s="16" t="s">
        <v>847</v>
      </c>
      <c r="F393" s="16" t="s">
        <v>43</v>
      </c>
      <c r="G393" s="159">
        <f>'прил 7'!G685</f>
        <v>0</v>
      </c>
      <c r="H393" s="159">
        <f>'прил 7'!H685</f>
        <v>0</v>
      </c>
      <c r="I393" s="159">
        <f>'прил 7'!I685</f>
        <v>0</v>
      </c>
      <c r="J393" s="159">
        <f>'прил 7'!J685</f>
        <v>0</v>
      </c>
      <c r="K393" s="159">
        <f>'прил 7'!K685</f>
        <v>0</v>
      </c>
      <c r="L393" s="159">
        <f>'прил 7'!L685</f>
        <v>0</v>
      </c>
      <c r="M393" s="159">
        <f>'прил 7'!M685</f>
        <v>0</v>
      </c>
      <c r="N393" s="159">
        <f>'прил 7'!N685</f>
        <v>0</v>
      </c>
      <c r="O393" s="159">
        <f>'прил 7'!O685</f>
        <v>0</v>
      </c>
      <c r="P393" s="159">
        <f>'прил 7'!P685</f>
        <v>0</v>
      </c>
      <c r="Q393" s="159">
        <f>'прил 7'!Q685</f>
        <v>0</v>
      </c>
      <c r="R393" s="159">
        <f>'прил 7'!R685</f>
        <v>0</v>
      </c>
      <c r="S393" s="159">
        <f>'прил 7'!S685</f>
        <v>0</v>
      </c>
      <c r="T393" s="159">
        <f>'прил 7'!T685</f>
        <v>0</v>
      </c>
      <c r="U393" s="159">
        <f>'прил 7'!U685</f>
        <v>0</v>
      </c>
      <c r="V393" s="159">
        <f>'прил 7'!V685</f>
        <v>0</v>
      </c>
      <c r="W393" s="159">
        <f>'прил 7'!W685</f>
        <v>0</v>
      </c>
      <c r="X393" s="159">
        <f>'прил 7'!X685</f>
        <v>0</v>
      </c>
      <c r="Y393" s="159">
        <f>'прил 7'!Y685</f>
        <v>0</v>
      </c>
      <c r="Z393" s="159">
        <f>'прил 7'!Z685</f>
        <v>0</v>
      </c>
      <c r="AA393" s="159">
        <f>'прил 7'!AA685</f>
        <v>0</v>
      </c>
      <c r="AB393" s="159">
        <f>'прил 7'!AB685</f>
        <v>0</v>
      </c>
      <c r="AC393" s="159">
        <f>'прил 7'!AC685</f>
        <v>0</v>
      </c>
      <c r="AD393" s="159">
        <f>'прил 7'!AD685</f>
        <v>0</v>
      </c>
      <c r="AE393" s="159">
        <f>'прил 7'!AE685</f>
        <v>0</v>
      </c>
      <c r="AF393" s="159">
        <f>'прил 7'!AF685</f>
        <v>0</v>
      </c>
      <c r="AG393" s="159">
        <f>'прил 7'!AG685</f>
        <v>0</v>
      </c>
    </row>
    <row r="394" spans="1:33" s="19" customFormat="1">
      <c r="A394" s="17" t="s">
        <v>153</v>
      </c>
      <c r="B394" s="16" t="s">
        <v>156</v>
      </c>
      <c r="C394" s="16" t="s">
        <v>35</v>
      </c>
      <c r="D394" s="16" t="s">
        <v>37</v>
      </c>
      <c r="E394" s="16" t="s">
        <v>275</v>
      </c>
      <c r="F394" s="16"/>
      <c r="G394" s="159">
        <f>G395+G399</f>
        <v>572391700</v>
      </c>
      <c r="H394" s="159">
        <f t="shared" ref="H394:AG394" si="172">H395+H399</f>
        <v>572391704</v>
      </c>
      <c r="I394" s="159">
        <f t="shared" si="172"/>
        <v>572391708</v>
      </c>
      <c r="J394" s="159">
        <f t="shared" si="172"/>
        <v>572391712</v>
      </c>
      <c r="K394" s="159">
        <f t="shared" si="172"/>
        <v>572391716</v>
      </c>
      <c r="L394" s="159">
        <f t="shared" si="172"/>
        <v>572391720</v>
      </c>
      <c r="M394" s="159">
        <f t="shared" si="172"/>
        <v>572391724</v>
      </c>
      <c r="N394" s="159">
        <f t="shared" si="172"/>
        <v>572391728</v>
      </c>
      <c r="O394" s="159">
        <f t="shared" si="172"/>
        <v>572391732</v>
      </c>
      <c r="P394" s="159">
        <f t="shared" si="172"/>
        <v>572391736</v>
      </c>
      <c r="Q394" s="159">
        <f t="shared" si="172"/>
        <v>572391740</v>
      </c>
      <c r="R394" s="159">
        <f t="shared" si="172"/>
        <v>572391700</v>
      </c>
      <c r="S394" s="159">
        <f t="shared" si="172"/>
        <v>0</v>
      </c>
      <c r="T394" s="159">
        <f t="shared" si="172"/>
        <v>0</v>
      </c>
      <c r="U394" s="159">
        <f t="shared" si="172"/>
        <v>0</v>
      </c>
      <c r="V394" s="159">
        <f t="shared" si="172"/>
        <v>0</v>
      </c>
      <c r="W394" s="159">
        <f t="shared" si="172"/>
        <v>0</v>
      </c>
      <c r="X394" s="159">
        <f t="shared" si="172"/>
        <v>0</v>
      </c>
      <c r="Y394" s="159">
        <f t="shared" si="172"/>
        <v>0</v>
      </c>
      <c r="Z394" s="159">
        <f t="shared" si="172"/>
        <v>0</v>
      </c>
      <c r="AA394" s="159">
        <f t="shared" si="172"/>
        <v>0</v>
      </c>
      <c r="AB394" s="159">
        <f t="shared" si="172"/>
        <v>0</v>
      </c>
      <c r="AC394" s="159">
        <f t="shared" si="172"/>
        <v>0</v>
      </c>
      <c r="AD394" s="159">
        <f t="shared" si="172"/>
        <v>0</v>
      </c>
      <c r="AE394" s="159">
        <f t="shared" si="172"/>
        <v>0</v>
      </c>
      <c r="AF394" s="159">
        <f t="shared" si="172"/>
        <v>0</v>
      </c>
      <c r="AG394" s="159">
        <f t="shared" si="172"/>
        <v>572391700</v>
      </c>
    </row>
    <row r="395" spans="1:33" s="19" customFormat="1" hidden="1">
      <c r="A395" s="17" t="s">
        <v>153</v>
      </c>
      <c r="B395" s="16" t="s">
        <v>156</v>
      </c>
      <c r="C395" s="16" t="s">
        <v>35</v>
      </c>
      <c r="D395" s="16" t="s">
        <v>37</v>
      </c>
      <c r="E395" s="16" t="s">
        <v>275</v>
      </c>
      <c r="F395" s="16"/>
      <c r="G395" s="159">
        <f>G396</f>
        <v>0</v>
      </c>
      <c r="H395" s="159">
        <f t="shared" ref="H395:AG396" si="173">H396</f>
        <v>1</v>
      </c>
      <c r="I395" s="159">
        <f t="shared" si="173"/>
        <v>2</v>
      </c>
      <c r="J395" s="159">
        <f t="shared" si="173"/>
        <v>3</v>
      </c>
      <c r="K395" s="159">
        <f t="shared" si="173"/>
        <v>4</v>
      </c>
      <c r="L395" s="159">
        <f t="shared" si="173"/>
        <v>5</v>
      </c>
      <c r="M395" s="159">
        <f t="shared" si="173"/>
        <v>6</v>
      </c>
      <c r="N395" s="159">
        <f t="shared" si="173"/>
        <v>7</v>
      </c>
      <c r="O395" s="159">
        <f t="shared" si="173"/>
        <v>8</v>
      </c>
      <c r="P395" s="159">
        <f t="shared" si="173"/>
        <v>9</v>
      </c>
      <c r="Q395" s="159">
        <f t="shared" si="173"/>
        <v>10</v>
      </c>
      <c r="R395" s="159">
        <f t="shared" si="173"/>
        <v>0</v>
      </c>
      <c r="S395" s="159">
        <f t="shared" si="173"/>
        <v>0</v>
      </c>
      <c r="T395" s="159">
        <f t="shared" si="173"/>
        <v>0</v>
      </c>
      <c r="U395" s="159">
        <f t="shared" si="173"/>
        <v>0</v>
      </c>
      <c r="V395" s="159">
        <f t="shared" si="173"/>
        <v>0</v>
      </c>
      <c r="W395" s="159">
        <f t="shared" si="173"/>
        <v>0</v>
      </c>
      <c r="X395" s="159">
        <f t="shared" si="173"/>
        <v>0</v>
      </c>
      <c r="Y395" s="159">
        <f t="shared" si="173"/>
        <v>0</v>
      </c>
      <c r="Z395" s="159">
        <f t="shared" si="173"/>
        <v>0</v>
      </c>
      <c r="AA395" s="159">
        <f t="shared" si="173"/>
        <v>0</v>
      </c>
      <c r="AB395" s="159">
        <f t="shared" si="173"/>
        <v>0</v>
      </c>
      <c r="AC395" s="159">
        <f t="shared" si="173"/>
        <v>0</v>
      </c>
      <c r="AD395" s="159">
        <f t="shared" si="173"/>
        <v>0</v>
      </c>
      <c r="AE395" s="159">
        <f t="shared" si="173"/>
        <v>0</v>
      </c>
      <c r="AF395" s="159">
        <f t="shared" si="173"/>
        <v>0</v>
      </c>
      <c r="AG395" s="159">
        <f t="shared" si="173"/>
        <v>0</v>
      </c>
    </row>
    <row r="396" spans="1:33" s="19" customFormat="1" hidden="1">
      <c r="A396" s="17" t="s">
        <v>100</v>
      </c>
      <c r="B396" s="16" t="s">
        <v>156</v>
      </c>
      <c r="C396" s="16" t="s">
        <v>35</v>
      </c>
      <c r="D396" s="16" t="s">
        <v>37</v>
      </c>
      <c r="E396" s="16" t="s">
        <v>275</v>
      </c>
      <c r="F396" s="16" t="s">
        <v>101</v>
      </c>
      <c r="G396" s="159">
        <f>G397</f>
        <v>0</v>
      </c>
      <c r="H396" s="159">
        <f t="shared" si="173"/>
        <v>1</v>
      </c>
      <c r="I396" s="159">
        <f t="shared" si="173"/>
        <v>2</v>
      </c>
      <c r="J396" s="159">
        <f t="shared" si="173"/>
        <v>3</v>
      </c>
      <c r="K396" s="159">
        <f t="shared" si="173"/>
        <v>4</v>
      </c>
      <c r="L396" s="159">
        <f t="shared" si="173"/>
        <v>5</v>
      </c>
      <c r="M396" s="159">
        <f t="shared" si="173"/>
        <v>6</v>
      </c>
      <c r="N396" s="159">
        <f t="shared" si="173"/>
        <v>7</v>
      </c>
      <c r="O396" s="159">
        <f t="shared" si="173"/>
        <v>8</v>
      </c>
      <c r="P396" s="159">
        <f t="shared" si="173"/>
        <v>9</v>
      </c>
      <c r="Q396" s="159">
        <f t="shared" si="173"/>
        <v>10</v>
      </c>
      <c r="R396" s="159">
        <f t="shared" si="173"/>
        <v>0</v>
      </c>
      <c r="S396" s="159">
        <f t="shared" si="173"/>
        <v>0</v>
      </c>
      <c r="T396" s="159">
        <f t="shared" si="173"/>
        <v>0</v>
      </c>
      <c r="U396" s="159">
        <f t="shared" si="173"/>
        <v>0</v>
      </c>
      <c r="V396" s="159">
        <f t="shared" si="173"/>
        <v>0</v>
      </c>
      <c r="W396" s="159">
        <f t="shared" si="173"/>
        <v>0</v>
      </c>
      <c r="X396" s="159">
        <f t="shared" si="173"/>
        <v>0</v>
      </c>
      <c r="Y396" s="159">
        <f t="shared" si="173"/>
        <v>0</v>
      </c>
      <c r="Z396" s="159">
        <f t="shared" si="173"/>
        <v>0</v>
      </c>
      <c r="AA396" s="159">
        <f t="shared" si="173"/>
        <v>0</v>
      </c>
      <c r="AB396" s="159">
        <f t="shared" si="173"/>
        <v>0</v>
      </c>
      <c r="AC396" s="159">
        <f t="shared" si="173"/>
        <v>0</v>
      </c>
      <c r="AD396" s="159">
        <f t="shared" si="173"/>
        <v>0</v>
      </c>
      <c r="AE396" s="159">
        <f t="shared" si="173"/>
        <v>0</v>
      </c>
      <c r="AF396" s="159">
        <f t="shared" si="173"/>
        <v>0</v>
      </c>
      <c r="AG396" s="159">
        <f t="shared" si="173"/>
        <v>0</v>
      </c>
    </row>
    <row r="397" spans="1:33" s="19" customFormat="1" hidden="1">
      <c r="A397" s="17" t="s">
        <v>373</v>
      </c>
      <c r="B397" s="16" t="s">
        <v>156</v>
      </c>
      <c r="C397" s="16" t="s">
        <v>35</v>
      </c>
      <c r="D397" s="16" t="s">
        <v>37</v>
      </c>
      <c r="E397" s="16" t="s">
        <v>275</v>
      </c>
      <c r="F397" s="16" t="s">
        <v>374</v>
      </c>
      <c r="G397" s="159">
        <f>'прил 7'!G564</f>
        <v>0</v>
      </c>
      <c r="H397" s="159">
        <f>'прил 7'!H564</f>
        <v>1</v>
      </c>
      <c r="I397" s="159">
        <f>'прил 7'!I564</f>
        <v>2</v>
      </c>
      <c r="J397" s="159">
        <f>'прил 7'!J564</f>
        <v>3</v>
      </c>
      <c r="K397" s="159">
        <f>'прил 7'!K564</f>
        <v>4</v>
      </c>
      <c r="L397" s="159">
        <f>'прил 7'!L564</f>
        <v>5</v>
      </c>
      <c r="M397" s="159">
        <f>'прил 7'!M564</f>
        <v>6</v>
      </c>
      <c r="N397" s="159">
        <f>'прил 7'!N564</f>
        <v>7</v>
      </c>
      <c r="O397" s="159">
        <f>'прил 7'!O564</f>
        <v>8</v>
      </c>
      <c r="P397" s="159">
        <f>'прил 7'!P564</f>
        <v>9</v>
      </c>
      <c r="Q397" s="159">
        <f>'прил 7'!Q564</f>
        <v>10</v>
      </c>
      <c r="R397" s="159">
        <f>'прил 7'!R564</f>
        <v>0</v>
      </c>
      <c r="S397" s="159">
        <f>'прил 7'!S564</f>
        <v>0</v>
      </c>
      <c r="T397" s="159">
        <f>'прил 7'!T564</f>
        <v>0</v>
      </c>
      <c r="U397" s="159">
        <f>'прил 7'!U564</f>
        <v>0</v>
      </c>
      <c r="V397" s="159">
        <f>'прил 7'!V564</f>
        <v>0</v>
      </c>
      <c r="W397" s="159">
        <f>'прил 7'!W564</f>
        <v>0</v>
      </c>
      <c r="X397" s="159">
        <f>'прил 7'!X564</f>
        <v>0</v>
      </c>
      <c r="Y397" s="159">
        <f>'прил 7'!Y564</f>
        <v>0</v>
      </c>
      <c r="Z397" s="159">
        <f>'прил 7'!Z564</f>
        <v>0</v>
      </c>
      <c r="AA397" s="159">
        <f>'прил 7'!AA564</f>
        <v>0</v>
      </c>
      <c r="AB397" s="159">
        <f>'прил 7'!AB564</f>
        <v>0</v>
      </c>
      <c r="AC397" s="159">
        <f>'прил 7'!AC564</f>
        <v>0</v>
      </c>
      <c r="AD397" s="159">
        <f>'прил 7'!AD564</f>
        <v>0</v>
      </c>
      <c r="AE397" s="159">
        <f>'прил 7'!AE564</f>
        <v>0</v>
      </c>
      <c r="AF397" s="159">
        <f>'прил 7'!AF564</f>
        <v>0</v>
      </c>
      <c r="AG397" s="159">
        <f>'прил 7'!AG564</f>
        <v>0</v>
      </c>
    </row>
    <row r="398" spans="1:33" s="19" customFormat="1" hidden="1">
      <c r="A398" s="17"/>
      <c r="B398" s="16"/>
      <c r="C398" s="16"/>
      <c r="D398" s="16"/>
      <c r="E398" s="16"/>
      <c r="F398" s="16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  <c r="AE398" s="159"/>
      <c r="AF398" s="159"/>
      <c r="AG398" s="159"/>
    </row>
    <row r="399" spans="1:33" s="19" customFormat="1" ht="15" customHeight="1">
      <c r="A399" s="17" t="s">
        <v>153</v>
      </c>
      <c r="B399" s="15">
        <v>774</v>
      </c>
      <c r="C399" s="16" t="s">
        <v>35</v>
      </c>
      <c r="D399" s="16" t="s">
        <v>26</v>
      </c>
      <c r="E399" s="16" t="s">
        <v>275</v>
      </c>
      <c r="F399" s="16"/>
      <c r="G399" s="159">
        <f>G400</f>
        <v>572391700</v>
      </c>
      <c r="H399" s="159">
        <f t="shared" ref="H399:AG400" si="174">H400</f>
        <v>572391703</v>
      </c>
      <c r="I399" s="159">
        <f t="shared" si="174"/>
        <v>572391706</v>
      </c>
      <c r="J399" s="159">
        <f t="shared" si="174"/>
        <v>572391709</v>
      </c>
      <c r="K399" s="159">
        <f t="shared" si="174"/>
        <v>572391712</v>
      </c>
      <c r="L399" s="159">
        <f t="shared" si="174"/>
        <v>572391715</v>
      </c>
      <c r="M399" s="159">
        <f t="shared" si="174"/>
        <v>572391718</v>
      </c>
      <c r="N399" s="159">
        <f t="shared" si="174"/>
        <v>572391721</v>
      </c>
      <c r="O399" s="159">
        <f t="shared" si="174"/>
        <v>572391724</v>
      </c>
      <c r="P399" s="159">
        <f t="shared" si="174"/>
        <v>572391727</v>
      </c>
      <c r="Q399" s="159">
        <f t="shared" si="174"/>
        <v>572391730</v>
      </c>
      <c r="R399" s="159">
        <f t="shared" si="174"/>
        <v>572391700</v>
      </c>
      <c r="S399" s="159">
        <f t="shared" si="174"/>
        <v>0</v>
      </c>
      <c r="T399" s="159">
        <f t="shared" si="174"/>
        <v>0</v>
      </c>
      <c r="U399" s="159">
        <f t="shared" si="174"/>
        <v>0</v>
      </c>
      <c r="V399" s="159">
        <f t="shared" si="174"/>
        <v>0</v>
      </c>
      <c r="W399" s="159">
        <f t="shared" si="174"/>
        <v>0</v>
      </c>
      <c r="X399" s="159">
        <f t="shared" si="174"/>
        <v>0</v>
      </c>
      <c r="Y399" s="159">
        <f t="shared" si="174"/>
        <v>0</v>
      </c>
      <c r="Z399" s="159">
        <f t="shared" si="174"/>
        <v>0</v>
      </c>
      <c r="AA399" s="159">
        <f t="shared" si="174"/>
        <v>0</v>
      </c>
      <c r="AB399" s="159">
        <f t="shared" si="174"/>
        <v>0</v>
      </c>
      <c r="AC399" s="159">
        <f t="shared" si="174"/>
        <v>0</v>
      </c>
      <c r="AD399" s="159">
        <f t="shared" si="174"/>
        <v>0</v>
      </c>
      <c r="AE399" s="159">
        <f t="shared" si="174"/>
        <v>0</v>
      </c>
      <c r="AF399" s="159">
        <f t="shared" si="174"/>
        <v>0</v>
      </c>
      <c r="AG399" s="159">
        <f t="shared" si="174"/>
        <v>572391700</v>
      </c>
    </row>
    <row r="400" spans="1:33" s="19" customFormat="1" ht="25.5">
      <c r="A400" s="17" t="s">
        <v>40</v>
      </c>
      <c r="B400" s="15">
        <v>774</v>
      </c>
      <c r="C400" s="16" t="s">
        <v>35</v>
      </c>
      <c r="D400" s="16" t="s">
        <v>26</v>
      </c>
      <c r="E400" s="16" t="s">
        <v>275</v>
      </c>
      <c r="F400" s="16" t="s">
        <v>41</v>
      </c>
      <c r="G400" s="159">
        <f>G401</f>
        <v>572391700</v>
      </c>
      <c r="H400" s="159">
        <f t="shared" si="174"/>
        <v>572391703</v>
      </c>
      <c r="I400" s="159">
        <f t="shared" si="174"/>
        <v>572391706</v>
      </c>
      <c r="J400" s="159">
        <f t="shared" si="174"/>
        <v>572391709</v>
      </c>
      <c r="K400" s="159">
        <f t="shared" si="174"/>
        <v>572391712</v>
      </c>
      <c r="L400" s="159">
        <f t="shared" si="174"/>
        <v>572391715</v>
      </c>
      <c r="M400" s="159">
        <f t="shared" si="174"/>
        <v>572391718</v>
      </c>
      <c r="N400" s="159">
        <f t="shared" si="174"/>
        <v>572391721</v>
      </c>
      <c r="O400" s="159">
        <f t="shared" si="174"/>
        <v>572391724</v>
      </c>
      <c r="P400" s="159">
        <f t="shared" si="174"/>
        <v>572391727</v>
      </c>
      <c r="Q400" s="159">
        <f t="shared" si="174"/>
        <v>572391730</v>
      </c>
      <c r="R400" s="159">
        <f t="shared" si="174"/>
        <v>572391700</v>
      </c>
      <c r="S400" s="159">
        <f t="shared" si="174"/>
        <v>0</v>
      </c>
      <c r="T400" s="159">
        <f t="shared" si="174"/>
        <v>0</v>
      </c>
      <c r="U400" s="159">
        <f t="shared" si="174"/>
        <v>0</v>
      </c>
      <c r="V400" s="159">
        <f t="shared" si="174"/>
        <v>0</v>
      </c>
      <c r="W400" s="159">
        <f t="shared" si="174"/>
        <v>0</v>
      </c>
      <c r="X400" s="159">
        <f t="shared" si="174"/>
        <v>0</v>
      </c>
      <c r="Y400" s="159">
        <f t="shared" si="174"/>
        <v>0</v>
      </c>
      <c r="Z400" s="159">
        <f t="shared" si="174"/>
        <v>0</v>
      </c>
      <c r="AA400" s="159">
        <f t="shared" si="174"/>
        <v>0</v>
      </c>
      <c r="AB400" s="159">
        <f t="shared" si="174"/>
        <v>0</v>
      </c>
      <c r="AC400" s="159">
        <f t="shared" si="174"/>
        <v>0</v>
      </c>
      <c r="AD400" s="159">
        <f t="shared" si="174"/>
        <v>0</v>
      </c>
      <c r="AE400" s="159">
        <f t="shared" si="174"/>
        <v>0</v>
      </c>
      <c r="AF400" s="159">
        <f t="shared" si="174"/>
        <v>0</v>
      </c>
      <c r="AG400" s="159">
        <f t="shared" si="174"/>
        <v>572391700</v>
      </c>
    </row>
    <row r="401" spans="1:33" s="19" customFormat="1">
      <c r="A401" s="17" t="s">
        <v>42</v>
      </c>
      <c r="B401" s="15">
        <v>774</v>
      </c>
      <c r="C401" s="16" t="s">
        <v>35</v>
      </c>
      <c r="D401" s="16" t="s">
        <v>26</v>
      </c>
      <c r="E401" s="16" t="s">
        <v>275</v>
      </c>
      <c r="F401" s="16" t="s">
        <v>43</v>
      </c>
      <c r="G401" s="159">
        <f>'прил 7'!G485+'прил 7'!G561+'прил 7'!G688</f>
        <v>572391700</v>
      </c>
      <c r="H401" s="159">
        <f>'прил 7'!H485+'прил 7'!H561+'прил 7'!H688</f>
        <v>572391703</v>
      </c>
      <c r="I401" s="159">
        <f>'прил 7'!I485+'прил 7'!I561+'прил 7'!I688</f>
        <v>572391706</v>
      </c>
      <c r="J401" s="159">
        <f>'прил 7'!J485+'прил 7'!J561+'прил 7'!J688</f>
        <v>572391709</v>
      </c>
      <c r="K401" s="159">
        <f>'прил 7'!K485+'прил 7'!K561+'прил 7'!K688</f>
        <v>572391712</v>
      </c>
      <c r="L401" s="159">
        <f>'прил 7'!L485+'прил 7'!L561+'прил 7'!L688</f>
        <v>572391715</v>
      </c>
      <c r="M401" s="159">
        <f>'прил 7'!M485+'прил 7'!M561+'прил 7'!M688</f>
        <v>572391718</v>
      </c>
      <c r="N401" s="159">
        <f>'прил 7'!N485+'прил 7'!N561+'прил 7'!N688</f>
        <v>572391721</v>
      </c>
      <c r="O401" s="159">
        <f>'прил 7'!O485+'прил 7'!O561+'прил 7'!O688</f>
        <v>572391724</v>
      </c>
      <c r="P401" s="159">
        <f>'прил 7'!P485+'прил 7'!P561+'прил 7'!P688</f>
        <v>572391727</v>
      </c>
      <c r="Q401" s="159">
        <f>'прил 7'!Q485+'прил 7'!Q561+'прил 7'!Q688</f>
        <v>572391730</v>
      </c>
      <c r="R401" s="159">
        <f>'прил 7'!R485+'прил 7'!R561+'прил 7'!R688</f>
        <v>572391700</v>
      </c>
      <c r="S401" s="159">
        <f>'прил 7'!S485+'прил 7'!S561+'прил 7'!S688</f>
        <v>0</v>
      </c>
      <c r="T401" s="159">
        <f>'прил 7'!T485+'прил 7'!T561+'прил 7'!T688</f>
        <v>0</v>
      </c>
      <c r="U401" s="159">
        <f>'прил 7'!U485+'прил 7'!U561+'прил 7'!U688</f>
        <v>0</v>
      </c>
      <c r="V401" s="159">
        <f>'прил 7'!V485+'прил 7'!V561+'прил 7'!V688</f>
        <v>0</v>
      </c>
      <c r="W401" s="159">
        <f>'прил 7'!W485+'прил 7'!W561+'прил 7'!W688</f>
        <v>0</v>
      </c>
      <c r="X401" s="159">
        <f>'прил 7'!X485+'прил 7'!X561+'прил 7'!X688</f>
        <v>0</v>
      </c>
      <c r="Y401" s="159">
        <f>'прил 7'!Y485+'прил 7'!Y561+'прил 7'!Y688</f>
        <v>0</v>
      </c>
      <c r="Z401" s="159">
        <f>'прил 7'!Z485+'прил 7'!Z561+'прил 7'!Z688</f>
        <v>0</v>
      </c>
      <c r="AA401" s="159">
        <f>'прил 7'!AA485+'прил 7'!AA561+'прил 7'!AA688</f>
        <v>0</v>
      </c>
      <c r="AB401" s="159">
        <f>'прил 7'!AB485+'прил 7'!AB561+'прил 7'!AB688</f>
        <v>0</v>
      </c>
      <c r="AC401" s="159">
        <f>'прил 7'!AC485+'прил 7'!AC561+'прил 7'!AC688</f>
        <v>0</v>
      </c>
      <c r="AD401" s="159">
        <f>'прил 7'!AD485+'прил 7'!AD561+'прил 7'!AD688</f>
        <v>0</v>
      </c>
      <c r="AE401" s="159">
        <f>'прил 7'!AE485+'прил 7'!AE561+'прил 7'!AE688</f>
        <v>0</v>
      </c>
      <c r="AF401" s="159">
        <f>'прил 7'!AF485+'прил 7'!AF561+'прил 7'!AF688</f>
        <v>0</v>
      </c>
      <c r="AG401" s="159">
        <v>572391700</v>
      </c>
    </row>
    <row r="402" spans="1:33" s="19" customFormat="1" ht="15" hidden="1" customHeight="1">
      <c r="A402" s="17" t="s">
        <v>153</v>
      </c>
      <c r="B402" s="15">
        <v>774</v>
      </c>
      <c r="C402" s="16" t="s">
        <v>35</v>
      </c>
      <c r="D402" s="16" t="s">
        <v>26</v>
      </c>
      <c r="E402" s="16" t="s">
        <v>451</v>
      </c>
      <c r="F402" s="16"/>
      <c r="G402" s="159">
        <f>G403</f>
        <v>0</v>
      </c>
      <c r="H402" s="159">
        <f t="shared" ref="H402:AG403" si="175">H403</f>
        <v>140204723</v>
      </c>
      <c r="I402" s="159">
        <f t="shared" si="175"/>
        <v>140204724</v>
      </c>
      <c r="J402" s="159">
        <f t="shared" si="175"/>
        <v>140204725</v>
      </c>
      <c r="K402" s="159">
        <f t="shared" si="175"/>
        <v>140204726</v>
      </c>
      <c r="L402" s="159">
        <f t="shared" si="175"/>
        <v>140204727</v>
      </c>
      <c r="M402" s="159">
        <f t="shared" si="175"/>
        <v>140204728</v>
      </c>
      <c r="N402" s="159">
        <f t="shared" si="175"/>
        <v>140204729</v>
      </c>
      <c r="O402" s="159">
        <f t="shared" si="175"/>
        <v>140204730</v>
      </c>
      <c r="P402" s="159">
        <f t="shared" si="175"/>
        <v>140204731</v>
      </c>
      <c r="Q402" s="159">
        <f t="shared" si="175"/>
        <v>140204732</v>
      </c>
      <c r="R402" s="159">
        <f t="shared" si="175"/>
        <v>140204733</v>
      </c>
      <c r="S402" s="159">
        <f t="shared" si="175"/>
        <v>140204734</v>
      </c>
      <c r="T402" s="159">
        <f t="shared" si="175"/>
        <v>140204735</v>
      </c>
      <c r="U402" s="159">
        <f t="shared" si="175"/>
        <v>140204736</v>
      </c>
      <c r="V402" s="159">
        <f t="shared" si="175"/>
        <v>140204737</v>
      </c>
      <c r="W402" s="159">
        <f t="shared" si="175"/>
        <v>140204738</v>
      </c>
      <c r="X402" s="159">
        <f t="shared" si="175"/>
        <v>140204739</v>
      </c>
      <c r="Y402" s="159">
        <f t="shared" si="175"/>
        <v>140204740</v>
      </c>
      <c r="Z402" s="159">
        <f t="shared" si="175"/>
        <v>140204741</v>
      </c>
      <c r="AA402" s="159">
        <f t="shared" si="175"/>
        <v>140204742</v>
      </c>
      <c r="AB402" s="159">
        <f t="shared" si="175"/>
        <v>140204743</v>
      </c>
      <c r="AC402" s="159">
        <f t="shared" si="175"/>
        <v>140204744</v>
      </c>
      <c r="AD402" s="159">
        <f t="shared" si="175"/>
        <v>140204745</v>
      </c>
      <c r="AE402" s="159">
        <f t="shared" si="175"/>
        <v>140204746</v>
      </c>
      <c r="AF402" s="159">
        <f t="shared" si="175"/>
        <v>140204747</v>
      </c>
      <c r="AG402" s="159">
        <f t="shared" si="175"/>
        <v>0</v>
      </c>
    </row>
    <row r="403" spans="1:33" s="19" customFormat="1" ht="25.5" hidden="1">
      <c r="A403" s="17" t="s">
        <v>40</v>
      </c>
      <c r="B403" s="15">
        <v>774</v>
      </c>
      <c r="C403" s="16" t="s">
        <v>35</v>
      </c>
      <c r="D403" s="16" t="s">
        <v>26</v>
      </c>
      <c r="E403" s="16" t="s">
        <v>451</v>
      </c>
      <c r="F403" s="16" t="s">
        <v>41</v>
      </c>
      <c r="G403" s="159">
        <f>G404</f>
        <v>0</v>
      </c>
      <c r="H403" s="159">
        <f t="shared" si="175"/>
        <v>140204723</v>
      </c>
      <c r="I403" s="159">
        <f t="shared" si="175"/>
        <v>140204724</v>
      </c>
      <c r="J403" s="159">
        <f t="shared" si="175"/>
        <v>140204725</v>
      </c>
      <c r="K403" s="159">
        <f t="shared" si="175"/>
        <v>140204726</v>
      </c>
      <c r="L403" s="159">
        <f t="shared" si="175"/>
        <v>140204727</v>
      </c>
      <c r="M403" s="159">
        <f t="shared" si="175"/>
        <v>140204728</v>
      </c>
      <c r="N403" s="159">
        <f t="shared" si="175"/>
        <v>140204729</v>
      </c>
      <c r="O403" s="159">
        <f t="shared" si="175"/>
        <v>140204730</v>
      </c>
      <c r="P403" s="159">
        <f t="shared" si="175"/>
        <v>140204731</v>
      </c>
      <c r="Q403" s="159">
        <f t="shared" si="175"/>
        <v>140204732</v>
      </c>
      <c r="R403" s="159">
        <f t="shared" si="175"/>
        <v>140204733</v>
      </c>
      <c r="S403" s="159">
        <f t="shared" si="175"/>
        <v>140204734</v>
      </c>
      <c r="T403" s="159">
        <f t="shared" si="175"/>
        <v>140204735</v>
      </c>
      <c r="U403" s="159">
        <f t="shared" si="175"/>
        <v>140204736</v>
      </c>
      <c r="V403" s="159">
        <f t="shared" si="175"/>
        <v>140204737</v>
      </c>
      <c r="W403" s="159">
        <f t="shared" si="175"/>
        <v>140204738</v>
      </c>
      <c r="X403" s="159">
        <f t="shared" si="175"/>
        <v>140204739</v>
      </c>
      <c r="Y403" s="159">
        <f t="shared" si="175"/>
        <v>140204740</v>
      </c>
      <c r="Z403" s="159">
        <f t="shared" si="175"/>
        <v>140204741</v>
      </c>
      <c r="AA403" s="159">
        <f t="shared" si="175"/>
        <v>140204742</v>
      </c>
      <c r="AB403" s="159">
        <f t="shared" si="175"/>
        <v>140204743</v>
      </c>
      <c r="AC403" s="159">
        <f t="shared" si="175"/>
        <v>140204744</v>
      </c>
      <c r="AD403" s="159">
        <f t="shared" si="175"/>
        <v>140204745</v>
      </c>
      <c r="AE403" s="159">
        <f t="shared" si="175"/>
        <v>140204746</v>
      </c>
      <c r="AF403" s="159">
        <f t="shared" si="175"/>
        <v>140204747</v>
      </c>
      <c r="AG403" s="159">
        <f t="shared" si="175"/>
        <v>0</v>
      </c>
    </row>
    <row r="404" spans="1:33" s="19" customFormat="1" hidden="1">
      <c r="A404" s="17" t="s">
        <v>42</v>
      </c>
      <c r="B404" s="15">
        <v>774</v>
      </c>
      <c r="C404" s="16" t="s">
        <v>35</v>
      </c>
      <c r="D404" s="16" t="s">
        <v>26</v>
      </c>
      <c r="E404" s="16" t="s">
        <v>451</v>
      </c>
      <c r="F404" s="16" t="s">
        <v>43</v>
      </c>
      <c r="G404" s="159"/>
      <c r="H404" s="159">
        <v>140204723</v>
      </c>
      <c r="I404" s="159">
        <v>140204724</v>
      </c>
      <c r="J404" s="159">
        <v>140204725</v>
      </c>
      <c r="K404" s="159">
        <v>140204726</v>
      </c>
      <c r="L404" s="159">
        <v>140204727</v>
      </c>
      <c r="M404" s="159">
        <v>140204728</v>
      </c>
      <c r="N404" s="159">
        <v>140204729</v>
      </c>
      <c r="O404" s="159">
        <v>140204730</v>
      </c>
      <c r="P404" s="159">
        <v>140204731</v>
      </c>
      <c r="Q404" s="159">
        <v>140204732</v>
      </c>
      <c r="R404" s="159">
        <v>140204733</v>
      </c>
      <c r="S404" s="159">
        <v>140204734</v>
      </c>
      <c r="T404" s="159">
        <v>140204735</v>
      </c>
      <c r="U404" s="159">
        <v>140204736</v>
      </c>
      <c r="V404" s="159">
        <v>140204737</v>
      </c>
      <c r="W404" s="159">
        <v>140204738</v>
      </c>
      <c r="X404" s="159">
        <v>140204739</v>
      </c>
      <c r="Y404" s="159">
        <v>140204740</v>
      </c>
      <c r="Z404" s="159">
        <v>140204741</v>
      </c>
      <c r="AA404" s="159">
        <v>140204742</v>
      </c>
      <c r="AB404" s="159">
        <v>140204743</v>
      </c>
      <c r="AC404" s="159">
        <v>140204744</v>
      </c>
      <c r="AD404" s="159">
        <v>140204745</v>
      </c>
      <c r="AE404" s="159">
        <v>140204746</v>
      </c>
      <c r="AF404" s="159">
        <v>140204747</v>
      </c>
      <c r="AG404" s="159"/>
    </row>
    <row r="405" spans="1:33" s="19" customFormat="1" ht="51" hidden="1">
      <c r="A405" s="17" t="s">
        <v>44</v>
      </c>
      <c r="B405" s="15">
        <v>774</v>
      </c>
      <c r="C405" s="16" t="s">
        <v>35</v>
      </c>
      <c r="D405" s="16" t="s">
        <v>26</v>
      </c>
      <c r="E405" s="16" t="s">
        <v>451</v>
      </c>
      <c r="F405" s="16" t="s">
        <v>154</v>
      </c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  <c r="AE405" s="159"/>
      <c r="AF405" s="159"/>
      <c r="AG405" s="159"/>
    </row>
    <row r="406" spans="1:33" s="19" customFormat="1" ht="25.5">
      <c r="A406" s="17" t="s">
        <v>155</v>
      </c>
      <c r="B406" s="15">
        <v>774</v>
      </c>
      <c r="C406" s="16" t="s">
        <v>35</v>
      </c>
      <c r="D406" s="16" t="s">
        <v>26</v>
      </c>
      <c r="E406" s="16" t="s">
        <v>452</v>
      </c>
      <c r="F406" s="16"/>
      <c r="G406" s="159">
        <f>G407</f>
        <v>92855563.280000001</v>
      </c>
      <c r="H406" s="159">
        <f t="shared" ref="H406:AG407" si="176">H407</f>
        <v>92855564.280000001</v>
      </c>
      <c r="I406" s="159">
        <f t="shared" si="176"/>
        <v>92855565.280000001</v>
      </c>
      <c r="J406" s="159">
        <f t="shared" si="176"/>
        <v>92855566.280000001</v>
      </c>
      <c r="K406" s="159">
        <f t="shared" si="176"/>
        <v>92855567.280000001</v>
      </c>
      <c r="L406" s="159">
        <f t="shared" si="176"/>
        <v>92855568.280000001</v>
      </c>
      <c r="M406" s="159">
        <f t="shared" si="176"/>
        <v>92855569.280000001</v>
      </c>
      <c r="N406" s="159">
        <f t="shared" si="176"/>
        <v>92855570.280000001</v>
      </c>
      <c r="O406" s="159">
        <f t="shared" si="176"/>
        <v>92855571.280000001</v>
      </c>
      <c r="P406" s="159">
        <f t="shared" si="176"/>
        <v>92855572.280000001</v>
      </c>
      <c r="Q406" s="159">
        <f t="shared" si="176"/>
        <v>92855573.280000001</v>
      </c>
      <c r="R406" s="159">
        <f t="shared" si="176"/>
        <v>92855563.280000001</v>
      </c>
      <c r="S406" s="159">
        <f t="shared" si="176"/>
        <v>0</v>
      </c>
      <c r="T406" s="159">
        <f t="shared" si="176"/>
        <v>0</v>
      </c>
      <c r="U406" s="159">
        <f t="shared" si="176"/>
        <v>0</v>
      </c>
      <c r="V406" s="159">
        <f t="shared" si="176"/>
        <v>0</v>
      </c>
      <c r="W406" s="159">
        <f t="shared" si="176"/>
        <v>0</v>
      </c>
      <c r="X406" s="159">
        <f t="shared" si="176"/>
        <v>0</v>
      </c>
      <c r="Y406" s="159">
        <f t="shared" si="176"/>
        <v>0</v>
      </c>
      <c r="Z406" s="159">
        <f t="shared" si="176"/>
        <v>0</v>
      </c>
      <c r="AA406" s="159">
        <f t="shared" si="176"/>
        <v>0</v>
      </c>
      <c r="AB406" s="159">
        <f t="shared" si="176"/>
        <v>0</v>
      </c>
      <c r="AC406" s="159">
        <f t="shared" si="176"/>
        <v>0</v>
      </c>
      <c r="AD406" s="159">
        <f t="shared" si="176"/>
        <v>0</v>
      </c>
      <c r="AE406" s="159">
        <f t="shared" si="176"/>
        <v>0</v>
      </c>
      <c r="AF406" s="159">
        <f t="shared" si="176"/>
        <v>0</v>
      </c>
      <c r="AG406" s="159">
        <f t="shared" si="176"/>
        <v>92855563.280000001</v>
      </c>
    </row>
    <row r="407" spans="1:33" s="19" customFormat="1" ht="25.5">
      <c r="A407" s="17" t="s">
        <v>40</v>
      </c>
      <c r="B407" s="15">
        <v>774</v>
      </c>
      <c r="C407" s="16" t="s">
        <v>35</v>
      </c>
      <c r="D407" s="16" t="s">
        <v>26</v>
      </c>
      <c r="E407" s="16" t="s">
        <v>452</v>
      </c>
      <c r="F407" s="16" t="s">
        <v>41</v>
      </c>
      <c r="G407" s="159">
        <f>G408</f>
        <v>92855563.280000001</v>
      </c>
      <c r="H407" s="159">
        <f t="shared" si="176"/>
        <v>92855564.280000001</v>
      </c>
      <c r="I407" s="159">
        <f t="shared" si="176"/>
        <v>92855565.280000001</v>
      </c>
      <c r="J407" s="159">
        <f t="shared" si="176"/>
        <v>92855566.280000001</v>
      </c>
      <c r="K407" s="159">
        <f t="shared" si="176"/>
        <v>92855567.280000001</v>
      </c>
      <c r="L407" s="159">
        <f t="shared" si="176"/>
        <v>92855568.280000001</v>
      </c>
      <c r="M407" s="159">
        <f t="shared" si="176"/>
        <v>92855569.280000001</v>
      </c>
      <c r="N407" s="159">
        <f t="shared" si="176"/>
        <v>92855570.280000001</v>
      </c>
      <c r="O407" s="159">
        <f t="shared" si="176"/>
        <v>92855571.280000001</v>
      </c>
      <c r="P407" s="159">
        <f t="shared" si="176"/>
        <v>92855572.280000001</v>
      </c>
      <c r="Q407" s="159">
        <f t="shared" si="176"/>
        <v>92855573.280000001</v>
      </c>
      <c r="R407" s="159">
        <f t="shared" si="176"/>
        <v>92855563.280000001</v>
      </c>
      <c r="S407" s="159">
        <f t="shared" si="176"/>
        <v>0</v>
      </c>
      <c r="T407" s="159">
        <f t="shared" si="176"/>
        <v>0</v>
      </c>
      <c r="U407" s="159">
        <f t="shared" si="176"/>
        <v>0</v>
      </c>
      <c r="V407" s="159">
        <f t="shared" si="176"/>
        <v>0</v>
      </c>
      <c r="W407" s="159">
        <f t="shared" si="176"/>
        <v>0</v>
      </c>
      <c r="X407" s="159">
        <f t="shared" si="176"/>
        <v>0</v>
      </c>
      <c r="Y407" s="159">
        <f t="shared" si="176"/>
        <v>0</v>
      </c>
      <c r="Z407" s="159">
        <f t="shared" si="176"/>
        <v>0</v>
      </c>
      <c r="AA407" s="159">
        <f t="shared" si="176"/>
        <v>0</v>
      </c>
      <c r="AB407" s="159">
        <f t="shared" si="176"/>
        <v>0</v>
      </c>
      <c r="AC407" s="159">
        <f t="shared" si="176"/>
        <v>0</v>
      </c>
      <c r="AD407" s="159">
        <f t="shared" si="176"/>
        <v>0</v>
      </c>
      <c r="AE407" s="159">
        <f t="shared" si="176"/>
        <v>0</v>
      </c>
      <c r="AF407" s="159">
        <f t="shared" si="176"/>
        <v>0</v>
      </c>
      <c r="AG407" s="159">
        <f t="shared" si="176"/>
        <v>92855563.280000001</v>
      </c>
    </row>
    <row r="408" spans="1:33" s="19" customFormat="1">
      <c r="A408" s="17" t="s">
        <v>42</v>
      </c>
      <c r="B408" s="15">
        <v>774</v>
      </c>
      <c r="C408" s="16" t="s">
        <v>35</v>
      </c>
      <c r="D408" s="16" t="s">
        <v>26</v>
      </c>
      <c r="E408" s="16" t="s">
        <v>452</v>
      </c>
      <c r="F408" s="16" t="s">
        <v>43</v>
      </c>
      <c r="G408" s="159">
        <f>'прил 7'!G493</f>
        <v>92855563.280000001</v>
      </c>
      <c r="H408" s="159">
        <f>'прил 7'!H493</f>
        <v>92855564.280000001</v>
      </c>
      <c r="I408" s="159">
        <f>'прил 7'!I493</f>
        <v>92855565.280000001</v>
      </c>
      <c r="J408" s="159">
        <f>'прил 7'!J493</f>
        <v>92855566.280000001</v>
      </c>
      <c r="K408" s="159">
        <f>'прил 7'!K493</f>
        <v>92855567.280000001</v>
      </c>
      <c r="L408" s="159">
        <f>'прил 7'!L493</f>
        <v>92855568.280000001</v>
      </c>
      <c r="M408" s="159">
        <f>'прил 7'!M493</f>
        <v>92855569.280000001</v>
      </c>
      <c r="N408" s="159">
        <f>'прил 7'!N493</f>
        <v>92855570.280000001</v>
      </c>
      <c r="O408" s="159">
        <f>'прил 7'!O493</f>
        <v>92855571.280000001</v>
      </c>
      <c r="P408" s="159">
        <f>'прил 7'!P493</f>
        <v>92855572.280000001</v>
      </c>
      <c r="Q408" s="159">
        <f>'прил 7'!Q493</f>
        <v>92855573.280000001</v>
      </c>
      <c r="R408" s="159">
        <f>'прил 7'!R493</f>
        <v>92855563.280000001</v>
      </c>
      <c r="S408" s="159">
        <f>'прил 7'!S493</f>
        <v>0</v>
      </c>
      <c r="T408" s="159">
        <f>'прил 7'!T493</f>
        <v>0</v>
      </c>
      <c r="U408" s="159">
        <f>'прил 7'!U493</f>
        <v>0</v>
      </c>
      <c r="V408" s="159">
        <f>'прил 7'!V493</f>
        <v>0</v>
      </c>
      <c r="W408" s="159">
        <f>'прил 7'!W493</f>
        <v>0</v>
      </c>
      <c r="X408" s="159">
        <f>'прил 7'!X493</f>
        <v>0</v>
      </c>
      <c r="Y408" s="159">
        <f>'прил 7'!Y493</f>
        <v>0</v>
      </c>
      <c r="Z408" s="159">
        <f>'прил 7'!Z493</f>
        <v>0</v>
      </c>
      <c r="AA408" s="159">
        <f>'прил 7'!AA493</f>
        <v>0</v>
      </c>
      <c r="AB408" s="159">
        <f>'прил 7'!AB493</f>
        <v>0</v>
      </c>
      <c r="AC408" s="159">
        <f>'прил 7'!AC493</f>
        <v>0</v>
      </c>
      <c r="AD408" s="159">
        <f>'прил 7'!AD493</f>
        <v>0</v>
      </c>
      <c r="AE408" s="159">
        <f>'прил 7'!AE493</f>
        <v>0</v>
      </c>
      <c r="AF408" s="159">
        <f>'прил 7'!AF493</f>
        <v>0</v>
      </c>
      <c r="AG408" s="159">
        <v>92855563.280000001</v>
      </c>
    </row>
    <row r="409" spans="1:33" ht="43.5" customHeight="1">
      <c r="A409" s="17" t="s">
        <v>227</v>
      </c>
      <c r="B409" s="16" t="s">
        <v>156</v>
      </c>
      <c r="C409" s="16" t="s">
        <v>35</v>
      </c>
      <c r="D409" s="16" t="s">
        <v>37</v>
      </c>
      <c r="E409" s="16" t="s">
        <v>458</v>
      </c>
      <c r="F409" s="16"/>
      <c r="G409" s="159">
        <f>G410</f>
        <v>118672801.61</v>
      </c>
      <c r="H409" s="159">
        <f t="shared" ref="H409:AG410" si="177">H410</f>
        <v>118672801.61</v>
      </c>
      <c r="I409" s="159">
        <f t="shared" si="177"/>
        <v>118672801.61</v>
      </c>
      <c r="J409" s="159">
        <f t="shared" si="177"/>
        <v>118672801.61</v>
      </c>
      <c r="K409" s="159">
        <f t="shared" si="177"/>
        <v>118672801.61</v>
      </c>
      <c r="L409" s="159">
        <f t="shared" si="177"/>
        <v>118672801.61</v>
      </c>
      <c r="M409" s="159">
        <f t="shared" si="177"/>
        <v>118672801.61</v>
      </c>
      <c r="N409" s="159">
        <f t="shared" si="177"/>
        <v>118672801.61</v>
      </c>
      <c r="O409" s="159">
        <f t="shared" si="177"/>
        <v>118672801.61</v>
      </c>
      <c r="P409" s="159">
        <f t="shared" si="177"/>
        <v>118672801.61</v>
      </c>
      <c r="Q409" s="159">
        <f t="shared" si="177"/>
        <v>118672801.61</v>
      </c>
      <c r="R409" s="159">
        <f t="shared" si="177"/>
        <v>118672801.61</v>
      </c>
      <c r="S409" s="159">
        <f t="shared" si="177"/>
        <v>0</v>
      </c>
      <c r="T409" s="159">
        <f t="shared" si="177"/>
        <v>0</v>
      </c>
      <c r="U409" s="159">
        <f t="shared" si="177"/>
        <v>0</v>
      </c>
      <c r="V409" s="159">
        <f t="shared" si="177"/>
        <v>0</v>
      </c>
      <c r="W409" s="159">
        <f t="shared" si="177"/>
        <v>0</v>
      </c>
      <c r="X409" s="159">
        <f t="shared" si="177"/>
        <v>0</v>
      </c>
      <c r="Y409" s="159">
        <f t="shared" si="177"/>
        <v>0</v>
      </c>
      <c r="Z409" s="159">
        <f t="shared" si="177"/>
        <v>0</v>
      </c>
      <c r="AA409" s="159">
        <f t="shared" si="177"/>
        <v>0</v>
      </c>
      <c r="AB409" s="159">
        <f t="shared" si="177"/>
        <v>0</v>
      </c>
      <c r="AC409" s="159">
        <f t="shared" si="177"/>
        <v>0</v>
      </c>
      <c r="AD409" s="159">
        <f t="shared" si="177"/>
        <v>0</v>
      </c>
      <c r="AE409" s="159">
        <f t="shared" si="177"/>
        <v>0</v>
      </c>
      <c r="AF409" s="159">
        <f t="shared" si="177"/>
        <v>0</v>
      </c>
      <c r="AG409" s="159">
        <f t="shared" si="177"/>
        <v>118672801.61</v>
      </c>
    </row>
    <row r="410" spans="1:33" ht="25.5">
      <c r="A410" s="17" t="s">
        <v>40</v>
      </c>
      <c r="B410" s="16" t="s">
        <v>156</v>
      </c>
      <c r="C410" s="16" t="s">
        <v>35</v>
      </c>
      <c r="D410" s="16" t="s">
        <v>37</v>
      </c>
      <c r="E410" s="16" t="s">
        <v>458</v>
      </c>
      <c r="F410" s="16" t="s">
        <v>41</v>
      </c>
      <c r="G410" s="159">
        <f>G411</f>
        <v>118672801.61</v>
      </c>
      <c r="H410" s="159">
        <f t="shared" si="177"/>
        <v>118672801.61</v>
      </c>
      <c r="I410" s="159">
        <f t="shared" si="177"/>
        <v>118672801.61</v>
      </c>
      <c r="J410" s="159">
        <f t="shared" si="177"/>
        <v>118672801.61</v>
      </c>
      <c r="K410" s="159">
        <f t="shared" si="177"/>
        <v>118672801.61</v>
      </c>
      <c r="L410" s="159">
        <f t="shared" si="177"/>
        <v>118672801.61</v>
      </c>
      <c r="M410" s="159">
        <f t="shared" si="177"/>
        <v>118672801.61</v>
      </c>
      <c r="N410" s="159">
        <f t="shared" si="177"/>
        <v>118672801.61</v>
      </c>
      <c r="O410" s="159">
        <f t="shared" si="177"/>
        <v>118672801.61</v>
      </c>
      <c r="P410" s="159">
        <f t="shared" si="177"/>
        <v>118672801.61</v>
      </c>
      <c r="Q410" s="159">
        <f t="shared" si="177"/>
        <v>118672801.61</v>
      </c>
      <c r="R410" s="159">
        <f t="shared" si="177"/>
        <v>118672801.61</v>
      </c>
      <c r="S410" s="159">
        <f t="shared" si="177"/>
        <v>0</v>
      </c>
      <c r="T410" s="159">
        <f t="shared" si="177"/>
        <v>0</v>
      </c>
      <c r="U410" s="159">
        <f t="shared" si="177"/>
        <v>0</v>
      </c>
      <c r="V410" s="159">
        <f t="shared" si="177"/>
        <v>0</v>
      </c>
      <c r="W410" s="159">
        <f t="shared" si="177"/>
        <v>0</v>
      </c>
      <c r="X410" s="159">
        <f t="shared" si="177"/>
        <v>0</v>
      </c>
      <c r="Y410" s="159">
        <f t="shared" si="177"/>
        <v>0</v>
      </c>
      <c r="Z410" s="159">
        <f t="shared" si="177"/>
        <v>0</v>
      </c>
      <c r="AA410" s="159">
        <f t="shared" si="177"/>
        <v>0</v>
      </c>
      <c r="AB410" s="159">
        <f t="shared" si="177"/>
        <v>0</v>
      </c>
      <c r="AC410" s="159">
        <f t="shared" si="177"/>
        <v>0</v>
      </c>
      <c r="AD410" s="159">
        <f t="shared" si="177"/>
        <v>0</v>
      </c>
      <c r="AE410" s="159">
        <f t="shared" si="177"/>
        <v>0</v>
      </c>
      <c r="AF410" s="159">
        <f t="shared" si="177"/>
        <v>0</v>
      </c>
      <c r="AG410" s="159">
        <f t="shared" si="177"/>
        <v>118672801.61</v>
      </c>
    </row>
    <row r="411" spans="1:33">
      <c r="A411" s="17" t="s">
        <v>42</v>
      </c>
      <c r="B411" s="16" t="s">
        <v>156</v>
      </c>
      <c r="C411" s="16" t="s">
        <v>35</v>
      </c>
      <c r="D411" s="16" t="s">
        <v>37</v>
      </c>
      <c r="E411" s="16" t="s">
        <v>458</v>
      </c>
      <c r="F411" s="16" t="s">
        <v>43</v>
      </c>
      <c r="G411" s="159">
        <f>'прил 7'!G567</f>
        <v>118672801.61</v>
      </c>
      <c r="H411" s="159">
        <f>'прил 7'!H567</f>
        <v>118672801.61</v>
      </c>
      <c r="I411" s="159">
        <f>'прил 7'!I567</f>
        <v>118672801.61</v>
      </c>
      <c r="J411" s="159">
        <f>'прил 7'!J567</f>
        <v>118672801.61</v>
      </c>
      <c r="K411" s="159">
        <f>'прил 7'!K567</f>
        <v>118672801.61</v>
      </c>
      <c r="L411" s="159">
        <f>'прил 7'!L567</f>
        <v>118672801.61</v>
      </c>
      <c r="M411" s="159">
        <f>'прил 7'!M567</f>
        <v>118672801.61</v>
      </c>
      <c r="N411" s="159">
        <f>'прил 7'!N567</f>
        <v>118672801.61</v>
      </c>
      <c r="O411" s="159">
        <f>'прил 7'!O567</f>
        <v>118672801.61</v>
      </c>
      <c r="P411" s="159">
        <f>'прил 7'!P567</f>
        <v>118672801.61</v>
      </c>
      <c r="Q411" s="159">
        <f>'прил 7'!Q567</f>
        <v>118672801.61</v>
      </c>
      <c r="R411" s="159">
        <f>'прил 7'!R567</f>
        <v>118672801.61</v>
      </c>
      <c r="S411" s="159">
        <f>'прил 7'!S567</f>
        <v>0</v>
      </c>
      <c r="T411" s="159">
        <f>'прил 7'!T567</f>
        <v>0</v>
      </c>
      <c r="U411" s="159">
        <f>'прил 7'!U567</f>
        <v>0</v>
      </c>
      <c r="V411" s="159">
        <f>'прил 7'!V567</f>
        <v>0</v>
      </c>
      <c r="W411" s="159">
        <f>'прил 7'!W567</f>
        <v>0</v>
      </c>
      <c r="X411" s="159">
        <f>'прил 7'!X567</f>
        <v>0</v>
      </c>
      <c r="Y411" s="159">
        <f>'прил 7'!Y567</f>
        <v>0</v>
      </c>
      <c r="Z411" s="159">
        <f>'прил 7'!Z567</f>
        <v>0</v>
      </c>
      <c r="AA411" s="159">
        <f>'прил 7'!AA567</f>
        <v>0</v>
      </c>
      <c r="AB411" s="159">
        <f>'прил 7'!AB567</f>
        <v>0</v>
      </c>
      <c r="AC411" s="159">
        <f>'прил 7'!AC567</f>
        <v>0</v>
      </c>
      <c r="AD411" s="159">
        <f>'прил 7'!AD567</f>
        <v>0</v>
      </c>
      <c r="AE411" s="159">
        <f>'прил 7'!AE567</f>
        <v>0</v>
      </c>
      <c r="AF411" s="159">
        <f>'прил 7'!AF567</f>
        <v>0</v>
      </c>
      <c r="AG411" s="159">
        <v>118672801.61</v>
      </c>
    </row>
    <row r="412" spans="1:33" ht="51" hidden="1">
      <c r="A412" s="17" t="s">
        <v>44</v>
      </c>
      <c r="B412" s="16" t="s">
        <v>156</v>
      </c>
      <c r="C412" s="16" t="s">
        <v>35</v>
      </c>
      <c r="D412" s="16" t="s">
        <v>37</v>
      </c>
      <c r="E412" s="16" t="s">
        <v>458</v>
      </c>
      <c r="F412" s="16" t="s">
        <v>154</v>
      </c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  <c r="AE412" s="159"/>
      <c r="AF412" s="159"/>
      <c r="AG412" s="159"/>
    </row>
    <row r="413" spans="1:33" hidden="1">
      <c r="A413" s="17" t="s">
        <v>45</v>
      </c>
      <c r="B413" s="16" t="s">
        <v>156</v>
      </c>
      <c r="C413" s="16" t="s">
        <v>35</v>
      </c>
      <c r="D413" s="16" t="s">
        <v>37</v>
      </c>
      <c r="E413" s="16" t="s">
        <v>458</v>
      </c>
      <c r="F413" s="16" t="s">
        <v>88</v>
      </c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  <c r="AE413" s="159"/>
      <c r="AF413" s="159"/>
      <c r="AG413" s="159"/>
    </row>
    <row r="414" spans="1:33" ht="25.5">
      <c r="A414" s="17" t="s">
        <v>39</v>
      </c>
      <c r="B414" s="16" t="s">
        <v>156</v>
      </c>
      <c r="C414" s="16" t="s">
        <v>35</v>
      </c>
      <c r="D414" s="16" t="s">
        <v>37</v>
      </c>
      <c r="E414" s="16" t="s">
        <v>459</v>
      </c>
      <c r="F414" s="16"/>
      <c r="G414" s="159">
        <f>G415</f>
        <v>10193737.84</v>
      </c>
      <c r="H414" s="159">
        <f t="shared" ref="H414:AG415" si="178">H415</f>
        <v>10193738.84</v>
      </c>
      <c r="I414" s="159">
        <f t="shared" si="178"/>
        <v>10193739.84</v>
      </c>
      <c r="J414" s="159">
        <f t="shared" si="178"/>
        <v>10193740.84</v>
      </c>
      <c r="K414" s="159">
        <f t="shared" si="178"/>
        <v>10193741.84</v>
      </c>
      <c r="L414" s="159">
        <f t="shared" si="178"/>
        <v>10193742.84</v>
      </c>
      <c r="M414" s="159">
        <f t="shared" si="178"/>
        <v>10193743.84</v>
      </c>
      <c r="N414" s="159">
        <f t="shared" si="178"/>
        <v>10193744.84</v>
      </c>
      <c r="O414" s="159">
        <f t="shared" si="178"/>
        <v>10193745.84</v>
      </c>
      <c r="P414" s="159">
        <f t="shared" si="178"/>
        <v>10193746.84</v>
      </c>
      <c r="Q414" s="159">
        <f t="shared" si="178"/>
        <v>10193747.84</v>
      </c>
      <c r="R414" s="159">
        <f t="shared" si="178"/>
        <v>10193737.84</v>
      </c>
      <c r="S414" s="159">
        <f t="shared" si="178"/>
        <v>0</v>
      </c>
      <c r="T414" s="159">
        <f t="shared" si="178"/>
        <v>0</v>
      </c>
      <c r="U414" s="159">
        <f t="shared" si="178"/>
        <v>0</v>
      </c>
      <c r="V414" s="159">
        <f t="shared" si="178"/>
        <v>0</v>
      </c>
      <c r="W414" s="159">
        <f t="shared" si="178"/>
        <v>0</v>
      </c>
      <c r="X414" s="159">
        <f t="shared" si="178"/>
        <v>0</v>
      </c>
      <c r="Y414" s="159">
        <f t="shared" si="178"/>
        <v>0</v>
      </c>
      <c r="Z414" s="159">
        <f t="shared" si="178"/>
        <v>0</v>
      </c>
      <c r="AA414" s="159">
        <f t="shared" si="178"/>
        <v>0</v>
      </c>
      <c r="AB414" s="159">
        <f t="shared" si="178"/>
        <v>0</v>
      </c>
      <c r="AC414" s="159">
        <f t="shared" si="178"/>
        <v>0</v>
      </c>
      <c r="AD414" s="159">
        <f t="shared" si="178"/>
        <v>0</v>
      </c>
      <c r="AE414" s="159">
        <f t="shared" si="178"/>
        <v>0</v>
      </c>
      <c r="AF414" s="159">
        <f t="shared" si="178"/>
        <v>0</v>
      </c>
      <c r="AG414" s="159">
        <f t="shared" si="178"/>
        <v>10193737.84</v>
      </c>
    </row>
    <row r="415" spans="1:33" ht="25.5">
      <c r="A415" s="17" t="s">
        <v>40</v>
      </c>
      <c r="B415" s="16" t="s">
        <v>156</v>
      </c>
      <c r="C415" s="16" t="s">
        <v>35</v>
      </c>
      <c r="D415" s="16" t="s">
        <v>37</v>
      </c>
      <c r="E415" s="16" t="s">
        <v>459</v>
      </c>
      <c r="F415" s="16" t="s">
        <v>41</v>
      </c>
      <c r="G415" s="159">
        <f>G416</f>
        <v>10193737.84</v>
      </c>
      <c r="H415" s="159">
        <f t="shared" si="178"/>
        <v>10193738.84</v>
      </c>
      <c r="I415" s="159">
        <f t="shared" si="178"/>
        <v>10193739.84</v>
      </c>
      <c r="J415" s="159">
        <f t="shared" si="178"/>
        <v>10193740.84</v>
      </c>
      <c r="K415" s="159">
        <f t="shared" si="178"/>
        <v>10193741.84</v>
      </c>
      <c r="L415" s="159">
        <f t="shared" si="178"/>
        <v>10193742.84</v>
      </c>
      <c r="M415" s="159">
        <f t="shared" si="178"/>
        <v>10193743.84</v>
      </c>
      <c r="N415" s="159">
        <f t="shared" si="178"/>
        <v>10193744.84</v>
      </c>
      <c r="O415" s="159">
        <f t="shared" si="178"/>
        <v>10193745.84</v>
      </c>
      <c r="P415" s="159">
        <f t="shared" si="178"/>
        <v>10193746.84</v>
      </c>
      <c r="Q415" s="159">
        <f t="shared" si="178"/>
        <v>10193747.84</v>
      </c>
      <c r="R415" s="159">
        <f t="shared" si="178"/>
        <v>10193737.84</v>
      </c>
      <c r="S415" s="159">
        <f t="shared" si="178"/>
        <v>0</v>
      </c>
      <c r="T415" s="159">
        <f t="shared" si="178"/>
        <v>0</v>
      </c>
      <c r="U415" s="159">
        <f t="shared" si="178"/>
        <v>0</v>
      </c>
      <c r="V415" s="159">
        <f t="shared" si="178"/>
        <v>0</v>
      </c>
      <c r="W415" s="159">
        <f t="shared" si="178"/>
        <v>0</v>
      </c>
      <c r="X415" s="159">
        <f t="shared" si="178"/>
        <v>0</v>
      </c>
      <c r="Y415" s="159">
        <f t="shared" si="178"/>
        <v>0</v>
      </c>
      <c r="Z415" s="159">
        <f t="shared" si="178"/>
        <v>0</v>
      </c>
      <c r="AA415" s="159">
        <f t="shared" si="178"/>
        <v>0</v>
      </c>
      <c r="AB415" s="159">
        <f t="shared" si="178"/>
        <v>0</v>
      </c>
      <c r="AC415" s="159">
        <f t="shared" si="178"/>
        <v>0</v>
      </c>
      <c r="AD415" s="159">
        <f t="shared" si="178"/>
        <v>0</v>
      </c>
      <c r="AE415" s="159">
        <f t="shared" si="178"/>
        <v>0</v>
      </c>
      <c r="AF415" s="159">
        <f t="shared" si="178"/>
        <v>0</v>
      </c>
      <c r="AG415" s="159">
        <f t="shared" si="178"/>
        <v>10193737.84</v>
      </c>
    </row>
    <row r="416" spans="1:33">
      <c r="A416" s="17" t="s">
        <v>42</v>
      </c>
      <c r="B416" s="16" t="s">
        <v>156</v>
      </c>
      <c r="C416" s="16" t="s">
        <v>35</v>
      </c>
      <c r="D416" s="16" t="s">
        <v>37</v>
      </c>
      <c r="E416" s="16" t="s">
        <v>459</v>
      </c>
      <c r="F416" s="16" t="s">
        <v>43</v>
      </c>
      <c r="G416" s="159">
        <f>'прил 7'!G691</f>
        <v>10193737.84</v>
      </c>
      <c r="H416" s="159">
        <f>'прил 7'!H691</f>
        <v>10193738.84</v>
      </c>
      <c r="I416" s="159">
        <f>'прил 7'!I691</f>
        <v>10193739.84</v>
      </c>
      <c r="J416" s="159">
        <f>'прил 7'!J691</f>
        <v>10193740.84</v>
      </c>
      <c r="K416" s="159">
        <f>'прил 7'!K691</f>
        <v>10193741.84</v>
      </c>
      <c r="L416" s="159">
        <f>'прил 7'!L691</f>
        <v>10193742.84</v>
      </c>
      <c r="M416" s="159">
        <f>'прил 7'!M691</f>
        <v>10193743.84</v>
      </c>
      <c r="N416" s="159">
        <f>'прил 7'!N691</f>
        <v>10193744.84</v>
      </c>
      <c r="O416" s="159">
        <f>'прил 7'!O691</f>
        <v>10193745.84</v>
      </c>
      <c r="P416" s="159">
        <f>'прил 7'!P691</f>
        <v>10193746.84</v>
      </c>
      <c r="Q416" s="159">
        <f>'прил 7'!Q691</f>
        <v>10193747.84</v>
      </c>
      <c r="R416" s="159">
        <f>'прил 7'!R691</f>
        <v>10193737.84</v>
      </c>
      <c r="S416" s="159">
        <f>'прил 7'!S691</f>
        <v>0</v>
      </c>
      <c r="T416" s="159">
        <f>'прил 7'!T691</f>
        <v>0</v>
      </c>
      <c r="U416" s="159">
        <f>'прил 7'!U691</f>
        <v>0</v>
      </c>
      <c r="V416" s="159">
        <f>'прил 7'!V691</f>
        <v>0</v>
      </c>
      <c r="W416" s="159">
        <f>'прил 7'!W691</f>
        <v>0</v>
      </c>
      <c r="X416" s="159">
        <f>'прил 7'!X691</f>
        <v>0</v>
      </c>
      <c r="Y416" s="159">
        <f>'прил 7'!Y691</f>
        <v>0</v>
      </c>
      <c r="Z416" s="159">
        <f>'прил 7'!Z691</f>
        <v>0</v>
      </c>
      <c r="AA416" s="159">
        <f>'прил 7'!AA691</f>
        <v>0</v>
      </c>
      <c r="AB416" s="159">
        <f>'прил 7'!AB691</f>
        <v>0</v>
      </c>
      <c r="AC416" s="159">
        <f>'прил 7'!AC691</f>
        <v>0</v>
      </c>
      <c r="AD416" s="159">
        <f>'прил 7'!AD691</f>
        <v>0</v>
      </c>
      <c r="AE416" s="159">
        <f>'прил 7'!AE691</f>
        <v>0</v>
      </c>
      <c r="AF416" s="159">
        <f>'прил 7'!AF691</f>
        <v>0</v>
      </c>
      <c r="AG416" s="159">
        <v>10193737.84</v>
      </c>
    </row>
    <row r="417" spans="1:33" s="19" customFormat="1" ht="31.5" customHeight="1">
      <c r="A417" s="45" t="s">
        <v>237</v>
      </c>
      <c r="B417" s="16" t="s">
        <v>156</v>
      </c>
      <c r="C417" s="16" t="s">
        <v>35</v>
      </c>
      <c r="D417" s="16" t="s">
        <v>235</v>
      </c>
      <c r="E417" s="16" t="s">
        <v>463</v>
      </c>
      <c r="F417" s="16"/>
      <c r="G417" s="159">
        <f>G418</f>
        <v>893401</v>
      </c>
      <c r="H417" s="159">
        <f t="shared" ref="H417:AG418" si="179">H418</f>
        <v>893402</v>
      </c>
      <c r="I417" s="159">
        <f t="shared" si="179"/>
        <v>893403</v>
      </c>
      <c r="J417" s="159">
        <f t="shared" si="179"/>
        <v>893404</v>
      </c>
      <c r="K417" s="159">
        <f t="shared" si="179"/>
        <v>893405</v>
      </c>
      <c r="L417" s="159">
        <f t="shared" si="179"/>
        <v>893406</v>
      </c>
      <c r="M417" s="159">
        <f t="shared" si="179"/>
        <v>893407</v>
      </c>
      <c r="N417" s="159">
        <f t="shared" si="179"/>
        <v>893408</v>
      </c>
      <c r="O417" s="159">
        <f t="shared" si="179"/>
        <v>893409</v>
      </c>
      <c r="P417" s="159">
        <f t="shared" si="179"/>
        <v>893410</v>
      </c>
      <c r="Q417" s="159">
        <f t="shared" si="179"/>
        <v>893411</v>
      </c>
      <c r="R417" s="159">
        <f t="shared" si="179"/>
        <v>893401</v>
      </c>
      <c r="S417" s="159">
        <f t="shared" si="179"/>
        <v>0</v>
      </c>
      <c r="T417" s="159">
        <f t="shared" si="179"/>
        <v>0</v>
      </c>
      <c r="U417" s="159">
        <f t="shared" si="179"/>
        <v>0</v>
      </c>
      <c r="V417" s="159">
        <f t="shared" si="179"/>
        <v>0</v>
      </c>
      <c r="W417" s="159">
        <f t="shared" si="179"/>
        <v>0</v>
      </c>
      <c r="X417" s="159">
        <f t="shared" si="179"/>
        <v>0</v>
      </c>
      <c r="Y417" s="159">
        <f t="shared" si="179"/>
        <v>0</v>
      </c>
      <c r="Z417" s="159">
        <f t="shared" si="179"/>
        <v>0</v>
      </c>
      <c r="AA417" s="159">
        <f t="shared" si="179"/>
        <v>0</v>
      </c>
      <c r="AB417" s="159">
        <f t="shared" si="179"/>
        <v>0</v>
      </c>
      <c r="AC417" s="159">
        <f t="shared" si="179"/>
        <v>0</v>
      </c>
      <c r="AD417" s="159">
        <f t="shared" si="179"/>
        <v>0</v>
      </c>
      <c r="AE417" s="159">
        <f t="shared" si="179"/>
        <v>0</v>
      </c>
      <c r="AF417" s="159">
        <f t="shared" si="179"/>
        <v>0</v>
      </c>
      <c r="AG417" s="159">
        <f t="shared" si="179"/>
        <v>893401</v>
      </c>
    </row>
    <row r="418" spans="1:33" s="19" customFormat="1" ht="25.5">
      <c r="A418" s="17" t="s">
        <v>40</v>
      </c>
      <c r="B418" s="16" t="s">
        <v>156</v>
      </c>
      <c r="C418" s="16" t="s">
        <v>35</v>
      </c>
      <c r="D418" s="16" t="s">
        <v>235</v>
      </c>
      <c r="E418" s="16" t="s">
        <v>463</v>
      </c>
      <c r="F418" s="16" t="s">
        <v>41</v>
      </c>
      <c r="G418" s="159">
        <f>G419</f>
        <v>893401</v>
      </c>
      <c r="H418" s="159">
        <f t="shared" si="179"/>
        <v>893402</v>
      </c>
      <c r="I418" s="159">
        <f t="shared" si="179"/>
        <v>893403</v>
      </c>
      <c r="J418" s="159">
        <f t="shared" si="179"/>
        <v>893404</v>
      </c>
      <c r="K418" s="159">
        <f t="shared" si="179"/>
        <v>893405</v>
      </c>
      <c r="L418" s="159">
        <f t="shared" si="179"/>
        <v>893406</v>
      </c>
      <c r="M418" s="159">
        <f t="shared" si="179"/>
        <v>893407</v>
      </c>
      <c r="N418" s="159">
        <f t="shared" si="179"/>
        <v>893408</v>
      </c>
      <c r="O418" s="159">
        <f t="shared" si="179"/>
        <v>893409</v>
      </c>
      <c r="P418" s="159">
        <f t="shared" si="179"/>
        <v>893410</v>
      </c>
      <c r="Q418" s="159">
        <f t="shared" si="179"/>
        <v>893411</v>
      </c>
      <c r="R418" s="159">
        <f t="shared" si="179"/>
        <v>893401</v>
      </c>
      <c r="S418" s="159">
        <f t="shared" si="179"/>
        <v>0</v>
      </c>
      <c r="T418" s="159">
        <f t="shared" si="179"/>
        <v>0</v>
      </c>
      <c r="U418" s="159">
        <f t="shared" si="179"/>
        <v>0</v>
      </c>
      <c r="V418" s="159">
        <f t="shared" si="179"/>
        <v>0</v>
      </c>
      <c r="W418" s="159">
        <f t="shared" si="179"/>
        <v>0</v>
      </c>
      <c r="X418" s="159">
        <f t="shared" si="179"/>
        <v>0</v>
      </c>
      <c r="Y418" s="159">
        <f t="shared" si="179"/>
        <v>0</v>
      </c>
      <c r="Z418" s="159">
        <f t="shared" si="179"/>
        <v>0</v>
      </c>
      <c r="AA418" s="159">
        <f t="shared" si="179"/>
        <v>0</v>
      </c>
      <c r="AB418" s="159">
        <f t="shared" si="179"/>
        <v>0</v>
      </c>
      <c r="AC418" s="159">
        <f t="shared" si="179"/>
        <v>0</v>
      </c>
      <c r="AD418" s="159">
        <f t="shared" si="179"/>
        <v>0</v>
      </c>
      <c r="AE418" s="159">
        <f t="shared" si="179"/>
        <v>0</v>
      </c>
      <c r="AF418" s="159">
        <f t="shared" si="179"/>
        <v>0</v>
      </c>
      <c r="AG418" s="159">
        <f t="shared" si="179"/>
        <v>893401</v>
      </c>
    </row>
    <row r="419" spans="1:33">
      <c r="A419" s="17" t="s">
        <v>42</v>
      </c>
      <c r="B419" s="16" t="s">
        <v>156</v>
      </c>
      <c r="C419" s="16" t="s">
        <v>35</v>
      </c>
      <c r="D419" s="16" t="s">
        <v>235</v>
      </c>
      <c r="E419" s="16" t="s">
        <v>463</v>
      </c>
      <c r="F419" s="16" t="s">
        <v>43</v>
      </c>
      <c r="G419" s="159">
        <f>'прил 7'!G750</f>
        <v>893401</v>
      </c>
      <c r="H419" s="159">
        <f>'прил 7'!H750</f>
        <v>893402</v>
      </c>
      <c r="I419" s="159">
        <f>'прил 7'!I750</f>
        <v>893403</v>
      </c>
      <c r="J419" s="159">
        <f>'прил 7'!J750</f>
        <v>893404</v>
      </c>
      <c r="K419" s="159">
        <f>'прил 7'!K750</f>
        <v>893405</v>
      </c>
      <c r="L419" s="159">
        <f>'прил 7'!L750</f>
        <v>893406</v>
      </c>
      <c r="M419" s="159">
        <f>'прил 7'!M750</f>
        <v>893407</v>
      </c>
      <c r="N419" s="159">
        <f>'прил 7'!N750</f>
        <v>893408</v>
      </c>
      <c r="O419" s="159">
        <f>'прил 7'!O750</f>
        <v>893409</v>
      </c>
      <c r="P419" s="159">
        <f>'прил 7'!P750</f>
        <v>893410</v>
      </c>
      <c r="Q419" s="159">
        <f>'прил 7'!Q750</f>
        <v>893411</v>
      </c>
      <c r="R419" s="159">
        <f>'прил 7'!R750</f>
        <v>893401</v>
      </c>
      <c r="S419" s="159">
        <f>'прил 7'!S750</f>
        <v>0</v>
      </c>
      <c r="T419" s="159">
        <f>'прил 7'!T750</f>
        <v>0</v>
      </c>
      <c r="U419" s="159">
        <f>'прил 7'!U750</f>
        <v>0</v>
      </c>
      <c r="V419" s="159">
        <f>'прил 7'!V750</f>
        <v>0</v>
      </c>
      <c r="W419" s="159">
        <f>'прил 7'!W750</f>
        <v>0</v>
      </c>
      <c r="X419" s="159">
        <f>'прил 7'!X750</f>
        <v>0</v>
      </c>
      <c r="Y419" s="159">
        <f>'прил 7'!Y750</f>
        <v>0</v>
      </c>
      <c r="Z419" s="159">
        <f>'прил 7'!Z750</f>
        <v>0</v>
      </c>
      <c r="AA419" s="159">
        <f>'прил 7'!AA750</f>
        <v>0</v>
      </c>
      <c r="AB419" s="159">
        <f>'прил 7'!AB750</f>
        <v>0</v>
      </c>
      <c r="AC419" s="159">
        <f>'прил 7'!AC750</f>
        <v>0</v>
      </c>
      <c r="AD419" s="159">
        <f>'прил 7'!AD750</f>
        <v>0</v>
      </c>
      <c r="AE419" s="159">
        <f>'прил 7'!AE750</f>
        <v>0</v>
      </c>
      <c r="AF419" s="159">
        <f>'прил 7'!AF750</f>
        <v>0</v>
      </c>
      <c r="AG419" s="159">
        <v>893401</v>
      </c>
    </row>
    <row r="420" spans="1:33" s="4" customFormat="1" ht="17.25" hidden="1" customHeight="1">
      <c r="A420" s="17" t="s">
        <v>804</v>
      </c>
      <c r="B420" s="15">
        <v>774</v>
      </c>
      <c r="C420" s="16" t="s">
        <v>35</v>
      </c>
      <c r="D420" s="16" t="s">
        <v>37</v>
      </c>
      <c r="E420" s="16" t="s">
        <v>833</v>
      </c>
      <c r="F420" s="16"/>
      <c r="G420" s="159">
        <f>G421</f>
        <v>0</v>
      </c>
      <c r="H420" s="159">
        <f t="shared" ref="H420:AG421" si="180">H421</f>
        <v>0</v>
      </c>
      <c r="I420" s="159">
        <f t="shared" si="180"/>
        <v>0</v>
      </c>
      <c r="J420" s="159">
        <f t="shared" si="180"/>
        <v>0</v>
      </c>
      <c r="K420" s="159">
        <f t="shared" si="180"/>
        <v>0</v>
      </c>
      <c r="L420" s="159">
        <f t="shared" si="180"/>
        <v>0</v>
      </c>
      <c r="M420" s="159">
        <f t="shared" si="180"/>
        <v>0</v>
      </c>
      <c r="N420" s="159">
        <f t="shared" si="180"/>
        <v>0</v>
      </c>
      <c r="O420" s="159">
        <f t="shared" si="180"/>
        <v>0</v>
      </c>
      <c r="P420" s="159">
        <f t="shared" si="180"/>
        <v>0</v>
      </c>
      <c r="Q420" s="159">
        <f t="shared" si="180"/>
        <v>0</v>
      </c>
      <c r="R420" s="159">
        <f t="shared" si="180"/>
        <v>0</v>
      </c>
      <c r="S420" s="159">
        <f t="shared" si="180"/>
        <v>0</v>
      </c>
      <c r="T420" s="159">
        <f t="shared" si="180"/>
        <v>0</v>
      </c>
      <c r="U420" s="159">
        <f t="shared" si="180"/>
        <v>0</v>
      </c>
      <c r="V420" s="159">
        <f t="shared" si="180"/>
        <v>0</v>
      </c>
      <c r="W420" s="159">
        <f t="shared" si="180"/>
        <v>0</v>
      </c>
      <c r="X420" s="159">
        <f t="shared" si="180"/>
        <v>0</v>
      </c>
      <c r="Y420" s="159">
        <f t="shared" si="180"/>
        <v>0</v>
      </c>
      <c r="Z420" s="159">
        <f t="shared" si="180"/>
        <v>0</v>
      </c>
      <c r="AA420" s="159">
        <f t="shared" si="180"/>
        <v>0</v>
      </c>
      <c r="AB420" s="159">
        <f t="shared" si="180"/>
        <v>0</v>
      </c>
      <c r="AC420" s="159">
        <f t="shared" si="180"/>
        <v>0</v>
      </c>
      <c r="AD420" s="159">
        <f t="shared" si="180"/>
        <v>0</v>
      </c>
      <c r="AE420" s="159">
        <f t="shared" si="180"/>
        <v>0</v>
      </c>
      <c r="AF420" s="159">
        <f t="shared" si="180"/>
        <v>0</v>
      </c>
      <c r="AG420" s="159">
        <f t="shared" si="180"/>
        <v>0</v>
      </c>
    </row>
    <row r="421" spans="1:33" s="4" customFormat="1" ht="25.5" hidden="1">
      <c r="A421" s="17" t="s">
        <v>40</v>
      </c>
      <c r="B421" s="15">
        <v>774</v>
      </c>
      <c r="C421" s="16" t="s">
        <v>35</v>
      </c>
      <c r="D421" s="16" t="s">
        <v>37</v>
      </c>
      <c r="E421" s="16" t="s">
        <v>833</v>
      </c>
      <c r="F421" s="16" t="s">
        <v>41</v>
      </c>
      <c r="G421" s="159">
        <f>G422</f>
        <v>0</v>
      </c>
      <c r="H421" s="159">
        <f t="shared" si="180"/>
        <v>0</v>
      </c>
      <c r="I421" s="159">
        <f t="shared" si="180"/>
        <v>0</v>
      </c>
      <c r="J421" s="159">
        <f t="shared" si="180"/>
        <v>0</v>
      </c>
      <c r="K421" s="159">
        <f t="shared" si="180"/>
        <v>0</v>
      </c>
      <c r="L421" s="159">
        <f t="shared" si="180"/>
        <v>0</v>
      </c>
      <c r="M421" s="159">
        <f t="shared" si="180"/>
        <v>0</v>
      </c>
      <c r="N421" s="159">
        <f t="shared" si="180"/>
        <v>0</v>
      </c>
      <c r="O421" s="159">
        <f t="shared" si="180"/>
        <v>0</v>
      </c>
      <c r="P421" s="159">
        <f t="shared" si="180"/>
        <v>0</v>
      </c>
      <c r="Q421" s="159">
        <f t="shared" si="180"/>
        <v>0</v>
      </c>
      <c r="R421" s="159">
        <f t="shared" si="180"/>
        <v>0</v>
      </c>
      <c r="S421" s="159">
        <f t="shared" si="180"/>
        <v>0</v>
      </c>
      <c r="T421" s="159">
        <f t="shared" si="180"/>
        <v>0</v>
      </c>
      <c r="U421" s="159">
        <f t="shared" si="180"/>
        <v>0</v>
      </c>
      <c r="V421" s="159">
        <f t="shared" si="180"/>
        <v>0</v>
      </c>
      <c r="W421" s="159">
        <f t="shared" si="180"/>
        <v>0</v>
      </c>
      <c r="X421" s="159">
        <f t="shared" si="180"/>
        <v>0</v>
      </c>
      <c r="Y421" s="159">
        <f t="shared" si="180"/>
        <v>0</v>
      </c>
      <c r="Z421" s="159">
        <f t="shared" si="180"/>
        <v>0</v>
      </c>
      <c r="AA421" s="159">
        <f t="shared" si="180"/>
        <v>0</v>
      </c>
      <c r="AB421" s="159">
        <f t="shared" si="180"/>
        <v>0</v>
      </c>
      <c r="AC421" s="159">
        <f t="shared" si="180"/>
        <v>0</v>
      </c>
      <c r="AD421" s="159">
        <f t="shared" si="180"/>
        <v>0</v>
      </c>
      <c r="AE421" s="159">
        <f t="shared" si="180"/>
        <v>0</v>
      </c>
      <c r="AF421" s="159">
        <f t="shared" si="180"/>
        <v>0</v>
      </c>
      <c r="AG421" s="159">
        <f t="shared" si="180"/>
        <v>0</v>
      </c>
    </row>
    <row r="422" spans="1:33" s="4" customFormat="1" hidden="1">
      <c r="A422" s="17" t="s">
        <v>42</v>
      </c>
      <c r="B422" s="15">
        <v>774</v>
      </c>
      <c r="C422" s="16" t="s">
        <v>35</v>
      </c>
      <c r="D422" s="16" t="s">
        <v>37</v>
      </c>
      <c r="E422" s="16" t="s">
        <v>833</v>
      </c>
      <c r="F422" s="16" t="s">
        <v>43</v>
      </c>
      <c r="G422" s="159">
        <f>'прил 7'!G573</f>
        <v>0</v>
      </c>
      <c r="H422" s="159">
        <f>'прил 7'!H573</f>
        <v>0</v>
      </c>
      <c r="I422" s="159">
        <f>'прил 7'!I573</f>
        <v>0</v>
      </c>
      <c r="J422" s="159">
        <f>'прил 7'!J573</f>
        <v>0</v>
      </c>
      <c r="K422" s="159">
        <f>'прил 7'!K573</f>
        <v>0</v>
      </c>
      <c r="L422" s="159">
        <f>'прил 7'!L573</f>
        <v>0</v>
      </c>
      <c r="M422" s="159">
        <f>'прил 7'!M573</f>
        <v>0</v>
      </c>
      <c r="N422" s="159">
        <f>'прил 7'!N573</f>
        <v>0</v>
      </c>
      <c r="O422" s="159">
        <f>'прил 7'!O573</f>
        <v>0</v>
      </c>
      <c r="P422" s="159">
        <f>'прил 7'!P573</f>
        <v>0</v>
      </c>
      <c r="Q422" s="159">
        <f>'прил 7'!Q573</f>
        <v>0</v>
      </c>
      <c r="R422" s="159">
        <f>'прил 7'!R573</f>
        <v>0</v>
      </c>
      <c r="S422" s="159">
        <f>'прил 7'!S573</f>
        <v>0</v>
      </c>
      <c r="T422" s="159">
        <f>'прил 7'!T573</f>
        <v>0</v>
      </c>
      <c r="U422" s="159">
        <f>'прил 7'!U573</f>
        <v>0</v>
      </c>
      <c r="V422" s="159">
        <f>'прил 7'!V573</f>
        <v>0</v>
      </c>
      <c r="W422" s="159">
        <f>'прил 7'!W573</f>
        <v>0</v>
      </c>
      <c r="X422" s="159">
        <f>'прил 7'!X573</f>
        <v>0</v>
      </c>
      <c r="Y422" s="159">
        <f>'прил 7'!Y573</f>
        <v>0</v>
      </c>
      <c r="Z422" s="159">
        <f>'прил 7'!Z573</f>
        <v>0</v>
      </c>
      <c r="AA422" s="159">
        <f>'прил 7'!AA573</f>
        <v>0</v>
      </c>
      <c r="AB422" s="159">
        <f>'прил 7'!AB573</f>
        <v>0</v>
      </c>
      <c r="AC422" s="159">
        <f>'прил 7'!AC573</f>
        <v>0</v>
      </c>
      <c r="AD422" s="159">
        <f>'прил 7'!AD573</f>
        <v>0</v>
      </c>
      <c r="AE422" s="159">
        <f>'прил 7'!AE573</f>
        <v>0</v>
      </c>
      <c r="AF422" s="159">
        <f>'прил 7'!AF573</f>
        <v>0</v>
      </c>
      <c r="AG422" s="159">
        <f>'прил 7'!AG573</f>
        <v>0</v>
      </c>
    </row>
    <row r="423" spans="1:33" s="4" customFormat="1" ht="38.25">
      <c r="A423" s="17" t="s">
        <v>856</v>
      </c>
      <c r="B423" s="15">
        <v>774</v>
      </c>
      <c r="C423" s="16" t="s">
        <v>35</v>
      </c>
      <c r="D423" s="16" t="s">
        <v>37</v>
      </c>
      <c r="E423" s="16" t="s">
        <v>855</v>
      </c>
      <c r="F423" s="16"/>
      <c r="G423" s="159">
        <f>G424</f>
        <v>466200</v>
      </c>
      <c r="H423" s="159">
        <f t="shared" ref="H423:AG424" si="181">H424</f>
        <v>466201</v>
      </c>
      <c r="I423" s="159">
        <f t="shared" si="181"/>
        <v>466202</v>
      </c>
      <c r="J423" s="159">
        <f t="shared" si="181"/>
        <v>466203</v>
      </c>
      <c r="K423" s="159">
        <f t="shared" si="181"/>
        <v>466204</v>
      </c>
      <c r="L423" s="159">
        <f t="shared" si="181"/>
        <v>466205</v>
      </c>
      <c r="M423" s="159">
        <f t="shared" si="181"/>
        <v>466206</v>
      </c>
      <c r="N423" s="159">
        <f t="shared" si="181"/>
        <v>466207</v>
      </c>
      <c r="O423" s="159">
        <f t="shared" si="181"/>
        <v>466208</v>
      </c>
      <c r="P423" s="159">
        <f t="shared" si="181"/>
        <v>466209</v>
      </c>
      <c r="Q423" s="159">
        <f t="shared" si="181"/>
        <v>466210</v>
      </c>
      <c r="R423" s="159">
        <f t="shared" si="181"/>
        <v>466200</v>
      </c>
      <c r="S423" s="159">
        <f t="shared" si="181"/>
        <v>0</v>
      </c>
      <c r="T423" s="159">
        <f t="shared" si="181"/>
        <v>0</v>
      </c>
      <c r="U423" s="159">
        <f t="shared" si="181"/>
        <v>0</v>
      </c>
      <c r="V423" s="159">
        <f t="shared" si="181"/>
        <v>0</v>
      </c>
      <c r="W423" s="159">
        <f t="shared" si="181"/>
        <v>0</v>
      </c>
      <c r="X423" s="159">
        <f t="shared" si="181"/>
        <v>0</v>
      </c>
      <c r="Y423" s="159">
        <f t="shared" si="181"/>
        <v>0</v>
      </c>
      <c r="Z423" s="159">
        <f t="shared" si="181"/>
        <v>0</v>
      </c>
      <c r="AA423" s="159">
        <f t="shared" si="181"/>
        <v>0</v>
      </c>
      <c r="AB423" s="159">
        <f t="shared" si="181"/>
        <v>0</v>
      </c>
      <c r="AC423" s="159">
        <f t="shared" si="181"/>
        <v>0</v>
      </c>
      <c r="AD423" s="159">
        <f t="shared" si="181"/>
        <v>0</v>
      </c>
      <c r="AE423" s="159">
        <f t="shared" si="181"/>
        <v>0</v>
      </c>
      <c r="AF423" s="159">
        <f t="shared" si="181"/>
        <v>0</v>
      </c>
      <c r="AG423" s="159">
        <f t="shared" si="181"/>
        <v>466200</v>
      </c>
    </row>
    <row r="424" spans="1:33" s="4" customFormat="1" ht="25.5">
      <c r="A424" s="17" t="s">
        <v>40</v>
      </c>
      <c r="B424" s="15">
        <v>774</v>
      </c>
      <c r="C424" s="16" t="s">
        <v>35</v>
      </c>
      <c r="D424" s="16" t="s">
        <v>37</v>
      </c>
      <c r="E424" s="16" t="s">
        <v>855</v>
      </c>
      <c r="F424" s="16" t="s">
        <v>41</v>
      </c>
      <c r="G424" s="159">
        <f>G425</f>
        <v>466200</v>
      </c>
      <c r="H424" s="159">
        <f t="shared" si="181"/>
        <v>466201</v>
      </c>
      <c r="I424" s="159">
        <f t="shared" si="181"/>
        <v>466202</v>
      </c>
      <c r="J424" s="159">
        <f t="shared" si="181"/>
        <v>466203</v>
      </c>
      <c r="K424" s="159">
        <f t="shared" si="181"/>
        <v>466204</v>
      </c>
      <c r="L424" s="159">
        <f t="shared" si="181"/>
        <v>466205</v>
      </c>
      <c r="M424" s="159">
        <f t="shared" si="181"/>
        <v>466206</v>
      </c>
      <c r="N424" s="159">
        <f t="shared" si="181"/>
        <v>466207</v>
      </c>
      <c r="O424" s="159">
        <f t="shared" si="181"/>
        <v>466208</v>
      </c>
      <c r="P424" s="159">
        <f t="shared" si="181"/>
        <v>466209</v>
      </c>
      <c r="Q424" s="159">
        <f t="shared" si="181"/>
        <v>466210</v>
      </c>
      <c r="R424" s="159">
        <f t="shared" si="181"/>
        <v>466200</v>
      </c>
      <c r="S424" s="159">
        <f t="shared" si="181"/>
        <v>0</v>
      </c>
      <c r="T424" s="159">
        <f t="shared" si="181"/>
        <v>0</v>
      </c>
      <c r="U424" s="159">
        <f t="shared" si="181"/>
        <v>0</v>
      </c>
      <c r="V424" s="159">
        <f t="shared" si="181"/>
        <v>0</v>
      </c>
      <c r="W424" s="159">
        <f t="shared" si="181"/>
        <v>0</v>
      </c>
      <c r="X424" s="159">
        <f t="shared" si="181"/>
        <v>0</v>
      </c>
      <c r="Y424" s="159">
        <f t="shared" si="181"/>
        <v>0</v>
      </c>
      <c r="Z424" s="159">
        <f t="shared" si="181"/>
        <v>0</v>
      </c>
      <c r="AA424" s="159">
        <f t="shared" si="181"/>
        <v>0</v>
      </c>
      <c r="AB424" s="159">
        <f t="shared" si="181"/>
        <v>0</v>
      </c>
      <c r="AC424" s="159">
        <f t="shared" si="181"/>
        <v>0</v>
      </c>
      <c r="AD424" s="159">
        <f t="shared" si="181"/>
        <v>0</v>
      </c>
      <c r="AE424" s="159">
        <f t="shared" si="181"/>
        <v>0</v>
      </c>
      <c r="AF424" s="159">
        <f t="shared" si="181"/>
        <v>0</v>
      </c>
      <c r="AG424" s="159">
        <f t="shared" si="181"/>
        <v>466200</v>
      </c>
    </row>
    <row r="425" spans="1:33" s="4" customFormat="1">
      <c r="A425" s="17" t="s">
        <v>42</v>
      </c>
      <c r="B425" s="15">
        <v>774</v>
      </c>
      <c r="C425" s="16" t="s">
        <v>35</v>
      </c>
      <c r="D425" s="16" t="s">
        <v>37</v>
      </c>
      <c r="E425" s="16" t="s">
        <v>855</v>
      </c>
      <c r="F425" s="16" t="s">
        <v>43</v>
      </c>
      <c r="G425" s="159">
        <f>'прил 7'!G576</f>
        <v>466200</v>
      </c>
      <c r="H425" s="159">
        <f>'прил 7'!H576</f>
        <v>466201</v>
      </c>
      <c r="I425" s="159">
        <f>'прил 7'!I576</f>
        <v>466202</v>
      </c>
      <c r="J425" s="159">
        <f>'прил 7'!J576</f>
        <v>466203</v>
      </c>
      <c r="K425" s="159">
        <f>'прил 7'!K576</f>
        <v>466204</v>
      </c>
      <c r="L425" s="159">
        <f>'прил 7'!L576</f>
        <v>466205</v>
      </c>
      <c r="M425" s="159">
        <f>'прил 7'!M576</f>
        <v>466206</v>
      </c>
      <c r="N425" s="159">
        <f>'прил 7'!N576</f>
        <v>466207</v>
      </c>
      <c r="O425" s="159">
        <f>'прил 7'!O576</f>
        <v>466208</v>
      </c>
      <c r="P425" s="159">
        <f>'прил 7'!P576</f>
        <v>466209</v>
      </c>
      <c r="Q425" s="159">
        <f>'прил 7'!Q576</f>
        <v>466210</v>
      </c>
      <c r="R425" s="159">
        <f>'прил 7'!R576</f>
        <v>466200</v>
      </c>
      <c r="S425" s="159">
        <f>'прил 7'!S576</f>
        <v>0</v>
      </c>
      <c r="T425" s="159">
        <f>'прил 7'!T576</f>
        <v>0</v>
      </c>
      <c r="U425" s="159">
        <f>'прил 7'!U576</f>
        <v>0</v>
      </c>
      <c r="V425" s="159">
        <f>'прил 7'!V576</f>
        <v>0</v>
      </c>
      <c r="W425" s="159">
        <f>'прил 7'!W576</f>
        <v>0</v>
      </c>
      <c r="X425" s="159">
        <f>'прил 7'!X576</f>
        <v>0</v>
      </c>
      <c r="Y425" s="159">
        <f>'прил 7'!Y576</f>
        <v>0</v>
      </c>
      <c r="Z425" s="159">
        <f>'прил 7'!Z576</f>
        <v>0</v>
      </c>
      <c r="AA425" s="159">
        <f>'прил 7'!AA576</f>
        <v>0</v>
      </c>
      <c r="AB425" s="159">
        <f>'прил 7'!AB576</f>
        <v>0</v>
      </c>
      <c r="AC425" s="159">
        <f>'прил 7'!AC576</f>
        <v>0</v>
      </c>
      <c r="AD425" s="159">
        <f>'прил 7'!AD576</f>
        <v>0</v>
      </c>
      <c r="AE425" s="159">
        <f>'прил 7'!AE576</f>
        <v>0</v>
      </c>
      <c r="AF425" s="159">
        <f>'прил 7'!AF576</f>
        <v>0</v>
      </c>
      <c r="AG425" s="159">
        <v>466200</v>
      </c>
    </row>
    <row r="426" spans="1:33" s="19" customFormat="1" ht="63.75">
      <c r="A426" s="17" t="s">
        <v>232</v>
      </c>
      <c r="B426" s="16" t="s">
        <v>156</v>
      </c>
      <c r="C426" s="16" t="s">
        <v>35</v>
      </c>
      <c r="D426" s="16" t="s">
        <v>37</v>
      </c>
      <c r="E426" s="16" t="s">
        <v>780</v>
      </c>
      <c r="F426" s="16"/>
      <c r="G426" s="159">
        <f>G427</f>
        <v>91325.58</v>
      </c>
      <c r="H426" s="159">
        <f t="shared" ref="H426:AG427" si="182">H427</f>
        <v>91326.58</v>
      </c>
      <c r="I426" s="159">
        <f t="shared" si="182"/>
        <v>91327.58</v>
      </c>
      <c r="J426" s="159">
        <f t="shared" si="182"/>
        <v>91328.58</v>
      </c>
      <c r="K426" s="159">
        <f t="shared" si="182"/>
        <v>91329.58</v>
      </c>
      <c r="L426" s="159">
        <f t="shared" si="182"/>
        <v>91330.58</v>
      </c>
      <c r="M426" s="159">
        <f t="shared" si="182"/>
        <v>91331.58</v>
      </c>
      <c r="N426" s="159">
        <f t="shared" si="182"/>
        <v>91332.58</v>
      </c>
      <c r="O426" s="159">
        <f t="shared" si="182"/>
        <v>91333.58</v>
      </c>
      <c r="P426" s="159">
        <f t="shared" si="182"/>
        <v>91334.58</v>
      </c>
      <c r="Q426" s="159">
        <f t="shared" si="182"/>
        <v>91335.58</v>
      </c>
      <c r="R426" s="159">
        <f t="shared" si="182"/>
        <v>91325.58</v>
      </c>
      <c r="S426" s="159">
        <f t="shared" si="182"/>
        <v>0</v>
      </c>
      <c r="T426" s="159">
        <f t="shared" si="182"/>
        <v>0</v>
      </c>
      <c r="U426" s="159">
        <f t="shared" si="182"/>
        <v>0</v>
      </c>
      <c r="V426" s="159">
        <f t="shared" si="182"/>
        <v>0</v>
      </c>
      <c r="W426" s="159">
        <f t="shared" si="182"/>
        <v>0</v>
      </c>
      <c r="X426" s="159">
        <f t="shared" si="182"/>
        <v>0</v>
      </c>
      <c r="Y426" s="159">
        <f t="shared" si="182"/>
        <v>0</v>
      </c>
      <c r="Z426" s="159">
        <f t="shared" si="182"/>
        <v>0</v>
      </c>
      <c r="AA426" s="159">
        <f t="shared" si="182"/>
        <v>0</v>
      </c>
      <c r="AB426" s="159">
        <f t="shared" si="182"/>
        <v>0</v>
      </c>
      <c r="AC426" s="159">
        <f t="shared" si="182"/>
        <v>0</v>
      </c>
      <c r="AD426" s="159">
        <f t="shared" si="182"/>
        <v>0</v>
      </c>
      <c r="AE426" s="159">
        <f t="shared" si="182"/>
        <v>0</v>
      </c>
      <c r="AF426" s="159">
        <f t="shared" si="182"/>
        <v>0</v>
      </c>
      <c r="AG426" s="159">
        <f t="shared" si="182"/>
        <v>91325.58</v>
      </c>
    </row>
    <row r="427" spans="1:33" s="19" customFormat="1" ht="25.5">
      <c r="A427" s="17" t="s">
        <v>40</v>
      </c>
      <c r="B427" s="16" t="s">
        <v>156</v>
      </c>
      <c r="C427" s="16" t="s">
        <v>35</v>
      </c>
      <c r="D427" s="16" t="s">
        <v>37</v>
      </c>
      <c r="E427" s="16" t="s">
        <v>780</v>
      </c>
      <c r="F427" s="16" t="s">
        <v>41</v>
      </c>
      <c r="G427" s="159">
        <f>G428</f>
        <v>91325.58</v>
      </c>
      <c r="H427" s="159">
        <f t="shared" si="182"/>
        <v>91326.58</v>
      </c>
      <c r="I427" s="159">
        <f t="shared" si="182"/>
        <v>91327.58</v>
      </c>
      <c r="J427" s="159">
        <f t="shared" si="182"/>
        <v>91328.58</v>
      </c>
      <c r="K427" s="159">
        <f t="shared" si="182"/>
        <v>91329.58</v>
      </c>
      <c r="L427" s="159">
        <f t="shared" si="182"/>
        <v>91330.58</v>
      </c>
      <c r="M427" s="159">
        <f t="shared" si="182"/>
        <v>91331.58</v>
      </c>
      <c r="N427" s="159">
        <f t="shared" si="182"/>
        <v>91332.58</v>
      </c>
      <c r="O427" s="159">
        <f t="shared" si="182"/>
        <v>91333.58</v>
      </c>
      <c r="P427" s="159">
        <f t="shared" si="182"/>
        <v>91334.58</v>
      </c>
      <c r="Q427" s="159">
        <f t="shared" si="182"/>
        <v>91335.58</v>
      </c>
      <c r="R427" s="159">
        <f t="shared" si="182"/>
        <v>91325.58</v>
      </c>
      <c r="S427" s="159">
        <f t="shared" si="182"/>
        <v>0</v>
      </c>
      <c r="T427" s="159">
        <f t="shared" si="182"/>
        <v>0</v>
      </c>
      <c r="U427" s="159">
        <f t="shared" si="182"/>
        <v>0</v>
      </c>
      <c r="V427" s="159">
        <f t="shared" si="182"/>
        <v>0</v>
      </c>
      <c r="W427" s="159">
        <f t="shared" si="182"/>
        <v>0</v>
      </c>
      <c r="X427" s="159">
        <f t="shared" si="182"/>
        <v>0</v>
      </c>
      <c r="Y427" s="159">
        <f t="shared" si="182"/>
        <v>0</v>
      </c>
      <c r="Z427" s="159">
        <f t="shared" si="182"/>
        <v>0</v>
      </c>
      <c r="AA427" s="159">
        <f t="shared" si="182"/>
        <v>0</v>
      </c>
      <c r="AB427" s="159">
        <f t="shared" si="182"/>
        <v>0</v>
      </c>
      <c r="AC427" s="159">
        <f t="shared" si="182"/>
        <v>0</v>
      </c>
      <c r="AD427" s="159">
        <f t="shared" si="182"/>
        <v>0</v>
      </c>
      <c r="AE427" s="159">
        <f t="shared" si="182"/>
        <v>0</v>
      </c>
      <c r="AF427" s="159">
        <f t="shared" si="182"/>
        <v>0</v>
      </c>
      <c r="AG427" s="159">
        <f t="shared" si="182"/>
        <v>91325.58</v>
      </c>
    </row>
    <row r="428" spans="1:33" s="19" customFormat="1">
      <c r="A428" s="17" t="s">
        <v>42</v>
      </c>
      <c r="B428" s="16" t="s">
        <v>156</v>
      </c>
      <c r="C428" s="16" t="s">
        <v>35</v>
      </c>
      <c r="D428" s="16" t="s">
        <v>37</v>
      </c>
      <c r="E428" s="16" t="s">
        <v>780</v>
      </c>
      <c r="F428" s="16" t="s">
        <v>43</v>
      </c>
      <c r="G428" s="159">
        <f>'прил 7'!G579</f>
        <v>91325.58</v>
      </c>
      <c r="H428" s="159">
        <f>'прил 7'!H579</f>
        <v>91326.58</v>
      </c>
      <c r="I428" s="159">
        <f>'прил 7'!I579</f>
        <v>91327.58</v>
      </c>
      <c r="J428" s="159">
        <f>'прил 7'!J579</f>
        <v>91328.58</v>
      </c>
      <c r="K428" s="159">
        <f>'прил 7'!K579</f>
        <v>91329.58</v>
      </c>
      <c r="L428" s="159">
        <f>'прил 7'!L579</f>
        <v>91330.58</v>
      </c>
      <c r="M428" s="159">
        <f>'прил 7'!M579</f>
        <v>91331.58</v>
      </c>
      <c r="N428" s="159">
        <f>'прил 7'!N579</f>
        <v>91332.58</v>
      </c>
      <c r="O428" s="159">
        <f>'прил 7'!O579</f>
        <v>91333.58</v>
      </c>
      <c r="P428" s="159">
        <f>'прил 7'!P579</f>
        <v>91334.58</v>
      </c>
      <c r="Q428" s="159">
        <f>'прил 7'!Q579</f>
        <v>91335.58</v>
      </c>
      <c r="R428" s="159">
        <f>'прил 7'!R579</f>
        <v>91325.58</v>
      </c>
      <c r="S428" s="159">
        <f>'прил 7'!S579</f>
        <v>0</v>
      </c>
      <c r="T428" s="159">
        <f>'прил 7'!T579</f>
        <v>0</v>
      </c>
      <c r="U428" s="159">
        <f>'прил 7'!U579</f>
        <v>0</v>
      </c>
      <c r="V428" s="159">
        <f>'прил 7'!V579</f>
        <v>0</v>
      </c>
      <c r="W428" s="159">
        <f>'прил 7'!W579</f>
        <v>0</v>
      </c>
      <c r="X428" s="159">
        <f>'прил 7'!X579</f>
        <v>0</v>
      </c>
      <c r="Y428" s="159">
        <f>'прил 7'!Y579</f>
        <v>0</v>
      </c>
      <c r="Z428" s="159">
        <f>'прил 7'!Z579</f>
        <v>0</v>
      </c>
      <c r="AA428" s="159">
        <f>'прил 7'!AA579</f>
        <v>0</v>
      </c>
      <c r="AB428" s="159">
        <f>'прил 7'!AB579</f>
        <v>0</v>
      </c>
      <c r="AC428" s="159">
        <f>'прил 7'!AC579</f>
        <v>0</v>
      </c>
      <c r="AD428" s="159">
        <f>'прил 7'!AD579</f>
        <v>0</v>
      </c>
      <c r="AE428" s="159">
        <f>'прил 7'!AE579</f>
        <v>0</v>
      </c>
      <c r="AF428" s="159">
        <f>'прил 7'!AF579</f>
        <v>0</v>
      </c>
      <c r="AG428" s="159">
        <v>91325.58</v>
      </c>
    </row>
    <row r="429" spans="1:33" s="19" customFormat="1" ht="25.5">
      <c r="A429" s="17" t="s">
        <v>978</v>
      </c>
      <c r="B429" s="16" t="s">
        <v>156</v>
      </c>
      <c r="C429" s="16" t="s">
        <v>35</v>
      </c>
      <c r="D429" s="16" t="s">
        <v>37</v>
      </c>
      <c r="E429" s="16" t="s">
        <v>977</v>
      </c>
      <c r="F429" s="16"/>
      <c r="G429" s="159">
        <f>G430</f>
        <v>3163200</v>
      </c>
      <c r="H429" s="159">
        <f t="shared" ref="H429:AG430" si="183">H430</f>
        <v>3163201</v>
      </c>
      <c r="I429" s="159">
        <f t="shared" si="183"/>
        <v>3163202</v>
      </c>
      <c r="J429" s="159">
        <f t="shared" si="183"/>
        <v>3163203</v>
      </c>
      <c r="K429" s="159">
        <f t="shared" si="183"/>
        <v>3163204</v>
      </c>
      <c r="L429" s="159">
        <f t="shared" si="183"/>
        <v>3163205</v>
      </c>
      <c r="M429" s="159">
        <f t="shared" si="183"/>
        <v>3163206</v>
      </c>
      <c r="N429" s="159">
        <f t="shared" si="183"/>
        <v>3163207</v>
      </c>
      <c r="O429" s="159">
        <f t="shared" si="183"/>
        <v>3163208</v>
      </c>
      <c r="P429" s="159">
        <f t="shared" si="183"/>
        <v>3163209</v>
      </c>
      <c r="Q429" s="159">
        <f t="shared" si="183"/>
        <v>3163210</v>
      </c>
      <c r="R429" s="159">
        <f t="shared" si="183"/>
        <v>3163211</v>
      </c>
      <c r="S429" s="159">
        <f t="shared" si="183"/>
        <v>3163212</v>
      </c>
      <c r="T429" s="159">
        <f t="shared" si="183"/>
        <v>3163213</v>
      </c>
      <c r="U429" s="159">
        <f t="shared" si="183"/>
        <v>3163214</v>
      </c>
      <c r="V429" s="159">
        <f t="shared" si="183"/>
        <v>3163215</v>
      </c>
      <c r="W429" s="159">
        <f t="shared" si="183"/>
        <v>3163216</v>
      </c>
      <c r="X429" s="159">
        <f t="shared" si="183"/>
        <v>3163217</v>
      </c>
      <c r="Y429" s="159">
        <f t="shared" si="183"/>
        <v>3163218</v>
      </c>
      <c r="Z429" s="159">
        <f t="shared" si="183"/>
        <v>3163219</v>
      </c>
      <c r="AA429" s="159">
        <f t="shared" si="183"/>
        <v>3163220</v>
      </c>
      <c r="AB429" s="159">
        <f t="shared" si="183"/>
        <v>3163221</v>
      </c>
      <c r="AC429" s="159">
        <f t="shared" si="183"/>
        <v>3163222</v>
      </c>
      <c r="AD429" s="159">
        <f t="shared" si="183"/>
        <v>3163223</v>
      </c>
      <c r="AE429" s="159">
        <f t="shared" si="183"/>
        <v>3163224</v>
      </c>
      <c r="AF429" s="159">
        <f t="shared" si="183"/>
        <v>3163225</v>
      </c>
      <c r="AG429" s="159">
        <f t="shared" si="183"/>
        <v>3163200</v>
      </c>
    </row>
    <row r="430" spans="1:33" s="19" customFormat="1" ht="25.5">
      <c r="A430" s="17" t="s">
        <v>40</v>
      </c>
      <c r="B430" s="16" t="s">
        <v>156</v>
      </c>
      <c r="C430" s="16" t="s">
        <v>35</v>
      </c>
      <c r="D430" s="16" t="s">
        <v>37</v>
      </c>
      <c r="E430" s="16" t="s">
        <v>977</v>
      </c>
      <c r="F430" s="16" t="s">
        <v>41</v>
      </c>
      <c r="G430" s="159">
        <f>G431</f>
        <v>3163200</v>
      </c>
      <c r="H430" s="159">
        <f t="shared" si="183"/>
        <v>3163201</v>
      </c>
      <c r="I430" s="159">
        <f t="shared" si="183"/>
        <v>3163202</v>
      </c>
      <c r="J430" s="159">
        <f t="shared" si="183"/>
        <v>3163203</v>
      </c>
      <c r="K430" s="159">
        <f t="shared" si="183"/>
        <v>3163204</v>
      </c>
      <c r="L430" s="159">
        <f t="shared" si="183"/>
        <v>3163205</v>
      </c>
      <c r="M430" s="159">
        <f t="shared" si="183"/>
        <v>3163206</v>
      </c>
      <c r="N430" s="159">
        <f t="shared" si="183"/>
        <v>3163207</v>
      </c>
      <c r="O430" s="159">
        <f t="shared" si="183"/>
        <v>3163208</v>
      </c>
      <c r="P430" s="159">
        <f t="shared" si="183"/>
        <v>3163209</v>
      </c>
      <c r="Q430" s="159">
        <f t="shared" si="183"/>
        <v>3163210</v>
      </c>
      <c r="R430" s="159">
        <f t="shared" si="183"/>
        <v>3163211</v>
      </c>
      <c r="S430" s="159">
        <f t="shared" si="183"/>
        <v>3163212</v>
      </c>
      <c r="T430" s="159">
        <f t="shared" si="183"/>
        <v>3163213</v>
      </c>
      <c r="U430" s="159">
        <f t="shared" si="183"/>
        <v>3163214</v>
      </c>
      <c r="V430" s="159">
        <f t="shared" si="183"/>
        <v>3163215</v>
      </c>
      <c r="W430" s="159">
        <f t="shared" si="183"/>
        <v>3163216</v>
      </c>
      <c r="X430" s="159">
        <f t="shared" si="183"/>
        <v>3163217</v>
      </c>
      <c r="Y430" s="159">
        <f t="shared" si="183"/>
        <v>3163218</v>
      </c>
      <c r="Z430" s="159">
        <f t="shared" si="183"/>
        <v>3163219</v>
      </c>
      <c r="AA430" s="159">
        <f t="shared" si="183"/>
        <v>3163220</v>
      </c>
      <c r="AB430" s="159">
        <f t="shared" si="183"/>
        <v>3163221</v>
      </c>
      <c r="AC430" s="159">
        <f t="shared" si="183"/>
        <v>3163222</v>
      </c>
      <c r="AD430" s="159">
        <f t="shared" si="183"/>
        <v>3163223</v>
      </c>
      <c r="AE430" s="159">
        <f t="shared" si="183"/>
        <v>3163224</v>
      </c>
      <c r="AF430" s="159">
        <f t="shared" si="183"/>
        <v>3163225</v>
      </c>
      <c r="AG430" s="159">
        <f t="shared" si="183"/>
        <v>3163200</v>
      </c>
    </row>
    <row r="431" spans="1:33" s="19" customFormat="1">
      <c r="A431" s="17" t="s">
        <v>42</v>
      </c>
      <c r="B431" s="16" t="s">
        <v>156</v>
      </c>
      <c r="C431" s="16" t="s">
        <v>35</v>
      </c>
      <c r="D431" s="16" t="s">
        <v>37</v>
      </c>
      <c r="E431" s="16" t="s">
        <v>977</v>
      </c>
      <c r="F431" s="16" t="s">
        <v>43</v>
      </c>
      <c r="G431" s="159">
        <v>3163200</v>
      </c>
      <c r="H431" s="159">
        <v>3163201</v>
      </c>
      <c r="I431" s="159">
        <v>3163202</v>
      </c>
      <c r="J431" s="159">
        <v>3163203</v>
      </c>
      <c r="K431" s="159">
        <v>3163204</v>
      </c>
      <c r="L431" s="159">
        <v>3163205</v>
      </c>
      <c r="M431" s="159">
        <v>3163206</v>
      </c>
      <c r="N431" s="159">
        <v>3163207</v>
      </c>
      <c r="O431" s="159">
        <v>3163208</v>
      </c>
      <c r="P431" s="159">
        <v>3163209</v>
      </c>
      <c r="Q431" s="159">
        <v>3163210</v>
      </c>
      <c r="R431" s="159">
        <v>3163211</v>
      </c>
      <c r="S431" s="159">
        <v>3163212</v>
      </c>
      <c r="T431" s="159">
        <v>3163213</v>
      </c>
      <c r="U431" s="159">
        <v>3163214</v>
      </c>
      <c r="V431" s="159">
        <v>3163215</v>
      </c>
      <c r="W431" s="159">
        <v>3163216</v>
      </c>
      <c r="X431" s="159">
        <v>3163217</v>
      </c>
      <c r="Y431" s="159">
        <v>3163218</v>
      </c>
      <c r="Z431" s="159">
        <v>3163219</v>
      </c>
      <c r="AA431" s="159">
        <v>3163220</v>
      </c>
      <c r="AB431" s="159">
        <v>3163221</v>
      </c>
      <c r="AC431" s="159">
        <v>3163222</v>
      </c>
      <c r="AD431" s="159">
        <v>3163223</v>
      </c>
      <c r="AE431" s="159">
        <v>3163224</v>
      </c>
      <c r="AF431" s="159">
        <v>3163225</v>
      </c>
      <c r="AG431" s="159">
        <v>3163200</v>
      </c>
    </row>
    <row r="432" spans="1:33" s="4" customFormat="1" ht="25.5">
      <c r="A432" s="17" t="s">
        <v>0</v>
      </c>
      <c r="B432" s="15">
        <v>774</v>
      </c>
      <c r="C432" s="16" t="s">
        <v>35</v>
      </c>
      <c r="D432" s="16" t="s">
        <v>37</v>
      </c>
      <c r="E432" s="16" t="s">
        <v>453</v>
      </c>
      <c r="F432" s="16"/>
      <c r="G432" s="159">
        <f>G451+G455+G433+G458+G461+G464+G444+G469+G474+G477+G439+G445+G481+G467+G447+G450+G436+G485+G473+G486</f>
        <v>35999479.310000002</v>
      </c>
      <c r="H432" s="159">
        <f t="shared" ref="H432:AG432" si="184">H451+H455+H433+H458+H461+H464+H444+H469+H474+H477+H439+H445+H481+H467+H447+H450+H436+H485+H473+H486</f>
        <v>35999496.310000002</v>
      </c>
      <c r="I432" s="159">
        <f t="shared" si="184"/>
        <v>35999513.310000002</v>
      </c>
      <c r="J432" s="159">
        <f t="shared" si="184"/>
        <v>35999530.310000002</v>
      </c>
      <c r="K432" s="159">
        <f t="shared" si="184"/>
        <v>35999547.310000002</v>
      </c>
      <c r="L432" s="159">
        <f t="shared" si="184"/>
        <v>35999564.310000002</v>
      </c>
      <c r="M432" s="159">
        <f t="shared" si="184"/>
        <v>35999581.310000002</v>
      </c>
      <c r="N432" s="159">
        <f t="shared" si="184"/>
        <v>35999598.310000002</v>
      </c>
      <c r="O432" s="159">
        <f t="shared" si="184"/>
        <v>35999615.310000002</v>
      </c>
      <c r="P432" s="159">
        <f t="shared" si="184"/>
        <v>35999632.310000002</v>
      </c>
      <c r="Q432" s="159">
        <f t="shared" si="184"/>
        <v>35999649.310000002</v>
      </c>
      <c r="R432" s="159">
        <f t="shared" si="184"/>
        <v>35999534.310000002</v>
      </c>
      <c r="S432" s="159">
        <f t="shared" si="184"/>
        <v>15328803.59</v>
      </c>
      <c r="T432" s="159">
        <f t="shared" si="184"/>
        <v>15328808.59</v>
      </c>
      <c r="U432" s="159">
        <f t="shared" si="184"/>
        <v>15328813.59</v>
      </c>
      <c r="V432" s="159">
        <f t="shared" si="184"/>
        <v>15328818.59</v>
      </c>
      <c r="W432" s="159">
        <f t="shared" si="184"/>
        <v>15328823.59</v>
      </c>
      <c r="X432" s="159">
        <f t="shared" si="184"/>
        <v>15328828.59</v>
      </c>
      <c r="Y432" s="159">
        <f t="shared" si="184"/>
        <v>15328833.59</v>
      </c>
      <c r="Z432" s="159">
        <f t="shared" si="184"/>
        <v>15328838.59</v>
      </c>
      <c r="AA432" s="159">
        <f t="shared" si="184"/>
        <v>15328843.59</v>
      </c>
      <c r="AB432" s="159">
        <f t="shared" si="184"/>
        <v>15328848.59</v>
      </c>
      <c r="AC432" s="159">
        <f t="shared" si="184"/>
        <v>15328853.59</v>
      </c>
      <c r="AD432" s="159">
        <f t="shared" si="184"/>
        <v>15328858.59</v>
      </c>
      <c r="AE432" s="159">
        <f t="shared" si="184"/>
        <v>15328863.59</v>
      </c>
      <c r="AF432" s="159">
        <f t="shared" si="184"/>
        <v>15328868.59</v>
      </c>
      <c r="AG432" s="159">
        <f t="shared" si="184"/>
        <v>35999479.310000002</v>
      </c>
    </row>
    <row r="433" spans="1:33" hidden="1">
      <c r="A433" s="17" t="s">
        <v>542</v>
      </c>
      <c r="B433" s="15">
        <v>757</v>
      </c>
      <c r="C433" s="16" t="s">
        <v>35</v>
      </c>
      <c r="D433" s="16" t="s">
        <v>37</v>
      </c>
      <c r="E433" s="16" t="s">
        <v>67</v>
      </c>
      <c r="F433" s="16"/>
      <c r="G433" s="160">
        <f>G434</f>
        <v>0</v>
      </c>
      <c r="H433" s="160">
        <f t="shared" ref="H433:AG434" si="185">H434</f>
        <v>0</v>
      </c>
      <c r="I433" s="160">
        <f t="shared" si="185"/>
        <v>0</v>
      </c>
      <c r="J433" s="160">
        <f t="shared" si="185"/>
        <v>0</v>
      </c>
      <c r="K433" s="160">
        <f t="shared" si="185"/>
        <v>0</v>
      </c>
      <c r="L433" s="160">
        <f t="shared" si="185"/>
        <v>0</v>
      </c>
      <c r="M433" s="160">
        <f t="shared" si="185"/>
        <v>0</v>
      </c>
      <c r="N433" s="160">
        <f t="shared" si="185"/>
        <v>0</v>
      </c>
      <c r="O433" s="160">
        <f t="shared" si="185"/>
        <v>0</v>
      </c>
      <c r="P433" s="160">
        <f t="shared" si="185"/>
        <v>0</v>
      </c>
      <c r="Q433" s="160">
        <f t="shared" si="185"/>
        <v>0</v>
      </c>
      <c r="R433" s="160">
        <f t="shared" si="185"/>
        <v>0</v>
      </c>
      <c r="S433" s="160">
        <f t="shared" si="185"/>
        <v>0</v>
      </c>
      <c r="T433" s="160">
        <f t="shared" si="185"/>
        <v>0</v>
      </c>
      <c r="U433" s="160">
        <f t="shared" si="185"/>
        <v>0</v>
      </c>
      <c r="V433" s="160">
        <f t="shared" si="185"/>
        <v>0</v>
      </c>
      <c r="W433" s="160">
        <f t="shared" si="185"/>
        <v>0</v>
      </c>
      <c r="X433" s="160">
        <f t="shared" si="185"/>
        <v>0</v>
      </c>
      <c r="Y433" s="160">
        <f t="shared" si="185"/>
        <v>0</v>
      </c>
      <c r="Z433" s="160">
        <f t="shared" si="185"/>
        <v>0</v>
      </c>
      <c r="AA433" s="160">
        <f t="shared" si="185"/>
        <v>0</v>
      </c>
      <c r="AB433" s="160">
        <f t="shared" si="185"/>
        <v>0</v>
      </c>
      <c r="AC433" s="160">
        <f t="shared" si="185"/>
        <v>0</v>
      </c>
      <c r="AD433" s="160">
        <f t="shared" si="185"/>
        <v>0</v>
      </c>
      <c r="AE433" s="160">
        <f t="shared" si="185"/>
        <v>0</v>
      </c>
      <c r="AF433" s="160">
        <f t="shared" si="185"/>
        <v>0</v>
      </c>
      <c r="AG433" s="160">
        <f t="shared" si="185"/>
        <v>0</v>
      </c>
    </row>
    <row r="434" spans="1:33" ht="25.5" hidden="1">
      <c r="A434" s="17" t="s">
        <v>40</v>
      </c>
      <c r="B434" s="15">
        <v>757</v>
      </c>
      <c r="C434" s="16" t="s">
        <v>35</v>
      </c>
      <c r="D434" s="16" t="s">
        <v>37</v>
      </c>
      <c r="E434" s="16" t="s">
        <v>67</v>
      </c>
      <c r="F434" s="16" t="s">
        <v>41</v>
      </c>
      <c r="G434" s="160">
        <f>G435</f>
        <v>0</v>
      </c>
      <c r="H434" s="160">
        <f t="shared" si="185"/>
        <v>0</v>
      </c>
      <c r="I434" s="160">
        <f t="shared" si="185"/>
        <v>0</v>
      </c>
      <c r="J434" s="160">
        <f t="shared" si="185"/>
        <v>0</v>
      </c>
      <c r="K434" s="160">
        <f t="shared" si="185"/>
        <v>0</v>
      </c>
      <c r="L434" s="160">
        <f t="shared" si="185"/>
        <v>0</v>
      </c>
      <c r="M434" s="160">
        <f t="shared" si="185"/>
        <v>0</v>
      </c>
      <c r="N434" s="160">
        <f t="shared" si="185"/>
        <v>0</v>
      </c>
      <c r="O434" s="160">
        <f t="shared" si="185"/>
        <v>0</v>
      </c>
      <c r="P434" s="160">
        <f t="shared" si="185"/>
        <v>0</v>
      </c>
      <c r="Q434" s="160">
        <f t="shared" si="185"/>
        <v>0</v>
      </c>
      <c r="R434" s="160">
        <f t="shared" si="185"/>
        <v>0</v>
      </c>
      <c r="S434" s="160">
        <f t="shared" si="185"/>
        <v>0</v>
      </c>
      <c r="T434" s="160">
        <f t="shared" si="185"/>
        <v>0</v>
      </c>
      <c r="U434" s="160">
        <f t="shared" si="185"/>
        <v>0</v>
      </c>
      <c r="V434" s="160">
        <f t="shared" si="185"/>
        <v>0</v>
      </c>
      <c r="W434" s="160">
        <f t="shared" si="185"/>
        <v>0</v>
      </c>
      <c r="X434" s="160">
        <f t="shared" si="185"/>
        <v>0</v>
      </c>
      <c r="Y434" s="160">
        <f t="shared" si="185"/>
        <v>0</v>
      </c>
      <c r="Z434" s="160">
        <f t="shared" si="185"/>
        <v>0</v>
      </c>
      <c r="AA434" s="160">
        <f t="shared" si="185"/>
        <v>0</v>
      </c>
      <c r="AB434" s="160">
        <f t="shared" si="185"/>
        <v>0</v>
      </c>
      <c r="AC434" s="160">
        <f t="shared" si="185"/>
        <v>0</v>
      </c>
      <c r="AD434" s="160">
        <f t="shared" si="185"/>
        <v>0</v>
      </c>
      <c r="AE434" s="160">
        <f t="shared" si="185"/>
        <v>0</v>
      </c>
      <c r="AF434" s="160">
        <f t="shared" si="185"/>
        <v>0</v>
      </c>
      <c r="AG434" s="160">
        <f t="shared" si="185"/>
        <v>0</v>
      </c>
    </row>
    <row r="435" spans="1:33" hidden="1">
      <c r="A435" s="17" t="s">
        <v>42</v>
      </c>
      <c r="B435" s="15">
        <v>757</v>
      </c>
      <c r="C435" s="16" t="s">
        <v>35</v>
      </c>
      <c r="D435" s="16" t="s">
        <v>37</v>
      </c>
      <c r="E435" s="16" t="s">
        <v>67</v>
      </c>
      <c r="F435" s="16" t="s">
        <v>43</v>
      </c>
      <c r="G435" s="160">
        <f>'прил 7'!G590</f>
        <v>0</v>
      </c>
      <c r="H435" s="160">
        <f>'прил 7'!H590</f>
        <v>0</v>
      </c>
      <c r="I435" s="160">
        <f>'прил 7'!I590</f>
        <v>0</v>
      </c>
      <c r="J435" s="160">
        <f>'прил 7'!J590</f>
        <v>0</v>
      </c>
      <c r="K435" s="160">
        <f>'прил 7'!K590</f>
        <v>0</v>
      </c>
      <c r="L435" s="160">
        <f>'прил 7'!L590</f>
        <v>0</v>
      </c>
      <c r="M435" s="160">
        <f>'прил 7'!M590</f>
        <v>0</v>
      </c>
      <c r="N435" s="160">
        <f>'прил 7'!N590</f>
        <v>0</v>
      </c>
      <c r="O435" s="160">
        <f>'прил 7'!O590</f>
        <v>0</v>
      </c>
      <c r="P435" s="160">
        <f>'прил 7'!P590</f>
        <v>0</v>
      </c>
      <c r="Q435" s="160">
        <f>'прил 7'!Q590</f>
        <v>0</v>
      </c>
      <c r="R435" s="160">
        <f>'прил 7'!R590</f>
        <v>0</v>
      </c>
      <c r="S435" s="160">
        <f>'прил 7'!S590</f>
        <v>0</v>
      </c>
      <c r="T435" s="160">
        <f>'прил 7'!T590</f>
        <v>0</v>
      </c>
      <c r="U435" s="160">
        <f>'прил 7'!U590</f>
        <v>0</v>
      </c>
      <c r="V435" s="160">
        <f>'прил 7'!V590</f>
        <v>0</v>
      </c>
      <c r="W435" s="160">
        <f>'прил 7'!W590</f>
        <v>0</v>
      </c>
      <c r="X435" s="160">
        <f>'прил 7'!X590</f>
        <v>0</v>
      </c>
      <c r="Y435" s="160">
        <f>'прил 7'!Y590</f>
        <v>0</v>
      </c>
      <c r="Z435" s="160">
        <f>'прил 7'!Z590</f>
        <v>0</v>
      </c>
      <c r="AA435" s="160">
        <f>'прил 7'!AA590</f>
        <v>0</v>
      </c>
      <c r="AB435" s="160">
        <f>'прил 7'!AB590</f>
        <v>0</v>
      </c>
      <c r="AC435" s="160">
        <f>'прил 7'!AC590</f>
        <v>0</v>
      </c>
      <c r="AD435" s="160">
        <f>'прил 7'!AD590</f>
        <v>0</v>
      </c>
      <c r="AE435" s="160">
        <f>'прил 7'!AE590</f>
        <v>0</v>
      </c>
      <c r="AF435" s="160">
        <f>'прил 7'!AF590</f>
        <v>0</v>
      </c>
      <c r="AG435" s="160">
        <f>'прил 7'!AG590</f>
        <v>0</v>
      </c>
    </row>
    <row r="436" spans="1:33" s="4" customFormat="1" ht="25.5">
      <c r="A436" s="17" t="s">
        <v>951</v>
      </c>
      <c r="B436" s="15">
        <v>774</v>
      </c>
      <c r="C436" s="16" t="s">
        <v>35</v>
      </c>
      <c r="D436" s="16" t="s">
        <v>26</v>
      </c>
      <c r="E436" s="16" t="s">
        <v>950</v>
      </c>
      <c r="F436" s="16"/>
      <c r="G436" s="159">
        <f>G437</f>
        <v>9633743.5899999999</v>
      </c>
      <c r="H436" s="159">
        <f t="shared" ref="H436:AG437" si="186">H437</f>
        <v>9633744.5899999999</v>
      </c>
      <c r="I436" s="159">
        <f t="shared" si="186"/>
        <v>9633745.5899999999</v>
      </c>
      <c r="J436" s="159">
        <f t="shared" si="186"/>
        <v>9633746.5899999999</v>
      </c>
      <c r="K436" s="159">
        <f t="shared" si="186"/>
        <v>9633747.5899999999</v>
      </c>
      <c r="L436" s="159">
        <f t="shared" si="186"/>
        <v>9633748.5899999999</v>
      </c>
      <c r="M436" s="159">
        <f t="shared" si="186"/>
        <v>9633749.5899999999</v>
      </c>
      <c r="N436" s="159">
        <f t="shared" si="186"/>
        <v>9633750.5899999999</v>
      </c>
      <c r="O436" s="159">
        <f t="shared" si="186"/>
        <v>9633751.5899999999</v>
      </c>
      <c r="P436" s="159">
        <f t="shared" si="186"/>
        <v>9633752.5899999999</v>
      </c>
      <c r="Q436" s="159">
        <f t="shared" si="186"/>
        <v>9633753.5899999999</v>
      </c>
      <c r="R436" s="159">
        <f t="shared" si="186"/>
        <v>9633754.5899999999</v>
      </c>
      <c r="S436" s="159">
        <f t="shared" si="186"/>
        <v>9633755.5899999999</v>
      </c>
      <c r="T436" s="159">
        <f t="shared" si="186"/>
        <v>9633756.5899999999</v>
      </c>
      <c r="U436" s="159">
        <f t="shared" si="186"/>
        <v>9633757.5899999999</v>
      </c>
      <c r="V436" s="159">
        <f t="shared" si="186"/>
        <v>9633758.5899999999</v>
      </c>
      <c r="W436" s="159">
        <f t="shared" si="186"/>
        <v>9633759.5899999999</v>
      </c>
      <c r="X436" s="159">
        <f t="shared" si="186"/>
        <v>9633760.5899999999</v>
      </c>
      <c r="Y436" s="159">
        <f t="shared" si="186"/>
        <v>9633761.5899999999</v>
      </c>
      <c r="Z436" s="159">
        <f t="shared" si="186"/>
        <v>9633762.5899999999</v>
      </c>
      <c r="AA436" s="159">
        <f t="shared" si="186"/>
        <v>9633763.5899999999</v>
      </c>
      <c r="AB436" s="159">
        <f t="shared" si="186"/>
        <v>9633764.5899999999</v>
      </c>
      <c r="AC436" s="159">
        <f t="shared" si="186"/>
        <v>9633765.5899999999</v>
      </c>
      <c r="AD436" s="159">
        <f t="shared" si="186"/>
        <v>9633766.5899999999</v>
      </c>
      <c r="AE436" s="159">
        <f t="shared" si="186"/>
        <v>9633767.5899999999</v>
      </c>
      <c r="AF436" s="159">
        <f t="shared" si="186"/>
        <v>9633768.5899999999</v>
      </c>
      <c r="AG436" s="159">
        <f t="shared" si="186"/>
        <v>9633743.5899999999</v>
      </c>
    </row>
    <row r="437" spans="1:33" s="4" customFormat="1" ht="25.5">
      <c r="A437" s="17" t="s">
        <v>40</v>
      </c>
      <c r="B437" s="15">
        <v>774</v>
      </c>
      <c r="C437" s="16" t="s">
        <v>35</v>
      </c>
      <c r="D437" s="16" t="s">
        <v>26</v>
      </c>
      <c r="E437" s="16" t="s">
        <v>950</v>
      </c>
      <c r="F437" s="16" t="s">
        <v>41</v>
      </c>
      <c r="G437" s="159">
        <f>G438</f>
        <v>9633743.5899999999</v>
      </c>
      <c r="H437" s="159">
        <f t="shared" si="186"/>
        <v>9633744.5899999999</v>
      </c>
      <c r="I437" s="159">
        <f t="shared" si="186"/>
        <v>9633745.5899999999</v>
      </c>
      <c r="J437" s="159">
        <f t="shared" si="186"/>
        <v>9633746.5899999999</v>
      </c>
      <c r="K437" s="159">
        <f t="shared" si="186"/>
        <v>9633747.5899999999</v>
      </c>
      <c r="L437" s="159">
        <f t="shared" si="186"/>
        <v>9633748.5899999999</v>
      </c>
      <c r="M437" s="159">
        <f t="shared" si="186"/>
        <v>9633749.5899999999</v>
      </c>
      <c r="N437" s="159">
        <f t="shared" si="186"/>
        <v>9633750.5899999999</v>
      </c>
      <c r="O437" s="159">
        <f t="shared" si="186"/>
        <v>9633751.5899999999</v>
      </c>
      <c r="P437" s="159">
        <f t="shared" si="186"/>
        <v>9633752.5899999999</v>
      </c>
      <c r="Q437" s="159">
        <f t="shared" si="186"/>
        <v>9633753.5899999999</v>
      </c>
      <c r="R437" s="159">
        <f t="shared" si="186"/>
        <v>9633754.5899999999</v>
      </c>
      <c r="S437" s="159">
        <f t="shared" si="186"/>
        <v>9633755.5899999999</v>
      </c>
      <c r="T437" s="159">
        <f t="shared" si="186"/>
        <v>9633756.5899999999</v>
      </c>
      <c r="U437" s="159">
        <f t="shared" si="186"/>
        <v>9633757.5899999999</v>
      </c>
      <c r="V437" s="159">
        <f t="shared" si="186"/>
        <v>9633758.5899999999</v>
      </c>
      <c r="W437" s="159">
        <f t="shared" si="186"/>
        <v>9633759.5899999999</v>
      </c>
      <c r="X437" s="159">
        <f t="shared" si="186"/>
        <v>9633760.5899999999</v>
      </c>
      <c r="Y437" s="159">
        <f t="shared" si="186"/>
        <v>9633761.5899999999</v>
      </c>
      <c r="Z437" s="159">
        <f t="shared" si="186"/>
        <v>9633762.5899999999</v>
      </c>
      <c r="AA437" s="159">
        <f t="shared" si="186"/>
        <v>9633763.5899999999</v>
      </c>
      <c r="AB437" s="159">
        <f t="shared" si="186"/>
        <v>9633764.5899999999</v>
      </c>
      <c r="AC437" s="159">
        <f t="shared" si="186"/>
        <v>9633765.5899999999</v>
      </c>
      <c r="AD437" s="159">
        <f t="shared" si="186"/>
        <v>9633766.5899999999</v>
      </c>
      <c r="AE437" s="159">
        <f t="shared" si="186"/>
        <v>9633767.5899999999</v>
      </c>
      <c r="AF437" s="159">
        <f t="shared" si="186"/>
        <v>9633768.5899999999</v>
      </c>
      <c r="AG437" s="159">
        <f t="shared" si="186"/>
        <v>9633743.5899999999</v>
      </c>
    </row>
    <row r="438" spans="1:33" s="4" customFormat="1">
      <c r="A438" s="17" t="s">
        <v>42</v>
      </c>
      <c r="B438" s="15">
        <v>774</v>
      </c>
      <c r="C438" s="16" t="s">
        <v>35</v>
      </c>
      <c r="D438" s="16" t="s">
        <v>26</v>
      </c>
      <c r="E438" s="16" t="s">
        <v>950</v>
      </c>
      <c r="F438" s="16" t="s">
        <v>43</v>
      </c>
      <c r="G438" s="159">
        <v>9633743.5899999999</v>
      </c>
      <c r="H438" s="159">
        <v>9633744.5899999999</v>
      </c>
      <c r="I438" s="159">
        <v>9633745.5899999999</v>
      </c>
      <c r="J438" s="159">
        <v>9633746.5899999999</v>
      </c>
      <c r="K438" s="159">
        <v>9633747.5899999999</v>
      </c>
      <c r="L438" s="159">
        <v>9633748.5899999999</v>
      </c>
      <c r="M438" s="159">
        <v>9633749.5899999999</v>
      </c>
      <c r="N438" s="159">
        <v>9633750.5899999999</v>
      </c>
      <c r="O438" s="159">
        <v>9633751.5899999999</v>
      </c>
      <c r="P438" s="159">
        <v>9633752.5899999999</v>
      </c>
      <c r="Q438" s="159">
        <v>9633753.5899999999</v>
      </c>
      <c r="R438" s="159">
        <v>9633754.5899999999</v>
      </c>
      <c r="S438" s="159">
        <v>9633755.5899999999</v>
      </c>
      <c r="T438" s="159">
        <v>9633756.5899999999</v>
      </c>
      <c r="U438" s="159">
        <v>9633757.5899999999</v>
      </c>
      <c r="V438" s="159">
        <v>9633758.5899999999</v>
      </c>
      <c r="W438" s="159">
        <v>9633759.5899999999</v>
      </c>
      <c r="X438" s="159">
        <v>9633760.5899999999</v>
      </c>
      <c r="Y438" s="159">
        <v>9633761.5899999999</v>
      </c>
      <c r="Z438" s="159">
        <v>9633762.5899999999</v>
      </c>
      <c r="AA438" s="159">
        <v>9633763.5899999999</v>
      </c>
      <c r="AB438" s="159">
        <v>9633764.5899999999</v>
      </c>
      <c r="AC438" s="159">
        <v>9633765.5899999999</v>
      </c>
      <c r="AD438" s="159">
        <v>9633766.5899999999</v>
      </c>
      <c r="AE438" s="159">
        <v>9633767.5899999999</v>
      </c>
      <c r="AF438" s="159">
        <v>9633768.5899999999</v>
      </c>
      <c r="AG438" s="159">
        <v>9633743.5899999999</v>
      </c>
    </row>
    <row r="439" spans="1:33" ht="42.75" customHeight="1">
      <c r="A439" s="17" t="s">
        <v>890</v>
      </c>
      <c r="B439" s="16" t="s">
        <v>156</v>
      </c>
      <c r="C439" s="16" t="s">
        <v>35</v>
      </c>
      <c r="D439" s="16" t="s">
        <v>109</v>
      </c>
      <c r="E439" s="16" t="s">
        <v>928</v>
      </c>
      <c r="F439" s="16"/>
      <c r="G439" s="159">
        <f>G440</f>
        <v>1534000</v>
      </c>
      <c r="H439" s="159">
        <f t="shared" ref="H439:AG440" si="187">H440</f>
        <v>1534001</v>
      </c>
      <c r="I439" s="159">
        <f t="shared" si="187"/>
        <v>1534002</v>
      </c>
      <c r="J439" s="159">
        <f t="shared" si="187"/>
        <v>1534003</v>
      </c>
      <c r="K439" s="159">
        <f t="shared" si="187"/>
        <v>1534004</v>
      </c>
      <c r="L439" s="159">
        <f t="shared" si="187"/>
        <v>1534005</v>
      </c>
      <c r="M439" s="159">
        <f t="shared" si="187"/>
        <v>1534006</v>
      </c>
      <c r="N439" s="159">
        <f t="shared" si="187"/>
        <v>1534007</v>
      </c>
      <c r="O439" s="159">
        <f t="shared" si="187"/>
        <v>1534008</v>
      </c>
      <c r="P439" s="159">
        <f t="shared" si="187"/>
        <v>1534009</v>
      </c>
      <c r="Q439" s="159">
        <f t="shared" si="187"/>
        <v>1534010</v>
      </c>
      <c r="R439" s="159">
        <f t="shared" si="187"/>
        <v>1534011</v>
      </c>
      <c r="S439" s="159">
        <f t="shared" si="187"/>
        <v>1534012</v>
      </c>
      <c r="T439" s="159">
        <f t="shared" si="187"/>
        <v>1534013</v>
      </c>
      <c r="U439" s="159">
        <f t="shared" si="187"/>
        <v>1534014</v>
      </c>
      <c r="V439" s="159">
        <f t="shared" si="187"/>
        <v>1534015</v>
      </c>
      <c r="W439" s="159">
        <f t="shared" si="187"/>
        <v>1534016</v>
      </c>
      <c r="X439" s="159">
        <f t="shared" si="187"/>
        <v>1534017</v>
      </c>
      <c r="Y439" s="159">
        <f t="shared" si="187"/>
        <v>1534018</v>
      </c>
      <c r="Z439" s="159">
        <f t="shared" si="187"/>
        <v>1534019</v>
      </c>
      <c r="AA439" s="159">
        <f t="shared" si="187"/>
        <v>1534020</v>
      </c>
      <c r="AB439" s="159">
        <f t="shared" si="187"/>
        <v>1534021</v>
      </c>
      <c r="AC439" s="159">
        <f t="shared" si="187"/>
        <v>1534022</v>
      </c>
      <c r="AD439" s="159">
        <f t="shared" si="187"/>
        <v>1534023</v>
      </c>
      <c r="AE439" s="159">
        <f t="shared" si="187"/>
        <v>1534024</v>
      </c>
      <c r="AF439" s="159">
        <f t="shared" si="187"/>
        <v>1534025</v>
      </c>
      <c r="AG439" s="159">
        <f t="shared" si="187"/>
        <v>1534000</v>
      </c>
    </row>
    <row r="440" spans="1:33" ht="25.5">
      <c r="A440" s="17" t="s">
        <v>40</v>
      </c>
      <c r="B440" s="16" t="s">
        <v>156</v>
      </c>
      <c r="C440" s="16" t="s">
        <v>35</v>
      </c>
      <c r="D440" s="16" t="s">
        <v>109</v>
      </c>
      <c r="E440" s="16" t="s">
        <v>928</v>
      </c>
      <c r="F440" s="16" t="s">
        <v>41</v>
      </c>
      <c r="G440" s="159">
        <f>G441</f>
        <v>1534000</v>
      </c>
      <c r="H440" s="159">
        <f t="shared" si="187"/>
        <v>1534001</v>
      </c>
      <c r="I440" s="159">
        <f t="shared" si="187"/>
        <v>1534002</v>
      </c>
      <c r="J440" s="159">
        <f t="shared" si="187"/>
        <v>1534003</v>
      </c>
      <c r="K440" s="159">
        <f t="shared" si="187"/>
        <v>1534004</v>
      </c>
      <c r="L440" s="159">
        <f t="shared" si="187"/>
        <v>1534005</v>
      </c>
      <c r="M440" s="159">
        <f t="shared" si="187"/>
        <v>1534006</v>
      </c>
      <c r="N440" s="159">
        <f t="shared" si="187"/>
        <v>1534007</v>
      </c>
      <c r="O440" s="159">
        <f t="shared" si="187"/>
        <v>1534008</v>
      </c>
      <c r="P440" s="159">
        <f t="shared" si="187"/>
        <v>1534009</v>
      </c>
      <c r="Q440" s="159">
        <f t="shared" si="187"/>
        <v>1534010</v>
      </c>
      <c r="R440" s="159">
        <f t="shared" si="187"/>
        <v>1534011</v>
      </c>
      <c r="S440" s="159">
        <f t="shared" si="187"/>
        <v>1534012</v>
      </c>
      <c r="T440" s="159">
        <f t="shared" si="187"/>
        <v>1534013</v>
      </c>
      <c r="U440" s="159">
        <f t="shared" si="187"/>
        <v>1534014</v>
      </c>
      <c r="V440" s="159">
        <f t="shared" si="187"/>
        <v>1534015</v>
      </c>
      <c r="W440" s="159">
        <f t="shared" si="187"/>
        <v>1534016</v>
      </c>
      <c r="X440" s="159">
        <f t="shared" si="187"/>
        <v>1534017</v>
      </c>
      <c r="Y440" s="159">
        <f t="shared" si="187"/>
        <v>1534018</v>
      </c>
      <c r="Z440" s="159">
        <f t="shared" si="187"/>
        <v>1534019</v>
      </c>
      <c r="AA440" s="159">
        <f t="shared" si="187"/>
        <v>1534020</v>
      </c>
      <c r="AB440" s="159">
        <f t="shared" si="187"/>
        <v>1534021</v>
      </c>
      <c r="AC440" s="159">
        <f t="shared" si="187"/>
        <v>1534022</v>
      </c>
      <c r="AD440" s="159">
        <f t="shared" si="187"/>
        <v>1534023</v>
      </c>
      <c r="AE440" s="159">
        <f t="shared" si="187"/>
        <v>1534024</v>
      </c>
      <c r="AF440" s="159">
        <f t="shared" si="187"/>
        <v>1534025</v>
      </c>
      <c r="AG440" s="159">
        <f t="shared" si="187"/>
        <v>1534000</v>
      </c>
    </row>
    <row r="441" spans="1:33">
      <c r="A441" s="17" t="s">
        <v>42</v>
      </c>
      <c r="B441" s="16" t="s">
        <v>156</v>
      </c>
      <c r="C441" s="16" t="s">
        <v>35</v>
      </c>
      <c r="D441" s="16" t="s">
        <v>109</v>
      </c>
      <c r="E441" s="16" t="s">
        <v>928</v>
      </c>
      <c r="F441" s="16" t="s">
        <v>43</v>
      </c>
      <c r="G441" s="159">
        <v>1534000</v>
      </c>
      <c r="H441" s="159">
        <v>1534001</v>
      </c>
      <c r="I441" s="159">
        <v>1534002</v>
      </c>
      <c r="J441" s="159">
        <v>1534003</v>
      </c>
      <c r="K441" s="159">
        <v>1534004</v>
      </c>
      <c r="L441" s="159">
        <v>1534005</v>
      </c>
      <c r="M441" s="159">
        <v>1534006</v>
      </c>
      <c r="N441" s="159">
        <v>1534007</v>
      </c>
      <c r="O441" s="159">
        <v>1534008</v>
      </c>
      <c r="P441" s="159">
        <v>1534009</v>
      </c>
      <c r="Q441" s="159">
        <v>1534010</v>
      </c>
      <c r="R441" s="159">
        <v>1534011</v>
      </c>
      <c r="S441" s="159">
        <v>1534012</v>
      </c>
      <c r="T441" s="159">
        <v>1534013</v>
      </c>
      <c r="U441" s="159">
        <v>1534014</v>
      </c>
      <c r="V441" s="159">
        <v>1534015</v>
      </c>
      <c r="W441" s="159">
        <v>1534016</v>
      </c>
      <c r="X441" s="159">
        <v>1534017</v>
      </c>
      <c r="Y441" s="159">
        <v>1534018</v>
      </c>
      <c r="Z441" s="159">
        <v>1534019</v>
      </c>
      <c r="AA441" s="159">
        <v>1534020</v>
      </c>
      <c r="AB441" s="159">
        <v>1534021</v>
      </c>
      <c r="AC441" s="159">
        <v>1534022</v>
      </c>
      <c r="AD441" s="159">
        <v>1534023</v>
      </c>
      <c r="AE441" s="159">
        <v>1534024</v>
      </c>
      <c r="AF441" s="159">
        <v>1534025</v>
      </c>
      <c r="AG441" s="159">
        <v>1534000</v>
      </c>
    </row>
    <row r="442" spans="1:33" s="19" customFormat="1" ht="25.5" hidden="1">
      <c r="A442" s="17" t="s">
        <v>884</v>
      </c>
      <c r="B442" s="15">
        <v>774</v>
      </c>
      <c r="C442" s="16" t="s">
        <v>35</v>
      </c>
      <c r="D442" s="16" t="s">
        <v>26</v>
      </c>
      <c r="E442" s="16" t="s">
        <v>883</v>
      </c>
      <c r="F442" s="16"/>
      <c r="G442" s="159">
        <f>G443</f>
        <v>0</v>
      </c>
      <c r="H442" s="159">
        <f t="shared" ref="H442:AG443" si="188">H443</f>
        <v>0</v>
      </c>
      <c r="I442" s="159">
        <f t="shared" si="188"/>
        <v>0</v>
      </c>
      <c r="J442" s="159">
        <f t="shared" si="188"/>
        <v>0</v>
      </c>
      <c r="K442" s="159">
        <f t="shared" si="188"/>
        <v>0</v>
      </c>
      <c r="L442" s="159">
        <f t="shared" si="188"/>
        <v>0</v>
      </c>
      <c r="M442" s="159">
        <f t="shared" si="188"/>
        <v>0</v>
      </c>
      <c r="N442" s="159">
        <f t="shared" si="188"/>
        <v>0</v>
      </c>
      <c r="O442" s="159">
        <f t="shared" si="188"/>
        <v>0</v>
      </c>
      <c r="P442" s="159">
        <f t="shared" si="188"/>
        <v>0</v>
      </c>
      <c r="Q442" s="159">
        <f t="shared" si="188"/>
        <v>0</v>
      </c>
      <c r="R442" s="159">
        <f t="shared" si="188"/>
        <v>0</v>
      </c>
      <c r="S442" s="159">
        <f t="shared" si="188"/>
        <v>0</v>
      </c>
      <c r="T442" s="159">
        <f t="shared" si="188"/>
        <v>0</v>
      </c>
      <c r="U442" s="159">
        <f t="shared" si="188"/>
        <v>0</v>
      </c>
      <c r="V442" s="159">
        <f t="shared" si="188"/>
        <v>0</v>
      </c>
      <c r="W442" s="159">
        <f t="shared" si="188"/>
        <v>0</v>
      </c>
      <c r="X442" s="159">
        <f t="shared" si="188"/>
        <v>0</v>
      </c>
      <c r="Y442" s="159">
        <f t="shared" si="188"/>
        <v>0</v>
      </c>
      <c r="Z442" s="159">
        <f t="shared" si="188"/>
        <v>0</v>
      </c>
      <c r="AA442" s="159">
        <f t="shared" si="188"/>
        <v>0</v>
      </c>
      <c r="AB442" s="159">
        <f t="shared" si="188"/>
        <v>0</v>
      </c>
      <c r="AC442" s="159">
        <f t="shared" si="188"/>
        <v>0</v>
      </c>
      <c r="AD442" s="159">
        <f t="shared" si="188"/>
        <v>0</v>
      </c>
      <c r="AE442" s="159">
        <f t="shared" si="188"/>
        <v>0</v>
      </c>
      <c r="AF442" s="159">
        <f t="shared" si="188"/>
        <v>0</v>
      </c>
      <c r="AG442" s="159">
        <f t="shared" si="188"/>
        <v>0</v>
      </c>
    </row>
    <row r="443" spans="1:33" s="19" customFormat="1" ht="25.5" hidden="1">
      <c r="A443" s="17" t="s">
        <v>40</v>
      </c>
      <c r="B443" s="15">
        <v>774</v>
      </c>
      <c r="C443" s="16" t="s">
        <v>35</v>
      </c>
      <c r="D443" s="16" t="s">
        <v>26</v>
      </c>
      <c r="E443" s="16" t="s">
        <v>882</v>
      </c>
      <c r="F443" s="16" t="s">
        <v>41</v>
      </c>
      <c r="G443" s="159">
        <f>G444</f>
        <v>0</v>
      </c>
      <c r="H443" s="159">
        <f t="shared" si="188"/>
        <v>0</v>
      </c>
      <c r="I443" s="159">
        <f t="shared" si="188"/>
        <v>0</v>
      </c>
      <c r="J443" s="159">
        <f t="shared" si="188"/>
        <v>0</v>
      </c>
      <c r="K443" s="159">
        <f t="shared" si="188"/>
        <v>0</v>
      </c>
      <c r="L443" s="159">
        <f t="shared" si="188"/>
        <v>0</v>
      </c>
      <c r="M443" s="159">
        <f t="shared" si="188"/>
        <v>0</v>
      </c>
      <c r="N443" s="159">
        <f t="shared" si="188"/>
        <v>0</v>
      </c>
      <c r="O443" s="159">
        <f t="shared" si="188"/>
        <v>0</v>
      </c>
      <c r="P443" s="159">
        <f t="shared" si="188"/>
        <v>0</v>
      </c>
      <c r="Q443" s="159">
        <f t="shared" si="188"/>
        <v>0</v>
      </c>
      <c r="R443" s="159">
        <f t="shared" si="188"/>
        <v>0</v>
      </c>
      <c r="S443" s="159">
        <f t="shared" si="188"/>
        <v>0</v>
      </c>
      <c r="T443" s="159">
        <f t="shared" si="188"/>
        <v>0</v>
      </c>
      <c r="U443" s="159">
        <f t="shared" si="188"/>
        <v>0</v>
      </c>
      <c r="V443" s="159">
        <f t="shared" si="188"/>
        <v>0</v>
      </c>
      <c r="W443" s="159">
        <f t="shared" si="188"/>
        <v>0</v>
      </c>
      <c r="X443" s="159">
        <f t="shared" si="188"/>
        <v>0</v>
      </c>
      <c r="Y443" s="159">
        <f t="shared" si="188"/>
        <v>0</v>
      </c>
      <c r="Z443" s="159">
        <f t="shared" si="188"/>
        <v>0</v>
      </c>
      <c r="AA443" s="159">
        <f t="shared" si="188"/>
        <v>0</v>
      </c>
      <c r="AB443" s="159">
        <f t="shared" si="188"/>
        <v>0</v>
      </c>
      <c r="AC443" s="159">
        <f t="shared" si="188"/>
        <v>0</v>
      </c>
      <c r="AD443" s="159">
        <f t="shared" si="188"/>
        <v>0</v>
      </c>
      <c r="AE443" s="159">
        <f t="shared" si="188"/>
        <v>0</v>
      </c>
      <c r="AF443" s="159">
        <f t="shared" si="188"/>
        <v>0</v>
      </c>
      <c r="AG443" s="159">
        <f t="shared" si="188"/>
        <v>0</v>
      </c>
    </row>
    <row r="444" spans="1:33" s="19" customFormat="1" hidden="1">
      <c r="A444" s="17" t="s">
        <v>42</v>
      </c>
      <c r="B444" s="15">
        <v>774</v>
      </c>
      <c r="C444" s="16" t="s">
        <v>35</v>
      </c>
      <c r="D444" s="16" t="s">
        <v>26</v>
      </c>
      <c r="E444" s="16" t="s">
        <v>882</v>
      </c>
      <c r="F444" s="16" t="s">
        <v>43</v>
      </c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  <c r="AE444" s="159"/>
      <c r="AF444" s="159"/>
      <c r="AG444" s="159"/>
    </row>
    <row r="445" spans="1:33" s="4" customFormat="1" ht="25.5" hidden="1">
      <c r="A445" s="17" t="s">
        <v>921</v>
      </c>
      <c r="B445" s="15">
        <v>774</v>
      </c>
      <c r="C445" s="16" t="s">
        <v>35</v>
      </c>
      <c r="D445" s="16" t="s">
        <v>26</v>
      </c>
      <c r="E445" s="16" t="s">
        <v>920</v>
      </c>
      <c r="F445" s="16"/>
      <c r="G445" s="159">
        <f>G446</f>
        <v>0</v>
      </c>
      <c r="H445" s="159">
        <f t="shared" ref="H445:AG445" si="189">H446</f>
        <v>0</v>
      </c>
      <c r="I445" s="159">
        <f t="shared" si="189"/>
        <v>0</v>
      </c>
      <c r="J445" s="159">
        <f t="shared" si="189"/>
        <v>0</v>
      </c>
      <c r="K445" s="159">
        <f t="shared" si="189"/>
        <v>0</v>
      </c>
      <c r="L445" s="159">
        <f t="shared" si="189"/>
        <v>0</v>
      </c>
      <c r="M445" s="159">
        <f t="shared" si="189"/>
        <v>0</v>
      </c>
      <c r="N445" s="159">
        <f t="shared" si="189"/>
        <v>0</v>
      </c>
      <c r="O445" s="159">
        <f t="shared" si="189"/>
        <v>0</v>
      </c>
      <c r="P445" s="159">
        <f t="shared" si="189"/>
        <v>0</v>
      </c>
      <c r="Q445" s="159">
        <f t="shared" si="189"/>
        <v>0</v>
      </c>
      <c r="R445" s="159">
        <f t="shared" si="189"/>
        <v>0</v>
      </c>
      <c r="S445" s="159">
        <f t="shared" si="189"/>
        <v>0</v>
      </c>
      <c r="T445" s="159">
        <f t="shared" si="189"/>
        <v>0</v>
      </c>
      <c r="U445" s="159">
        <f t="shared" si="189"/>
        <v>0</v>
      </c>
      <c r="V445" s="159">
        <f t="shared" si="189"/>
        <v>0</v>
      </c>
      <c r="W445" s="159">
        <f t="shared" si="189"/>
        <v>0</v>
      </c>
      <c r="X445" s="159">
        <f t="shared" si="189"/>
        <v>0</v>
      </c>
      <c r="Y445" s="159">
        <f t="shared" si="189"/>
        <v>0</v>
      </c>
      <c r="Z445" s="159">
        <f t="shared" si="189"/>
        <v>0</v>
      </c>
      <c r="AA445" s="159">
        <f t="shared" si="189"/>
        <v>0</v>
      </c>
      <c r="AB445" s="159">
        <f t="shared" si="189"/>
        <v>0</v>
      </c>
      <c r="AC445" s="159">
        <f t="shared" si="189"/>
        <v>0</v>
      </c>
      <c r="AD445" s="159">
        <f t="shared" si="189"/>
        <v>0</v>
      </c>
      <c r="AE445" s="159">
        <f t="shared" si="189"/>
        <v>0</v>
      </c>
      <c r="AF445" s="159">
        <f t="shared" si="189"/>
        <v>0</v>
      </c>
      <c r="AG445" s="159">
        <f t="shared" si="189"/>
        <v>0</v>
      </c>
    </row>
    <row r="446" spans="1:33" s="4" customFormat="1" hidden="1">
      <c r="A446" s="17" t="s">
        <v>42</v>
      </c>
      <c r="B446" s="15">
        <v>774</v>
      </c>
      <c r="C446" s="16" t="s">
        <v>35</v>
      </c>
      <c r="D446" s="16" t="s">
        <v>26</v>
      </c>
      <c r="E446" s="16" t="s">
        <v>920</v>
      </c>
      <c r="F446" s="16" t="s">
        <v>43</v>
      </c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  <c r="AE446" s="159"/>
      <c r="AF446" s="159"/>
      <c r="AG446" s="159"/>
    </row>
    <row r="447" spans="1:33" hidden="1">
      <c r="A447" s="17" t="s">
        <v>542</v>
      </c>
      <c r="B447" s="15">
        <v>774</v>
      </c>
      <c r="C447" s="16" t="s">
        <v>35</v>
      </c>
      <c r="D447" s="16" t="s">
        <v>37</v>
      </c>
      <c r="E447" s="16" t="s">
        <v>67</v>
      </c>
      <c r="F447" s="16"/>
      <c r="G447" s="160">
        <f>G448</f>
        <v>0</v>
      </c>
      <c r="H447" s="160">
        <f t="shared" ref="H447:AG447" si="190">H448</f>
        <v>0</v>
      </c>
      <c r="I447" s="160">
        <f t="shared" si="190"/>
        <v>0</v>
      </c>
      <c r="J447" s="160">
        <f t="shared" si="190"/>
        <v>0</v>
      </c>
      <c r="K447" s="160">
        <f t="shared" si="190"/>
        <v>0</v>
      </c>
      <c r="L447" s="160">
        <f t="shared" si="190"/>
        <v>0</v>
      </c>
      <c r="M447" s="160">
        <f t="shared" si="190"/>
        <v>0</v>
      </c>
      <c r="N447" s="160">
        <f t="shared" si="190"/>
        <v>0</v>
      </c>
      <c r="O447" s="160">
        <f t="shared" si="190"/>
        <v>0</v>
      </c>
      <c r="P447" s="160">
        <f t="shared" si="190"/>
        <v>0</v>
      </c>
      <c r="Q447" s="160">
        <f t="shared" si="190"/>
        <v>0</v>
      </c>
      <c r="R447" s="160">
        <f t="shared" si="190"/>
        <v>0</v>
      </c>
      <c r="S447" s="160">
        <f t="shared" si="190"/>
        <v>0</v>
      </c>
      <c r="T447" s="160">
        <f t="shared" si="190"/>
        <v>0</v>
      </c>
      <c r="U447" s="160">
        <f t="shared" si="190"/>
        <v>0</v>
      </c>
      <c r="V447" s="160">
        <f t="shared" si="190"/>
        <v>0</v>
      </c>
      <c r="W447" s="160">
        <f t="shared" si="190"/>
        <v>0</v>
      </c>
      <c r="X447" s="160">
        <f t="shared" si="190"/>
        <v>0</v>
      </c>
      <c r="Y447" s="160">
        <f t="shared" si="190"/>
        <v>0</v>
      </c>
      <c r="Z447" s="160">
        <f t="shared" si="190"/>
        <v>0</v>
      </c>
      <c r="AA447" s="160">
        <f t="shared" si="190"/>
        <v>0</v>
      </c>
      <c r="AB447" s="160">
        <f t="shared" si="190"/>
        <v>0</v>
      </c>
      <c r="AC447" s="160">
        <f t="shared" si="190"/>
        <v>0</v>
      </c>
      <c r="AD447" s="160">
        <f t="shared" si="190"/>
        <v>0</v>
      </c>
      <c r="AE447" s="160">
        <f t="shared" si="190"/>
        <v>0</v>
      </c>
      <c r="AF447" s="160">
        <f t="shared" si="190"/>
        <v>0</v>
      </c>
      <c r="AG447" s="160">
        <f t="shared" si="190"/>
        <v>0</v>
      </c>
    </row>
    <row r="448" spans="1:33" hidden="1">
      <c r="A448" s="17" t="s">
        <v>42</v>
      </c>
      <c r="B448" s="15">
        <v>774</v>
      </c>
      <c r="C448" s="16" t="s">
        <v>35</v>
      </c>
      <c r="D448" s="16" t="s">
        <v>37</v>
      </c>
      <c r="E448" s="16" t="s">
        <v>67</v>
      </c>
      <c r="F448" s="16" t="s">
        <v>43</v>
      </c>
      <c r="G448" s="160"/>
      <c r="H448" s="160"/>
      <c r="I448" s="160"/>
      <c r="J448" s="160"/>
      <c r="K448" s="160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  <c r="AA448" s="160"/>
      <c r="AB448" s="160"/>
      <c r="AC448" s="160"/>
      <c r="AD448" s="160"/>
      <c r="AE448" s="160"/>
      <c r="AF448" s="160"/>
      <c r="AG448" s="160"/>
    </row>
    <row r="449" spans="1:33" ht="25.5" hidden="1">
      <c r="A449" s="17" t="s">
        <v>926</v>
      </c>
      <c r="B449" s="15">
        <v>774</v>
      </c>
      <c r="C449" s="16" t="s">
        <v>35</v>
      </c>
      <c r="D449" s="16" t="s">
        <v>37</v>
      </c>
      <c r="E449" s="16" t="s">
        <v>925</v>
      </c>
      <c r="F449" s="16"/>
      <c r="G449" s="160">
        <f>G450</f>
        <v>0</v>
      </c>
      <c r="H449" s="160">
        <f t="shared" ref="H449:AG449" si="191">H450</f>
        <v>1</v>
      </c>
      <c r="I449" s="160">
        <f t="shared" si="191"/>
        <v>2</v>
      </c>
      <c r="J449" s="160">
        <f t="shared" si="191"/>
        <v>3</v>
      </c>
      <c r="K449" s="160">
        <f t="shared" si="191"/>
        <v>4</v>
      </c>
      <c r="L449" s="160">
        <f t="shared" si="191"/>
        <v>5</v>
      </c>
      <c r="M449" s="160">
        <f t="shared" si="191"/>
        <v>6</v>
      </c>
      <c r="N449" s="160">
        <f t="shared" si="191"/>
        <v>7</v>
      </c>
      <c r="O449" s="160">
        <f t="shared" si="191"/>
        <v>8</v>
      </c>
      <c r="P449" s="160">
        <f t="shared" si="191"/>
        <v>9</v>
      </c>
      <c r="Q449" s="160">
        <f t="shared" si="191"/>
        <v>10</v>
      </c>
      <c r="R449" s="160">
        <f t="shared" si="191"/>
        <v>11</v>
      </c>
      <c r="S449" s="160">
        <f t="shared" si="191"/>
        <v>12</v>
      </c>
      <c r="T449" s="160">
        <f t="shared" si="191"/>
        <v>13</v>
      </c>
      <c r="U449" s="160">
        <f t="shared" si="191"/>
        <v>14</v>
      </c>
      <c r="V449" s="160">
        <f t="shared" si="191"/>
        <v>15</v>
      </c>
      <c r="W449" s="160">
        <f t="shared" si="191"/>
        <v>16</v>
      </c>
      <c r="X449" s="160">
        <f t="shared" si="191"/>
        <v>17</v>
      </c>
      <c r="Y449" s="160">
        <f t="shared" si="191"/>
        <v>18</v>
      </c>
      <c r="Z449" s="160">
        <f t="shared" si="191"/>
        <v>19</v>
      </c>
      <c r="AA449" s="160">
        <f t="shared" si="191"/>
        <v>20</v>
      </c>
      <c r="AB449" s="160">
        <f t="shared" si="191"/>
        <v>21</v>
      </c>
      <c r="AC449" s="160">
        <f t="shared" si="191"/>
        <v>22</v>
      </c>
      <c r="AD449" s="160">
        <f t="shared" si="191"/>
        <v>23</v>
      </c>
      <c r="AE449" s="160">
        <f t="shared" si="191"/>
        <v>24</v>
      </c>
      <c r="AF449" s="160">
        <f t="shared" si="191"/>
        <v>25</v>
      </c>
      <c r="AG449" s="160">
        <f t="shared" si="191"/>
        <v>0</v>
      </c>
    </row>
    <row r="450" spans="1:33" hidden="1">
      <c r="A450" s="17" t="s">
        <v>42</v>
      </c>
      <c r="B450" s="15">
        <v>774</v>
      </c>
      <c r="C450" s="16" t="s">
        <v>35</v>
      </c>
      <c r="D450" s="16" t="s">
        <v>37</v>
      </c>
      <c r="E450" s="16" t="s">
        <v>925</v>
      </c>
      <c r="F450" s="16" t="s">
        <v>43</v>
      </c>
      <c r="G450" s="160">
        <v>0</v>
      </c>
      <c r="H450" s="160">
        <v>1</v>
      </c>
      <c r="I450" s="160">
        <v>2</v>
      </c>
      <c r="J450" s="160">
        <v>3</v>
      </c>
      <c r="K450" s="160">
        <v>4</v>
      </c>
      <c r="L450" s="160">
        <v>5</v>
      </c>
      <c r="M450" s="160">
        <v>6</v>
      </c>
      <c r="N450" s="160">
        <v>7</v>
      </c>
      <c r="O450" s="160">
        <v>8</v>
      </c>
      <c r="P450" s="160">
        <v>9</v>
      </c>
      <c r="Q450" s="160">
        <v>10</v>
      </c>
      <c r="R450" s="160">
        <v>11</v>
      </c>
      <c r="S450" s="160">
        <v>12</v>
      </c>
      <c r="T450" s="160">
        <v>13</v>
      </c>
      <c r="U450" s="160">
        <v>14</v>
      </c>
      <c r="V450" s="160">
        <v>15</v>
      </c>
      <c r="W450" s="160">
        <v>16</v>
      </c>
      <c r="X450" s="160">
        <v>17</v>
      </c>
      <c r="Y450" s="160">
        <v>18</v>
      </c>
      <c r="Z450" s="160">
        <v>19</v>
      </c>
      <c r="AA450" s="160">
        <v>20</v>
      </c>
      <c r="AB450" s="160">
        <v>21</v>
      </c>
      <c r="AC450" s="160">
        <v>22</v>
      </c>
      <c r="AD450" s="160">
        <v>23</v>
      </c>
      <c r="AE450" s="160">
        <v>24</v>
      </c>
      <c r="AF450" s="160">
        <v>25</v>
      </c>
      <c r="AG450" s="160">
        <v>0</v>
      </c>
    </row>
    <row r="451" spans="1:33" s="4" customFormat="1">
      <c r="A451" s="17" t="s">
        <v>1</v>
      </c>
      <c r="B451" s="15">
        <v>774</v>
      </c>
      <c r="C451" s="16" t="s">
        <v>35</v>
      </c>
      <c r="D451" s="16" t="s">
        <v>37</v>
      </c>
      <c r="E451" s="16" t="s">
        <v>454</v>
      </c>
      <c r="F451" s="16"/>
      <c r="G451" s="159">
        <f>G452</f>
        <v>6017140</v>
      </c>
      <c r="H451" s="159">
        <f t="shared" ref="H451:AG452" si="192">H452</f>
        <v>6017140</v>
      </c>
      <c r="I451" s="159">
        <f t="shared" si="192"/>
        <v>6017140</v>
      </c>
      <c r="J451" s="159">
        <f t="shared" si="192"/>
        <v>6017140</v>
      </c>
      <c r="K451" s="159">
        <f t="shared" si="192"/>
        <v>6017140</v>
      </c>
      <c r="L451" s="159">
        <f t="shared" si="192"/>
        <v>6017140</v>
      </c>
      <c r="M451" s="159">
        <f t="shared" si="192"/>
        <v>6017140</v>
      </c>
      <c r="N451" s="159">
        <f t="shared" si="192"/>
        <v>6017140</v>
      </c>
      <c r="O451" s="159">
        <f t="shared" si="192"/>
        <v>6017140</v>
      </c>
      <c r="P451" s="159">
        <f t="shared" si="192"/>
        <v>6017140</v>
      </c>
      <c r="Q451" s="159">
        <f t="shared" si="192"/>
        <v>6017140</v>
      </c>
      <c r="R451" s="159">
        <f t="shared" si="192"/>
        <v>6017140</v>
      </c>
      <c r="S451" s="159">
        <f t="shared" si="192"/>
        <v>0</v>
      </c>
      <c r="T451" s="159">
        <f t="shared" si="192"/>
        <v>0</v>
      </c>
      <c r="U451" s="159">
        <f t="shared" si="192"/>
        <v>0</v>
      </c>
      <c r="V451" s="159">
        <f t="shared" si="192"/>
        <v>0</v>
      </c>
      <c r="W451" s="159">
        <f t="shared" si="192"/>
        <v>0</v>
      </c>
      <c r="X451" s="159">
        <f t="shared" si="192"/>
        <v>0</v>
      </c>
      <c r="Y451" s="159">
        <f t="shared" si="192"/>
        <v>0</v>
      </c>
      <c r="Z451" s="159">
        <f t="shared" si="192"/>
        <v>0</v>
      </c>
      <c r="AA451" s="159">
        <f t="shared" si="192"/>
        <v>0</v>
      </c>
      <c r="AB451" s="159">
        <f t="shared" si="192"/>
        <v>0</v>
      </c>
      <c r="AC451" s="159">
        <f t="shared" si="192"/>
        <v>0</v>
      </c>
      <c r="AD451" s="159">
        <f t="shared" si="192"/>
        <v>0</v>
      </c>
      <c r="AE451" s="159">
        <f t="shared" si="192"/>
        <v>0</v>
      </c>
      <c r="AF451" s="159">
        <f t="shared" si="192"/>
        <v>0</v>
      </c>
      <c r="AG451" s="159">
        <f t="shared" si="192"/>
        <v>6017140</v>
      </c>
    </row>
    <row r="452" spans="1:33" s="4" customFormat="1" ht="25.5">
      <c r="A452" s="17" t="s">
        <v>40</v>
      </c>
      <c r="B452" s="15">
        <v>774</v>
      </c>
      <c r="C452" s="16" t="s">
        <v>35</v>
      </c>
      <c r="D452" s="16" t="s">
        <v>37</v>
      </c>
      <c r="E452" s="16" t="s">
        <v>454</v>
      </c>
      <c r="F452" s="16" t="s">
        <v>41</v>
      </c>
      <c r="G452" s="159">
        <f>G453</f>
        <v>6017140</v>
      </c>
      <c r="H452" s="159">
        <f t="shared" si="192"/>
        <v>6017140</v>
      </c>
      <c r="I452" s="159">
        <f t="shared" si="192"/>
        <v>6017140</v>
      </c>
      <c r="J452" s="159">
        <f t="shared" si="192"/>
        <v>6017140</v>
      </c>
      <c r="K452" s="159">
        <f t="shared" si="192"/>
        <v>6017140</v>
      </c>
      <c r="L452" s="159">
        <f t="shared" si="192"/>
        <v>6017140</v>
      </c>
      <c r="M452" s="159">
        <f t="shared" si="192"/>
        <v>6017140</v>
      </c>
      <c r="N452" s="159">
        <f t="shared" si="192"/>
        <v>6017140</v>
      </c>
      <c r="O452" s="159">
        <f t="shared" si="192"/>
        <v>6017140</v>
      </c>
      <c r="P452" s="159">
        <f t="shared" si="192"/>
        <v>6017140</v>
      </c>
      <c r="Q452" s="159">
        <f t="shared" si="192"/>
        <v>6017140</v>
      </c>
      <c r="R452" s="159">
        <f t="shared" si="192"/>
        <v>6017140</v>
      </c>
      <c r="S452" s="159">
        <f t="shared" si="192"/>
        <v>0</v>
      </c>
      <c r="T452" s="159">
        <f t="shared" si="192"/>
        <v>0</v>
      </c>
      <c r="U452" s="159">
        <f t="shared" si="192"/>
        <v>0</v>
      </c>
      <c r="V452" s="159">
        <f t="shared" si="192"/>
        <v>0</v>
      </c>
      <c r="W452" s="159">
        <f t="shared" si="192"/>
        <v>0</v>
      </c>
      <c r="X452" s="159">
        <f t="shared" si="192"/>
        <v>0</v>
      </c>
      <c r="Y452" s="159">
        <f t="shared" si="192"/>
        <v>0</v>
      </c>
      <c r="Z452" s="159">
        <f t="shared" si="192"/>
        <v>0</v>
      </c>
      <c r="AA452" s="159">
        <f t="shared" si="192"/>
        <v>0</v>
      </c>
      <c r="AB452" s="159">
        <f t="shared" si="192"/>
        <v>0</v>
      </c>
      <c r="AC452" s="159">
        <f t="shared" si="192"/>
        <v>0</v>
      </c>
      <c r="AD452" s="159">
        <f t="shared" si="192"/>
        <v>0</v>
      </c>
      <c r="AE452" s="159">
        <f t="shared" si="192"/>
        <v>0</v>
      </c>
      <c r="AF452" s="159">
        <f t="shared" si="192"/>
        <v>0</v>
      </c>
      <c r="AG452" s="159">
        <f t="shared" si="192"/>
        <v>6017140</v>
      </c>
    </row>
    <row r="453" spans="1:33" s="4" customFormat="1">
      <c r="A453" s="17" t="s">
        <v>42</v>
      </c>
      <c r="B453" s="15">
        <v>774</v>
      </c>
      <c r="C453" s="16" t="s">
        <v>35</v>
      </c>
      <c r="D453" s="16" t="s">
        <v>37</v>
      </c>
      <c r="E453" s="16" t="s">
        <v>454</v>
      </c>
      <c r="F453" s="16" t="s">
        <v>43</v>
      </c>
      <c r="G453" s="159">
        <f>'прил 7'!G613+'прил 7'!G516+'прил 7'!G694</f>
        <v>6017140</v>
      </c>
      <c r="H453" s="159">
        <f>'прил 7'!H613+'прил 7'!H516+'прил 7'!H694</f>
        <v>6017140</v>
      </c>
      <c r="I453" s="159">
        <f>'прил 7'!I613+'прил 7'!I516+'прил 7'!I694</f>
        <v>6017140</v>
      </c>
      <c r="J453" s="159">
        <f>'прил 7'!J613+'прил 7'!J516+'прил 7'!J694</f>
        <v>6017140</v>
      </c>
      <c r="K453" s="159">
        <f>'прил 7'!K613+'прил 7'!K516+'прил 7'!K694</f>
        <v>6017140</v>
      </c>
      <c r="L453" s="159">
        <f>'прил 7'!L613+'прил 7'!L516+'прил 7'!L694</f>
        <v>6017140</v>
      </c>
      <c r="M453" s="159">
        <f>'прил 7'!M613+'прил 7'!M516+'прил 7'!M694</f>
        <v>6017140</v>
      </c>
      <c r="N453" s="159">
        <f>'прил 7'!N613+'прил 7'!N516+'прил 7'!N694</f>
        <v>6017140</v>
      </c>
      <c r="O453" s="159">
        <f>'прил 7'!O613+'прил 7'!O516+'прил 7'!O694</f>
        <v>6017140</v>
      </c>
      <c r="P453" s="159">
        <f>'прил 7'!P613+'прил 7'!P516+'прил 7'!P694</f>
        <v>6017140</v>
      </c>
      <c r="Q453" s="159">
        <f>'прил 7'!Q613+'прил 7'!Q516+'прил 7'!Q694</f>
        <v>6017140</v>
      </c>
      <c r="R453" s="159">
        <f>'прил 7'!R613+'прил 7'!R516+'прил 7'!R694</f>
        <v>6017140</v>
      </c>
      <c r="S453" s="159">
        <f>'прил 7'!S613+'прил 7'!S516+'прил 7'!S694</f>
        <v>0</v>
      </c>
      <c r="T453" s="159">
        <f>'прил 7'!T613+'прил 7'!T516+'прил 7'!T694</f>
        <v>0</v>
      </c>
      <c r="U453" s="159">
        <f>'прил 7'!U613+'прил 7'!U516+'прил 7'!U694</f>
        <v>0</v>
      </c>
      <c r="V453" s="159">
        <f>'прил 7'!V613+'прил 7'!V516+'прил 7'!V694</f>
        <v>0</v>
      </c>
      <c r="W453" s="159">
        <f>'прил 7'!W613+'прил 7'!W516+'прил 7'!W694</f>
        <v>0</v>
      </c>
      <c r="X453" s="159">
        <f>'прил 7'!X613+'прил 7'!X516+'прил 7'!X694</f>
        <v>0</v>
      </c>
      <c r="Y453" s="159">
        <f>'прил 7'!Y613+'прил 7'!Y516+'прил 7'!Y694</f>
        <v>0</v>
      </c>
      <c r="Z453" s="159">
        <f>'прил 7'!Z613+'прил 7'!Z516+'прил 7'!Z694</f>
        <v>0</v>
      </c>
      <c r="AA453" s="159">
        <f>'прил 7'!AA613+'прил 7'!AA516+'прил 7'!AA694</f>
        <v>0</v>
      </c>
      <c r="AB453" s="159">
        <f>'прил 7'!AB613+'прил 7'!AB516+'прил 7'!AB694</f>
        <v>0</v>
      </c>
      <c r="AC453" s="159">
        <f>'прил 7'!AC613+'прил 7'!AC516+'прил 7'!AC694</f>
        <v>0</v>
      </c>
      <c r="AD453" s="159">
        <f>'прил 7'!AD613+'прил 7'!AD516+'прил 7'!AD694</f>
        <v>0</v>
      </c>
      <c r="AE453" s="159">
        <f>'прил 7'!AE613+'прил 7'!AE516+'прил 7'!AE694</f>
        <v>0</v>
      </c>
      <c r="AF453" s="159">
        <f>'прил 7'!AF613+'прил 7'!AF516+'прил 7'!AF694</f>
        <v>0</v>
      </c>
      <c r="AG453" s="159">
        <v>6017140</v>
      </c>
    </row>
    <row r="454" spans="1:33" s="4" customFormat="1" hidden="1">
      <c r="A454" s="17" t="s">
        <v>45</v>
      </c>
      <c r="B454" s="15">
        <v>774</v>
      </c>
      <c r="C454" s="16" t="s">
        <v>35</v>
      </c>
      <c r="D454" s="16" t="s">
        <v>37</v>
      </c>
      <c r="E454" s="16" t="s">
        <v>454</v>
      </c>
      <c r="F454" s="16" t="s">
        <v>88</v>
      </c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  <c r="AE454" s="159"/>
      <c r="AF454" s="159"/>
      <c r="AG454" s="159"/>
    </row>
    <row r="455" spans="1:33" s="4" customFormat="1" ht="25.5">
      <c r="A455" s="17" t="s">
        <v>604</v>
      </c>
      <c r="B455" s="15">
        <v>774</v>
      </c>
      <c r="C455" s="16" t="s">
        <v>35</v>
      </c>
      <c r="D455" s="16" t="s">
        <v>37</v>
      </c>
      <c r="E455" s="16" t="s">
        <v>603</v>
      </c>
      <c r="F455" s="16"/>
      <c r="G455" s="159">
        <f>G456</f>
        <v>3867117.04</v>
      </c>
      <c r="H455" s="159">
        <f t="shared" ref="H455:AG456" si="193">H456</f>
        <v>3867120.04</v>
      </c>
      <c r="I455" s="159">
        <f t="shared" si="193"/>
        <v>3867123.04</v>
      </c>
      <c r="J455" s="159">
        <f t="shared" si="193"/>
        <v>3867126.04</v>
      </c>
      <c r="K455" s="159">
        <f t="shared" si="193"/>
        <v>3867129.04</v>
      </c>
      <c r="L455" s="159">
        <f t="shared" si="193"/>
        <v>3867132.04</v>
      </c>
      <c r="M455" s="159">
        <f t="shared" si="193"/>
        <v>3867135.04</v>
      </c>
      <c r="N455" s="159">
        <f t="shared" si="193"/>
        <v>3867138.04</v>
      </c>
      <c r="O455" s="159">
        <f t="shared" si="193"/>
        <v>3867141.04</v>
      </c>
      <c r="P455" s="159">
        <f t="shared" si="193"/>
        <v>3867144.04</v>
      </c>
      <c r="Q455" s="159">
        <f t="shared" si="193"/>
        <v>3867147.04</v>
      </c>
      <c r="R455" s="159">
        <f t="shared" si="193"/>
        <v>3867117.04</v>
      </c>
      <c r="S455" s="159">
        <f t="shared" si="193"/>
        <v>0</v>
      </c>
      <c r="T455" s="159">
        <f t="shared" si="193"/>
        <v>0</v>
      </c>
      <c r="U455" s="159">
        <f t="shared" si="193"/>
        <v>0</v>
      </c>
      <c r="V455" s="159">
        <f t="shared" si="193"/>
        <v>0</v>
      </c>
      <c r="W455" s="159">
        <f t="shared" si="193"/>
        <v>0</v>
      </c>
      <c r="X455" s="159">
        <f t="shared" si="193"/>
        <v>0</v>
      </c>
      <c r="Y455" s="159">
        <f t="shared" si="193"/>
        <v>0</v>
      </c>
      <c r="Z455" s="159">
        <f t="shared" si="193"/>
        <v>0</v>
      </c>
      <c r="AA455" s="159">
        <f t="shared" si="193"/>
        <v>0</v>
      </c>
      <c r="AB455" s="159">
        <f t="shared" si="193"/>
        <v>0</v>
      </c>
      <c r="AC455" s="159">
        <f t="shared" si="193"/>
        <v>0</v>
      </c>
      <c r="AD455" s="159">
        <f t="shared" si="193"/>
        <v>0</v>
      </c>
      <c r="AE455" s="159">
        <f t="shared" si="193"/>
        <v>0</v>
      </c>
      <c r="AF455" s="159">
        <f t="shared" si="193"/>
        <v>0</v>
      </c>
      <c r="AG455" s="159">
        <f t="shared" si="193"/>
        <v>3867117.04</v>
      </c>
    </row>
    <row r="456" spans="1:33" s="4" customFormat="1" ht="25.5">
      <c r="A456" s="17" t="s">
        <v>40</v>
      </c>
      <c r="B456" s="15">
        <v>774</v>
      </c>
      <c r="C456" s="16" t="s">
        <v>35</v>
      </c>
      <c r="D456" s="16" t="s">
        <v>37</v>
      </c>
      <c r="E456" s="16" t="s">
        <v>603</v>
      </c>
      <c r="F456" s="16" t="s">
        <v>41</v>
      </c>
      <c r="G456" s="159">
        <f>G457</f>
        <v>3867117.04</v>
      </c>
      <c r="H456" s="159">
        <f t="shared" si="193"/>
        <v>3867120.04</v>
      </c>
      <c r="I456" s="159">
        <f t="shared" si="193"/>
        <v>3867123.04</v>
      </c>
      <c r="J456" s="159">
        <f t="shared" si="193"/>
        <v>3867126.04</v>
      </c>
      <c r="K456" s="159">
        <f t="shared" si="193"/>
        <v>3867129.04</v>
      </c>
      <c r="L456" s="159">
        <f t="shared" si="193"/>
        <v>3867132.04</v>
      </c>
      <c r="M456" s="159">
        <f t="shared" si="193"/>
        <v>3867135.04</v>
      </c>
      <c r="N456" s="159">
        <f t="shared" si="193"/>
        <v>3867138.04</v>
      </c>
      <c r="O456" s="159">
        <f t="shared" si="193"/>
        <v>3867141.04</v>
      </c>
      <c r="P456" s="159">
        <f t="shared" si="193"/>
        <v>3867144.04</v>
      </c>
      <c r="Q456" s="159">
        <f t="shared" si="193"/>
        <v>3867147.04</v>
      </c>
      <c r="R456" s="159">
        <f t="shared" si="193"/>
        <v>3867117.04</v>
      </c>
      <c r="S456" s="159">
        <f t="shared" si="193"/>
        <v>0</v>
      </c>
      <c r="T456" s="159">
        <f t="shared" si="193"/>
        <v>0</v>
      </c>
      <c r="U456" s="159">
        <f t="shared" si="193"/>
        <v>0</v>
      </c>
      <c r="V456" s="159">
        <f t="shared" si="193"/>
        <v>0</v>
      </c>
      <c r="W456" s="159">
        <f t="shared" si="193"/>
        <v>0</v>
      </c>
      <c r="X456" s="159">
        <f t="shared" si="193"/>
        <v>0</v>
      </c>
      <c r="Y456" s="159">
        <f t="shared" si="193"/>
        <v>0</v>
      </c>
      <c r="Z456" s="159">
        <f t="shared" si="193"/>
        <v>0</v>
      </c>
      <c r="AA456" s="159">
        <f t="shared" si="193"/>
        <v>0</v>
      </c>
      <c r="AB456" s="159">
        <f t="shared" si="193"/>
        <v>0</v>
      </c>
      <c r="AC456" s="159">
        <f t="shared" si="193"/>
        <v>0</v>
      </c>
      <c r="AD456" s="159">
        <f t="shared" si="193"/>
        <v>0</v>
      </c>
      <c r="AE456" s="159">
        <f t="shared" si="193"/>
        <v>0</v>
      </c>
      <c r="AF456" s="159">
        <f t="shared" si="193"/>
        <v>0</v>
      </c>
      <c r="AG456" s="159">
        <f t="shared" si="193"/>
        <v>3867117.04</v>
      </c>
    </row>
    <row r="457" spans="1:33" s="4" customFormat="1">
      <c r="A457" s="17" t="s">
        <v>42</v>
      </c>
      <c r="B457" s="15">
        <v>774</v>
      </c>
      <c r="C457" s="16" t="s">
        <v>35</v>
      </c>
      <c r="D457" s="16" t="s">
        <v>37</v>
      </c>
      <c r="E457" s="16" t="s">
        <v>603</v>
      </c>
      <c r="F457" s="16" t="s">
        <v>43</v>
      </c>
      <c r="G457" s="159">
        <f>'прил 7'!G505+'прил 7'!G616+'прил 7'!G697</f>
        <v>3867117.04</v>
      </c>
      <c r="H457" s="159">
        <f>'прил 7'!H505+'прил 7'!H616+'прил 7'!H697</f>
        <v>3867120.04</v>
      </c>
      <c r="I457" s="159">
        <f>'прил 7'!I505+'прил 7'!I616+'прил 7'!I697</f>
        <v>3867123.04</v>
      </c>
      <c r="J457" s="159">
        <f>'прил 7'!J505+'прил 7'!J616+'прил 7'!J697</f>
        <v>3867126.04</v>
      </c>
      <c r="K457" s="159">
        <f>'прил 7'!K505+'прил 7'!K616+'прил 7'!K697</f>
        <v>3867129.04</v>
      </c>
      <c r="L457" s="159">
        <f>'прил 7'!L505+'прил 7'!L616+'прил 7'!L697</f>
        <v>3867132.04</v>
      </c>
      <c r="M457" s="159">
        <f>'прил 7'!M505+'прил 7'!M616+'прил 7'!M697</f>
        <v>3867135.04</v>
      </c>
      <c r="N457" s="159">
        <f>'прил 7'!N505+'прил 7'!N616+'прил 7'!N697</f>
        <v>3867138.04</v>
      </c>
      <c r="O457" s="159">
        <f>'прил 7'!O505+'прил 7'!O616+'прил 7'!O697</f>
        <v>3867141.04</v>
      </c>
      <c r="P457" s="159">
        <f>'прил 7'!P505+'прил 7'!P616+'прил 7'!P697</f>
        <v>3867144.04</v>
      </c>
      <c r="Q457" s="159">
        <f>'прил 7'!Q505+'прил 7'!Q616+'прил 7'!Q697</f>
        <v>3867147.04</v>
      </c>
      <c r="R457" s="159">
        <f>'прил 7'!R505+'прил 7'!R616+'прил 7'!R697</f>
        <v>3867117.04</v>
      </c>
      <c r="S457" s="159">
        <f>'прил 7'!S505+'прил 7'!S616+'прил 7'!S697</f>
        <v>0</v>
      </c>
      <c r="T457" s="159">
        <f>'прил 7'!T505+'прил 7'!T616+'прил 7'!T697</f>
        <v>0</v>
      </c>
      <c r="U457" s="159">
        <f>'прил 7'!U505+'прил 7'!U616+'прил 7'!U697</f>
        <v>0</v>
      </c>
      <c r="V457" s="159">
        <f>'прил 7'!V505+'прил 7'!V616+'прил 7'!V697</f>
        <v>0</v>
      </c>
      <c r="W457" s="159">
        <f>'прил 7'!W505+'прил 7'!W616+'прил 7'!W697</f>
        <v>0</v>
      </c>
      <c r="X457" s="159">
        <f>'прил 7'!X505+'прил 7'!X616+'прил 7'!X697</f>
        <v>0</v>
      </c>
      <c r="Y457" s="159">
        <f>'прил 7'!Y505+'прил 7'!Y616+'прил 7'!Y697</f>
        <v>0</v>
      </c>
      <c r="Z457" s="159">
        <f>'прил 7'!Z505+'прил 7'!Z616+'прил 7'!Z697</f>
        <v>0</v>
      </c>
      <c r="AA457" s="159">
        <f>'прил 7'!AA505+'прил 7'!AA616+'прил 7'!AA697</f>
        <v>0</v>
      </c>
      <c r="AB457" s="159">
        <f>'прил 7'!AB505+'прил 7'!AB616+'прил 7'!AB697</f>
        <v>0</v>
      </c>
      <c r="AC457" s="159">
        <f>'прил 7'!AC505+'прил 7'!AC616+'прил 7'!AC697</f>
        <v>0</v>
      </c>
      <c r="AD457" s="159">
        <f>'прил 7'!AD505+'прил 7'!AD616+'прил 7'!AD697</f>
        <v>0</v>
      </c>
      <c r="AE457" s="159">
        <f>'прил 7'!AE505+'прил 7'!AE616+'прил 7'!AE697</f>
        <v>0</v>
      </c>
      <c r="AF457" s="159">
        <f>'прил 7'!AF505+'прил 7'!AF616+'прил 7'!AF697</f>
        <v>0</v>
      </c>
      <c r="AG457" s="159">
        <v>3867117.04</v>
      </c>
    </row>
    <row r="458" spans="1:33" s="4" customFormat="1" ht="38.25">
      <c r="A458" s="17" t="s">
        <v>806</v>
      </c>
      <c r="B458" s="15">
        <v>774</v>
      </c>
      <c r="C458" s="16" t="s">
        <v>35</v>
      </c>
      <c r="D458" s="16" t="s">
        <v>26</v>
      </c>
      <c r="E458" s="16" t="s">
        <v>765</v>
      </c>
      <c r="F458" s="16"/>
      <c r="G458" s="159">
        <f>G459</f>
        <v>554834</v>
      </c>
      <c r="H458" s="159">
        <f t="shared" ref="H458:AG459" si="194">H459</f>
        <v>554834</v>
      </c>
      <c r="I458" s="159">
        <f t="shared" si="194"/>
        <v>554834</v>
      </c>
      <c r="J458" s="159">
        <f t="shared" si="194"/>
        <v>554834</v>
      </c>
      <c r="K458" s="159">
        <f t="shared" si="194"/>
        <v>554834</v>
      </c>
      <c r="L458" s="159">
        <f t="shared" si="194"/>
        <v>554834</v>
      </c>
      <c r="M458" s="159">
        <f t="shared" si="194"/>
        <v>554834</v>
      </c>
      <c r="N458" s="159">
        <f t="shared" si="194"/>
        <v>554834</v>
      </c>
      <c r="O458" s="159">
        <f t="shared" si="194"/>
        <v>554834</v>
      </c>
      <c r="P458" s="159">
        <f t="shared" si="194"/>
        <v>554834</v>
      </c>
      <c r="Q458" s="159">
        <f t="shared" si="194"/>
        <v>554834</v>
      </c>
      <c r="R458" s="159">
        <f t="shared" si="194"/>
        <v>554834</v>
      </c>
      <c r="S458" s="159">
        <f t="shared" si="194"/>
        <v>0</v>
      </c>
      <c r="T458" s="159">
        <f t="shared" si="194"/>
        <v>0</v>
      </c>
      <c r="U458" s="159">
        <f t="shared" si="194"/>
        <v>0</v>
      </c>
      <c r="V458" s="159">
        <f t="shared" si="194"/>
        <v>0</v>
      </c>
      <c r="W458" s="159">
        <f t="shared" si="194"/>
        <v>0</v>
      </c>
      <c r="X458" s="159">
        <f t="shared" si="194"/>
        <v>0</v>
      </c>
      <c r="Y458" s="159">
        <f t="shared" si="194"/>
        <v>0</v>
      </c>
      <c r="Z458" s="159">
        <f t="shared" si="194"/>
        <v>0</v>
      </c>
      <c r="AA458" s="159">
        <f t="shared" si="194"/>
        <v>0</v>
      </c>
      <c r="AB458" s="159">
        <f t="shared" si="194"/>
        <v>0</v>
      </c>
      <c r="AC458" s="159">
        <f t="shared" si="194"/>
        <v>0</v>
      </c>
      <c r="AD458" s="159">
        <f t="shared" si="194"/>
        <v>0</v>
      </c>
      <c r="AE458" s="159">
        <f t="shared" si="194"/>
        <v>0</v>
      </c>
      <c r="AF458" s="159">
        <f t="shared" si="194"/>
        <v>0</v>
      </c>
      <c r="AG458" s="159">
        <f t="shared" si="194"/>
        <v>554834</v>
      </c>
    </row>
    <row r="459" spans="1:33" s="4" customFormat="1" ht="25.5">
      <c r="A459" s="17" t="s">
        <v>40</v>
      </c>
      <c r="B459" s="15">
        <v>774</v>
      </c>
      <c r="C459" s="16" t="s">
        <v>35</v>
      </c>
      <c r="D459" s="16" t="s">
        <v>26</v>
      </c>
      <c r="E459" s="16" t="s">
        <v>765</v>
      </c>
      <c r="F459" s="16" t="s">
        <v>41</v>
      </c>
      <c r="G459" s="159">
        <f>G460</f>
        <v>554834</v>
      </c>
      <c r="H459" s="159">
        <f t="shared" si="194"/>
        <v>554834</v>
      </c>
      <c r="I459" s="159">
        <f t="shared" si="194"/>
        <v>554834</v>
      </c>
      <c r="J459" s="159">
        <f t="shared" si="194"/>
        <v>554834</v>
      </c>
      <c r="K459" s="159">
        <f t="shared" si="194"/>
        <v>554834</v>
      </c>
      <c r="L459" s="159">
        <f t="shared" si="194"/>
        <v>554834</v>
      </c>
      <c r="M459" s="159">
        <f t="shared" si="194"/>
        <v>554834</v>
      </c>
      <c r="N459" s="159">
        <f t="shared" si="194"/>
        <v>554834</v>
      </c>
      <c r="O459" s="159">
        <f t="shared" si="194"/>
        <v>554834</v>
      </c>
      <c r="P459" s="159">
        <f t="shared" si="194"/>
        <v>554834</v>
      </c>
      <c r="Q459" s="159">
        <f t="shared" si="194"/>
        <v>554834</v>
      </c>
      <c r="R459" s="159">
        <f t="shared" si="194"/>
        <v>554834</v>
      </c>
      <c r="S459" s="159">
        <f t="shared" si="194"/>
        <v>0</v>
      </c>
      <c r="T459" s="159">
        <f t="shared" si="194"/>
        <v>0</v>
      </c>
      <c r="U459" s="159">
        <f t="shared" si="194"/>
        <v>0</v>
      </c>
      <c r="V459" s="159">
        <f t="shared" si="194"/>
        <v>0</v>
      </c>
      <c r="W459" s="159">
        <f t="shared" si="194"/>
        <v>0</v>
      </c>
      <c r="X459" s="159">
        <f t="shared" si="194"/>
        <v>0</v>
      </c>
      <c r="Y459" s="159">
        <f t="shared" si="194"/>
        <v>0</v>
      </c>
      <c r="Z459" s="159">
        <f t="shared" si="194"/>
        <v>0</v>
      </c>
      <c r="AA459" s="159">
        <f t="shared" si="194"/>
        <v>0</v>
      </c>
      <c r="AB459" s="159">
        <f t="shared" si="194"/>
        <v>0</v>
      </c>
      <c r="AC459" s="159">
        <f t="shared" si="194"/>
        <v>0</v>
      </c>
      <c r="AD459" s="159">
        <f t="shared" si="194"/>
        <v>0</v>
      </c>
      <c r="AE459" s="159">
        <f t="shared" si="194"/>
        <v>0</v>
      </c>
      <c r="AF459" s="159">
        <f t="shared" si="194"/>
        <v>0</v>
      </c>
      <c r="AG459" s="159">
        <f t="shared" si="194"/>
        <v>554834</v>
      </c>
    </row>
    <row r="460" spans="1:33" s="4" customFormat="1">
      <c r="A460" s="17" t="s">
        <v>42</v>
      </c>
      <c r="B460" s="15">
        <v>774</v>
      </c>
      <c r="C460" s="16" t="s">
        <v>35</v>
      </c>
      <c r="D460" s="16" t="s">
        <v>26</v>
      </c>
      <c r="E460" s="16" t="s">
        <v>765</v>
      </c>
      <c r="F460" s="16" t="s">
        <v>43</v>
      </c>
      <c r="G460" s="159">
        <f>'прил 7'!G521+'прил 7'!G632</f>
        <v>554834</v>
      </c>
      <c r="H460" s="159">
        <f>'прил 7'!H521+'прил 7'!H632</f>
        <v>554834</v>
      </c>
      <c r="I460" s="159">
        <f>'прил 7'!I521+'прил 7'!I632</f>
        <v>554834</v>
      </c>
      <c r="J460" s="159">
        <f>'прил 7'!J521+'прил 7'!J632</f>
        <v>554834</v>
      </c>
      <c r="K460" s="159">
        <f>'прил 7'!K521+'прил 7'!K632</f>
        <v>554834</v>
      </c>
      <c r="L460" s="159">
        <f>'прил 7'!L521+'прил 7'!L632</f>
        <v>554834</v>
      </c>
      <c r="M460" s="159">
        <f>'прил 7'!M521+'прил 7'!M632</f>
        <v>554834</v>
      </c>
      <c r="N460" s="159">
        <f>'прил 7'!N521+'прил 7'!N632</f>
        <v>554834</v>
      </c>
      <c r="O460" s="159">
        <f>'прил 7'!O521+'прил 7'!O632</f>
        <v>554834</v>
      </c>
      <c r="P460" s="159">
        <f>'прил 7'!P521+'прил 7'!P632</f>
        <v>554834</v>
      </c>
      <c r="Q460" s="159">
        <f>'прил 7'!Q521+'прил 7'!Q632</f>
        <v>554834</v>
      </c>
      <c r="R460" s="159">
        <f>'прил 7'!R521+'прил 7'!R632</f>
        <v>554834</v>
      </c>
      <c r="S460" s="159">
        <f>'прил 7'!S521+'прил 7'!S632</f>
        <v>0</v>
      </c>
      <c r="T460" s="159">
        <f>'прил 7'!T521+'прил 7'!T632</f>
        <v>0</v>
      </c>
      <c r="U460" s="159">
        <f>'прил 7'!U521+'прил 7'!U632</f>
        <v>0</v>
      </c>
      <c r="V460" s="159">
        <f>'прил 7'!V521+'прил 7'!V632</f>
        <v>0</v>
      </c>
      <c r="W460" s="159">
        <f>'прил 7'!W521+'прил 7'!W632</f>
        <v>0</v>
      </c>
      <c r="X460" s="159">
        <f>'прил 7'!X521+'прил 7'!X632</f>
        <v>0</v>
      </c>
      <c r="Y460" s="159">
        <f>'прил 7'!Y521+'прил 7'!Y632</f>
        <v>0</v>
      </c>
      <c r="Z460" s="159">
        <f>'прил 7'!Z521+'прил 7'!Z632</f>
        <v>0</v>
      </c>
      <c r="AA460" s="159">
        <f>'прил 7'!AA521+'прил 7'!AA632</f>
        <v>0</v>
      </c>
      <c r="AB460" s="159">
        <f>'прил 7'!AB521+'прил 7'!AB632</f>
        <v>0</v>
      </c>
      <c r="AC460" s="159">
        <f>'прил 7'!AC521+'прил 7'!AC632</f>
        <v>0</v>
      </c>
      <c r="AD460" s="159">
        <f>'прил 7'!AD521+'прил 7'!AD632</f>
        <v>0</v>
      </c>
      <c r="AE460" s="159">
        <f>'прил 7'!AE521+'прил 7'!AE632</f>
        <v>0</v>
      </c>
      <c r="AF460" s="159">
        <f>'прил 7'!AF521+'прил 7'!AF632</f>
        <v>0</v>
      </c>
      <c r="AG460" s="159">
        <v>554834</v>
      </c>
    </row>
    <row r="461" spans="1:33" s="4" customFormat="1" ht="25.5" hidden="1">
      <c r="A461" s="17" t="s">
        <v>805</v>
      </c>
      <c r="B461" s="15">
        <v>774</v>
      </c>
      <c r="C461" s="16" t="s">
        <v>35</v>
      </c>
      <c r="D461" s="16" t="s">
        <v>26</v>
      </c>
      <c r="E461" s="16" t="s">
        <v>766</v>
      </c>
      <c r="F461" s="16"/>
      <c r="G461" s="159">
        <f>G462</f>
        <v>0</v>
      </c>
      <c r="H461" s="159">
        <f t="shared" ref="H461:AG462" si="195">H462</f>
        <v>0</v>
      </c>
      <c r="I461" s="159">
        <f t="shared" si="195"/>
        <v>0</v>
      </c>
      <c r="J461" s="159">
        <f t="shared" si="195"/>
        <v>0</v>
      </c>
      <c r="K461" s="159">
        <f t="shared" si="195"/>
        <v>0</v>
      </c>
      <c r="L461" s="159">
        <f t="shared" si="195"/>
        <v>0</v>
      </c>
      <c r="M461" s="159">
        <f t="shared" si="195"/>
        <v>0</v>
      </c>
      <c r="N461" s="159">
        <f t="shared" si="195"/>
        <v>0</v>
      </c>
      <c r="O461" s="159">
        <f t="shared" si="195"/>
        <v>0</v>
      </c>
      <c r="P461" s="159">
        <f t="shared" si="195"/>
        <v>0</v>
      </c>
      <c r="Q461" s="159">
        <f t="shared" si="195"/>
        <v>0</v>
      </c>
      <c r="R461" s="159">
        <f t="shared" si="195"/>
        <v>0</v>
      </c>
      <c r="S461" s="159">
        <f t="shared" si="195"/>
        <v>0</v>
      </c>
      <c r="T461" s="159">
        <f t="shared" si="195"/>
        <v>0</v>
      </c>
      <c r="U461" s="159">
        <f t="shared" si="195"/>
        <v>0</v>
      </c>
      <c r="V461" s="159">
        <f t="shared" si="195"/>
        <v>0</v>
      </c>
      <c r="W461" s="159">
        <f t="shared" si="195"/>
        <v>0</v>
      </c>
      <c r="X461" s="159">
        <f t="shared" si="195"/>
        <v>0</v>
      </c>
      <c r="Y461" s="159">
        <f t="shared" si="195"/>
        <v>0</v>
      </c>
      <c r="Z461" s="159">
        <f t="shared" si="195"/>
        <v>0</v>
      </c>
      <c r="AA461" s="159">
        <f t="shared" si="195"/>
        <v>0</v>
      </c>
      <c r="AB461" s="159">
        <f t="shared" si="195"/>
        <v>0</v>
      </c>
      <c r="AC461" s="159">
        <f t="shared" si="195"/>
        <v>0</v>
      </c>
      <c r="AD461" s="159">
        <f t="shared" si="195"/>
        <v>0</v>
      </c>
      <c r="AE461" s="159">
        <f t="shared" si="195"/>
        <v>0</v>
      </c>
      <c r="AF461" s="159">
        <f t="shared" si="195"/>
        <v>0</v>
      </c>
      <c r="AG461" s="159">
        <f t="shared" si="195"/>
        <v>0</v>
      </c>
    </row>
    <row r="462" spans="1:33" s="4" customFormat="1" ht="25.5" hidden="1">
      <c r="A462" s="17" t="s">
        <v>40</v>
      </c>
      <c r="B462" s="15">
        <v>774</v>
      </c>
      <c r="C462" s="16" t="s">
        <v>35</v>
      </c>
      <c r="D462" s="16" t="s">
        <v>26</v>
      </c>
      <c r="E462" s="16" t="s">
        <v>766</v>
      </c>
      <c r="F462" s="16" t="s">
        <v>41</v>
      </c>
      <c r="G462" s="159">
        <f>G463</f>
        <v>0</v>
      </c>
      <c r="H462" s="159">
        <f t="shared" si="195"/>
        <v>0</v>
      </c>
      <c r="I462" s="159">
        <f t="shared" si="195"/>
        <v>0</v>
      </c>
      <c r="J462" s="159">
        <f t="shared" si="195"/>
        <v>0</v>
      </c>
      <c r="K462" s="159">
        <f t="shared" si="195"/>
        <v>0</v>
      </c>
      <c r="L462" s="159">
        <f t="shared" si="195"/>
        <v>0</v>
      </c>
      <c r="M462" s="159">
        <f t="shared" si="195"/>
        <v>0</v>
      </c>
      <c r="N462" s="159">
        <f t="shared" si="195"/>
        <v>0</v>
      </c>
      <c r="O462" s="159">
        <f t="shared" si="195"/>
        <v>0</v>
      </c>
      <c r="P462" s="159">
        <f t="shared" si="195"/>
        <v>0</v>
      </c>
      <c r="Q462" s="159">
        <f t="shared" si="195"/>
        <v>0</v>
      </c>
      <c r="R462" s="159">
        <f t="shared" si="195"/>
        <v>0</v>
      </c>
      <c r="S462" s="159">
        <f t="shared" si="195"/>
        <v>0</v>
      </c>
      <c r="T462" s="159">
        <f t="shared" si="195"/>
        <v>0</v>
      </c>
      <c r="U462" s="159">
        <f t="shared" si="195"/>
        <v>0</v>
      </c>
      <c r="V462" s="159">
        <f t="shared" si="195"/>
        <v>0</v>
      </c>
      <c r="W462" s="159">
        <f t="shared" si="195"/>
        <v>0</v>
      </c>
      <c r="X462" s="159">
        <f t="shared" si="195"/>
        <v>0</v>
      </c>
      <c r="Y462" s="159">
        <f t="shared" si="195"/>
        <v>0</v>
      </c>
      <c r="Z462" s="159">
        <f t="shared" si="195"/>
        <v>0</v>
      </c>
      <c r="AA462" s="159">
        <f t="shared" si="195"/>
        <v>0</v>
      </c>
      <c r="AB462" s="159">
        <f t="shared" si="195"/>
        <v>0</v>
      </c>
      <c r="AC462" s="159">
        <f t="shared" si="195"/>
        <v>0</v>
      </c>
      <c r="AD462" s="159">
        <f t="shared" si="195"/>
        <v>0</v>
      </c>
      <c r="AE462" s="159">
        <f t="shared" si="195"/>
        <v>0</v>
      </c>
      <c r="AF462" s="159">
        <f t="shared" si="195"/>
        <v>0</v>
      </c>
      <c r="AG462" s="159">
        <f t="shared" si="195"/>
        <v>0</v>
      </c>
    </row>
    <row r="463" spans="1:33" s="4" customFormat="1" hidden="1">
      <c r="A463" s="17" t="s">
        <v>42</v>
      </c>
      <c r="B463" s="15">
        <v>774</v>
      </c>
      <c r="C463" s="16" t="s">
        <v>35</v>
      </c>
      <c r="D463" s="16" t="s">
        <v>26</v>
      </c>
      <c r="E463" s="16" t="s">
        <v>766</v>
      </c>
      <c r="F463" s="16" t="s">
        <v>43</v>
      </c>
      <c r="G463" s="159">
        <f>'прил 7'!G635</f>
        <v>0</v>
      </c>
      <c r="H463" s="159">
        <f>'прил 7'!H635</f>
        <v>0</v>
      </c>
      <c r="I463" s="159">
        <f>'прил 7'!I635</f>
        <v>0</v>
      </c>
      <c r="J463" s="159">
        <f>'прил 7'!J635</f>
        <v>0</v>
      </c>
      <c r="K463" s="159">
        <f>'прил 7'!K635</f>
        <v>0</v>
      </c>
      <c r="L463" s="159">
        <f>'прил 7'!L635</f>
        <v>0</v>
      </c>
      <c r="M463" s="159">
        <f>'прил 7'!M635</f>
        <v>0</v>
      </c>
      <c r="N463" s="159">
        <f>'прил 7'!N635</f>
        <v>0</v>
      </c>
      <c r="O463" s="159">
        <f>'прил 7'!O635</f>
        <v>0</v>
      </c>
      <c r="P463" s="159">
        <f>'прил 7'!P635</f>
        <v>0</v>
      </c>
      <c r="Q463" s="159">
        <f>'прил 7'!Q635</f>
        <v>0</v>
      </c>
      <c r="R463" s="159">
        <f>'прил 7'!R635</f>
        <v>0</v>
      </c>
      <c r="S463" s="159">
        <f>'прил 7'!S635</f>
        <v>0</v>
      </c>
      <c r="T463" s="159">
        <f>'прил 7'!T635</f>
        <v>0</v>
      </c>
      <c r="U463" s="159">
        <f>'прил 7'!U635</f>
        <v>0</v>
      </c>
      <c r="V463" s="159">
        <f>'прил 7'!V635</f>
        <v>0</v>
      </c>
      <c r="W463" s="159">
        <f>'прил 7'!W635</f>
        <v>0</v>
      </c>
      <c r="X463" s="159">
        <f>'прил 7'!X635</f>
        <v>0</v>
      </c>
      <c r="Y463" s="159">
        <f>'прил 7'!Y635</f>
        <v>0</v>
      </c>
      <c r="Z463" s="159">
        <f>'прил 7'!Z635</f>
        <v>0</v>
      </c>
      <c r="AA463" s="159">
        <f>'прил 7'!AA635</f>
        <v>0</v>
      </c>
      <c r="AB463" s="159">
        <f>'прил 7'!AB635</f>
        <v>0</v>
      </c>
      <c r="AC463" s="159">
        <f>'прил 7'!AC635</f>
        <v>0</v>
      </c>
      <c r="AD463" s="159">
        <f>'прил 7'!AD635</f>
        <v>0</v>
      </c>
      <c r="AE463" s="159">
        <f>'прил 7'!AE635</f>
        <v>0</v>
      </c>
      <c r="AF463" s="159">
        <f>'прил 7'!AF635</f>
        <v>0</v>
      </c>
      <c r="AG463" s="159">
        <f>'прил 7'!AG635</f>
        <v>0</v>
      </c>
    </row>
    <row r="464" spans="1:33" ht="25.5" hidden="1">
      <c r="A464" s="17" t="s">
        <v>360</v>
      </c>
      <c r="B464" s="15">
        <v>774</v>
      </c>
      <c r="C464" s="16" t="s">
        <v>35</v>
      </c>
      <c r="D464" s="16" t="s">
        <v>37</v>
      </c>
      <c r="E464" s="16" t="s">
        <v>814</v>
      </c>
      <c r="F464" s="16"/>
      <c r="G464" s="159">
        <f>G465</f>
        <v>0</v>
      </c>
      <c r="H464" s="159">
        <f t="shared" ref="H464:AG465" si="196">H465</f>
        <v>0</v>
      </c>
      <c r="I464" s="159">
        <f t="shared" si="196"/>
        <v>0</v>
      </c>
      <c r="J464" s="159">
        <f t="shared" si="196"/>
        <v>0</v>
      </c>
      <c r="K464" s="159">
        <f t="shared" si="196"/>
        <v>0</v>
      </c>
      <c r="L464" s="159">
        <f t="shared" si="196"/>
        <v>0</v>
      </c>
      <c r="M464" s="159">
        <f t="shared" si="196"/>
        <v>0</v>
      </c>
      <c r="N464" s="159">
        <f t="shared" si="196"/>
        <v>0</v>
      </c>
      <c r="O464" s="159">
        <f t="shared" si="196"/>
        <v>0</v>
      </c>
      <c r="P464" s="159">
        <f t="shared" si="196"/>
        <v>0</v>
      </c>
      <c r="Q464" s="159">
        <f t="shared" si="196"/>
        <v>0</v>
      </c>
      <c r="R464" s="159">
        <f t="shared" si="196"/>
        <v>0</v>
      </c>
      <c r="S464" s="159">
        <f t="shared" si="196"/>
        <v>0</v>
      </c>
      <c r="T464" s="159">
        <f t="shared" si="196"/>
        <v>0</v>
      </c>
      <c r="U464" s="159">
        <f t="shared" si="196"/>
        <v>0</v>
      </c>
      <c r="V464" s="159">
        <f t="shared" si="196"/>
        <v>0</v>
      </c>
      <c r="W464" s="159">
        <f t="shared" si="196"/>
        <v>0</v>
      </c>
      <c r="X464" s="159">
        <f t="shared" si="196"/>
        <v>0</v>
      </c>
      <c r="Y464" s="159">
        <f t="shared" si="196"/>
        <v>0</v>
      </c>
      <c r="Z464" s="159">
        <f t="shared" si="196"/>
        <v>0</v>
      </c>
      <c r="AA464" s="159">
        <f t="shared" si="196"/>
        <v>0</v>
      </c>
      <c r="AB464" s="159">
        <f t="shared" si="196"/>
        <v>0</v>
      </c>
      <c r="AC464" s="159">
        <f t="shared" si="196"/>
        <v>0</v>
      </c>
      <c r="AD464" s="159">
        <f t="shared" si="196"/>
        <v>0</v>
      </c>
      <c r="AE464" s="159">
        <f t="shared" si="196"/>
        <v>0</v>
      </c>
      <c r="AF464" s="159">
        <f t="shared" si="196"/>
        <v>0</v>
      </c>
      <c r="AG464" s="159">
        <f t="shared" si="196"/>
        <v>0</v>
      </c>
    </row>
    <row r="465" spans="1:33" ht="25.5" hidden="1">
      <c r="A465" s="17" t="s">
        <v>40</v>
      </c>
      <c r="B465" s="15"/>
      <c r="C465" s="16"/>
      <c r="D465" s="16"/>
      <c r="E465" s="16" t="s">
        <v>814</v>
      </c>
      <c r="F465" s="16" t="s">
        <v>41</v>
      </c>
      <c r="G465" s="159">
        <f>G466</f>
        <v>0</v>
      </c>
      <c r="H465" s="159">
        <f t="shared" si="196"/>
        <v>0</v>
      </c>
      <c r="I465" s="159">
        <f t="shared" si="196"/>
        <v>0</v>
      </c>
      <c r="J465" s="159">
        <f t="shared" si="196"/>
        <v>0</v>
      </c>
      <c r="K465" s="159">
        <f t="shared" si="196"/>
        <v>0</v>
      </c>
      <c r="L465" s="159">
        <f t="shared" si="196"/>
        <v>0</v>
      </c>
      <c r="M465" s="159">
        <f t="shared" si="196"/>
        <v>0</v>
      </c>
      <c r="N465" s="159">
        <f t="shared" si="196"/>
        <v>0</v>
      </c>
      <c r="O465" s="159">
        <f t="shared" si="196"/>
        <v>0</v>
      </c>
      <c r="P465" s="159">
        <f t="shared" si="196"/>
        <v>0</v>
      </c>
      <c r="Q465" s="159">
        <f t="shared" si="196"/>
        <v>0</v>
      </c>
      <c r="R465" s="159">
        <f t="shared" si="196"/>
        <v>0</v>
      </c>
      <c r="S465" s="159">
        <f t="shared" si="196"/>
        <v>0</v>
      </c>
      <c r="T465" s="159">
        <f t="shared" si="196"/>
        <v>0</v>
      </c>
      <c r="U465" s="159">
        <f t="shared" si="196"/>
        <v>0</v>
      </c>
      <c r="V465" s="159">
        <f t="shared" si="196"/>
        <v>0</v>
      </c>
      <c r="W465" s="159">
        <f t="shared" si="196"/>
        <v>0</v>
      </c>
      <c r="X465" s="159">
        <f t="shared" si="196"/>
        <v>0</v>
      </c>
      <c r="Y465" s="159">
        <f t="shared" si="196"/>
        <v>0</v>
      </c>
      <c r="Z465" s="159">
        <f t="shared" si="196"/>
        <v>0</v>
      </c>
      <c r="AA465" s="159">
        <f t="shared" si="196"/>
        <v>0</v>
      </c>
      <c r="AB465" s="159">
        <f t="shared" si="196"/>
        <v>0</v>
      </c>
      <c r="AC465" s="159">
        <f t="shared" si="196"/>
        <v>0</v>
      </c>
      <c r="AD465" s="159">
        <f t="shared" si="196"/>
        <v>0</v>
      </c>
      <c r="AE465" s="159">
        <f t="shared" si="196"/>
        <v>0</v>
      </c>
      <c r="AF465" s="159">
        <f t="shared" si="196"/>
        <v>0</v>
      </c>
      <c r="AG465" s="159">
        <f t="shared" si="196"/>
        <v>0</v>
      </c>
    </row>
    <row r="466" spans="1:33" hidden="1">
      <c r="A466" s="17" t="s">
        <v>42</v>
      </c>
      <c r="B466" s="15">
        <v>774</v>
      </c>
      <c r="C466" s="16" t="s">
        <v>35</v>
      </c>
      <c r="D466" s="16" t="s">
        <v>37</v>
      </c>
      <c r="E466" s="16" t="s">
        <v>814</v>
      </c>
      <c r="F466" s="16" t="s">
        <v>43</v>
      </c>
      <c r="G466" s="159">
        <f>'прил 7'!G643</f>
        <v>0</v>
      </c>
      <c r="H466" s="159">
        <f>'прил 7'!H643</f>
        <v>0</v>
      </c>
      <c r="I466" s="159">
        <f>'прил 7'!I643</f>
        <v>0</v>
      </c>
      <c r="J466" s="159">
        <f>'прил 7'!J643</f>
        <v>0</v>
      </c>
      <c r="K466" s="159">
        <f>'прил 7'!K643</f>
        <v>0</v>
      </c>
      <c r="L466" s="159">
        <f>'прил 7'!L643</f>
        <v>0</v>
      </c>
      <c r="M466" s="159">
        <f>'прил 7'!M643</f>
        <v>0</v>
      </c>
      <c r="N466" s="159">
        <f>'прил 7'!N643</f>
        <v>0</v>
      </c>
      <c r="O466" s="159">
        <f>'прил 7'!O643</f>
        <v>0</v>
      </c>
      <c r="P466" s="159">
        <f>'прил 7'!P643</f>
        <v>0</v>
      </c>
      <c r="Q466" s="159">
        <f>'прил 7'!Q643</f>
        <v>0</v>
      </c>
      <c r="R466" s="159">
        <f>'прил 7'!R643</f>
        <v>0</v>
      </c>
      <c r="S466" s="159">
        <f>'прил 7'!S643</f>
        <v>0</v>
      </c>
      <c r="T466" s="159">
        <f>'прил 7'!T643</f>
        <v>0</v>
      </c>
      <c r="U466" s="159">
        <f>'прил 7'!U643</f>
        <v>0</v>
      </c>
      <c r="V466" s="159">
        <f>'прил 7'!V643</f>
        <v>0</v>
      </c>
      <c r="W466" s="159">
        <f>'прил 7'!W643</f>
        <v>0</v>
      </c>
      <c r="X466" s="159">
        <f>'прил 7'!X643</f>
        <v>0</v>
      </c>
      <c r="Y466" s="159">
        <f>'прил 7'!Y643</f>
        <v>0</v>
      </c>
      <c r="Z466" s="159">
        <f>'прил 7'!Z643</f>
        <v>0</v>
      </c>
      <c r="AA466" s="159">
        <f>'прил 7'!AA643</f>
        <v>0</v>
      </c>
      <c r="AB466" s="159">
        <f>'прил 7'!AB643</f>
        <v>0</v>
      </c>
      <c r="AC466" s="159">
        <f>'прил 7'!AC643</f>
        <v>0</v>
      </c>
      <c r="AD466" s="159">
        <f>'прил 7'!AD643</f>
        <v>0</v>
      </c>
      <c r="AE466" s="159">
        <f>'прил 7'!AE643</f>
        <v>0</v>
      </c>
      <c r="AF466" s="159">
        <f>'прил 7'!AF643</f>
        <v>0</v>
      </c>
      <c r="AG466" s="159">
        <f>'прил 7'!AG643</f>
        <v>0</v>
      </c>
    </row>
    <row r="467" spans="1:33" s="4" customFormat="1" ht="25.5">
      <c r="A467" s="17" t="s">
        <v>884</v>
      </c>
      <c r="B467" s="15">
        <v>774</v>
      </c>
      <c r="C467" s="16" t="s">
        <v>35</v>
      </c>
      <c r="D467" s="16" t="s">
        <v>26</v>
      </c>
      <c r="E467" s="16" t="s">
        <v>924</v>
      </c>
      <c r="F467" s="16"/>
      <c r="G467" s="159">
        <f>G468</f>
        <v>2308000</v>
      </c>
      <c r="H467" s="159">
        <f t="shared" ref="H467:AG467" si="197">H468</f>
        <v>2308001</v>
      </c>
      <c r="I467" s="159">
        <f t="shared" si="197"/>
        <v>2308002</v>
      </c>
      <c r="J467" s="159">
        <f t="shared" si="197"/>
        <v>2308003</v>
      </c>
      <c r="K467" s="159">
        <f t="shared" si="197"/>
        <v>2308004</v>
      </c>
      <c r="L467" s="159">
        <f t="shared" si="197"/>
        <v>2308005</v>
      </c>
      <c r="M467" s="159">
        <f t="shared" si="197"/>
        <v>2308006</v>
      </c>
      <c r="N467" s="159">
        <f t="shared" si="197"/>
        <v>2308007</v>
      </c>
      <c r="O467" s="159">
        <f t="shared" si="197"/>
        <v>2308008</v>
      </c>
      <c r="P467" s="159">
        <f t="shared" si="197"/>
        <v>2308009</v>
      </c>
      <c r="Q467" s="159">
        <f t="shared" si="197"/>
        <v>2308010</v>
      </c>
      <c r="R467" s="159">
        <f t="shared" si="197"/>
        <v>2308011</v>
      </c>
      <c r="S467" s="159">
        <f t="shared" si="197"/>
        <v>2308012</v>
      </c>
      <c r="T467" s="159">
        <f t="shared" si="197"/>
        <v>2308013</v>
      </c>
      <c r="U467" s="159">
        <f t="shared" si="197"/>
        <v>2308014</v>
      </c>
      <c r="V467" s="159">
        <f t="shared" si="197"/>
        <v>2308015</v>
      </c>
      <c r="W467" s="159">
        <f t="shared" si="197"/>
        <v>2308016</v>
      </c>
      <c r="X467" s="159">
        <f t="shared" si="197"/>
        <v>2308017</v>
      </c>
      <c r="Y467" s="159">
        <f t="shared" si="197"/>
        <v>2308018</v>
      </c>
      <c r="Z467" s="159">
        <f t="shared" si="197"/>
        <v>2308019</v>
      </c>
      <c r="AA467" s="159">
        <f t="shared" si="197"/>
        <v>2308020</v>
      </c>
      <c r="AB467" s="159">
        <f t="shared" si="197"/>
        <v>2308021</v>
      </c>
      <c r="AC467" s="159">
        <f t="shared" si="197"/>
        <v>2308022</v>
      </c>
      <c r="AD467" s="159">
        <f t="shared" si="197"/>
        <v>2308023</v>
      </c>
      <c r="AE467" s="159">
        <f t="shared" si="197"/>
        <v>2308024</v>
      </c>
      <c r="AF467" s="159">
        <f t="shared" si="197"/>
        <v>2308025</v>
      </c>
      <c r="AG467" s="159">
        <f t="shared" si="197"/>
        <v>2308000</v>
      </c>
    </row>
    <row r="468" spans="1:33" s="4" customFormat="1">
      <c r="A468" s="17" t="s">
        <v>42</v>
      </c>
      <c r="B468" s="15">
        <v>774</v>
      </c>
      <c r="C468" s="16" t="s">
        <v>35</v>
      </c>
      <c r="D468" s="16" t="s">
        <v>26</v>
      </c>
      <c r="E468" s="16" t="s">
        <v>924</v>
      </c>
      <c r="F468" s="16" t="s">
        <v>43</v>
      </c>
      <c r="G468" s="159">
        <v>2308000</v>
      </c>
      <c r="H468" s="159">
        <v>2308001</v>
      </c>
      <c r="I468" s="159">
        <v>2308002</v>
      </c>
      <c r="J468" s="159">
        <v>2308003</v>
      </c>
      <c r="K468" s="159">
        <v>2308004</v>
      </c>
      <c r="L468" s="159">
        <v>2308005</v>
      </c>
      <c r="M468" s="159">
        <v>2308006</v>
      </c>
      <c r="N468" s="159">
        <v>2308007</v>
      </c>
      <c r="O468" s="159">
        <v>2308008</v>
      </c>
      <c r="P468" s="159">
        <v>2308009</v>
      </c>
      <c r="Q468" s="159">
        <v>2308010</v>
      </c>
      <c r="R468" s="159">
        <v>2308011</v>
      </c>
      <c r="S468" s="159">
        <v>2308012</v>
      </c>
      <c r="T468" s="159">
        <v>2308013</v>
      </c>
      <c r="U468" s="159">
        <v>2308014</v>
      </c>
      <c r="V468" s="159">
        <v>2308015</v>
      </c>
      <c r="W468" s="159">
        <v>2308016</v>
      </c>
      <c r="X468" s="159">
        <v>2308017</v>
      </c>
      <c r="Y468" s="159">
        <v>2308018</v>
      </c>
      <c r="Z468" s="159">
        <v>2308019</v>
      </c>
      <c r="AA468" s="159">
        <v>2308020</v>
      </c>
      <c r="AB468" s="159">
        <v>2308021</v>
      </c>
      <c r="AC468" s="159">
        <v>2308022</v>
      </c>
      <c r="AD468" s="159">
        <v>2308023</v>
      </c>
      <c r="AE468" s="159">
        <v>2308024</v>
      </c>
      <c r="AF468" s="159">
        <v>2308025</v>
      </c>
      <c r="AG468" s="159">
        <v>2308000</v>
      </c>
    </row>
    <row r="469" spans="1:33" ht="29.25" customHeight="1">
      <c r="A469" s="17" t="s">
        <v>843</v>
      </c>
      <c r="B469" s="15">
        <v>774</v>
      </c>
      <c r="C469" s="16" t="s">
        <v>35</v>
      </c>
      <c r="D469" s="16" t="s">
        <v>109</v>
      </c>
      <c r="E469" s="16" t="s">
        <v>929</v>
      </c>
      <c r="F469" s="16"/>
      <c r="G469" s="159">
        <f>G470</f>
        <v>2312400</v>
      </c>
      <c r="H469" s="159">
        <f t="shared" ref="H469:AG470" si="198">H470</f>
        <v>2312401</v>
      </c>
      <c r="I469" s="159">
        <f t="shared" si="198"/>
        <v>2312402</v>
      </c>
      <c r="J469" s="159">
        <f t="shared" si="198"/>
        <v>2312403</v>
      </c>
      <c r="K469" s="159">
        <f t="shared" si="198"/>
        <v>2312404</v>
      </c>
      <c r="L469" s="159">
        <f t="shared" si="198"/>
        <v>2312405</v>
      </c>
      <c r="M469" s="159">
        <f t="shared" si="198"/>
        <v>2312406</v>
      </c>
      <c r="N469" s="159">
        <f t="shared" si="198"/>
        <v>2312407</v>
      </c>
      <c r="O469" s="159">
        <f t="shared" si="198"/>
        <v>2312408</v>
      </c>
      <c r="P469" s="159">
        <f t="shared" si="198"/>
        <v>2312409</v>
      </c>
      <c r="Q469" s="159">
        <f t="shared" si="198"/>
        <v>2312410</v>
      </c>
      <c r="R469" s="159">
        <f t="shared" si="198"/>
        <v>2312400</v>
      </c>
      <c r="S469" s="159">
        <f t="shared" si="198"/>
        <v>0</v>
      </c>
      <c r="T469" s="159">
        <f t="shared" si="198"/>
        <v>0</v>
      </c>
      <c r="U469" s="159">
        <f t="shared" si="198"/>
        <v>0</v>
      </c>
      <c r="V469" s="159">
        <f t="shared" si="198"/>
        <v>0</v>
      </c>
      <c r="W469" s="159">
        <f t="shared" si="198"/>
        <v>0</v>
      </c>
      <c r="X469" s="159">
        <f t="shared" si="198"/>
        <v>0</v>
      </c>
      <c r="Y469" s="159">
        <f t="shared" si="198"/>
        <v>0</v>
      </c>
      <c r="Z469" s="159">
        <f t="shared" si="198"/>
        <v>0</v>
      </c>
      <c r="AA469" s="159">
        <f t="shared" si="198"/>
        <v>0</v>
      </c>
      <c r="AB469" s="159">
        <f t="shared" si="198"/>
        <v>0</v>
      </c>
      <c r="AC469" s="159">
        <f t="shared" si="198"/>
        <v>0</v>
      </c>
      <c r="AD469" s="159">
        <f t="shared" si="198"/>
        <v>0</v>
      </c>
      <c r="AE469" s="159">
        <f t="shared" si="198"/>
        <v>0</v>
      </c>
      <c r="AF469" s="159">
        <f t="shared" si="198"/>
        <v>0</v>
      </c>
      <c r="AG469" s="159">
        <f t="shared" si="198"/>
        <v>2312400</v>
      </c>
    </row>
    <row r="470" spans="1:33" ht="25.5">
      <c r="A470" s="17" t="s">
        <v>40</v>
      </c>
      <c r="B470" s="15">
        <v>774</v>
      </c>
      <c r="C470" s="16" t="s">
        <v>35</v>
      </c>
      <c r="D470" s="16" t="s">
        <v>109</v>
      </c>
      <c r="E470" s="16" t="s">
        <v>929</v>
      </c>
      <c r="F470" s="16" t="s">
        <v>41</v>
      </c>
      <c r="G470" s="159">
        <f>G471</f>
        <v>2312400</v>
      </c>
      <c r="H470" s="159">
        <f t="shared" si="198"/>
        <v>2312401</v>
      </c>
      <c r="I470" s="159">
        <f t="shared" si="198"/>
        <v>2312402</v>
      </c>
      <c r="J470" s="159">
        <f t="shared" si="198"/>
        <v>2312403</v>
      </c>
      <c r="K470" s="159">
        <f t="shared" si="198"/>
        <v>2312404</v>
      </c>
      <c r="L470" s="159">
        <f t="shared" si="198"/>
        <v>2312405</v>
      </c>
      <c r="M470" s="159">
        <f t="shared" si="198"/>
        <v>2312406</v>
      </c>
      <c r="N470" s="159">
        <f t="shared" si="198"/>
        <v>2312407</v>
      </c>
      <c r="O470" s="159">
        <f t="shared" si="198"/>
        <v>2312408</v>
      </c>
      <c r="P470" s="159">
        <f t="shared" si="198"/>
        <v>2312409</v>
      </c>
      <c r="Q470" s="159">
        <f t="shared" si="198"/>
        <v>2312410</v>
      </c>
      <c r="R470" s="159">
        <f t="shared" si="198"/>
        <v>2312400</v>
      </c>
      <c r="S470" s="159">
        <f t="shared" si="198"/>
        <v>0</v>
      </c>
      <c r="T470" s="159">
        <f t="shared" si="198"/>
        <v>0</v>
      </c>
      <c r="U470" s="159">
        <f t="shared" si="198"/>
        <v>0</v>
      </c>
      <c r="V470" s="159">
        <f t="shared" si="198"/>
        <v>0</v>
      </c>
      <c r="W470" s="159">
        <f t="shared" si="198"/>
        <v>0</v>
      </c>
      <c r="X470" s="159">
        <f t="shared" si="198"/>
        <v>0</v>
      </c>
      <c r="Y470" s="159">
        <f t="shared" si="198"/>
        <v>0</v>
      </c>
      <c r="Z470" s="159">
        <f t="shared" si="198"/>
        <v>0</v>
      </c>
      <c r="AA470" s="159">
        <f t="shared" si="198"/>
        <v>0</v>
      </c>
      <c r="AB470" s="159">
        <f t="shared" si="198"/>
        <v>0</v>
      </c>
      <c r="AC470" s="159">
        <f t="shared" si="198"/>
        <v>0</v>
      </c>
      <c r="AD470" s="159">
        <f t="shared" si="198"/>
        <v>0</v>
      </c>
      <c r="AE470" s="159">
        <f t="shared" si="198"/>
        <v>0</v>
      </c>
      <c r="AF470" s="159">
        <f t="shared" si="198"/>
        <v>0</v>
      </c>
      <c r="AG470" s="159">
        <f t="shared" si="198"/>
        <v>2312400</v>
      </c>
    </row>
    <row r="471" spans="1:33">
      <c r="A471" s="17" t="s">
        <v>42</v>
      </c>
      <c r="B471" s="15">
        <v>774</v>
      </c>
      <c r="C471" s="16" t="s">
        <v>35</v>
      </c>
      <c r="D471" s="16" t="s">
        <v>109</v>
      </c>
      <c r="E471" s="16" t="s">
        <v>929</v>
      </c>
      <c r="F471" s="16" t="s">
        <v>43</v>
      </c>
      <c r="G471" s="159">
        <f>'прил 7'!G703</f>
        <v>2312400</v>
      </c>
      <c r="H471" s="159">
        <f>'прил 7'!H703</f>
        <v>2312401</v>
      </c>
      <c r="I471" s="159">
        <f>'прил 7'!I703</f>
        <v>2312402</v>
      </c>
      <c r="J471" s="159">
        <f>'прил 7'!J703</f>
        <v>2312403</v>
      </c>
      <c r="K471" s="159">
        <f>'прил 7'!K703</f>
        <v>2312404</v>
      </c>
      <c r="L471" s="159">
        <f>'прил 7'!L703</f>
        <v>2312405</v>
      </c>
      <c r="M471" s="159">
        <f>'прил 7'!M703</f>
        <v>2312406</v>
      </c>
      <c r="N471" s="159">
        <f>'прил 7'!N703</f>
        <v>2312407</v>
      </c>
      <c r="O471" s="159">
        <f>'прил 7'!O703</f>
        <v>2312408</v>
      </c>
      <c r="P471" s="159">
        <f>'прил 7'!P703</f>
        <v>2312409</v>
      </c>
      <c r="Q471" s="159">
        <f>'прил 7'!Q703</f>
        <v>2312410</v>
      </c>
      <c r="R471" s="159">
        <f>'прил 7'!R703</f>
        <v>2312400</v>
      </c>
      <c r="S471" s="159">
        <f>'прил 7'!S703</f>
        <v>0</v>
      </c>
      <c r="T471" s="159">
        <f>'прил 7'!T703</f>
        <v>0</v>
      </c>
      <c r="U471" s="159">
        <f>'прил 7'!U703</f>
        <v>0</v>
      </c>
      <c r="V471" s="159">
        <f>'прил 7'!V703</f>
        <v>0</v>
      </c>
      <c r="W471" s="159">
        <f>'прил 7'!W703</f>
        <v>0</v>
      </c>
      <c r="X471" s="159">
        <f>'прил 7'!X703</f>
        <v>0</v>
      </c>
      <c r="Y471" s="159">
        <f>'прил 7'!Y703</f>
        <v>0</v>
      </c>
      <c r="Z471" s="159">
        <f>'прил 7'!Z703</f>
        <v>0</v>
      </c>
      <c r="AA471" s="159">
        <f>'прил 7'!AA703</f>
        <v>0</v>
      </c>
      <c r="AB471" s="159">
        <f>'прил 7'!AB703</f>
        <v>0</v>
      </c>
      <c r="AC471" s="159">
        <f>'прил 7'!AC703</f>
        <v>0</v>
      </c>
      <c r="AD471" s="159">
        <f>'прил 7'!AD703</f>
        <v>0</v>
      </c>
      <c r="AE471" s="159">
        <f>'прил 7'!AE703</f>
        <v>0</v>
      </c>
      <c r="AF471" s="159">
        <f>'прил 7'!AF703</f>
        <v>0</v>
      </c>
      <c r="AG471" s="159">
        <v>2312400</v>
      </c>
    </row>
    <row r="472" spans="1:33" ht="25.5">
      <c r="A472" s="17" t="s">
        <v>984</v>
      </c>
      <c r="B472" s="15">
        <v>774</v>
      </c>
      <c r="C472" s="16" t="s">
        <v>35</v>
      </c>
      <c r="D472" s="16" t="s">
        <v>37</v>
      </c>
      <c r="E472" s="16" t="s">
        <v>983</v>
      </c>
      <c r="F472" s="16"/>
      <c r="G472" s="160">
        <f>G473</f>
        <v>577962</v>
      </c>
      <c r="H472" s="160">
        <f t="shared" ref="H472:AG472" si="199">H473</f>
        <v>577963</v>
      </c>
      <c r="I472" s="160">
        <f t="shared" si="199"/>
        <v>577964</v>
      </c>
      <c r="J472" s="160">
        <f t="shared" si="199"/>
        <v>577965</v>
      </c>
      <c r="K472" s="160">
        <f t="shared" si="199"/>
        <v>577966</v>
      </c>
      <c r="L472" s="160">
        <f t="shared" si="199"/>
        <v>577967</v>
      </c>
      <c r="M472" s="160">
        <f t="shared" si="199"/>
        <v>577968</v>
      </c>
      <c r="N472" s="160">
        <f t="shared" si="199"/>
        <v>577969</v>
      </c>
      <c r="O472" s="160">
        <f t="shared" si="199"/>
        <v>577970</v>
      </c>
      <c r="P472" s="160">
        <f t="shared" si="199"/>
        <v>577971</v>
      </c>
      <c r="Q472" s="160">
        <f t="shared" si="199"/>
        <v>577972</v>
      </c>
      <c r="R472" s="160">
        <f t="shared" si="199"/>
        <v>577962</v>
      </c>
      <c r="S472" s="160">
        <f t="shared" si="199"/>
        <v>0</v>
      </c>
      <c r="T472" s="160">
        <f t="shared" si="199"/>
        <v>0</v>
      </c>
      <c r="U472" s="160">
        <f t="shared" si="199"/>
        <v>0</v>
      </c>
      <c r="V472" s="160">
        <f t="shared" si="199"/>
        <v>0</v>
      </c>
      <c r="W472" s="160">
        <f t="shared" si="199"/>
        <v>0</v>
      </c>
      <c r="X472" s="160">
        <f t="shared" si="199"/>
        <v>0</v>
      </c>
      <c r="Y472" s="160">
        <f t="shared" si="199"/>
        <v>0</v>
      </c>
      <c r="Z472" s="160">
        <f t="shared" si="199"/>
        <v>0</v>
      </c>
      <c r="AA472" s="160">
        <f t="shared" si="199"/>
        <v>0</v>
      </c>
      <c r="AB472" s="160">
        <f t="shared" si="199"/>
        <v>0</v>
      </c>
      <c r="AC472" s="160">
        <f t="shared" si="199"/>
        <v>0</v>
      </c>
      <c r="AD472" s="160">
        <f t="shared" si="199"/>
        <v>0</v>
      </c>
      <c r="AE472" s="160">
        <f t="shared" si="199"/>
        <v>0</v>
      </c>
      <c r="AF472" s="160">
        <f t="shared" si="199"/>
        <v>0</v>
      </c>
      <c r="AG472" s="160">
        <f t="shared" si="199"/>
        <v>577962</v>
      </c>
    </row>
    <row r="473" spans="1:33">
      <c r="A473" s="17" t="s">
        <v>42</v>
      </c>
      <c r="B473" s="15">
        <v>774</v>
      </c>
      <c r="C473" s="16" t="s">
        <v>35</v>
      </c>
      <c r="D473" s="16" t="s">
        <v>37</v>
      </c>
      <c r="E473" s="16" t="s">
        <v>983</v>
      </c>
      <c r="F473" s="16" t="s">
        <v>43</v>
      </c>
      <c r="G473" s="160">
        <f>'прил 7'!G606</f>
        <v>577962</v>
      </c>
      <c r="H473" s="160">
        <f>'прил 7'!H606</f>
        <v>577963</v>
      </c>
      <c r="I473" s="160">
        <f>'прил 7'!I606</f>
        <v>577964</v>
      </c>
      <c r="J473" s="160">
        <f>'прил 7'!J606</f>
        <v>577965</v>
      </c>
      <c r="K473" s="160">
        <f>'прил 7'!K606</f>
        <v>577966</v>
      </c>
      <c r="L473" s="160">
        <f>'прил 7'!L606</f>
        <v>577967</v>
      </c>
      <c r="M473" s="160">
        <f>'прил 7'!M606</f>
        <v>577968</v>
      </c>
      <c r="N473" s="160">
        <f>'прил 7'!N606</f>
        <v>577969</v>
      </c>
      <c r="O473" s="160">
        <f>'прил 7'!O606</f>
        <v>577970</v>
      </c>
      <c r="P473" s="160">
        <f>'прил 7'!P606</f>
        <v>577971</v>
      </c>
      <c r="Q473" s="160">
        <f>'прил 7'!Q606</f>
        <v>577972</v>
      </c>
      <c r="R473" s="160">
        <f>'прил 7'!R606</f>
        <v>577962</v>
      </c>
      <c r="S473" s="160">
        <f>'прил 7'!S606</f>
        <v>0</v>
      </c>
      <c r="T473" s="160">
        <f>'прил 7'!T606</f>
        <v>0</v>
      </c>
      <c r="U473" s="160">
        <f>'прил 7'!U606</f>
        <v>0</v>
      </c>
      <c r="V473" s="160">
        <f>'прил 7'!V606</f>
        <v>0</v>
      </c>
      <c r="W473" s="160">
        <f>'прил 7'!W606</f>
        <v>0</v>
      </c>
      <c r="X473" s="160">
        <f>'прил 7'!X606</f>
        <v>0</v>
      </c>
      <c r="Y473" s="160">
        <f>'прил 7'!Y606</f>
        <v>0</v>
      </c>
      <c r="Z473" s="160">
        <f>'прил 7'!Z606</f>
        <v>0</v>
      </c>
      <c r="AA473" s="160">
        <f>'прил 7'!AA606</f>
        <v>0</v>
      </c>
      <c r="AB473" s="160">
        <f>'прил 7'!AB606</f>
        <v>0</v>
      </c>
      <c r="AC473" s="160">
        <f>'прил 7'!AC606</f>
        <v>0</v>
      </c>
      <c r="AD473" s="160">
        <f>'прил 7'!AD606</f>
        <v>0</v>
      </c>
      <c r="AE473" s="160">
        <f>'прил 7'!AE606</f>
        <v>0</v>
      </c>
      <c r="AF473" s="160">
        <f>'прил 7'!AF606</f>
        <v>0</v>
      </c>
      <c r="AG473" s="160">
        <v>577962</v>
      </c>
    </row>
    <row r="474" spans="1:33" ht="41.25" customHeight="1">
      <c r="A474" s="17" t="s">
        <v>887</v>
      </c>
      <c r="B474" s="15">
        <v>774</v>
      </c>
      <c r="C474" s="16" t="s">
        <v>35</v>
      </c>
      <c r="D474" s="16" t="s">
        <v>37</v>
      </c>
      <c r="E474" s="16" t="s">
        <v>886</v>
      </c>
      <c r="F474" s="16"/>
      <c r="G474" s="159">
        <f>G475</f>
        <v>1853000</v>
      </c>
      <c r="H474" s="159">
        <f t="shared" ref="H474:AG475" si="200">H475</f>
        <v>1853001</v>
      </c>
      <c r="I474" s="159">
        <f t="shared" si="200"/>
        <v>1853002</v>
      </c>
      <c r="J474" s="159">
        <f t="shared" si="200"/>
        <v>1853003</v>
      </c>
      <c r="K474" s="159">
        <f t="shared" si="200"/>
        <v>1853004</v>
      </c>
      <c r="L474" s="159">
        <f t="shared" si="200"/>
        <v>1853005</v>
      </c>
      <c r="M474" s="159">
        <f t="shared" si="200"/>
        <v>1853006</v>
      </c>
      <c r="N474" s="159">
        <f t="shared" si="200"/>
        <v>1853007</v>
      </c>
      <c r="O474" s="159">
        <f t="shared" si="200"/>
        <v>1853008</v>
      </c>
      <c r="P474" s="159">
        <f t="shared" si="200"/>
        <v>1853009</v>
      </c>
      <c r="Q474" s="159">
        <f t="shared" si="200"/>
        <v>1853010</v>
      </c>
      <c r="R474" s="159">
        <f t="shared" si="200"/>
        <v>1853011</v>
      </c>
      <c r="S474" s="159">
        <f t="shared" si="200"/>
        <v>1853012</v>
      </c>
      <c r="T474" s="159">
        <f t="shared" si="200"/>
        <v>1853013</v>
      </c>
      <c r="U474" s="159">
        <f t="shared" si="200"/>
        <v>1853014</v>
      </c>
      <c r="V474" s="159">
        <f t="shared" si="200"/>
        <v>1853015</v>
      </c>
      <c r="W474" s="159">
        <f t="shared" si="200"/>
        <v>1853016</v>
      </c>
      <c r="X474" s="159">
        <f t="shared" si="200"/>
        <v>1853017</v>
      </c>
      <c r="Y474" s="159">
        <f t="shared" si="200"/>
        <v>1853018</v>
      </c>
      <c r="Z474" s="159">
        <f t="shared" si="200"/>
        <v>1853019</v>
      </c>
      <c r="AA474" s="159">
        <f t="shared" si="200"/>
        <v>1853020</v>
      </c>
      <c r="AB474" s="159">
        <f t="shared" si="200"/>
        <v>1853021</v>
      </c>
      <c r="AC474" s="159">
        <f t="shared" si="200"/>
        <v>1853022</v>
      </c>
      <c r="AD474" s="159">
        <f t="shared" si="200"/>
        <v>1853023</v>
      </c>
      <c r="AE474" s="159">
        <f t="shared" si="200"/>
        <v>1853024</v>
      </c>
      <c r="AF474" s="159">
        <f t="shared" si="200"/>
        <v>1853025</v>
      </c>
      <c r="AG474" s="159">
        <f t="shared" si="200"/>
        <v>1853000</v>
      </c>
    </row>
    <row r="475" spans="1:33" ht="25.5">
      <c r="A475" s="17" t="s">
        <v>40</v>
      </c>
      <c r="B475" s="15">
        <v>774</v>
      </c>
      <c r="C475" s="16" t="s">
        <v>35</v>
      </c>
      <c r="D475" s="16" t="s">
        <v>37</v>
      </c>
      <c r="E475" s="16" t="s">
        <v>886</v>
      </c>
      <c r="F475" s="16" t="s">
        <v>41</v>
      </c>
      <c r="G475" s="159">
        <f>G476</f>
        <v>1853000</v>
      </c>
      <c r="H475" s="159">
        <f t="shared" si="200"/>
        <v>1853001</v>
      </c>
      <c r="I475" s="159">
        <f t="shared" si="200"/>
        <v>1853002</v>
      </c>
      <c r="J475" s="159">
        <f t="shared" si="200"/>
        <v>1853003</v>
      </c>
      <c r="K475" s="159">
        <f t="shared" si="200"/>
        <v>1853004</v>
      </c>
      <c r="L475" s="159">
        <f t="shared" si="200"/>
        <v>1853005</v>
      </c>
      <c r="M475" s="159">
        <f t="shared" si="200"/>
        <v>1853006</v>
      </c>
      <c r="N475" s="159">
        <f t="shared" si="200"/>
        <v>1853007</v>
      </c>
      <c r="O475" s="159">
        <f t="shared" si="200"/>
        <v>1853008</v>
      </c>
      <c r="P475" s="159">
        <f t="shared" si="200"/>
        <v>1853009</v>
      </c>
      <c r="Q475" s="159">
        <f t="shared" si="200"/>
        <v>1853010</v>
      </c>
      <c r="R475" s="159">
        <f t="shared" si="200"/>
        <v>1853011</v>
      </c>
      <c r="S475" s="159">
        <f t="shared" si="200"/>
        <v>1853012</v>
      </c>
      <c r="T475" s="159">
        <f t="shared" si="200"/>
        <v>1853013</v>
      </c>
      <c r="U475" s="159">
        <f t="shared" si="200"/>
        <v>1853014</v>
      </c>
      <c r="V475" s="159">
        <f t="shared" si="200"/>
        <v>1853015</v>
      </c>
      <c r="W475" s="159">
        <f t="shared" si="200"/>
        <v>1853016</v>
      </c>
      <c r="X475" s="159">
        <f t="shared" si="200"/>
        <v>1853017</v>
      </c>
      <c r="Y475" s="159">
        <f t="shared" si="200"/>
        <v>1853018</v>
      </c>
      <c r="Z475" s="159">
        <f t="shared" si="200"/>
        <v>1853019</v>
      </c>
      <c r="AA475" s="159">
        <f t="shared" si="200"/>
        <v>1853020</v>
      </c>
      <c r="AB475" s="159">
        <f t="shared" si="200"/>
        <v>1853021</v>
      </c>
      <c r="AC475" s="159">
        <f t="shared" si="200"/>
        <v>1853022</v>
      </c>
      <c r="AD475" s="159">
        <f t="shared" si="200"/>
        <v>1853023</v>
      </c>
      <c r="AE475" s="159">
        <f t="shared" si="200"/>
        <v>1853024</v>
      </c>
      <c r="AF475" s="159">
        <f t="shared" si="200"/>
        <v>1853025</v>
      </c>
      <c r="AG475" s="159">
        <f t="shared" si="200"/>
        <v>1853000</v>
      </c>
    </row>
    <row r="476" spans="1:33">
      <c r="A476" s="17" t="s">
        <v>42</v>
      </c>
      <c r="B476" s="15">
        <v>774</v>
      </c>
      <c r="C476" s="16" t="s">
        <v>35</v>
      </c>
      <c r="D476" s="16" t="s">
        <v>37</v>
      </c>
      <c r="E476" s="16" t="s">
        <v>886</v>
      </c>
      <c r="F476" s="16" t="s">
        <v>43</v>
      </c>
      <c r="G476" s="159">
        <v>1853000</v>
      </c>
      <c r="H476" s="159">
        <v>1853001</v>
      </c>
      <c r="I476" s="159">
        <v>1853002</v>
      </c>
      <c r="J476" s="159">
        <v>1853003</v>
      </c>
      <c r="K476" s="159">
        <v>1853004</v>
      </c>
      <c r="L476" s="159">
        <v>1853005</v>
      </c>
      <c r="M476" s="159">
        <v>1853006</v>
      </c>
      <c r="N476" s="159">
        <v>1853007</v>
      </c>
      <c r="O476" s="159">
        <v>1853008</v>
      </c>
      <c r="P476" s="159">
        <v>1853009</v>
      </c>
      <c r="Q476" s="159">
        <v>1853010</v>
      </c>
      <c r="R476" s="159">
        <v>1853011</v>
      </c>
      <c r="S476" s="159">
        <v>1853012</v>
      </c>
      <c r="T476" s="159">
        <v>1853013</v>
      </c>
      <c r="U476" s="159">
        <v>1853014</v>
      </c>
      <c r="V476" s="159">
        <v>1853015</v>
      </c>
      <c r="W476" s="159">
        <v>1853016</v>
      </c>
      <c r="X476" s="159">
        <v>1853017</v>
      </c>
      <c r="Y476" s="159">
        <v>1853018</v>
      </c>
      <c r="Z476" s="159">
        <v>1853019</v>
      </c>
      <c r="AA476" s="159">
        <v>1853020</v>
      </c>
      <c r="AB476" s="159">
        <v>1853021</v>
      </c>
      <c r="AC476" s="159">
        <v>1853022</v>
      </c>
      <c r="AD476" s="159">
        <v>1853023</v>
      </c>
      <c r="AE476" s="159">
        <v>1853024</v>
      </c>
      <c r="AF476" s="159">
        <v>1853025</v>
      </c>
      <c r="AG476" s="159">
        <v>1853000</v>
      </c>
    </row>
    <row r="477" spans="1:33" ht="38.25">
      <c r="A477" s="17" t="s">
        <v>885</v>
      </c>
      <c r="B477" s="15">
        <v>774</v>
      </c>
      <c r="C477" s="16" t="s">
        <v>35</v>
      </c>
      <c r="D477" s="16" t="s">
        <v>37</v>
      </c>
      <c r="E477" s="16" t="s">
        <v>927</v>
      </c>
      <c r="F477" s="16"/>
      <c r="G477" s="160">
        <f>G478</f>
        <v>2000000</v>
      </c>
      <c r="H477" s="160">
        <f t="shared" ref="H477:AG478" si="201">H478</f>
        <v>2000001</v>
      </c>
      <c r="I477" s="160">
        <f t="shared" si="201"/>
        <v>2000002</v>
      </c>
      <c r="J477" s="160">
        <f t="shared" si="201"/>
        <v>2000003</v>
      </c>
      <c r="K477" s="160">
        <f t="shared" si="201"/>
        <v>2000004</v>
      </c>
      <c r="L477" s="160">
        <f t="shared" si="201"/>
        <v>2000005</v>
      </c>
      <c r="M477" s="160">
        <f t="shared" si="201"/>
        <v>2000006</v>
      </c>
      <c r="N477" s="160">
        <f t="shared" si="201"/>
        <v>2000007</v>
      </c>
      <c r="O477" s="160">
        <f t="shared" si="201"/>
        <v>2000008</v>
      </c>
      <c r="P477" s="160">
        <f t="shared" si="201"/>
        <v>2000009</v>
      </c>
      <c r="Q477" s="160">
        <f t="shared" si="201"/>
        <v>2000010</v>
      </c>
      <c r="R477" s="160">
        <f t="shared" si="201"/>
        <v>2000000</v>
      </c>
      <c r="S477" s="160">
        <f t="shared" si="201"/>
        <v>0</v>
      </c>
      <c r="T477" s="160">
        <f t="shared" si="201"/>
        <v>0</v>
      </c>
      <c r="U477" s="160">
        <f t="shared" si="201"/>
        <v>0</v>
      </c>
      <c r="V477" s="160">
        <f t="shared" si="201"/>
        <v>0</v>
      </c>
      <c r="W477" s="160">
        <f t="shared" si="201"/>
        <v>0</v>
      </c>
      <c r="X477" s="160">
        <f t="shared" si="201"/>
        <v>0</v>
      </c>
      <c r="Y477" s="160">
        <f t="shared" si="201"/>
        <v>0</v>
      </c>
      <c r="Z477" s="160">
        <f t="shared" si="201"/>
        <v>0</v>
      </c>
      <c r="AA477" s="160">
        <f t="shared" si="201"/>
        <v>0</v>
      </c>
      <c r="AB477" s="160">
        <f t="shared" si="201"/>
        <v>0</v>
      </c>
      <c r="AC477" s="160">
        <f t="shared" si="201"/>
        <v>0</v>
      </c>
      <c r="AD477" s="160">
        <f t="shared" si="201"/>
        <v>0</v>
      </c>
      <c r="AE477" s="160">
        <f t="shared" si="201"/>
        <v>0</v>
      </c>
      <c r="AF477" s="160">
        <f t="shared" si="201"/>
        <v>0</v>
      </c>
      <c r="AG477" s="160">
        <f t="shared" si="201"/>
        <v>2000000</v>
      </c>
    </row>
    <row r="478" spans="1:33" ht="25.5">
      <c r="A478" s="17" t="s">
        <v>40</v>
      </c>
      <c r="B478" s="15">
        <v>774</v>
      </c>
      <c r="C478" s="16" t="s">
        <v>35</v>
      </c>
      <c r="D478" s="16" t="s">
        <v>37</v>
      </c>
      <c r="E478" s="16" t="s">
        <v>927</v>
      </c>
      <c r="F478" s="16" t="s">
        <v>41</v>
      </c>
      <c r="G478" s="160">
        <f>G479</f>
        <v>2000000</v>
      </c>
      <c r="H478" s="160">
        <f t="shared" si="201"/>
        <v>2000001</v>
      </c>
      <c r="I478" s="160">
        <f t="shared" si="201"/>
        <v>2000002</v>
      </c>
      <c r="J478" s="160">
        <f t="shared" si="201"/>
        <v>2000003</v>
      </c>
      <c r="K478" s="160">
        <f t="shared" si="201"/>
        <v>2000004</v>
      </c>
      <c r="L478" s="160">
        <f t="shared" si="201"/>
        <v>2000005</v>
      </c>
      <c r="M478" s="160">
        <f t="shared" si="201"/>
        <v>2000006</v>
      </c>
      <c r="N478" s="160">
        <f t="shared" si="201"/>
        <v>2000007</v>
      </c>
      <c r="O478" s="160">
        <f t="shared" si="201"/>
        <v>2000008</v>
      </c>
      <c r="P478" s="160">
        <f t="shared" si="201"/>
        <v>2000009</v>
      </c>
      <c r="Q478" s="160">
        <f t="shared" si="201"/>
        <v>2000010</v>
      </c>
      <c r="R478" s="160">
        <f t="shared" si="201"/>
        <v>2000000</v>
      </c>
      <c r="S478" s="160">
        <f t="shared" si="201"/>
        <v>0</v>
      </c>
      <c r="T478" s="160">
        <f t="shared" si="201"/>
        <v>0</v>
      </c>
      <c r="U478" s="160">
        <f t="shared" si="201"/>
        <v>0</v>
      </c>
      <c r="V478" s="160">
        <f t="shared" si="201"/>
        <v>0</v>
      </c>
      <c r="W478" s="160">
        <f t="shared" si="201"/>
        <v>0</v>
      </c>
      <c r="X478" s="160">
        <f t="shared" si="201"/>
        <v>0</v>
      </c>
      <c r="Y478" s="160">
        <f t="shared" si="201"/>
        <v>0</v>
      </c>
      <c r="Z478" s="160">
        <f t="shared" si="201"/>
        <v>0</v>
      </c>
      <c r="AA478" s="160">
        <f t="shared" si="201"/>
        <v>0</v>
      </c>
      <c r="AB478" s="160">
        <f t="shared" si="201"/>
        <v>0</v>
      </c>
      <c r="AC478" s="160">
        <f t="shared" si="201"/>
        <v>0</v>
      </c>
      <c r="AD478" s="160">
        <f t="shared" si="201"/>
        <v>0</v>
      </c>
      <c r="AE478" s="160">
        <f t="shared" si="201"/>
        <v>0</v>
      </c>
      <c r="AF478" s="160">
        <f t="shared" si="201"/>
        <v>0</v>
      </c>
      <c r="AG478" s="160">
        <f t="shared" si="201"/>
        <v>2000000</v>
      </c>
    </row>
    <row r="479" spans="1:33">
      <c r="A479" s="17" t="s">
        <v>42</v>
      </c>
      <c r="B479" s="15">
        <v>774</v>
      </c>
      <c r="C479" s="16" t="s">
        <v>35</v>
      </c>
      <c r="D479" s="16" t="s">
        <v>37</v>
      </c>
      <c r="E479" s="16" t="s">
        <v>927</v>
      </c>
      <c r="F479" s="16" t="s">
        <v>43</v>
      </c>
      <c r="G479" s="160">
        <f>'прил 7'!G593</f>
        <v>2000000</v>
      </c>
      <c r="H479" s="160">
        <f>'прил 7'!H593</f>
        <v>2000001</v>
      </c>
      <c r="I479" s="160">
        <f>'прил 7'!I593</f>
        <v>2000002</v>
      </c>
      <c r="J479" s="160">
        <f>'прил 7'!J593</f>
        <v>2000003</v>
      </c>
      <c r="K479" s="160">
        <f>'прил 7'!K593</f>
        <v>2000004</v>
      </c>
      <c r="L479" s="160">
        <f>'прил 7'!L593</f>
        <v>2000005</v>
      </c>
      <c r="M479" s="160">
        <f>'прил 7'!M593</f>
        <v>2000006</v>
      </c>
      <c r="N479" s="160">
        <f>'прил 7'!N593</f>
        <v>2000007</v>
      </c>
      <c r="O479" s="160">
        <f>'прил 7'!O593</f>
        <v>2000008</v>
      </c>
      <c r="P479" s="160">
        <f>'прил 7'!P593</f>
        <v>2000009</v>
      </c>
      <c r="Q479" s="160">
        <f>'прил 7'!Q593</f>
        <v>2000010</v>
      </c>
      <c r="R479" s="160">
        <f>'прил 7'!R593</f>
        <v>2000000</v>
      </c>
      <c r="S479" s="160">
        <f>'прил 7'!S593</f>
        <v>0</v>
      </c>
      <c r="T479" s="160">
        <f>'прил 7'!T593</f>
        <v>0</v>
      </c>
      <c r="U479" s="160">
        <f>'прил 7'!U593</f>
        <v>0</v>
      </c>
      <c r="V479" s="160">
        <f>'прил 7'!V593</f>
        <v>0</v>
      </c>
      <c r="W479" s="160">
        <f>'прил 7'!W593</f>
        <v>0</v>
      </c>
      <c r="X479" s="160">
        <f>'прил 7'!X593</f>
        <v>0</v>
      </c>
      <c r="Y479" s="160">
        <f>'прил 7'!Y593</f>
        <v>0</v>
      </c>
      <c r="Z479" s="160">
        <f>'прил 7'!Z593</f>
        <v>0</v>
      </c>
      <c r="AA479" s="160">
        <f>'прил 7'!AA593</f>
        <v>0</v>
      </c>
      <c r="AB479" s="160">
        <f>'прил 7'!AB593</f>
        <v>0</v>
      </c>
      <c r="AC479" s="160">
        <f>'прил 7'!AC593</f>
        <v>0</v>
      </c>
      <c r="AD479" s="160">
        <f>'прил 7'!AD593</f>
        <v>0</v>
      </c>
      <c r="AE479" s="160">
        <f>'прил 7'!AE593</f>
        <v>0</v>
      </c>
      <c r="AF479" s="160">
        <f>'прил 7'!AF593</f>
        <v>0</v>
      </c>
      <c r="AG479" s="160">
        <v>2000000</v>
      </c>
    </row>
    <row r="480" spans="1:33" s="4" customFormat="1">
      <c r="A480" s="17" t="s">
        <v>923</v>
      </c>
      <c r="B480" s="15">
        <v>774</v>
      </c>
      <c r="C480" s="16" t="s">
        <v>35</v>
      </c>
      <c r="D480" s="16" t="s">
        <v>26</v>
      </c>
      <c r="E480" s="16" t="s">
        <v>922</v>
      </c>
      <c r="F480" s="16"/>
      <c r="G480" s="159">
        <f>G481</f>
        <v>341679.68</v>
      </c>
      <c r="H480" s="159">
        <f t="shared" ref="H480:AG480" si="202">H481</f>
        <v>341680.68</v>
      </c>
      <c r="I480" s="159">
        <f t="shared" si="202"/>
        <v>341681.68</v>
      </c>
      <c r="J480" s="159">
        <f t="shared" si="202"/>
        <v>341682.68</v>
      </c>
      <c r="K480" s="159">
        <f t="shared" si="202"/>
        <v>341683.68</v>
      </c>
      <c r="L480" s="159">
        <f t="shared" si="202"/>
        <v>341684.68</v>
      </c>
      <c r="M480" s="159">
        <f t="shared" si="202"/>
        <v>341685.68</v>
      </c>
      <c r="N480" s="159">
        <f t="shared" si="202"/>
        <v>341686.68</v>
      </c>
      <c r="O480" s="159">
        <f t="shared" si="202"/>
        <v>341687.68</v>
      </c>
      <c r="P480" s="159">
        <f t="shared" si="202"/>
        <v>341688.68</v>
      </c>
      <c r="Q480" s="159">
        <f t="shared" si="202"/>
        <v>341689.68</v>
      </c>
      <c r="R480" s="159">
        <f t="shared" si="202"/>
        <v>341679.68</v>
      </c>
      <c r="S480" s="159">
        <f t="shared" si="202"/>
        <v>0</v>
      </c>
      <c r="T480" s="159">
        <f t="shared" si="202"/>
        <v>0</v>
      </c>
      <c r="U480" s="159">
        <f t="shared" si="202"/>
        <v>0</v>
      </c>
      <c r="V480" s="159">
        <f t="shared" si="202"/>
        <v>0</v>
      </c>
      <c r="W480" s="159">
        <f t="shared" si="202"/>
        <v>0</v>
      </c>
      <c r="X480" s="159">
        <f t="shared" si="202"/>
        <v>0</v>
      </c>
      <c r="Y480" s="159">
        <f t="shared" si="202"/>
        <v>0</v>
      </c>
      <c r="Z480" s="159">
        <f t="shared" si="202"/>
        <v>0</v>
      </c>
      <c r="AA480" s="159">
        <f t="shared" si="202"/>
        <v>0</v>
      </c>
      <c r="AB480" s="159">
        <f t="shared" si="202"/>
        <v>0</v>
      </c>
      <c r="AC480" s="159">
        <f t="shared" si="202"/>
        <v>0</v>
      </c>
      <c r="AD480" s="159">
        <f t="shared" si="202"/>
        <v>0</v>
      </c>
      <c r="AE480" s="159">
        <f t="shared" si="202"/>
        <v>0</v>
      </c>
      <c r="AF480" s="159">
        <f t="shared" si="202"/>
        <v>0</v>
      </c>
      <c r="AG480" s="159">
        <f t="shared" si="202"/>
        <v>341679.68</v>
      </c>
    </row>
    <row r="481" spans="1:33" s="4" customFormat="1">
      <c r="A481" s="17" t="s">
        <v>42</v>
      </c>
      <c r="B481" s="15">
        <v>774</v>
      </c>
      <c r="C481" s="16" t="s">
        <v>35</v>
      </c>
      <c r="D481" s="16" t="s">
        <v>26</v>
      </c>
      <c r="E481" s="16" t="s">
        <v>922</v>
      </c>
      <c r="F481" s="16" t="s">
        <v>43</v>
      </c>
      <c r="G481" s="159">
        <f>'прил 7'!G518</f>
        <v>341679.68</v>
      </c>
      <c r="H481" s="159">
        <f>'прил 7'!H518</f>
        <v>341680.68</v>
      </c>
      <c r="I481" s="159">
        <f>'прил 7'!I518</f>
        <v>341681.68</v>
      </c>
      <c r="J481" s="159">
        <f>'прил 7'!J518</f>
        <v>341682.68</v>
      </c>
      <c r="K481" s="159">
        <f>'прил 7'!K518</f>
        <v>341683.68</v>
      </c>
      <c r="L481" s="159">
        <f>'прил 7'!L518</f>
        <v>341684.68</v>
      </c>
      <c r="M481" s="159">
        <f>'прил 7'!M518</f>
        <v>341685.68</v>
      </c>
      <c r="N481" s="159">
        <f>'прил 7'!N518</f>
        <v>341686.68</v>
      </c>
      <c r="O481" s="159">
        <f>'прил 7'!O518</f>
        <v>341687.68</v>
      </c>
      <c r="P481" s="159">
        <f>'прил 7'!P518</f>
        <v>341688.68</v>
      </c>
      <c r="Q481" s="159">
        <f>'прил 7'!Q518</f>
        <v>341689.68</v>
      </c>
      <c r="R481" s="159">
        <f>'прил 7'!R518</f>
        <v>341679.68</v>
      </c>
      <c r="S481" s="159">
        <f>'прил 7'!S518</f>
        <v>0</v>
      </c>
      <c r="T481" s="159">
        <f>'прил 7'!T518</f>
        <v>0</v>
      </c>
      <c r="U481" s="159">
        <f>'прил 7'!U518</f>
        <v>0</v>
      </c>
      <c r="V481" s="159">
        <f>'прил 7'!V518</f>
        <v>0</v>
      </c>
      <c r="W481" s="159">
        <f>'прил 7'!W518</f>
        <v>0</v>
      </c>
      <c r="X481" s="159">
        <f>'прил 7'!X518</f>
        <v>0</v>
      </c>
      <c r="Y481" s="159">
        <f>'прил 7'!Y518</f>
        <v>0</v>
      </c>
      <c r="Z481" s="159">
        <f>'прил 7'!Z518</f>
        <v>0</v>
      </c>
      <c r="AA481" s="159">
        <f>'прил 7'!AA518</f>
        <v>0</v>
      </c>
      <c r="AB481" s="159">
        <f>'прил 7'!AB518</f>
        <v>0</v>
      </c>
      <c r="AC481" s="159">
        <f>'прил 7'!AC518</f>
        <v>0</v>
      </c>
      <c r="AD481" s="159">
        <f>'прил 7'!AD518</f>
        <v>0</v>
      </c>
      <c r="AE481" s="159">
        <f>'прил 7'!AE518</f>
        <v>0</v>
      </c>
      <c r="AF481" s="159">
        <f>'прил 7'!AF518</f>
        <v>0</v>
      </c>
      <c r="AG481" s="159">
        <v>341679.68</v>
      </c>
    </row>
    <row r="482" spans="1:33" hidden="1">
      <c r="A482" s="17"/>
      <c r="B482" s="15"/>
      <c r="C482" s="16"/>
      <c r="D482" s="16"/>
      <c r="E482" s="16"/>
      <c r="F482" s="16"/>
      <c r="G482" s="160"/>
      <c r="H482" s="160"/>
      <c r="I482" s="160"/>
      <c r="J482" s="160"/>
      <c r="K482" s="160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  <c r="AA482" s="160"/>
      <c r="AB482" s="160"/>
      <c r="AC482" s="160"/>
      <c r="AD482" s="160"/>
      <c r="AE482" s="160"/>
      <c r="AF482" s="160"/>
      <c r="AG482" s="160"/>
    </row>
    <row r="483" spans="1:33" s="4" customFormat="1" ht="38.25">
      <c r="A483" s="17" t="s">
        <v>980</v>
      </c>
      <c r="B483" s="15">
        <v>774</v>
      </c>
      <c r="C483" s="16" t="s">
        <v>35</v>
      </c>
      <c r="D483" s="16" t="s">
        <v>26</v>
      </c>
      <c r="E483" s="16" t="s">
        <v>979</v>
      </c>
      <c r="F483" s="16"/>
      <c r="G483" s="159">
        <f>G484</f>
        <v>4175600</v>
      </c>
      <c r="H483" s="159">
        <f t="shared" ref="H483:AG484" si="203">H484</f>
        <v>4175603</v>
      </c>
      <c r="I483" s="159">
        <f t="shared" si="203"/>
        <v>4175606</v>
      </c>
      <c r="J483" s="159">
        <f t="shared" si="203"/>
        <v>4175609</v>
      </c>
      <c r="K483" s="159">
        <f t="shared" si="203"/>
        <v>4175612</v>
      </c>
      <c r="L483" s="159">
        <f t="shared" si="203"/>
        <v>4175615</v>
      </c>
      <c r="M483" s="159">
        <f t="shared" si="203"/>
        <v>4175618</v>
      </c>
      <c r="N483" s="159">
        <f t="shared" si="203"/>
        <v>4175621</v>
      </c>
      <c r="O483" s="159">
        <f t="shared" si="203"/>
        <v>4175624</v>
      </c>
      <c r="P483" s="159">
        <f t="shared" si="203"/>
        <v>4175627</v>
      </c>
      <c r="Q483" s="159">
        <f t="shared" si="203"/>
        <v>4175630</v>
      </c>
      <c r="R483" s="159">
        <f t="shared" si="203"/>
        <v>4175600</v>
      </c>
      <c r="S483" s="159">
        <f t="shared" si="203"/>
        <v>0</v>
      </c>
      <c r="T483" s="159">
        <f t="shared" si="203"/>
        <v>0</v>
      </c>
      <c r="U483" s="159">
        <f t="shared" si="203"/>
        <v>0</v>
      </c>
      <c r="V483" s="159">
        <f t="shared" si="203"/>
        <v>0</v>
      </c>
      <c r="W483" s="159">
        <f t="shared" si="203"/>
        <v>0</v>
      </c>
      <c r="X483" s="159">
        <f t="shared" si="203"/>
        <v>0</v>
      </c>
      <c r="Y483" s="159">
        <f t="shared" si="203"/>
        <v>0</v>
      </c>
      <c r="Z483" s="159">
        <f t="shared" si="203"/>
        <v>0</v>
      </c>
      <c r="AA483" s="159">
        <f t="shared" si="203"/>
        <v>0</v>
      </c>
      <c r="AB483" s="159">
        <f t="shared" si="203"/>
        <v>0</v>
      </c>
      <c r="AC483" s="159">
        <f t="shared" si="203"/>
        <v>0</v>
      </c>
      <c r="AD483" s="159">
        <f t="shared" si="203"/>
        <v>0</v>
      </c>
      <c r="AE483" s="159">
        <f t="shared" si="203"/>
        <v>0</v>
      </c>
      <c r="AF483" s="159">
        <f t="shared" si="203"/>
        <v>0</v>
      </c>
      <c r="AG483" s="159">
        <f t="shared" si="203"/>
        <v>4175600</v>
      </c>
    </row>
    <row r="484" spans="1:33" s="4" customFormat="1" ht="25.5">
      <c r="A484" s="17" t="s">
        <v>40</v>
      </c>
      <c r="B484" s="15">
        <v>774</v>
      </c>
      <c r="C484" s="16" t="s">
        <v>35</v>
      </c>
      <c r="D484" s="16" t="s">
        <v>26</v>
      </c>
      <c r="E484" s="16" t="s">
        <v>979</v>
      </c>
      <c r="F484" s="16" t="s">
        <v>41</v>
      </c>
      <c r="G484" s="159">
        <f>G485</f>
        <v>4175600</v>
      </c>
      <c r="H484" s="159">
        <f t="shared" si="203"/>
        <v>4175603</v>
      </c>
      <c r="I484" s="159">
        <f t="shared" si="203"/>
        <v>4175606</v>
      </c>
      <c r="J484" s="159">
        <f t="shared" si="203"/>
        <v>4175609</v>
      </c>
      <c r="K484" s="159">
        <f t="shared" si="203"/>
        <v>4175612</v>
      </c>
      <c r="L484" s="159">
        <f t="shared" si="203"/>
        <v>4175615</v>
      </c>
      <c r="M484" s="159">
        <f t="shared" si="203"/>
        <v>4175618</v>
      </c>
      <c r="N484" s="159">
        <f t="shared" si="203"/>
        <v>4175621</v>
      </c>
      <c r="O484" s="159">
        <f t="shared" si="203"/>
        <v>4175624</v>
      </c>
      <c r="P484" s="159">
        <f t="shared" si="203"/>
        <v>4175627</v>
      </c>
      <c r="Q484" s="159">
        <f t="shared" si="203"/>
        <v>4175630</v>
      </c>
      <c r="R484" s="159">
        <f t="shared" si="203"/>
        <v>4175600</v>
      </c>
      <c r="S484" s="159">
        <f t="shared" si="203"/>
        <v>0</v>
      </c>
      <c r="T484" s="159">
        <f t="shared" si="203"/>
        <v>0</v>
      </c>
      <c r="U484" s="159">
        <f t="shared" si="203"/>
        <v>0</v>
      </c>
      <c r="V484" s="159">
        <f t="shared" si="203"/>
        <v>0</v>
      </c>
      <c r="W484" s="159">
        <f t="shared" si="203"/>
        <v>0</v>
      </c>
      <c r="X484" s="159">
        <f t="shared" si="203"/>
        <v>0</v>
      </c>
      <c r="Y484" s="159">
        <f t="shared" si="203"/>
        <v>0</v>
      </c>
      <c r="Z484" s="159">
        <f t="shared" si="203"/>
        <v>0</v>
      </c>
      <c r="AA484" s="159">
        <f t="shared" si="203"/>
        <v>0</v>
      </c>
      <c r="AB484" s="159">
        <f t="shared" si="203"/>
        <v>0</v>
      </c>
      <c r="AC484" s="159">
        <f t="shared" si="203"/>
        <v>0</v>
      </c>
      <c r="AD484" s="159">
        <f t="shared" si="203"/>
        <v>0</v>
      </c>
      <c r="AE484" s="159">
        <f t="shared" si="203"/>
        <v>0</v>
      </c>
      <c r="AF484" s="159">
        <f t="shared" si="203"/>
        <v>0</v>
      </c>
      <c r="AG484" s="159">
        <f t="shared" si="203"/>
        <v>4175600</v>
      </c>
    </row>
    <row r="485" spans="1:33" s="4" customFormat="1">
      <c r="A485" s="17" t="s">
        <v>42</v>
      </c>
      <c r="B485" s="15">
        <v>774</v>
      </c>
      <c r="C485" s="16" t="s">
        <v>35</v>
      </c>
      <c r="D485" s="16" t="s">
        <v>26</v>
      </c>
      <c r="E485" s="16" t="s">
        <v>979</v>
      </c>
      <c r="F485" s="16" t="s">
        <v>43</v>
      </c>
      <c r="G485" s="159">
        <f>'прил 7'!G534+'прил 7'!G598+'прил 7'!G709</f>
        <v>4175600</v>
      </c>
      <c r="H485" s="159">
        <f>'прил 7'!H534+'прил 7'!H598+'прил 7'!H709</f>
        <v>4175603</v>
      </c>
      <c r="I485" s="159">
        <f>'прил 7'!I534+'прил 7'!I598+'прил 7'!I709</f>
        <v>4175606</v>
      </c>
      <c r="J485" s="159">
        <f>'прил 7'!J534+'прил 7'!J598+'прил 7'!J709</f>
        <v>4175609</v>
      </c>
      <c r="K485" s="159">
        <f>'прил 7'!K534+'прил 7'!K598+'прил 7'!K709</f>
        <v>4175612</v>
      </c>
      <c r="L485" s="159">
        <f>'прил 7'!L534+'прил 7'!L598+'прил 7'!L709</f>
        <v>4175615</v>
      </c>
      <c r="M485" s="159">
        <f>'прил 7'!M534+'прил 7'!M598+'прил 7'!M709</f>
        <v>4175618</v>
      </c>
      <c r="N485" s="159">
        <f>'прил 7'!N534+'прил 7'!N598+'прил 7'!N709</f>
        <v>4175621</v>
      </c>
      <c r="O485" s="159">
        <f>'прил 7'!O534+'прил 7'!O598+'прил 7'!O709</f>
        <v>4175624</v>
      </c>
      <c r="P485" s="159">
        <f>'прил 7'!P534+'прил 7'!P598+'прил 7'!P709</f>
        <v>4175627</v>
      </c>
      <c r="Q485" s="159">
        <f>'прил 7'!Q534+'прил 7'!Q598+'прил 7'!Q709</f>
        <v>4175630</v>
      </c>
      <c r="R485" s="159">
        <f>'прил 7'!R534+'прил 7'!R598+'прил 7'!R709</f>
        <v>4175600</v>
      </c>
      <c r="S485" s="159">
        <f>'прил 7'!S534+'прил 7'!S598+'прил 7'!S709</f>
        <v>0</v>
      </c>
      <c r="T485" s="159">
        <f>'прил 7'!T534+'прил 7'!T598+'прил 7'!T709</f>
        <v>0</v>
      </c>
      <c r="U485" s="159">
        <f>'прил 7'!U534+'прил 7'!U598+'прил 7'!U709</f>
        <v>0</v>
      </c>
      <c r="V485" s="159">
        <f>'прил 7'!V534+'прил 7'!V598+'прил 7'!V709</f>
        <v>0</v>
      </c>
      <c r="W485" s="159">
        <f>'прил 7'!W534+'прил 7'!W598+'прил 7'!W709</f>
        <v>0</v>
      </c>
      <c r="X485" s="159">
        <f>'прил 7'!X534+'прил 7'!X598+'прил 7'!X709</f>
        <v>0</v>
      </c>
      <c r="Y485" s="159">
        <f>'прил 7'!Y534+'прил 7'!Y598+'прил 7'!Y709</f>
        <v>0</v>
      </c>
      <c r="Z485" s="159">
        <f>'прил 7'!Z534+'прил 7'!Z598+'прил 7'!Z709</f>
        <v>0</v>
      </c>
      <c r="AA485" s="159">
        <f>'прил 7'!AA534+'прил 7'!AA598+'прил 7'!AA709</f>
        <v>0</v>
      </c>
      <c r="AB485" s="159">
        <f>'прил 7'!AB534+'прил 7'!AB598+'прил 7'!AB709</f>
        <v>0</v>
      </c>
      <c r="AC485" s="159">
        <f>'прил 7'!AC534+'прил 7'!AC598+'прил 7'!AC709</f>
        <v>0</v>
      </c>
      <c r="AD485" s="159">
        <f>'прил 7'!AD534+'прил 7'!AD598+'прил 7'!AD709</f>
        <v>0</v>
      </c>
      <c r="AE485" s="159">
        <f>'прил 7'!AE534+'прил 7'!AE598+'прил 7'!AE709</f>
        <v>0</v>
      </c>
      <c r="AF485" s="159">
        <f>'прил 7'!AF534+'прил 7'!AF598+'прил 7'!AF709</f>
        <v>0</v>
      </c>
      <c r="AG485" s="159">
        <v>4175600</v>
      </c>
    </row>
    <row r="486" spans="1:33" s="4" customFormat="1" ht="38.25">
      <c r="A486" s="17" t="s">
        <v>982</v>
      </c>
      <c r="B486" s="15">
        <v>774</v>
      </c>
      <c r="C486" s="16" t="s">
        <v>35</v>
      </c>
      <c r="D486" s="16" t="s">
        <v>26</v>
      </c>
      <c r="E486" s="16" t="s">
        <v>981</v>
      </c>
      <c r="F486" s="16"/>
      <c r="G486" s="159">
        <f>G487</f>
        <v>824003</v>
      </c>
      <c r="H486" s="159">
        <f t="shared" ref="H486:AG486" si="204">H487</f>
        <v>824005</v>
      </c>
      <c r="I486" s="159">
        <f t="shared" si="204"/>
        <v>824007</v>
      </c>
      <c r="J486" s="159">
        <f t="shared" si="204"/>
        <v>824009</v>
      </c>
      <c r="K486" s="159">
        <f t="shared" si="204"/>
        <v>824011</v>
      </c>
      <c r="L486" s="159">
        <f t="shared" si="204"/>
        <v>824013</v>
      </c>
      <c r="M486" s="159">
        <f t="shared" si="204"/>
        <v>824015</v>
      </c>
      <c r="N486" s="159">
        <f t="shared" si="204"/>
        <v>824017</v>
      </c>
      <c r="O486" s="159">
        <f t="shared" si="204"/>
        <v>824019</v>
      </c>
      <c r="P486" s="159">
        <f t="shared" si="204"/>
        <v>824021</v>
      </c>
      <c r="Q486" s="159">
        <f t="shared" si="204"/>
        <v>824023</v>
      </c>
      <c r="R486" s="159">
        <f t="shared" si="204"/>
        <v>824003</v>
      </c>
      <c r="S486" s="159">
        <f t="shared" si="204"/>
        <v>0</v>
      </c>
      <c r="T486" s="159">
        <f t="shared" si="204"/>
        <v>0</v>
      </c>
      <c r="U486" s="159">
        <f t="shared" si="204"/>
        <v>0</v>
      </c>
      <c r="V486" s="159">
        <f t="shared" si="204"/>
        <v>0</v>
      </c>
      <c r="W486" s="159">
        <f t="shared" si="204"/>
        <v>0</v>
      </c>
      <c r="X486" s="159">
        <f t="shared" si="204"/>
        <v>0</v>
      </c>
      <c r="Y486" s="159">
        <f t="shared" si="204"/>
        <v>0</v>
      </c>
      <c r="Z486" s="159">
        <f t="shared" si="204"/>
        <v>0</v>
      </c>
      <c r="AA486" s="159">
        <f t="shared" si="204"/>
        <v>0</v>
      </c>
      <c r="AB486" s="159">
        <f t="shared" si="204"/>
        <v>0</v>
      </c>
      <c r="AC486" s="159">
        <f t="shared" si="204"/>
        <v>0</v>
      </c>
      <c r="AD486" s="159">
        <f t="shared" si="204"/>
        <v>0</v>
      </c>
      <c r="AE486" s="159">
        <f t="shared" si="204"/>
        <v>0</v>
      </c>
      <c r="AF486" s="159">
        <f t="shared" si="204"/>
        <v>0</v>
      </c>
      <c r="AG486" s="159">
        <f t="shared" si="204"/>
        <v>824003</v>
      </c>
    </row>
    <row r="487" spans="1:33" s="4" customFormat="1">
      <c r="A487" s="17" t="s">
        <v>42</v>
      </c>
      <c r="B487" s="15">
        <v>774</v>
      </c>
      <c r="C487" s="16" t="s">
        <v>35</v>
      </c>
      <c r="D487" s="16" t="s">
        <v>26</v>
      </c>
      <c r="E487" s="16" t="s">
        <v>981</v>
      </c>
      <c r="F487" s="16" t="s">
        <v>43</v>
      </c>
      <c r="G487" s="159">
        <f>'прил 7'!G526+'прил 7'!G610</f>
        <v>824003</v>
      </c>
      <c r="H487" s="159">
        <f>'прил 7'!H526+'прил 7'!H610</f>
        <v>824005</v>
      </c>
      <c r="I487" s="159">
        <f>'прил 7'!I526+'прил 7'!I610</f>
        <v>824007</v>
      </c>
      <c r="J487" s="159">
        <f>'прил 7'!J526+'прил 7'!J610</f>
        <v>824009</v>
      </c>
      <c r="K487" s="159">
        <f>'прил 7'!K526+'прил 7'!K610</f>
        <v>824011</v>
      </c>
      <c r="L487" s="159">
        <f>'прил 7'!L526+'прил 7'!L610</f>
        <v>824013</v>
      </c>
      <c r="M487" s="159">
        <f>'прил 7'!M526+'прил 7'!M610</f>
        <v>824015</v>
      </c>
      <c r="N487" s="159">
        <f>'прил 7'!N526+'прил 7'!N610</f>
        <v>824017</v>
      </c>
      <c r="O487" s="159">
        <f>'прил 7'!O526+'прил 7'!O610</f>
        <v>824019</v>
      </c>
      <c r="P487" s="159">
        <f>'прил 7'!P526+'прил 7'!P610</f>
        <v>824021</v>
      </c>
      <c r="Q487" s="159">
        <f>'прил 7'!Q526+'прил 7'!Q610</f>
        <v>824023</v>
      </c>
      <c r="R487" s="159">
        <f>'прил 7'!R526+'прил 7'!R610</f>
        <v>824003</v>
      </c>
      <c r="S487" s="159">
        <f>'прил 7'!S526+'прил 7'!S610</f>
        <v>0</v>
      </c>
      <c r="T487" s="159">
        <f>'прил 7'!T526+'прил 7'!T610</f>
        <v>0</v>
      </c>
      <c r="U487" s="159">
        <f>'прил 7'!U526+'прил 7'!U610</f>
        <v>0</v>
      </c>
      <c r="V487" s="159">
        <f>'прил 7'!V526+'прил 7'!V610</f>
        <v>0</v>
      </c>
      <c r="W487" s="159">
        <f>'прил 7'!W526+'прил 7'!W610</f>
        <v>0</v>
      </c>
      <c r="X487" s="159">
        <f>'прил 7'!X526+'прил 7'!X610</f>
        <v>0</v>
      </c>
      <c r="Y487" s="159">
        <f>'прил 7'!Y526+'прил 7'!Y610</f>
        <v>0</v>
      </c>
      <c r="Z487" s="159">
        <f>'прил 7'!Z526+'прил 7'!Z610</f>
        <v>0</v>
      </c>
      <c r="AA487" s="159">
        <f>'прил 7'!AA526+'прил 7'!AA610</f>
        <v>0</v>
      </c>
      <c r="AB487" s="159">
        <f>'прил 7'!AB526+'прил 7'!AB610</f>
        <v>0</v>
      </c>
      <c r="AC487" s="159">
        <f>'прил 7'!AC526+'прил 7'!AC610</f>
        <v>0</v>
      </c>
      <c r="AD487" s="159">
        <f>'прил 7'!AD526+'прил 7'!AD610</f>
        <v>0</v>
      </c>
      <c r="AE487" s="159">
        <f>'прил 7'!AE526+'прил 7'!AE610</f>
        <v>0</v>
      </c>
      <c r="AF487" s="159">
        <f>'прил 7'!AF526+'прил 7'!AF610</f>
        <v>0</v>
      </c>
      <c r="AG487" s="159">
        <v>824003</v>
      </c>
    </row>
    <row r="488" spans="1:33" s="19" customFormat="1" ht="63.75">
      <c r="A488" s="14" t="s">
        <v>258</v>
      </c>
      <c r="B488" s="16" t="s">
        <v>156</v>
      </c>
      <c r="C488" s="16" t="s">
        <v>35</v>
      </c>
      <c r="D488" s="16" t="s">
        <v>35</v>
      </c>
      <c r="E488" s="16" t="s">
        <v>281</v>
      </c>
      <c r="F488" s="16"/>
      <c r="G488" s="159">
        <f>G489+G493+G491</f>
        <v>4606725</v>
      </c>
      <c r="H488" s="159">
        <f t="shared" ref="H488:AG488" si="205">H489+H493+H491</f>
        <v>4606725</v>
      </c>
      <c r="I488" s="159">
        <f t="shared" si="205"/>
        <v>4606725</v>
      </c>
      <c r="J488" s="159">
        <f t="shared" si="205"/>
        <v>4606725</v>
      </c>
      <c r="K488" s="159">
        <f t="shared" si="205"/>
        <v>4606725</v>
      </c>
      <c r="L488" s="159">
        <f t="shared" si="205"/>
        <v>4606725</v>
      </c>
      <c r="M488" s="159">
        <f t="shared" si="205"/>
        <v>4606725</v>
      </c>
      <c r="N488" s="159">
        <f t="shared" si="205"/>
        <v>4606725</v>
      </c>
      <c r="O488" s="159">
        <f t="shared" si="205"/>
        <v>4606725</v>
      </c>
      <c r="P488" s="159">
        <f t="shared" si="205"/>
        <v>4606725</v>
      </c>
      <c r="Q488" s="159">
        <f t="shared" si="205"/>
        <v>4606725</v>
      </c>
      <c r="R488" s="159">
        <f t="shared" si="205"/>
        <v>4606725</v>
      </c>
      <c r="S488" s="159">
        <f t="shared" si="205"/>
        <v>0</v>
      </c>
      <c r="T488" s="159">
        <f t="shared" si="205"/>
        <v>0</v>
      </c>
      <c r="U488" s="159">
        <f t="shared" si="205"/>
        <v>0</v>
      </c>
      <c r="V488" s="159">
        <f t="shared" si="205"/>
        <v>0</v>
      </c>
      <c r="W488" s="159">
        <f t="shared" si="205"/>
        <v>0</v>
      </c>
      <c r="X488" s="159">
        <f t="shared" si="205"/>
        <v>0</v>
      </c>
      <c r="Y488" s="159">
        <f t="shared" si="205"/>
        <v>0</v>
      </c>
      <c r="Z488" s="159">
        <f t="shared" si="205"/>
        <v>0</v>
      </c>
      <c r="AA488" s="159">
        <f t="shared" si="205"/>
        <v>0</v>
      </c>
      <c r="AB488" s="159">
        <f t="shared" si="205"/>
        <v>0</v>
      </c>
      <c r="AC488" s="159">
        <f t="shared" si="205"/>
        <v>0</v>
      </c>
      <c r="AD488" s="159">
        <f t="shared" si="205"/>
        <v>0</v>
      </c>
      <c r="AE488" s="159">
        <f t="shared" si="205"/>
        <v>0</v>
      </c>
      <c r="AF488" s="159">
        <f t="shared" si="205"/>
        <v>0</v>
      </c>
      <c r="AG488" s="159">
        <f t="shared" si="205"/>
        <v>4606725</v>
      </c>
    </row>
    <row r="489" spans="1:33" s="19" customFormat="1" ht="25.5" hidden="1">
      <c r="A489" s="17" t="s">
        <v>49</v>
      </c>
      <c r="B489" s="16" t="s">
        <v>156</v>
      </c>
      <c r="C489" s="16" t="s">
        <v>35</v>
      </c>
      <c r="D489" s="16" t="s">
        <v>35</v>
      </c>
      <c r="E489" s="16" t="s">
        <v>281</v>
      </c>
      <c r="F489" s="16" t="s">
        <v>50</v>
      </c>
      <c r="G489" s="159">
        <f>G490</f>
        <v>0</v>
      </c>
      <c r="H489" s="159">
        <f t="shared" ref="H489:AG489" si="206">H490</f>
        <v>0</v>
      </c>
      <c r="I489" s="159">
        <f t="shared" si="206"/>
        <v>0</v>
      </c>
      <c r="J489" s="159">
        <f t="shared" si="206"/>
        <v>0</v>
      </c>
      <c r="K489" s="159">
        <f t="shared" si="206"/>
        <v>0</v>
      </c>
      <c r="L489" s="159">
        <f t="shared" si="206"/>
        <v>0</v>
      </c>
      <c r="M489" s="159">
        <f t="shared" si="206"/>
        <v>0</v>
      </c>
      <c r="N489" s="159">
        <f t="shared" si="206"/>
        <v>0</v>
      </c>
      <c r="O489" s="159">
        <f t="shared" si="206"/>
        <v>0</v>
      </c>
      <c r="P489" s="159">
        <f t="shared" si="206"/>
        <v>0</v>
      </c>
      <c r="Q489" s="159">
        <f t="shared" si="206"/>
        <v>0</v>
      </c>
      <c r="R489" s="159">
        <f t="shared" si="206"/>
        <v>0</v>
      </c>
      <c r="S489" s="159">
        <f t="shared" si="206"/>
        <v>0</v>
      </c>
      <c r="T489" s="159">
        <f t="shared" si="206"/>
        <v>0</v>
      </c>
      <c r="U489" s="159">
        <f t="shared" si="206"/>
        <v>0</v>
      </c>
      <c r="V489" s="159">
        <f t="shared" si="206"/>
        <v>0</v>
      </c>
      <c r="W489" s="159">
        <f t="shared" si="206"/>
        <v>0</v>
      </c>
      <c r="X489" s="159">
        <f t="shared" si="206"/>
        <v>0</v>
      </c>
      <c r="Y489" s="159">
        <f t="shared" si="206"/>
        <v>0</v>
      </c>
      <c r="Z489" s="159">
        <f t="shared" si="206"/>
        <v>0</v>
      </c>
      <c r="AA489" s="159">
        <f t="shared" si="206"/>
        <v>0</v>
      </c>
      <c r="AB489" s="159">
        <f t="shared" si="206"/>
        <v>0</v>
      </c>
      <c r="AC489" s="159">
        <f t="shared" si="206"/>
        <v>0</v>
      </c>
      <c r="AD489" s="159">
        <f t="shared" si="206"/>
        <v>0</v>
      </c>
      <c r="AE489" s="159">
        <f t="shared" si="206"/>
        <v>0</v>
      </c>
      <c r="AF489" s="159">
        <f t="shared" si="206"/>
        <v>0</v>
      </c>
      <c r="AG489" s="159">
        <f t="shared" si="206"/>
        <v>0</v>
      </c>
    </row>
    <row r="490" spans="1:33" s="19" customFormat="1" ht="25.5" hidden="1">
      <c r="A490" s="17" t="s">
        <v>51</v>
      </c>
      <c r="B490" s="16" t="s">
        <v>156</v>
      </c>
      <c r="C490" s="16" t="s">
        <v>35</v>
      </c>
      <c r="D490" s="16" t="s">
        <v>35</v>
      </c>
      <c r="E490" s="16" t="s">
        <v>281</v>
      </c>
      <c r="F490" s="16" t="s">
        <v>52</v>
      </c>
      <c r="G490" s="159">
        <f>'прил 7'!G732</f>
        <v>0</v>
      </c>
      <c r="H490" s="159">
        <f>'прил 7'!H732</f>
        <v>0</v>
      </c>
      <c r="I490" s="159">
        <f>'прил 7'!I732</f>
        <v>0</v>
      </c>
      <c r="J490" s="159">
        <f>'прил 7'!J732</f>
        <v>0</v>
      </c>
      <c r="K490" s="159">
        <f>'прил 7'!K732</f>
        <v>0</v>
      </c>
      <c r="L490" s="159">
        <f>'прил 7'!L732</f>
        <v>0</v>
      </c>
      <c r="M490" s="159">
        <f>'прил 7'!M732</f>
        <v>0</v>
      </c>
      <c r="N490" s="159">
        <f>'прил 7'!N732</f>
        <v>0</v>
      </c>
      <c r="O490" s="159">
        <f>'прил 7'!O732</f>
        <v>0</v>
      </c>
      <c r="P490" s="159">
        <f>'прил 7'!P732</f>
        <v>0</v>
      </c>
      <c r="Q490" s="159">
        <f>'прил 7'!Q732</f>
        <v>0</v>
      </c>
      <c r="R490" s="159">
        <f>'прил 7'!R732</f>
        <v>0</v>
      </c>
      <c r="S490" s="159">
        <f>'прил 7'!S732</f>
        <v>0</v>
      </c>
      <c r="T490" s="159">
        <f>'прил 7'!T732</f>
        <v>0</v>
      </c>
      <c r="U490" s="159">
        <f>'прил 7'!U732</f>
        <v>0</v>
      </c>
      <c r="V490" s="159">
        <f>'прил 7'!V732</f>
        <v>0</v>
      </c>
      <c r="W490" s="159">
        <f>'прил 7'!W732</f>
        <v>0</v>
      </c>
      <c r="X490" s="159">
        <f>'прил 7'!X732</f>
        <v>0</v>
      </c>
      <c r="Y490" s="159">
        <f>'прил 7'!Y732</f>
        <v>0</v>
      </c>
      <c r="Z490" s="159">
        <f>'прил 7'!Z732</f>
        <v>0</v>
      </c>
      <c r="AA490" s="159">
        <f>'прил 7'!AA732</f>
        <v>0</v>
      </c>
      <c r="AB490" s="159">
        <f>'прил 7'!AB732</f>
        <v>0</v>
      </c>
      <c r="AC490" s="159">
        <f>'прил 7'!AC732</f>
        <v>0</v>
      </c>
      <c r="AD490" s="159">
        <f>'прил 7'!AD732</f>
        <v>0</v>
      </c>
      <c r="AE490" s="159">
        <f>'прил 7'!AE732</f>
        <v>0</v>
      </c>
      <c r="AF490" s="159">
        <f>'прил 7'!AF732</f>
        <v>0</v>
      </c>
      <c r="AG490" s="159">
        <f>'прил 7'!AG732</f>
        <v>0</v>
      </c>
    </row>
    <row r="491" spans="1:33" s="19" customFormat="1" ht="14.25" hidden="1" customHeight="1">
      <c r="A491" s="17" t="s">
        <v>332</v>
      </c>
      <c r="B491" s="16" t="s">
        <v>156</v>
      </c>
      <c r="C491" s="16" t="s">
        <v>35</v>
      </c>
      <c r="D491" s="16" t="s">
        <v>35</v>
      </c>
      <c r="E491" s="16" t="s">
        <v>418</v>
      </c>
      <c r="F491" s="16" t="s">
        <v>333</v>
      </c>
      <c r="G491" s="159">
        <f>G492</f>
        <v>0</v>
      </c>
      <c r="H491" s="159">
        <f t="shared" ref="H491:AG491" si="207">H492</f>
        <v>0</v>
      </c>
      <c r="I491" s="159">
        <f t="shared" si="207"/>
        <v>0</v>
      </c>
      <c r="J491" s="159">
        <f t="shared" si="207"/>
        <v>0</v>
      </c>
      <c r="K491" s="159">
        <f t="shared" si="207"/>
        <v>0</v>
      </c>
      <c r="L491" s="159">
        <f t="shared" si="207"/>
        <v>0</v>
      </c>
      <c r="M491" s="159">
        <f t="shared" si="207"/>
        <v>0</v>
      </c>
      <c r="N491" s="159">
        <f t="shared" si="207"/>
        <v>0</v>
      </c>
      <c r="O491" s="159">
        <f t="shared" si="207"/>
        <v>0</v>
      </c>
      <c r="P491" s="159">
        <f t="shared" si="207"/>
        <v>0</v>
      </c>
      <c r="Q491" s="159">
        <f t="shared" si="207"/>
        <v>0</v>
      </c>
      <c r="R491" s="159">
        <f t="shared" si="207"/>
        <v>0</v>
      </c>
      <c r="S491" s="159">
        <f t="shared" si="207"/>
        <v>0</v>
      </c>
      <c r="T491" s="159">
        <f t="shared" si="207"/>
        <v>0</v>
      </c>
      <c r="U491" s="159">
        <f t="shared" si="207"/>
        <v>0</v>
      </c>
      <c r="V491" s="159">
        <f t="shared" si="207"/>
        <v>0</v>
      </c>
      <c r="W491" s="159">
        <f t="shared" si="207"/>
        <v>0</v>
      </c>
      <c r="X491" s="159">
        <f t="shared" si="207"/>
        <v>0</v>
      </c>
      <c r="Y491" s="159">
        <f t="shared" si="207"/>
        <v>0</v>
      </c>
      <c r="Z491" s="159">
        <f t="shared" si="207"/>
        <v>0</v>
      </c>
      <c r="AA491" s="159">
        <f t="shared" si="207"/>
        <v>0</v>
      </c>
      <c r="AB491" s="159">
        <f t="shared" si="207"/>
        <v>0</v>
      </c>
      <c r="AC491" s="159">
        <f t="shared" si="207"/>
        <v>0</v>
      </c>
      <c r="AD491" s="159">
        <f t="shared" si="207"/>
        <v>0</v>
      </c>
      <c r="AE491" s="159">
        <f t="shared" si="207"/>
        <v>0</v>
      </c>
      <c r="AF491" s="159">
        <f t="shared" si="207"/>
        <v>0</v>
      </c>
      <c r="AG491" s="159">
        <f t="shared" si="207"/>
        <v>0</v>
      </c>
    </row>
    <row r="492" spans="1:33" s="19" customFormat="1" ht="27" hidden="1" customHeight="1">
      <c r="A492" s="17" t="s">
        <v>334</v>
      </c>
      <c r="B492" s="16" t="s">
        <v>156</v>
      </c>
      <c r="C492" s="16" t="s">
        <v>35</v>
      </c>
      <c r="D492" s="16" t="s">
        <v>35</v>
      </c>
      <c r="E492" s="16" t="s">
        <v>418</v>
      </c>
      <c r="F492" s="16" t="s">
        <v>335</v>
      </c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  <c r="AE492" s="159"/>
      <c r="AF492" s="159"/>
      <c r="AG492" s="159"/>
    </row>
    <row r="493" spans="1:33" s="19" customFormat="1" ht="25.5">
      <c r="A493" s="17" t="s">
        <v>40</v>
      </c>
      <c r="B493" s="16" t="s">
        <v>156</v>
      </c>
      <c r="C493" s="16" t="s">
        <v>35</v>
      </c>
      <c r="D493" s="16" t="s">
        <v>35</v>
      </c>
      <c r="E493" s="16" t="s">
        <v>281</v>
      </c>
      <c r="F493" s="16" t="s">
        <v>41</v>
      </c>
      <c r="G493" s="159">
        <f>G494</f>
        <v>4606725</v>
      </c>
      <c r="H493" s="159">
        <f t="shared" ref="H493:AG493" si="208">H494</f>
        <v>4606725</v>
      </c>
      <c r="I493" s="159">
        <f t="shared" si="208"/>
        <v>4606725</v>
      </c>
      <c r="J493" s="159">
        <f t="shared" si="208"/>
        <v>4606725</v>
      </c>
      <c r="K493" s="159">
        <f t="shared" si="208"/>
        <v>4606725</v>
      </c>
      <c r="L493" s="159">
        <f t="shared" si="208"/>
        <v>4606725</v>
      </c>
      <c r="M493" s="159">
        <f t="shared" si="208"/>
        <v>4606725</v>
      </c>
      <c r="N493" s="159">
        <f t="shared" si="208"/>
        <v>4606725</v>
      </c>
      <c r="O493" s="159">
        <f t="shared" si="208"/>
        <v>4606725</v>
      </c>
      <c r="P493" s="159">
        <f t="shared" si="208"/>
        <v>4606725</v>
      </c>
      <c r="Q493" s="159">
        <f t="shared" si="208"/>
        <v>4606725</v>
      </c>
      <c r="R493" s="159">
        <f t="shared" si="208"/>
        <v>4606725</v>
      </c>
      <c r="S493" s="159">
        <f t="shared" si="208"/>
        <v>0</v>
      </c>
      <c r="T493" s="159">
        <f t="shared" si="208"/>
        <v>0</v>
      </c>
      <c r="U493" s="159">
        <f t="shared" si="208"/>
        <v>0</v>
      </c>
      <c r="V493" s="159">
        <f t="shared" si="208"/>
        <v>0</v>
      </c>
      <c r="W493" s="159">
        <f t="shared" si="208"/>
        <v>0</v>
      </c>
      <c r="X493" s="159">
        <f t="shared" si="208"/>
        <v>0</v>
      </c>
      <c r="Y493" s="159">
        <f t="shared" si="208"/>
        <v>0</v>
      </c>
      <c r="Z493" s="159">
        <f t="shared" si="208"/>
        <v>0</v>
      </c>
      <c r="AA493" s="159">
        <f t="shared" si="208"/>
        <v>0</v>
      </c>
      <c r="AB493" s="159">
        <f t="shared" si="208"/>
        <v>0</v>
      </c>
      <c r="AC493" s="159">
        <f t="shared" si="208"/>
        <v>0</v>
      </c>
      <c r="AD493" s="159">
        <f t="shared" si="208"/>
        <v>0</v>
      </c>
      <c r="AE493" s="159">
        <f t="shared" si="208"/>
        <v>0</v>
      </c>
      <c r="AF493" s="159">
        <f t="shared" si="208"/>
        <v>0</v>
      </c>
      <c r="AG493" s="159">
        <f t="shared" si="208"/>
        <v>4606725</v>
      </c>
    </row>
    <row r="494" spans="1:33" s="19" customFormat="1">
      <c r="A494" s="17" t="s">
        <v>42</v>
      </c>
      <c r="B494" s="16" t="s">
        <v>156</v>
      </c>
      <c r="C494" s="16" t="s">
        <v>35</v>
      </c>
      <c r="D494" s="16" t="s">
        <v>35</v>
      </c>
      <c r="E494" s="16" t="s">
        <v>281</v>
      </c>
      <c r="F494" s="16" t="s">
        <v>43</v>
      </c>
      <c r="G494" s="159">
        <f>'прил 7'!G734</f>
        <v>4606725</v>
      </c>
      <c r="H494" s="159">
        <f>'прил 7'!H734</f>
        <v>4606725</v>
      </c>
      <c r="I494" s="159">
        <f>'прил 7'!I734</f>
        <v>4606725</v>
      </c>
      <c r="J494" s="159">
        <f>'прил 7'!J734</f>
        <v>4606725</v>
      </c>
      <c r="K494" s="159">
        <f>'прил 7'!K734</f>
        <v>4606725</v>
      </c>
      <c r="L494" s="159">
        <f>'прил 7'!L734</f>
        <v>4606725</v>
      </c>
      <c r="M494" s="159">
        <f>'прил 7'!M734</f>
        <v>4606725</v>
      </c>
      <c r="N494" s="159">
        <f>'прил 7'!N734</f>
        <v>4606725</v>
      </c>
      <c r="O494" s="159">
        <f>'прил 7'!O734</f>
        <v>4606725</v>
      </c>
      <c r="P494" s="159">
        <f>'прил 7'!P734</f>
        <v>4606725</v>
      </c>
      <c r="Q494" s="159">
        <f>'прил 7'!Q734</f>
        <v>4606725</v>
      </c>
      <c r="R494" s="159">
        <f>'прил 7'!R734</f>
        <v>4606725</v>
      </c>
      <c r="S494" s="159">
        <f>'прил 7'!S734</f>
        <v>0</v>
      </c>
      <c r="T494" s="159">
        <f>'прил 7'!T734</f>
        <v>0</v>
      </c>
      <c r="U494" s="159">
        <f>'прил 7'!U734</f>
        <v>0</v>
      </c>
      <c r="V494" s="159">
        <f>'прил 7'!V734</f>
        <v>0</v>
      </c>
      <c r="W494" s="159">
        <f>'прил 7'!W734</f>
        <v>0</v>
      </c>
      <c r="X494" s="159">
        <f>'прил 7'!X734</f>
        <v>0</v>
      </c>
      <c r="Y494" s="159">
        <f>'прил 7'!Y734</f>
        <v>0</v>
      </c>
      <c r="Z494" s="159">
        <f>'прил 7'!Z734</f>
        <v>0</v>
      </c>
      <c r="AA494" s="159">
        <f>'прил 7'!AA734</f>
        <v>0</v>
      </c>
      <c r="AB494" s="159">
        <f>'прил 7'!AB734</f>
        <v>0</v>
      </c>
      <c r="AC494" s="159">
        <f>'прил 7'!AC734</f>
        <v>0</v>
      </c>
      <c r="AD494" s="159">
        <f>'прил 7'!AD734</f>
        <v>0</v>
      </c>
      <c r="AE494" s="159">
        <f>'прил 7'!AE734</f>
        <v>0</v>
      </c>
      <c r="AF494" s="159">
        <f>'прил 7'!AF734</f>
        <v>0</v>
      </c>
      <c r="AG494" s="159">
        <v>4606725</v>
      </c>
    </row>
    <row r="495" spans="1:33" s="19" customFormat="1" hidden="1">
      <c r="A495" s="17"/>
      <c r="B495" s="16"/>
      <c r="C495" s="16"/>
      <c r="D495" s="16"/>
      <c r="E495" s="16"/>
      <c r="F495" s="16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  <c r="AE495" s="159"/>
      <c r="AF495" s="159"/>
      <c r="AG495" s="159"/>
    </row>
    <row r="496" spans="1:33" s="19" customFormat="1" ht="21.75" customHeight="1">
      <c r="A496" s="14" t="s">
        <v>228</v>
      </c>
      <c r="B496" s="16" t="s">
        <v>86</v>
      </c>
      <c r="C496" s="16" t="s">
        <v>35</v>
      </c>
      <c r="D496" s="16" t="s">
        <v>35</v>
      </c>
      <c r="E496" s="16" t="s">
        <v>417</v>
      </c>
      <c r="F496" s="16"/>
      <c r="G496" s="159">
        <f>G498+G507+G509</f>
        <v>1937773.97</v>
      </c>
      <c r="H496" s="159">
        <f t="shared" ref="H496:AG496" si="209">H498+H507+H509</f>
        <v>1937779.97</v>
      </c>
      <c r="I496" s="159">
        <f t="shared" si="209"/>
        <v>1937785.97</v>
      </c>
      <c r="J496" s="159">
        <f t="shared" si="209"/>
        <v>1937791.97</v>
      </c>
      <c r="K496" s="159">
        <f t="shared" si="209"/>
        <v>1937797.97</v>
      </c>
      <c r="L496" s="159">
        <f t="shared" si="209"/>
        <v>1937803.97</v>
      </c>
      <c r="M496" s="159">
        <f t="shared" si="209"/>
        <v>1937809.97</v>
      </c>
      <c r="N496" s="159">
        <f t="shared" si="209"/>
        <v>1937815.97</v>
      </c>
      <c r="O496" s="159">
        <f t="shared" si="209"/>
        <v>1937821.97</v>
      </c>
      <c r="P496" s="159">
        <f t="shared" si="209"/>
        <v>1937827.97</v>
      </c>
      <c r="Q496" s="159">
        <f t="shared" si="209"/>
        <v>1937833.97</v>
      </c>
      <c r="R496" s="159">
        <f t="shared" si="209"/>
        <v>1937773.97</v>
      </c>
      <c r="S496" s="159">
        <f t="shared" si="209"/>
        <v>213366.56</v>
      </c>
      <c r="T496" s="159">
        <f t="shared" si="209"/>
        <v>213366.56</v>
      </c>
      <c r="U496" s="159">
        <f t="shared" si="209"/>
        <v>213366.56</v>
      </c>
      <c r="V496" s="159">
        <f t="shared" si="209"/>
        <v>213366.56</v>
      </c>
      <c r="W496" s="159">
        <f t="shared" si="209"/>
        <v>213366.56</v>
      </c>
      <c r="X496" s="159">
        <f t="shared" si="209"/>
        <v>213366.56</v>
      </c>
      <c r="Y496" s="159">
        <f t="shared" si="209"/>
        <v>213366.56</v>
      </c>
      <c r="Z496" s="159">
        <f t="shared" si="209"/>
        <v>213366.56</v>
      </c>
      <c r="AA496" s="159">
        <f t="shared" si="209"/>
        <v>213366.56</v>
      </c>
      <c r="AB496" s="159">
        <f t="shared" si="209"/>
        <v>213366.56</v>
      </c>
      <c r="AC496" s="159">
        <f t="shared" si="209"/>
        <v>213366.56</v>
      </c>
      <c r="AD496" s="159">
        <f t="shared" si="209"/>
        <v>213366.56</v>
      </c>
      <c r="AE496" s="159">
        <f t="shared" si="209"/>
        <v>213366.56</v>
      </c>
      <c r="AF496" s="159">
        <f t="shared" si="209"/>
        <v>213366.56</v>
      </c>
      <c r="AG496" s="159">
        <f t="shared" si="209"/>
        <v>1937773.97</v>
      </c>
    </row>
    <row r="497" spans="1:33" s="19" customFormat="1" hidden="1">
      <c r="A497" s="17"/>
      <c r="B497" s="16"/>
      <c r="C497" s="16"/>
      <c r="D497" s="16"/>
      <c r="E497" s="16"/>
      <c r="F497" s="16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</row>
    <row r="498" spans="1:33" s="19" customFormat="1" ht="61.5" customHeight="1">
      <c r="A498" s="14" t="s">
        <v>259</v>
      </c>
      <c r="B498" s="16" t="s">
        <v>156</v>
      </c>
      <c r="C498" s="16" t="s">
        <v>35</v>
      </c>
      <c r="D498" s="16" t="s">
        <v>35</v>
      </c>
      <c r="E498" s="16" t="s">
        <v>419</v>
      </c>
      <c r="F498" s="16"/>
      <c r="G498" s="159">
        <f>G499+G505+G501+G504+G507</f>
        <v>605374.47</v>
      </c>
      <c r="H498" s="159">
        <f t="shared" ref="H498:AG498" si="210">H499+H505+H501+H504+H507</f>
        <v>605377.47</v>
      </c>
      <c r="I498" s="159">
        <f t="shared" si="210"/>
        <v>605380.47</v>
      </c>
      <c r="J498" s="159">
        <f t="shared" si="210"/>
        <v>605383.47</v>
      </c>
      <c r="K498" s="159">
        <f t="shared" si="210"/>
        <v>605386.47</v>
      </c>
      <c r="L498" s="159">
        <f t="shared" si="210"/>
        <v>605389.47</v>
      </c>
      <c r="M498" s="159">
        <f t="shared" si="210"/>
        <v>605392.47</v>
      </c>
      <c r="N498" s="159">
        <f t="shared" si="210"/>
        <v>605395.47</v>
      </c>
      <c r="O498" s="159">
        <f t="shared" si="210"/>
        <v>605398.47</v>
      </c>
      <c r="P498" s="159">
        <f t="shared" si="210"/>
        <v>605401.47</v>
      </c>
      <c r="Q498" s="159">
        <f t="shared" si="210"/>
        <v>605404.47</v>
      </c>
      <c r="R498" s="159">
        <f t="shared" si="210"/>
        <v>605374.47</v>
      </c>
      <c r="S498" s="159">
        <f t="shared" si="210"/>
        <v>0</v>
      </c>
      <c r="T498" s="159">
        <f t="shared" si="210"/>
        <v>0</v>
      </c>
      <c r="U498" s="159">
        <f t="shared" si="210"/>
        <v>0</v>
      </c>
      <c r="V498" s="159">
        <f t="shared" si="210"/>
        <v>0</v>
      </c>
      <c r="W498" s="159">
        <f t="shared" si="210"/>
        <v>0</v>
      </c>
      <c r="X498" s="159">
        <f t="shared" si="210"/>
        <v>0</v>
      </c>
      <c r="Y498" s="159">
        <f t="shared" si="210"/>
        <v>0</v>
      </c>
      <c r="Z498" s="159">
        <f t="shared" si="210"/>
        <v>0</v>
      </c>
      <c r="AA498" s="159">
        <f t="shared" si="210"/>
        <v>0</v>
      </c>
      <c r="AB498" s="159">
        <f t="shared" si="210"/>
        <v>0</v>
      </c>
      <c r="AC498" s="159">
        <f t="shared" si="210"/>
        <v>0</v>
      </c>
      <c r="AD498" s="159">
        <f t="shared" si="210"/>
        <v>0</v>
      </c>
      <c r="AE498" s="159">
        <f t="shared" si="210"/>
        <v>0</v>
      </c>
      <c r="AF498" s="159">
        <f t="shared" si="210"/>
        <v>0</v>
      </c>
      <c r="AG498" s="159">
        <f t="shared" si="210"/>
        <v>605374.47</v>
      </c>
    </row>
    <row r="499" spans="1:33" s="19" customFormat="1" ht="25.5">
      <c r="A499" s="17" t="s">
        <v>49</v>
      </c>
      <c r="B499" s="16" t="s">
        <v>156</v>
      </c>
      <c r="C499" s="16" t="s">
        <v>35</v>
      </c>
      <c r="D499" s="16" t="s">
        <v>35</v>
      </c>
      <c r="E499" s="16" t="s">
        <v>419</v>
      </c>
      <c r="F499" s="16" t="s">
        <v>50</v>
      </c>
      <c r="G499" s="159">
        <f>G500</f>
        <v>9800</v>
      </c>
      <c r="H499" s="159">
        <f t="shared" ref="H499:AG499" si="211">H500</f>
        <v>9801</v>
      </c>
      <c r="I499" s="159">
        <f t="shared" si="211"/>
        <v>9802</v>
      </c>
      <c r="J499" s="159">
        <f t="shared" si="211"/>
        <v>9803</v>
      </c>
      <c r="K499" s="159">
        <f t="shared" si="211"/>
        <v>9804</v>
      </c>
      <c r="L499" s="159">
        <f t="shared" si="211"/>
        <v>9805</v>
      </c>
      <c r="M499" s="159">
        <f t="shared" si="211"/>
        <v>9806</v>
      </c>
      <c r="N499" s="159">
        <f t="shared" si="211"/>
        <v>9807</v>
      </c>
      <c r="O499" s="159">
        <f t="shared" si="211"/>
        <v>9808</v>
      </c>
      <c r="P499" s="159">
        <f t="shared" si="211"/>
        <v>9809</v>
      </c>
      <c r="Q499" s="159">
        <f t="shared" si="211"/>
        <v>9810</v>
      </c>
      <c r="R499" s="159">
        <f t="shared" si="211"/>
        <v>9800</v>
      </c>
      <c r="S499" s="159">
        <f t="shared" si="211"/>
        <v>0</v>
      </c>
      <c r="T499" s="159">
        <f t="shared" si="211"/>
        <v>0</v>
      </c>
      <c r="U499" s="159">
        <f t="shared" si="211"/>
        <v>0</v>
      </c>
      <c r="V499" s="159">
        <f t="shared" si="211"/>
        <v>0</v>
      </c>
      <c r="W499" s="159">
        <f t="shared" si="211"/>
        <v>0</v>
      </c>
      <c r="X499" s="159">
        <f t="shared" si="211"/>
        <v>0</v>
      </c>
      <c r="Y499" s="159">
        <f t="shared" si="211"/>
        <v>0</v>
      </c>
      <c r="Z499" s="159">
        <f t="shared" si="211"/>
        <v>0</v>
      </c>
      <c r="AA499" s="159">
        <f t="shared" si="211"/>
        <v>0</v>
      </c>
      <c r="AB499" s="159">
        <f t="shared" si="211"/>
        <v>0</v>
      </c>
      <c r="AC499" s="159">
        <f t="shared" si="211"/>
        <v>0</v>
      </c>
      <c r="AD499" s="159">
        <f t="shared" si="211"/>
        <v>0</v>
      </c>
      <c r="AE499" s="159">
        <f t="shared" si="211"/>
        <v>0</v>
      </c>
      <c r="AF499" s="159">
        <f t="shared" si="211"/>
        <v>0</v>
      </c>
      <c r="AG499" s="159">
        <f t="shared" si="211"/>
        <v>9800</v>
      </c>
    </row>
    <row r="500" spans="1:33" s="19" customFormat="1" ht="25.5">
      <c r="A500" s="17" t="s">
        <v>51</v>
      </c>
      <c r="B500" s="16" t="s">
        <v>156</v>
      </c>
      <c r="C500" s="16" t="s">
        <v>35</v>
      </c>
      <c r="D500" s="16" t="s">
        <v>35</v>
      </c>
      <c r="E500" s="16" t="s">
        <v>419</v>
      </c>
      <c r="F500" s="16" t="s">
        <v>52</v>
      </c>
      <c r="G500" s="159">
        <f>'прил 7'!G737</f>
        <v>9800</v>
      </c>
      <c r="H500" s="159">
        <f>'прил 7'!H737</f>
        <v>9801</v>
      </c>
      <c r="I500" s="159">
        <f>'прил 7'!I737</f>
        <v>9802</v>
      </c>
      <c r="J500" s="159">
        <f>'прил 7'!J737</f>
        <v>9803</v>
      </c>
      <c r="K500" s="159">
        <f>'прил 7'!K737</f>
        <v>9804</v>
      </c>
      <c r="L500" s="159">
        <f>'прил 7'!L737</f>
        <v>9805</v>
      </c>
      <c r="M500" s="159">
        <f>'прил 7'!M737</f>
        <v>9806</v>
      </c>
      <c r="N500" s="159">
        <f>'прил 7'!N737</f>
        <v>9807</v>
      </c>
      <c r="O500" s="159">
        <f>'прил 7'!O737</f>
        <v>9808</v>
      </c>
      <c r="P500" s="159">
        <f>'прил 7'!P737</f>
        <v>9809</v>
      </c>
      <c r="Q500" s="159">
        <f>'прил 7'!Q737</f>
        <v>9810</v>
      </c>
      <c r="R500" s="159">
        <f>'прил 7'!R737</f>
        <v>9800</v>
      </c>
      <c r="S500" s="159">
        <f>'прил 7'!S737</f>
        <v>0</v>
      </c>
      <c r="T500" s="159">
        <f>'прил 7'!T737</f>
        <v>0</v>
      </c>
      <c r="U500" s="159">
        <f>'прил 7'!U737</f>
        <v>0</v>
      </c>
      <c r="V500" s="159">
        <f>'прил 7'!V737</f>
        <v>0</v>
      </c>
      <c r="W500" s="159">
        <f>'прил 7'!W737</f>
        <v>0</v>
      </c>
      <c r="X500" s="159">
        <f>'прил 7'!X737</f>
        <v>0</v>
      </c>
      <c r="Y500" s="159">
        <f>'прил 7'!Y737</f>
        <v>0</v>
      </c>
      <c r="Z500" s="159">
        <f>'прил 7'!Z737</f>
        <v>0</v>
      </c>
      <c r="AA500" s="159">
        <f>'прил 7'!AA737</f>
        <v>0</v>
      </c>
      <c r="AB500" s="159">
        <f>'прил 7'!AB737</f>
        <v>0</v>
      </c>
      <c r="AC500" s="159">
        <f>'прил 7'!AC737</f>
        <v>0</v>
      </c>
      <c r="AD500" s="159">
        <f>'прил 7'!AD737</f>
        <v>0</v>
      </c>
      <c r="AE500" s="159">
        <f>'прил 7'!AE737</f>
        <v>0</v>
      </c>
      <c r="AF500" s="159">
        <f>'прил 7'!AF737</f>
        <v>0</v>
      </c>
      <c r="AG500" s="159">
        <v>9800</v>
      </c>
    </row>
    <row r="501" spans="1:33" s="19" customFormat="1" ht="14.25" hidden="1" customHeight="1">
      <c r="A501" s="17" t="s">
        <v>332</v>
      </c>
      <c r="B501" s="16" t="s">
        <v>156</v>
      </c>
      <c r="C501" s="16" t="s">
        <v>35</v>
      </c>
      <c r="D501" s="16" t="s">
        <v>35</v>
      </c>
      <c r="E501" s="16" t="s">
        <v>419</v>
      </c>
      <c r="F501" s="16" t="s">
        <v>333</v>
      </c>
      <c r="G501" s="159">
        <f>G502</f>
        <v>0</v>
      </c>
      <c r="H501" s="159">
        <f t="shared" ref="H501:AG501" si="212">H502</f>
        <v>0</v>
      </c>
      <c r="I501" s="159">
        <f t="shared" si="212"/>
        <v>0</v>
      </c>
      <c r="J501" s="159">
        <f t="shared" si="212"/>
        <v>0</v>
      </c>
      <c r="K501" s="159">
        <f t="shared" si="212"/>
        <v>0</v>
      </c>
      <c r="L501" s="159">
        <f t="shared" si="212"/>
        <v>0</v>
      </c>
      <c r="M501" s="159">
        <f t="shared" si="212"/>
        <v>0</v>
      </c>
      <c r="N501" s="159">
        <f t="shared" si="212"/>
        <v>0</v>
      </c>
      <c r="O501" s="159">
        <f t="shared" si="212"/>
        <v>0</v>
      </c>
      <c r="P501" s="159">
        <f t="shared" si="212"/>
        <v>0</v>
      </c>
      <c r="Q501" s="159">
        <f t="shared" si="212"/>
        <v>0</v>
      </c>
      <c r="R501" s="159">
        <f t="shared" si="212"/>
        <v>0</v>
      </c>
      <c r="S501" s="159">
        <f t="shared" si="212"/>
        <v>0</v>
      </c>
      <c r="T501" s="159">
        <f t="shared" si="212"/>
        <v>0</v>
      </c>
      <c r="U501" s="159">
        <f t="shared" si="212"/>
        <v>0</v>
      </c>
      <c r="V501" s="159">
        <f t="shared" si="212"/>
        <v>0</v>
      </c>
      <c r="W501" s="159">
        <f t="shared" si="212"/>
        <v>0</v>
      </c>
      <c r="X501" s="159">
        <f t="shared" si="212"/>
        <v>0</v>
      </c>
      <c r="Y501" s="159">
        <f t="shared" si="212"/>
        <v>0</v>
      </c>
      <c r="Z501" s="159">
        <f t="shared" si="212"/>
        <v>0</v>
      </c>
      <c r="AA501" s="159">
        <f t="shared" si="212"/>
        <v>0</v>
      </c>
      <c r="AB501" s="159">
        <f t="shared" si="212"/>
        <v>0</v>
      </c>
      <c r="AC501" s="159">
        <f t="shared" si="212"/>
        <v>0</v>
      </c>
      <c r="AD501" s="159">
        <f t="shared" si="212"/>
        <v>0</v>
      </c>
      <c r="AE501" s="159">
        <f t="shared" si="212"/>
        <v>0</v>
      </c>
      <c r="AF501" s="159">
        <f t="shared" si="212"/>
        <v>0</v>
      </c>
      <c r="AG501" s="159">
        <f t="shared" si="212"/>
        <v>0</v>
      </c>
    </row>
    <row r="502" spans="1:33" s="19" customFormat="1" ht="27" hidden="1" customHeight="1">
      <c r="A502" s="17" t="s">
        <v>334</v>
      </c>
      <c r="B502" s="16" t="s">
        <v>156</v>
      </c>
      <c r="C502" s="16" t="s">
        <v>35</v>
      </c>
      <c r="D502" s="16" t="s">
        <v>35</v>
      </c>
      <c r="E502" s="16" t="s">
        <v>419</v>
      </c>
      <c r="F502" s="16" t="s">
        <v>335</v>
      </c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</row>
    <row r="503" spans="1:33" s="19" customFormat="1" hidden="1">
      <c r="A503" s="17" t="s">
        <v>332</v>
      </c>
      <c r="B503" s="16" t="s">
        <v>156</v>
      </c>
      <c r="C503" s="16" t="s">
        <v>35</v>
      </c>
      <c r="D503" s="16" t="s">
        <v>35</v>
      </c>
      <c r="E503" s="16" t="s">
        <v>419</v>
      </c>
      <c r="F503" s="16" t="s">
        <v>333</v>
      </c>
      <c r="G503" s="159">
        <f>G504</f>
        <v>0</v>
      </c>
      <c r="H503" s="159">
        <f t="shared" ref="H503:AG503" si="213">H504</f>
        <v>0</v>
      </c>
      <c r="I503" s="159">
        <f t="shared" si="213"/>
        <v>0</v>
      </c>
      <c r="J503" s="159">
        <f t="shared" si="213"/>
        <v>0</v>
      </c>
      <c r="K503" s="159">
        <f t="shared" si="213"/>
        <v>0</v>
      </c>
      <c r="L503" s="159">
        <f t="shared" si="213"/>
        <v>0</v>
      </c>
      <c r="M503" s="159">
        <f t="shared" si="213"/>
        <v>0</v>
      </c>
      <c r="N503" s="159">
        <f t="shared" si="213"/>
        <v>0</v>
      </c>
      <c r="O503" s="159">
        <f t="shared" si="213"/>
        <v>0</v>
      </c>
      <c r="P503" s="159">
        <f t="shared" si="213"/>
        <v>0</v>
      </c>
      <c r="Q503" s="159">
        <f t="shared" si="213"/>
        <v>0</v>
      </c>
      <c r="R503" s="159">
        <f t="shared" si="213"/>
        <v>0</v>
      </c>
      <c r="S503" s="159">
        <f t="shared" si="213"/>
        <v>0</v>
      </c>
      <c r="T503" s="159">
        <f t="shared" si="213"/>
        <v>0</v>
      </c>
      <c r="U503" s="159">
        <f t="shared" si="213"/>
        <v>0</v>
      </c>
      <c r="V503" s="159">
        <f t="shared" si="213"/>
        <v>0</v>
      </c>
      <c r="W503" s="159">
        <f t="shared" si="213"/>
        <v>0</v>
      </c>
      <c r="X503" s="159">
        <f t="shared" si="213"/>
        <v>0</v>
      </c>
      <c r="Y503" s="159">
        <f t="shared" si="213"/>
        <v>0</v>
      </c>
      <c r="Z503" s="159">
        <f t="shared" si="213"/>
        <v>0</v>
      </c>
      <c r="AA503" s="159">
        <f t="shared" si="213"/>
        <v>0</v>
      </c>
      <c r="AB503" s="159">
        <f t="shared" si="213"/>
        <v>0</v>
      </c>
      <c r="AC503" s="159">
        <f t="shared" si="213"/>
        <v>0</v>
      </c>
      <c r="AD503" s="159">
        <f t="shared" si="213"/>
        <v>0</v>
      </c>
      <c r="AE503" s="159">
        <f t="shared" si="213"/>
        <v>0</v>
      </c>
      <c r="AF503" s="159">
        <f t="shared" si="213"/>
        <v>0</v>
      </c>
      <c r="AG503" s="159">
        <f t="shared" si="213"/>
        <v>0</v>
      </c>
    </row>
    <row r="504" spans="1:33" s="19" customFormat="1" ht="25.5" hidden="1">
      <c r="A504" s="17" t="s">
        <v>334</v>
      </c>
      <c r="B504" s="16" t="s">
        <v>156</v>
      </c>
      <c r="C504" s="16" t="s">
        <v>35</v>
      </c>
      <c r="D504" s="16" t="s">
        <v>35</v>
      </c>
      <c r="E504" s="16" t="s">
        <v>419</v>
      </c>
      <c r="F504" s="16" t="s">
        <v>335</v>
      </c>
      <c r="G504" s="159">
        <f>'прил 7'!G739</f>
        <v>0</v>
      </c>
      <c r="H504" s="159">
        <f>'прил 7'!H739</f>
        <v>0</v>
      </c>
      <c r="I504" s="159">
        <f>'прил 7'!I739</f>
        <v>0</v>
      </c>
      <c r="J504" s="159">
        <f>'прил 7'!J739</f>
        <v>0</v>
      </c>
      <c r="K504" s="159">
        <f>'прил 7'!K739</f>
        <v>0</v>
      </c>
      <c r="L504" s="159">
        <f>'прил 7'!L739</f>
        <v>0</v>
      </c>
      <c r="M504" s="159">
        <f>'прил 7'!M739</f>
        <v>0</v>
      </c>
      <c r="N504" s="159">
        <f>'прил 7'!N739</f>
        <v>0</v>
      </c>
      <c r="O504" s="159">
        <f>'прил 7'!O739</f>
        <v>0</v>
      </c>
      <c r="P504" s="159">
        <f>'прил 7'!P739</f>
        <v>0</v>
      </c>
      <c r="Q504" s="159">
        <f>'прил 7'!Q739</f>
        <v>0</v>
      </c>
      <c r="R504" s="159">
        <f>'прил 7'!R739</f>
        <v>0</v>
      </c>
      <c r="S504" s="159">
        <f>'прил 7'!S739</f>
        <v>0</v>
      </c>
      <c r="T504" s="159">
        <f>'прил 7'!T739</f>
        <v>0</v>
      </c>
      <c r="U504" s="159">
        <f>'прил 7'!U739</f>
        <v>0</v>
      </c>
      <c r="V504" s="159">
        <f>'прил 7'!V739</f>
        <v>0</v>
      </c>
      <c r="W504" s="159">
        <f>'прил 7'!W739</f>
        <v>0</v>
      </c>
      <c r="X504" s="159">
        <f>'прил 7'!X739</f>
        <v>0</v>
      </c>
      <c r="Y504" s="159">
        <f>'прил 7'!Y739</f>
        <v>0</v>
      </c>
      <c r="Z504" s="159">
        <f>'прил 7'!Z739</f>
        <v>0</v>
      </c>
      <c r="AA504" s="159">
        <f>'прил 7'!AA739</f>
        <v>0</v>
      </c>
      <c r="AB504" s="159">
        <f>'прил 7'!AB739</f>
        <v>0</v>
      </c>
      <c r="AC504" s="159">
        <f>'прил 7'!AC739</f>
        <v>0</v>
      </c>
      <c r="AD504" s="159">
        <f>'прил 7'!AD739</f>
        <v>0</v>
      </c>
      <c r="AE504" s="159">
        <f>'прил 7'!AE739</f>
        <v>0</v>
      </c>
      <c r="AF504" s="159">
        <f>'прил 7'!AF739</f>
        <v>0</v>
      </c>
      <c r="AG504" s="159">
        <f>'прил 7'!AG739</f>
        <v>0</v>
      </c>
    </row>
    <row r="505" spans="1:33" s="19" customFormat="1" ht="25.5" hidden="1">
      <c r="A505" s="17" t="s">
        <v>40</v>
      </c>
      <c r="B505" s="16" t="s">
        <v>156</v>
      </c>
      <c r="C505" s="16" t="s">
        <v>35</v>
      </c>
      <c r="D505" s="16" t="s">
        <v>35</v>
      </c>
      <c r="E505" s="16" t="s">
        <v>419</v>
      </c>
      <c r="F505" s="16" t="s">
        <v>41</v>
      </c>
      <c r="G505" s="159">
        <f>G506</f>
        <v>0</v>
      </c>
      <c r="H505" s="159">
        <f t="shared" ref="H505:AG505" si="214">H506</f>
        <v>0</v>
      </c>
      <c r="I505" s="159">
        <f t="shared" si="214"/>
        <v>0</v>
      </c>
      <c r="J505" s="159">
        <f t="shared" si="214"/>
        <v>0</v>
      </c>
      <c r="K505" s="159">
        <f t="shared" si="214"/>
        <v>0</v>
      </c>
      <c r="L505" s="159">
        <f t="shared" si="214"/>
        <v>0</v>
      </c>
      <c r="M505" s="159">
        <f t="shared" si="214"/>
        <v>0</v>
      </c>
      <c r="N505" s="159">
        <f t="shared" si="214"/>
        <v>0</v>
      </c>
      <c r="O505" s="159">
        <f t="shared" si="214"/>
        <v>0</v>
      </c>
      <c r="P505" s="159">
        <f t="shared" si="214"/>
        <v>0</v>
      </c>
      <c r="Q505" s="159">
        <f t="shared" si="214"/>
        <v>0</v>
      </c>
      <c r="R505" s="159">
        <f t="shared" si="214"/>
        <v>0</v>
      </c>
      <c r="S505" s="159">
        <f t="shared" si="214"/>
        <v>0</v>
      </c>
      <c r="T505" s="159">
        <f t="shared" si="214"/>
        <v>0</v>
      </c>
      <c r="U505" s="159">
        <f t="shared" si="214"/>
        <v>0</v>
      </c>
      <c r="V505" s="159">
        <f t="shared" si="214"/>
        <v>0</v>
      </c>
      <c r="W505" s="159">
        <f t="shared" si="214"/>
        <v>0</v>
      </c>
      <c r="X505" s="159">
        <f t="shared" si="214"/>
        <v>0</v>
      </c>
      <c r="Y505" s="159">
        <f t="shared" si="214"/>
        <v>0</v>
      </c>
      <c r="Z505" s="159">
        <f t="shared" si="214"/>
        <v>0</v>
      </c>
      <c r="AA505" s="159">
        <f t="shared" si="214"/>
        <v>0</v>
      </c>
      <c r="AB505" s="159">
        <f t="shared" si="214"/>
        <v>0</v>
      </c>
      <c r="AC505" s="159">
        <f t="shared" si="214"/>
        <v>0</v>
      </c>
      <c r="AD505" s="159">
        <f t="shared" si="214"/>
        <v>0</v>
      </c>
      <c r="AE505" s="159">
        <f t="shared" si="214"/>
        <v>0</v>
      </c>
      <c r="AF505" s="159">
        <f t="shared" si="214"/>
        <v>0</v>
      </c>
      <c r="AG505" s="159">
        <f t="shared" si="214"/>
        <v>0</v>
      </c>
    </row>
    <row r="506" spans="1:33" s="19" customFormat="1" hidden="1">
      <c r="A506" s="17" t="s">
        <v>42</v>
      </c>
      <c r="B506" s="16" t="s">
        <v>156</v>
      </c>
      <c r="C506" s="16" t="s">
        <v>35</v>
      </c>
      <c r="D506" s="16" t="s">
        <v>35</v>
      </c>
      <c r="E506" s="16" t="s">
        <v>419</v>
      </c>
      <c r="F506" s="16" t="s">
        <v>43</v>
      </c>
      <c r="G506" s="159">
        <f>'прил 7'!G741</f>
        <v>0</v>
      </c>
      <c r="H506" s="159">
        <f>'прил 7'!H741</f>
        <v>0</v>
      </c>
      <c r="I506" s="159">
        <f>'прил 7'!I741</f>
        <v>0</v>
      </c>
      <c r="J506" s="159">
        <f>'прил 7'!J741</f>
        <v>0</v>
      </c>
      <c r="K506" s="159">
        <f>'прил 7'!K741</f>
        <v>0</v>
      </c>
      <c r="L506" s="159">
        <f>'прил 7'!L741</f>
        <v>0</v>
      </c>
      <c r="M506" s="159">
        <f>'прил 7'!M741</f>
        <v>0</v>
      </c>
      <c r="N506" s="159">
        <f>'прил 7'!N741</f>
        <v>0</v>
      </c>
      <c r="O506" s="159">
        <f>'прил 7'!O741</f>
        <v>0</v>
      </c>
      <c r="P506" s="159">
        <f>'прил 7'!P741</f>
        <v>0</v>
      </c>
      <c r="Q506" s="159">
        <f>'прил 7'!Q741</f>
        <v>0</v>
      </c>
      <c r="R506" s="159">
        <f>'прил 7'!R741</f>
        <v>0</v>
      </c>
      <c r="S506" s="159">
        <f>'прил 7'!S741</f>
        <v>0</v>
      </c>
      <c r="T506" s="159">
        <f>'прил 7'!T741</f>
        <v>0</v>
      </c>
      <c r="U506" s="159">
        <f>'прил 7'!U741</f>
        <v>0</v>
      </c>
      <c r="V506" s="159">
        <f>'прил 7'!V741</f>
        <v>0</v>
      </c>
      <c r="W506" s="159">
        <f>'прил 7'!W741</f>
        <v>0</v>
      </c>
      <c r="X506" s="159">
        <f>'прил 7'!X741</f>
        <v>0</v>
      </c>
      <c r="Y506" s="159">
        <f>'прил 7'!Y741</f>
        <v>0</v>
      </c>
      <c r="Z506" s="159">
        <f>'прил 7'!Z741</f>
        <v>0</v>
      </c>
      <c r="AA506" s="159">
        <f>'прил 7'!AA741</f>
        <v>0</v>
      </c>
      <c r="AB506" s="159">
        <f>'прил 7'!AB741</f>
        <v>0</v>
      </c>
      <c r="AC506" s="159">
        <f>'прил 7'!AC741</f>
        <v>0</v>
      </c>
      <c r="AD506" s="159">
        <f>'прил 7'!AD741</f>
        <v>0</v>
      </c>
      <c r="AE506" s="159">
        <f>'прил 7'!AE741</f>
        <v>0</v>
      </c>
      <c r="AF506" s="159">
        <f>'прил 7'!AF741</f>
        <v>0</v>
      </c>
      <c r="AG506" s="159">
        <f>'прил 7'!AG741</f>
        <v>0</v>
      </c>
    </row>
    <row r="507" spans="1:33" s="19" customFormat="1" ht="25.5">
      <c r="A507" s="17" t="s">
        <v>40</v>
      </c>
      <c r="B507" s="16" t="s">
        <v>156</v>
      </c>
      <c r="C507" s="16" t="s">
        <v>35</v>
      </c>
      <c r="D507" s="16" t="s">
        <v>35</v>
      </c>
      <c r="E507" s="16" t="s">
        <v>419</v>
      </c>
      <c r="F507" s="16" t="s">
        <v>41</v>
      </c>
      <c r="G507" s="159">
        <f>G508</f>
        <v>595574.47</v>
      </c>
      <c r="H507" s="159">
        <f t="shared" ref="H507:AG507" si="215">H508</f>
        <v>595576.47</v>
      </c>
      <c r="I507" s="159">
        <f t="shared" si="215"/>
        <v>595578.47</v>
      </c>
      <c r="J507" s="159">
        <f t="shared" si="215"/>
        <v>595580.47</v>
      </c>
      <c r="K507" s="159">
        <f t="shared" si="215"/>
        <v>595582.47</v>
      </c>
      <c r="L507" s="159">
        <f t="shared" si="215"/>
        <v>595584.47</v>
      </c>
      <c r="M507" s="159">
        <f t="shared" si="215"/>
        <v>595586.47</v>
      </c>
      <c r="N507" s="159">
        <f t="shared" si="215"/>
        <v>595588.47</v>
      </c>
      <c r="O507" s="159">
        <f t="shared" si="215"/>
        <v>595590.47</v>
      </c>
      <c r="P507" s="159">
        <f t="shared" si="215"/>
        <v>595592.47</v>
      </c>
      <c r="Q507" s="159">
        <f t="shared" si="215"/>
        <v>595594.47</v>
      </c>
      <c r="R507" s="159">
        <f t="shared" si="215"/>
        <v>595574.47</v>
      </c>
      <c r="S507" s="159">
        <f t="shared" si="215"/>
        <v>0</v>
      </c>
      <c r="T507" s="159">
        <f t="shared" si="215"/>
        <v>0</v>
      </c>
      <c r="U507" s="159">
        <f t="shared" si="215"/>
        <v>0</v>
      </c>
      <c r="V507" s="159">
        <f t="shared" si="215"/>
        <v>0</v>
      </c>
      <c r="W507" s="159">
        <f t="shared" si="215"/>
        <v>0</v>
      </c>
      <c r="X507" s="159">
        <f t="shared" si="215"/>
        <v>0</v>
      </c>
      <c r="Y507" s="159">
        <f t="shared" si="215"/>
        <v>0</v>
      </c>
      <c r="Z507" s="159">
        <f t="shared" si="215"/>
        <v>0</v>
      </c>
      <c r="AA507" s="159">
        <f t="shared" si="215"/>
        <v>0</v>
      </c>
      <c r="AB507" s="159">
        <f t="shared" si="215"/>
        <v>0</v>
      </c>
      <c r="AC507" s="159">
        <f t="shared" si="215"/>
        <v>0</v>
      </c>
      <c r="AD507" s="159">
        <f t="shared" si="215"/>
        <v>0</v>
      </c>
      <c r="AE507" s="159">
        <f t="shared" si="215"/>
        <v>0</v>
      </c>
      <c r="AF507" s="159">
        <f t="shared" si="215"/>
        <v>0</v>
      </c>
      <c r="AG507" s="159">
        <f t="shared" si="215"/>
        <v>595574.47</v>
      </c>
    </row>
    <row r="508" spans="1:33" s="19" customFormat="1">
      <c r="A508" s="17" t="s">
        <v>42</v>
      </c>
      <c r="B508" s="16" t="s">
        <v>156</v>
      </c>
      <c r="C508" s="16" t="s">
        <v>35</v>
      </c>
      <c r="D508" s="16" t="s">
        <v>35</v>
      </c>
      <c r="E508" s="16" t="s">
        <v>419</v>
      </c>
      <c r="F508" s="16" t="s">
        <v>43</v>
      </c>
      <c r="G508" s="159">
        <f>'прил 7'!G743+'прил 7'!G162</f>
        <v>595574.47</v>
      </c>
      <c r="H508" s="159">
        <f>'прил 7'!H743+'прил 7'!H162</f>
        <v>595576.47</v>
      </c>
      <c r="I508" s="159">
        <f>'прил 7'!I743+'прил 7'!I162</f>
        <v>595578.47</v>
      </c>
      <c r="J508" s="159">
        <f>'прил 7'!J743+'прил 7'!J162</f>
        <v>595580.47</v>
      </c>
      <c r="K508" s="159">
        <f>'прил 7'!K743+'прил 7'!K162</f>
        <v>595582.47</v>
      </c>
      <c r="L508" s="159">
        <f>'прил 7'!L743+'прил 7'!L162</f>
        <v>595584.47</v>
      </c>
      <c r="M508" s="159">
        <f>'прил 7'!M743+'прил 7'!M162</f>
        <v>595586.47</v>
      </c>
      <c r="N508" s="159">
        <f>'прил 7'!N743+'прил 7'!N162</f>
        <v>595588.47</v>
      </c>
      <c r="O508" s="159">
        <f>'прил 7'!O743+'прил 7'!O162</f>
        <v>595590.47</v>
      </c>
      <c r="P508" s="159">
        <f>'прил 7'!P743+'прил 7'!P162</f>
        <v>595592.47</v>
      </c>
      <c r="Q508" s="159">
        <f>'прил 7'!Q743+'прил 7'!Q162</f>
        <v>595594.47</v>
      </c>
      <c r="R508" s="159">
        <f>'прил 7'!R743+'прил 7'!R162</f>
        <v>595574.47</v>
      </c>
      <c r="S508" s="159">
        <f>'прил 7'!S743+'прил 7'!S162</f>
        <v>0</v>
      </c>
      <c r="T508" s="159">
        <f>'прил 7'!T743+'прил 7'!T162</f>
        <v>0</v>
      </c>
      <c r="U508" s="159">
        <f>'прил 7'!U743+'прил 7'!U162</f>
        <v>0</v>
      </c>
      <c r="V508" s="159">
        <f>'прил 7'!V743+'прил 7'!V162</f>
        <v>0</v>
      </c>
      <c r="W508" s="159">
        <f>'прил 7'!W743+'прил 7'!W162</f>
        <v>0</v>
      </c>
      <c r="X508" s="159">
        <f>'прил 7'!X743+'прил 7'!X162</f>
        <v>0</v>
      </c>
      <c r="Y508" s="159">
        <f>'прил 7'!Y743+'прил 7'!Y162</f>
        <v>0</v>
      </c>
      <c r="Z508" s="159">
        <f>'прил 7'!Z743+'прил 7'!Z162</f>
        <v>0</v>
      </c>
      <c r="AA508" s="159">
        <f>'прил 7'!AA743+'прил 7'!AA162</f>
        <v>0</v>
      </c>
      <c r="AB508" s="159">
        <f>'прил 7'!AB743+'прил 7'!AB162</f>
        <v>0</v>
      </c>
      <c r="AC508" s="159">
        <f>'прил 7'!AC743+'прил 7'!AC162</f>
        <v>0</v>
      </c>
      <c r="AD508" s="159">
        <f>'прил 7'!AD743+'прил 7'!AD162</f>
        <v>0</v>
      </c>
      <c r="AE508" s="159">
        <f>'прил 7'!AE743+'прил 7'!AE162</f>
        <v>0</v>
      </c>
      <c r="AF508" s="159">
        <f>'прил 7'!AF743+'прил 7'!AF162</f>
        <v>0</v>
      </c>
      <c r="AG508" s="159">
        <v>595574.47</v>
      </c>
    </row>
    <row r="509" spans="1:33" s="19" customFormat="1" ht="51">
      <c r="A509" s="17" t="s">
        <v>915</v>
      </c>
      <c r="B509" s="15">
        <v>757</v>
      </c>
      <c r="C509" s="16" t="s">
        <v>35</v>
      </c>
      <c r="D509" s="16" t="s">
        <v>35</v>
      </c>
      <c r="E509" s="16" t="s">
        <v>914</v>
      </c>
      <c r="F509" s="16"/>
      <c r="G509" s="159">
        <f>G510</f>
        <v>736825.03</v>
      </c>
      <c r="H509" s="159">
        <f t="shared" ref="H509:AG509" si="216">H510</f>
        <v>736826.03</v>
      </c>
      <c r="I509" s="159">
        <f t="shared" si="216"/>
        <v>736827.03</v>
      </c>
      <c r="J509" s="159">
        <f t="shared" si="216"/>
        <v>736828.03</v>
      </c>
      <c r="K509" s="159">
        <f t="shared" si="216"/>
        <v>736829.03</v>
      </c>
      <c r="L509" s="159">
        <f t="shared" si="216"/>
        <v>736830.03</v>
      </c>
      <c r="M509" s="159">
        <f t="shared" si="216"/>
        <v>736831.03</v>
      </c>
      <c r="N509" s="159">
        <f t="shared" si="216"/>
        <v>736832.03</v>
      </c>
      <c r="O509" s="159">
        <f t="shared" si="216"/>
        <v>736833.03</v>
      </c>
      <c r="P509" s="159">
        <f t="shared" si="216"/>
        <v>736834.03</v>
      </c>
      <c r="Q509" s="159">
        <f t="shared" si="216"/>
        <v>736835.03</v>
      </c>
      <c r="R509" s="159">
        <f t="shared" si="216"/>
        <v>736825.03</v>
      </c>
      <c r="S509" s="159">
        <f t="shared" si="216"/>
        <v>213366.56</v>
      </c>
      <c r="T509" s="159">
        <f t="shared" si="216"/>
        <v>213366.56</v>
      </c>
      <c r="U509" s="159">
        <f t="shared" si="216"/>
        <v>213366.56</v>
      </c>
      <c r="V509" s="159">
        <f t="shared" si="216"/>
        <v>213366.56</v>
      </c>
      <c r="W509" s="159">
        <f t="shared" si="216"/>
        <v>213366.56</v>
      </c>
      <c r="X509" s="159">
        <f t="shared" si="216"/>
        <v>213366.56</v>
      </c>
      <c r="Y509" s="159">
        <f t="shared" si="216"/>
        <v>213366.56</v>
      </c>
      <c r="Z509" s="159">
        <f t="shared" si="216"/>
        <v>213366.56</v>
      </c>
      <c r="AA509" s="159">
        <f t="shared" si="216"/>
        <v>213366.56</v>
      </c>
      <c r="AB509" s="159">
        <f t="shared" si="216"/>
        <v>213366.56</v>
      </c>
      <c r="AC509" s="159">
        <f t="shared" si="216"/>
        <v>213366.56</v>
      </c>
      <c r="AD509" s="159">
        <f t="shared" si="216"/>
        <v>213366.56</v>
      </c>
      <c r="AE509" s="159">
        <f t="shared" si="216"/>
        <v>213366.56</v>
      </c>
      <c r="AF509" s="159">
        <f t="shared" si="216"/>
        <v>213366.56</v>
      </c>
      <c r="AG509" s="159">
        <f t="shared" si="216"/>
        <v>736825.03</v>
      </c>
    </row>
    <row r="510" spans="1:33" s="19" customFormat="1">
      <c r="A510" s="17" t="s">
        <v>42</v>
      </c>
      <c r="B510" s="15">
        <v>757</v>
      </c>
      <c r="C510" s="16" t="s">
        <v>35</v>
      </c>
      <c r="D510" s="16" t="s">
        <v>35</v>
      </c>
      <c r="E510" s="16" t="s">
        <v>914</v>
      </c>
      <c r="F510" s="16" t="s">
        <v>43</v>
      </c>
      <c r="G510" s="159">
        <f>213366.56+'прил 7'!G729</f>
        <v>736825.03</v>
      </c>
      <c r="H510" s="159">
        <f>213366.56+'прил 7'!H729</f>
        <v>736826.03</v>
      </c>
      <c r="I510" s="159">
        <f>213366.56+'прил 7'!I729</f>
        <v>736827.03</v>
      </c>
      <c r="J510" s="159">
        <f>213366.56+'прил 7'!J729</f>
        <v>736828.03</v>
      </c>
      <c r="K510" s="159">
        <f>213366.56+'прил 7'!K729</f>
        <v>736829.03</v>
      </c>
      <c r="L510" s="159">
        <f>213366.56+'прил 7'!L729</f>
        <v>736830.03</v>
      </c>
      <c r="M510" s="159">
        <f>213366.56+'прил 7'!M729</f>
        <v>736831.03</v>
      </c>
      <c r="N510" s="159">
        <f>213366.56+'прил 7'!N729</f>
        <v>736832.03</v>
      </c>
      <c r="O510" s="159">
        <f>213366.56+'прил 7'!O729</f>
        <v>736833.03</v>
      </c>
      <c r="P510" s="159">
        <f>213366.56+'прил 7'!P729</f>
        <v>736834.03</v>
      </c>
      <c r="Q510" s="159">
        <f>213366.56+'прил 7'!Q729</f>
        <v>736835.03</v>
      </c>
      <c r="R510" s="159">
        <f>213366.56+'прил 7'!R729</f>
        <v>736825.03</v>
      </c>
      <c r="S510" s="159">
        <f>213366.56+'прил 7'!S729</f>
        <v>213366.56</v>
      </c>
      <c r="T510" s="159">
        <f>213366.56+'прил 7'!T729</f>
        <v>213366.56</v>
      </c>
      <c r="U510" s="159">
        <f>213366.56+'прил 7'!U729</f>
        <v>213366.56</v>
      </c>
      <c r="V510" s="159">
        <f>213366.56+'прил 7'!V729</f>
        <v>213366.56</v>
      </c>
      <c r="W510" s="159">
        <f>213366.56+'прил 7'!W729</f>
        <v>213366.56</v>
      </c>
      <c r="X510" s="159">
        <f>213366.56+'прил 7'!X729</f>
        <v>213366.56</v>
      </c>
      <c r="Y510" s="159">
        <f>213366.56+'прил 7'!Y729</f>
        <v>213366.56</v>
      </c>
      <c r="Z510" s="159">
        <f>213366.56+'прил 7'!Z729</f>
        <v>213366.56</v>
      </c>
      <c r="AA510" s="159">
        <f>213366.56+'прил 7'!AA729</f>
        <v>213366.56</v>
      </c>
      <c r="AB510" s="159">
        <f>213366.56+'прил 7'!AB729</f>
        <v>213366.56</v>
      </c>
      <c r="AC510" s="159">
        <f>213366.56+'прил 7'!AC729</f>
        <v>213366.56</v>
      </c>
      <c r="AD510" s="159">
        <f>213366.56+'прил 7'!AD729</f>
        <v>213366.56</v>
      </c>
      <c r="AE510" s="159">
        <f>213366.56+'прил 7'!AE729</f>
        <v>213366.56</v>
      </c>
      <c r="AF510" s="159">
        <f>213366.56+'прил 7'!AF729</f>
        <v>213366.56</v>
      </c>
      <c r="AG510" s="159">
        <v>736825.03</v>
      </c>
    </row>
    <row r="511" spans="1:33" s="19" customFormat="1" hidden="1">
      <c r="A511" s="17"/>
      <c r="B511" s="16"/>
      <c r="C511" s="16"/>
      <c r="D511" s="16"/>
      <c r="E511" s="16"/>
      <c r="F511" s="16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  <c r="AE511" s="159"/>
      <c r="AF511" s="159"/>
      <c r="AG511" s="159"/>
    </row>
    <row r="512" spans="1:33" s="4" customFormat="1" ht="29.25" customHeight="1">
      <c r="A512" s="17" t="s">
        <v>320</v>
      </c>
      <c r="B512" s="15">
        <v>774</v>
      </c>
      <c r="C512" s="16" t="s">
        <v>35</v>
      </c>
      <c r="D512" s="16" t="s">
        <v>37</v>
      </c>
      <c r="E512" s="16" t="s">
        <v>460</v>
      </c>
      <c r="F512" s="16"/>
      <c r="G512" s="159">
        <f>G513</f>
        <v>457621.42000000004</v>
      </c>
      <c r="H512" s="159">
        <f t="shared" ref="H512:AG514" si="217">H513</f>
        <v>457623.42000000004</v>
      </c>
      <c r="I512" s="159">
        <f t="shared" si="217"/>
        <v>457625.42000000004</v>
      </c>
      <c r="J512" s="159">
        <f t="shared" si="217"/>
        <v>457627.42000000004</v>
      </c>
      <c r="K512" s="159">
        <f t="shared" si="217"/>
        <v>457629.42000000004</v>
      </c>
      <c r="L512" s="159">
        <f t="shared" si="217"/>
        <v>457631.42000000004</v>
      </c>
      <c r="M512" s="159">
        <f t="shared" si="217"/>
        <v>457633.42000000004</v>
      </c>
      <c r="N512" s="159">
        <f t="shared" si="217"/>
        <v>457635.42000000004</v>
      </c>
      <c r="O512" s="159">
        <f t="shared" si="217"/>
        <v>457637.42000000004</v>
      </c>
      <c r="P512" s="159">
        <f t="shared" si="217"/>
        <v>457639.42000000004</v>
      </c>
      <c r="Q512" s="159">
        <f t="shared" si="217"/>
        <v>457641.42000000004</v>
      </c>
      <c r="R512" s="159">
        <f t="shared" si="217"/>
        <v>457621.42000000004</v>
      </c>
      <c r="S512" s="159">
        <f t="shared" si="217"/>
        <v>0</v>
      </c>
      <c r="T512" s="159">
        <f t="shared" si="217"/>
        <v>0</v>
      </c>
      <c r="U512" s="159">
        <f t="shared" si="217"/>
        <v>0</v>
      </c>
      <c r="V512" s="159">
        <f t="shared" si="217"/>
        <v>0</v>
      </c>
      <c r="W512" s="159">
        <f t="shared" si="217"/>
        <v>0</v>
      </c>
      <c r="X512" s="159">
        <f t="shared" si="217"/>
        <v>0</v>
      </c>
      <c r="Y512" s="159">
        <f t="shared" si="217"/>
        <v>0</v>
      </c>
      <c r="Z512" s="159">
        <f t="shared" si="217"/>
        <v>0</v>
      </c>
      <c r="AA512" s="159">
        <f t="shared" si="217"/>
        <v>0</v>
      </c>
      <c r="AB512" s="159">
        <f t="shared" si="217"/>
        <v>0</v>
      </c>
      <c r="AC512" s="159">
        <f t="shared" si="217"/>
        <v>0</v>
      </c>
      <c r="AD512" s="159">
        <f t="shared" si="217"/>
        <v>0</v>
      </c>
      <c r="AE512" s="159">
        <f t="shared" si="217"/>
        <v>0</v>
      </c>
      <c r="AF512" s="159">
        <f t="shared" si="217"/>
        <v>0</v>
      </c>
      <c r="AG512" s="159">
        <f t="shared" si="217"/>
        <v>457621.42</v>
      </c>
    </row>
    <row r="513" spans="1:33" s="4" customFormat="1" ht="32.25" customHeight="1">
      <c r="A513" s="17" t="s">
        <v>321</v>
      </c>
      <c r="B513" s="15">
        <v>774</v>
      </c>
      <c r="C513" s="16" t="s">
        <v>35</v>
      </c>
      <c r="D513" s="16" t="s">
        <v>37</v>
      </c>
      <c r="E513" s="16" t="s">
        <v>461</v>
      </c>
      <c r="F513" s="16"/>
      <c r="G513" s="159">
        <f>G514</f>
        <v>457621.42000000004</v>
      </c>
      <c r="H513" s="159">
        <f t="shared" si="217"/>
        <v>457623.42000000004</v>
      </c>
      <c r="I513" s="159">
        <f t="shared" si="217"/>
        <v>457625.42000000004</v>
      </c>
      <c r="J513" s="159">
        <f t="shared" si="217"/>
        <v>457627.42000000004</v>
      </c>
      <c r="K513" s="159">
        <f t="shared" si="217"/>
        <v>457629.42000000004</v>
      </c>
      <c r="L513" s="159">
        <f t="shared" si="217"/>
        <v>457631.42000000004</v>
      </c>
      <c r="M513" s="159">
        <f t="shared" si="217"/>
        <v>457633.42000000004</v>
      </c>
      <c r="N513" s="159">
        <f t="shared" si="217"/>
        <v>457635.42000000004</v>
      </c>
      <c r="O513" s="159">
        <f t="shared" si="217"/>
        <v>457637.42000000004</v>
      </c>
      <c r="P513" s="159">
        <f t="shared" si="217"/>
        <v>457639.42000000004</v>
      </c>
      <c r="Q513" s="159">
        <f t="shared" si="217"/>
        <v>457641.42000000004</v>
      </c>
      <c r="R513" s="159">
        <f t="shared" si="217"/>
        <v>457621.42000000004</v>
      </c>
      <c r="S513" s="159">
        <f t="shared" si="217"/>
        <v>0</v>
      </c>
      <c r="T513" s="159">
        <f t="shared" si="217"/>
        <v>0</v>
      </c>
      <c r="U513" s="159">
        <f t="shared" si="217"/>
        <v>0</v>
      </c>
      <c r="V513" s="159">
        <f t="shared" si="217"/>
        <v>0</v>
      </c>
      <c r="W513" s="159">
        <f t="shared" si="217"/>
        <v>0</v>
      </c>
      <c r="X513" s="159">
        <f t="shared" si="217"/>
        <v>0</v>
      </c>
      <c r="Y513" s="159">
        <f t="shared" si="217"/>
        <v>0</v>
      </c>
      <c r="Z513" s="159">
        <f t="shared" si="217"/>
        <v>0</v>
      </c>
      <c r="AA513" s="159">
        <f t="shared" si="217"/>
        <v>0</v>
      </c>
      <c r="AB513" s="159">
        <f t="shared" si="217"/>
        <v>0</v>
      </c>
      <c r="AC513" s="159">
        <f t="shared" si="217"/>
        <v>0</v>
      </c>
      <c r="AD513" s="159">
        <f t="shared" si="217"/>
        <v>0</v>
      </c>
      <c r="AE513" s="159">
        <f t="shared" si="217"/>
        <v>0</v>
      </c>
      <c r="AF513" s="159">
        <f t="shared" si="217"/>
        <v>0</v>
      </c>
      <c r="AG513" s="159">
        <f t="shared" si="217"/>
        <v>457621.42</v>
      </c>
    </row>
    <row r="514" spans="1:33" s="19" customFormat="1" ht="25.5">
      <c r="A514" s="17" t="s">
        <v>40</v>
      </c>
      <c r="B514" s="16" t="s">
        <v>156</v>
      </c>
      <c r="C514" s="16" t="s">
        <v>35</v>
      </c>
      <c r="D514" s="16" t="s">
        <v>37</v>
      </c>
      <c r="E514" s="16" t="s">
        <v>461</v>
      </c>
      <c r="F514" s="16" t="s">
        <v>41</v>
      </c>
      <c r="G514" s="159">
        <f>G515</f>
        <v>457621.42000000004</v>
      </c>
      <c r="H514" s="159">
        <f t="shared" si="217"/>
        <v>457623.42000000004</v>
      </c>
      <c r="I514" s="159">
        <f t="shared" si="217"/>
        <v>457625.42000000004</v>
      </c>
      <c r="J514" s="159">
        <f t="shared" si="217"/>
        <v>457627.42000000004</v>
      </c>
      <c r="K514" s="159">
        <f t="shared" si="217"/>
        <v>457629.42000000004</v>
      </c>
      <c r="L514" s="159">
        <f t="shared" si="217"/>
        <v>457631.42000000004</v>
      </c>
      <c r="M514" s="159">
        <f t="shared" si="217"/>
        <v>457633.42000000004</v>
      </c>
      <c r="N514" s="159">
        <f t="shared" si="217"/>
        <v>457635.42000000004</v>
      </c>
      <c r="O514" s="159">
        <f t="shared" si="217"/>
        <v>457637.42000000004</v>
      </c>
      <c r="P514" s="159">
        <f t="shared" si="217"/>
        <v>457639.42000000004</v>
      </c>
      <c r="Q514" s="159">
        <f t="shared" si="217"/>
        <v>457641.42000000004</v>
      </c>
      <c r="R514" s="159">
        <f t="shared" si="217"/>
        <v>457621.42000000004</v>
      </c>
      <c r="S514" s="159">
        <f t="shared" si="217"/>
        <v>0</v>
      </c>
      <c r="T514" s="159">
        <f t="shared" si="217"/>
        <v>0</v>
      </c>
      <c r="U514" s="159">
        <f t="shared" si="217"/>
        <v>0</v>
      </c>
      <c r="V514" s="159">
        <f t="shared" si="217"/>
        <v>0</v>
      </c>
      <c r="W514" s="159">
        <f t="shared" si="217"/>
        <v>0</v>
      </c>
      <c r="X514" s="159">
        <f t="shared" si="217"/>
        <v>0</v>
      </c>
      <c r="Y514" s="159">
        <f t="shared" si="217"/>
        <v>0</v>
      </c>
      <c r="Z514" s="159">
        <f t="shared" si="217"/>
        <v>0</v>
      </c>
      <c r="AA514" s="159">
        <f t="shared" si="217"/>
        <v>0</v>
      </c>
      <c r="AB514" s="159">
        <f t="shared" si="217"/>
        <v>0</v>
      </c>
      <c r="AC514" s="159">
        <f t="shared" si="217"/>
        <v>0</v>
      </c>
      <c r="AD514" s="159">
        <f t="shared" si="217"/>
        <v>0</v>
      </c>
      <c r="AE514" s="159">
        <f t="shared" si="217"/>
        <v>0</v>
      </c>
      <c r="AF514" s="159">
        <f t="shared" si="217"/>
        <v>0</v>
      </c>
      <c r="AG514" s="159">
        <f t="shared" si="217"/>
        <v>457621.42</v>
      </c>
    </row>
    <row r="515" spans="1:33" s="19" customFormat="1">
      <c r="A515" s="17" t="s">
        <v>42</v>
      </c>
      <c r="B515" s="16" t="s">
        <v>156</v>
      </c>
      <c r="C515" s="16" t="s">
        <v>35</v>
      </c>
      <c r="D515" s="16" t="s">
        <v>37</v>
      </c>
      <c r="E515" s="16" t="s">
        <v>461</v>
      </c>
      <c r="F515" s="16" t="s">
        <v>43</v>
      </c>
      <c r="G515" s="159">
        <f>'прил 7'!G654+'прил 7'!G713</f>
        <v>457621.42000000004</v>
      </c>
      <c r="H515" s="159">
        <f>'прил 7'!H654+'прил 7'!H713</f>
        <v>457623.42000000004</v>
      </c>
      <c r="I515" s="159">
        <f>'прил 7'!I654+'прил 7'!I713</f>
        <v>457625.42000000004</v>
      </c>
      <c r="J515" s="159">
        <f>'прил 7'!J654+'прил 7'!J713</f>
        <v>457627.42000000004</v>
      </c>
      <c r="K515" s="159">
        <f>'прил 7'!K654+'прил 7'!K713</f>
        <v>457629.42000000004</v>
      </c>
      <c r="L515" s="159">
        <f>'прил 7'!L654+'прил 7'!L713</f>
        <v>457631.42000000004</v>
      </c>
      <c r="M515" s="159">
        <f>'прил 7'!M654+'прил 7'!M713</f>
        <v>457633.42000000004</v>
      </c>
      <c r="N515" s="159">
        <f>'прил 7'!N654+'прил 7'!N713</f>
        <v>457635.42000000004</v>
      </c>
      <c r="O515" s="159">
        <f>'прил 7'!O654+'прил 7'!O713</f>
        <v>457637.42000000004</v>
      </c>
      <c r="P515" s="159">
        <f>'прил 7'!P654+'прил 7'!P713</f>
        <v>457639.42000000004</v>
      </c>
      <c r="Q515" s="159">
        <f>'прил 7'!Q654+'прил 7'!Q713</f>
        <v>457641.42000000004</v>
      </c>
      <c r="R515" s="159">
        <f>'прил 7'!R654+'прил 7'!R713</f>
        <v>457621.42000000004</v>
      </c>
      <c r="S515" s="159">
        <f>'прил 7'!S654+'прил 7'!S713</f>
        <v>0</v>
      </c>
      <c r="T515" s="159">
        <f>'прил 7'!T654+'прил 7'!T713</f>
        <v>0</v>
      </c>
      <c r="U515" s="159">
        <f>'прил 7'!U654+'прил 7'!U713</f>
        <v>0</v>
      </c>
      <c r="V515" s="159">
        <f>'прил 7'!V654+'прил 7'!V713</f>
        <v>0</v>
      </c>
      <c r="W515" s="159">
        <f>'прил 7'!W654+'прил 7'!W713</f>
        <v>0</v>
      </c>
      <c r="X515" s="159">
        <f>'прил 7'!X654+'прил 7'!X713</f>
        <v>0</v>
      </c>
      <c r="Y515" s="159">
        <f>'прил 7'!Y654+'прил 7'!Y713</f>
        <v>0</v>
      </c>
      <c r="Z515" s="159">
        <f>'прил 7'!Z654+'прил 7'!Z713</f>
        <v>0</v>
      </c>
      <c r="AA515" s="159">
        <f>'прил 7'!AA654+'прил 7'!AA713</f>
        <v>0</v>
      </c>
      <c r="AB515" s="159">
        <f>'прил 7'!AB654+'прил 7'!AB713</f>
        <v>0</v>
      </c>
      <c r="AC515" s="159">
        <f>'прил 7'!AC654+'прил 7'!AC713</f>
        <v>0</v>
      </c>
      <c r="AD515" s="159">
        <f>'прил 7'!AD654+'прил 7'!AD713</f>
        <v>0</v>
      </c>
      <c r="AE515" s="159">
        <f>'прил 7'!AE654+'прил 7'!AE713</f>
        <v>0</v>
      </c>
      <c r="AF515" s="159">
        <f>'прил 7'!AF654+'прил 7'!AF713</f>
        <v>0</v>
      </c>
      <c r="AG515" s="159">
        <v>457621.42</v>
      </c>
    </row>
    <row r="516" spans="1:33" s="19" customFormat="1" ht="32.25" customHeight="1">
      <c r="A516" s="17" t="s">
        <v>322</v>
      </c>
      <c r="B516" s="16" t="s">
        <v>156</v>
      </c>
      <c r="C516" s="16" t="s">
        <v>35</v>
      </c>
      <c r="D516" s="16" t="s">
        <v>235</v>
      </c>
      <c r="E516" s="16" t="s">
        <v>464</v>
      </c>
      <c r="F516" s="16"/>
      <c r="G516" s="159">
        <f>G517</f>
        <v>13382590.74</v>
      </c>
      <c r="H516" s="159">
        <f t="shared" ref="H516:AG516" si="218">H517</f>
        <v>13382591.74</v>
      </c>
      <c r="I516" s="159">
        <f t="shared" si="218"/>
        <v>13382592.74</v>
      </c>
      <c r="J516" s="159">
        <f t="shared" si="218"/>
        <v>13382593.74</v>
      </c>
      <c r="K516" s="159">
        <f t="shared" si="218"/>
        <v>13382594.74</v>
      </c>
      <c r="L516" s="159">
        <f t="shared" si="218"/>
        <v>13382595.74</v>
      </c>
      <c r="M516" s="159">
        <f t="shared" si="218"/>
        <v>13382596.74</v>
      </c>
      <c r="N516" s="159">
        <f t="shared" si="218"/>
        <v>13382597.74</v>
      </c>
      <c r="O516" s="159">
        <f t="shared" si="218"/>
        <v>13382598.74</v>
      </c>
      <c r="P516" s="159">
        <f t="shared" si="218"/>
        <v>13382599.74</v>
      </c>
      <c r="Q516" s="159">
        <f t="shared" si="218"/>
        <v>13382600.74</v>
      </c>
      <c r="R516" s="159">
        <f t="shared" si="218"/>
        <v>13382601.74</v>
      </c>
      <c r="S516" s="159">
        <f t="shared" si="218"/>
        <v>10012</v>
      </c>
      <c r="T516" s="159">
        <f t="shared" si="218"/>
        <v>10013</v>
      </c>
      <c r="U516" s="159">
        <f t="shared" si="218"/>
        <v>10014</v>
      </c>
      <c r="V516" s="159">
        <f t="shared" si="218"/>
        <v>10015</v>
      </c>
      <c r="W516" s="159">
        <f t="shared" si="218"/>
        <v>10016</v>
      </c>
      <c r="X516" s="159">
        <f t="shared" si="218"/>
        <v>10017</v>
      </c>
      <c r="Y516" s="159">
        <f t="shared" si="218"/>
        <v>10018</v>
      </c>
      <c r="Z516" s="159">
        <f t="shared" si="218"/>
        <v>10019</v>
      </c>
      <c r="AA516" s="159">
        <f t="shared" si="218"/>
        <v>10020</v>
      </c>
      <c r="AB516" s="159">
        <f t="shared" si="218"/>
        <v>10021</v>
      </c>
      <c r="AC516" s="159">
        <f t="shared" si="218"/>
        <v>10022</v>
      </c>
      <c r="AD516" s="159">
        <f t="shared" si="218"/>
        <v>10023</v>
      </c>
      <c r="AE516" s="159">
        <f t="shared" si="218"/>
        <v>10024</v>
      </c>
      <c r="AF516" s="159">
        <f t="shared" si="218"/>
        <v>10025</v>
      </c>
      <c r="AG516" s="159">
        <f t="shared" si="218"/>
        <v>13382590.74</v>
      </c>
    </row>
    <row r="517" spans="1:33" s="19" customFormat="1" ht="25.5">
      <c r="A517" s="17" t="s">
        <v>121</v>
      </c>
      <c r="B517" s="16" t="s">
        <v>156</v>
      </c>
      <c r="C517" s="16" t="s">
        <v>35</v>
      </c>
      <c r="D517" s="16" t="s">
        <v>235</v>
      </c>
      <c r="E517" s="16" t="s">
        <v>465</v>
      </c>
      <c r="F517" s="16"/>
      <c r="G517" s="159">
        <f>G518+G520+G522</f>
        <v>13382590.74</v>
      </c>
      <c r="H517" s="159">
        <f t="shared" ref="H517:AG517" si="219">H518+H520+H522</f>
        <v>13382591.74</v>
      </c>
      <c r="I517" s="159">
        <f t="shared" si="219"/>
        <v>13382592.74</v>
      </c>
      <c r="J517" s="159">
        <f t="shared" si="219"/>
        <v>13382593.74</v>
      </c>
      <c r="K517" s="159">
        <f t="shared" si="219"/>
        <v>13382594.74</v>
      </c>
      <c r="L517" s="159">
        <f t="shared" si="219"/>
        <v>13382595.74</v>
      </c>
      <c r="M517" s="159">
        <f t="shared" si="219"/>
        <v>13382596.74</v>
      </c>
      <c r="N517" s="159">
        <f t="shared" si="219"/>
        <v>13382597.74</v>
      </c>
      <c r="O517" s="159">
        <f t="shared" si="219"/>
        <v>13382598.74</v>
      </c>
      <c r="P517" s="159">
        <f t="shared" si="219"/>
        <v>13382599.74</v>
      </c>
      <c r="Q517" s="159">
        <f t="shared" si="219"/>
        <v>13382600.74</v>
      </c>
      <c r="R517" s="159">
        <f t="shared" si="219"/>
        <v>13382601.74</v>
      </c>
      <c r="S517" s="159">
        <f t="shared" si="219"/>
        <v>10012</v>
      </c>
      <c r="T517" s="159">
        <f t="shared" si="219"/>
        <v>10013</v>
      </c>
      <c r="U517" s="159">
        <f t="shared" si="219"/>
        <v>10014</v>
      </c>
      <c r="V517" s="159">
        <f t="shared" si="219"/>
        <v>10015</v>
      </c>
      <c r="W517" s="159">
        <f t="shared" si="219"/>
        <v>10016</v>
      </c>
      <c r="X517" s="159">
        <f t="shared" si="219"/>
        <v>10017</v>
      </c>
      <c r="Y517" s="159">
        <f t="shared" si="219"/>
        <v>10018</v>
      </c>
      <c r="Z517" s="159">
        <f t="shared" si="219"/>
        <v>10019</v>
      </c>
      <c r="AA517" s="159">
        <f t="shared" si="219"/>
        <v>10020</v>
      </c>
      <c r="AB517" s="159">
        <f t="shared" si="219"/>
        <v>10021</v>
      </c>
      <c r="AC517" s="159">
        <f t="shared" si="219"/>
        <v>10022</v>
      </c>
      <c r="AD517" s="159">
        <f t="shared" si="219"/>
        <v>10023</v>
      </c>
      <c r="AE517" s="159">
        <f t="shared" si="219"/>
        <v>10024</v>
      </c>
      <c r="AF517" s="159">
        <f t="shared" si="219"/>
        <v>10025</v>
      </c>
      <c r="AG517" s="159">
        <f t="shared" si="219"/>
        <v>13382590.74</v>
      </c>
    </row>
    <row r="518" spans="1:33" ht="51">
      <c r="A518" s="17" t="s">
        <v>92</v>
      </c>
      <c r="B518" s="16" t="s">
        <v>156</v>
      </c>
      <c r="C518" s="16" t="s">
        <v>35</v>
      </c>
      <c r="D518" s="16" t="s">
        <v>235</v>
      </c>
      <c r="E518" s="16" t="s">
        <v>465</v>
      </c>
      <c r="F518" s="16" t="s">
        <v>95</v>
      </c>
      <c r="G518" s="159">
        <f>G519</f>
        <v>12522574.640000001</v>
      </c>
      <c r="H518" s="159">
        <f t="shared" ref="H518:AG518" si="220">H519</f>
        <v>12522574.640000001</v>
      </c>
      <c r="I518" s="159">
        <f t="shared" si="220"/>
        <v>12522574.640000001</v>
      </c>
      <c r="J518" s="159">
        <f t="shared" si="220"/>
        <v>12522574.640000001</v>
      </c>
      <c r="K518" s="159">
        <f t="shared" si="220"/>
        <v>12522574.640000001</v>
      </c>
      <c r="L518" s="159">
        <f t="shared" si="220"/>
        <v>12522574.640000001</v>
      </c>
      <c r="M518" s="159">
        <f t="shared" si="220"/>
        <v>12522574.640000001</v>
      </c>
      <c r="N518" s="159">
        <f t="shared" si="220"/>
        <v>12522574.640000001</v>
      </c>
      <c r="O518" s="159">
        <f t="shared" si="220"/>
        <v>12522574.640000001</v>
      </c>
      <c r="P518" s="159">
        <f t="shared" si="220"/>
        <v>12522574.640000001</v>
      </c>
      <c r="Q518" s="159">
        <f t="shared" si="220"/>
        <v>12522574.640000001</v>
      </c>
      <c r="R518" s="159">
        <f t="shared" si="220"/>
        <v>12522574.640000001</v>
      </c>
      <c r="S518" s="159">
        <f t="shared" si="220"/>
        <v>0</v>
      </c>
      <c r="T518" s="159">
        <f t="shared" si="220"/>
        <v>0</v>
      </c>
      <c r="U518" s="159">
        <f t="shared" si="220"/>
        <v>0</v>
      </c>
      <c r="V518" s="159">
        <f t="shared" si="220"/>
        <v>0</v>
      </c>
      <c r="W518" s="159">
        <f t="shared" si="220"/>
        <v>0</v>
      </c>
      <c r="X518" s="159">
        <f t="shared" si="220"/>
        <v>0</v>
      </c>
      <c r="Y518" s="159">
        <f t="shared" si="220"/>
        <v>0</v>
      </c>
      <c r="Z518" s="159">
        <f t="shared" si="220"/>
        <v>0</v>
      </c>
      <c r="AA518" s="159">
        <f t="shared" si="220"/>
        <v>0</v>
      </c>
      <c r="AB518" s="159">
        <f t="shared" si="220"/>
        <v>0</v>
      </c>
      <c r="AC518" s="159">
        <f t="shared" si="220"/>
        <v>0</v>
      </c>
      <c r="AD518" s="159">
        <f t="shared" si="220"/>
        <v>0</v>
      </c>
      <c r="AE518" s="159">
        <f t="shared" si="220"/>
        <v>0</v>
      </c>
      <c r="AF518" s="159">
        <f t="shared" si="220"/>
        <v>0</v>
      </c>
      <c r="AG518" s="159">
        <f t="shared" si="220"/>
        <v>12522574.640000001</v>
      </c>
    </row>
    <row r="519" spans="1:33" ht="25.5">
      <c r="A519" s="17" t="s">
        <v>93</v>
      </c>
      <c r="B519" s="16" t="s">
        <v>156</v>
      </c>
      <c r="C519" s="16" t="s">
        <v>35</v>
      </c>
      <c r="D519" s="16" t="s">
        <v>235</v>
      </c>
      <c r="E519" s="16" t="s">
        <v>465</v>
      </c>
      <c r="F519" s="16" t="s">
        <v>96</v>
      </c>
      <c r="G519" s="159">
        <f>'прил 7'!G754</f>
        <v>12522574.640000001</v>
      </c>
      <c r="H519" s="159">
        <f>'прил 7'!H754</f>
        <v>12522574.640000001</v>
      </c>
      <c r="I519" s="159">
        <f>'прил 7'!I754</f>
        <v>12522574.640000001</v>
      </c>
      <c r="J519" s="159">
        <f>'прил 7'!J754</f>
        <v>12522574.640000001</v>
      </c>
      <c r="K519" s="159">
        <f>'прил 7'!K754</f>
        <v>12522574.640000001</v>
      </c>
      <c r="L519" s="159">
        <f>'прил 7'!L754</f>
        <v>12522574.640000001</v>
      </c>
      <c r="M519" s="159">
        <f>'прил 7'!M754</f>
        <v>12522574.640000001</v>
      </c>
      <c r="N519" s="159">
        <f>'прил 7'!N754</f>
        <v>12522574.640000001</v>
      </c>
      <c r="O519" s="159">
        <f>'прил 7'!O754</f>
        <v>12522574.640000001</v>
      </c>
      <c r="P519" s="159">
        <f>'прил 7'!P754</f>
        <v>12522574.640000001</v>
      </c>
      <c r="Q519" s="159">
        <f>'прил 7'!Q754</f>
        <v>12522574.640000001</v>
      </c>
      <c r="R519" s="159">
        <f>'прил 7'!R754</f>
        <v>12522574.640000001</v>
      </c>
      <c r="S519" s="159">
        <f>'прил 7'!S754</f>
        <v>0</v>
      </c>
      <c r="T519" s="159">
        <f>'прил 7'!T754</f>
        <v>0</v>
      </c>
      <c r="U519" s="159">
        <f>'прил 7'!U754</f>
        <v>0</v>
      </c>
      <c r="V519" s="159">
        <f>'прил 7'!V754</f>
        <v>0</v>
      </c>
      <c r="W519" s="159">
        <f>'прил 7'!W754</f>
        <v>0</v>
      </c>
      <c r="X519" s="159">
        <f>'прил 7'!X754</f>
        <v>0</v>
      </c>
      <c r="Y519" s="159">
        <f>'прил 7'!Y754</f>
        <v>0</v>
      </c>
      <c r="Z519" s="159">
        <f>'прил 7'!Z754</f>
        <v>0</v>
      </c>
      <c r="AA519" s="159">
        <f>'прил 7'!AA754</f>
        <v>0</v>
      </c>
      <c r="AB519" s="159">
        <f>'прил 7'!AB754</f>
        <v>0</v>
      </c>
      <c r="AC519" s="159">
        <f>'прил 7'!AC754</f>
        <v>0</v>
      </c>
      <c r="AD519" s="159">
        <f>'прил 7'!AD754</f>
        <v>0</v>
      </c>
      <c r="AE519" s="159">
        <f>'прил 7'!AE754</f>
        <v>0</v>
      </c>
      <c r="AF519" s="159">
        <f>'прил 7'!AF754</f>
        <v>0</v>
      </c>
      <c r="AG519" s="159">
        <v>12522574.640000001</v>
      </c>
    </row>
    <row r="520" spans="1:33" ht="25.5">
      <c r="A520" s="17" t="s">
        <v>49</v>
      </c>
      <c r="B520" s="16" t="s">
        <v>156</v>
      </c>
      <c r="C520" s="16" t="s">
        <v>35</v>
      </c>
      <c r="D520" s="16" t="s">
        <v>235</v>
      </c>
      <c r="E520" s="16" t="s">
        <v>465</v>
      </c>
      <c r="F520" s="16" t="s">
        <v>50</v>
      </c>
      <c r="G520" s="159">
        <f>G521</f>
        <v>817555.95</v>
      </c>
      <c r="H520" s="159">
        <f t="shared" ref="H520:AG520" si="221">H521</f>
        <v>817555.95</v>
      </c>
      <c r="I520" s="159">
        <f t="shared" si="221"/>
        <v>817555.95</v>
      </c>
      <c r="J520" s="159">
        <f t="shared" si="221"/>
        <v>817555.95</v>
      </c>
      <c r="K520" s="159">
        <f t="shared" si="221"/>
        <v>817555.95</v>
      </c>
      <c r="L520" s="159">
        <f t="shared" si="221"/>
        <v>817555.95</v>
      </c>
      <c r="M520" s="159">
        <f t="shared" si="221"/>
        <v>817555.95</v>
      </c>
      <c r="N520" s="159">
        <f t="shared" si="221"/>
        <v>817555.95</v>
      </c>
      <c r="O520" s="159">
        <f t="shared" si="221"/>
        <v>817555.95</v>
      </c>
      <c r="P520" s="159">
        <f t="shared" si="221"/>
        <v>817555.95</v>
      </c>
      <c r="Q520" s="159">
        <f t="shared" si="221"/>
        <v>817555.95</v>
      </c>
      <c r="R520" s="159">
        <f t="shared" si="221"/>
        <v>817555.95</v>
      </c>
      <c r="S520" s="159">
        <f t="shared" si="221"/>
        <v>0</v>
      </c>
      <c r="T520" s="159">
        <f t="shared" si="221"/>
        <v>0</v>
      </c>
      <c r="U520" s="159">
        <f t="shared" si="221"/>
        <v>0</v>
      </c>
      <c r="V520" s="159">
        <f t="shared" si="221"/>
        <v>0</v>
      </c>
      <c r="W520" s="159">
        <f t="shared" si="221"/>
        <v>0</v>
      </c>
      <c r="X520" s="159">
        <f t="shared" si="221"/>
        <v>0</v>
      </c>
      <c r="Y520" s="159">
        <f t="shared" si="221"/>
        <v>0</v>
      </c>
      <c r="Z520" s="159">
        <f t="shared" si="221"/>
        <v>0</v>
      </c>
      <c r="AA520" s="159">
        <f t="shared" si="221"/>
        <v>0</v>
      </c>
      <c r="AB520" s="159">
        <f t="shared" si="221"/>
        <v>0</v>
      </c>
      <c r="AC520" s="159">
        <f t="shared" si="221"/>
        <v>0</v>
      </c>
      <c r="AD520" s="159">
        <f t="shared" si="221"/>
        <v>0</v>
      </c>
      <c r="AE520" s="159">
        <f t="shared" si="221"/>
        <v>0</v>
      </c>
      <c r="AF520" s="159">
        <f t="shared" si="221"/>
        <v>0</v>
      </c>
      <c r="AG520" s="159">
        <f t="shared" si="221"/>
        <v>817555.95</v>
      </c>
    </row>
    <row r="521" spans="1:33" ht="25.5">
      <c r="A521" s="17" t="s">
        <v>51</v>
      </c>
      <c r="B521" s="16" t="s">
        <v>156</v>
      </c>
      <c r="C521" s="16" t="s">
        <v>35</v>
      </c>
      <c r="D521" s="16" t="s">
        <v>235</v>
      </c>
      <c r="E521" s="16" t="s">
        <v>465</v>
      </c>
      <c r="F521" s="16" t="s">
        <v>52</v>
      </c>
      <c r="G521" s="159">
        <f>'прил 7'!G758</f>
        <v>817555.95</v>
      </c>
      <c r="H521" s="159">
        <f>'прил 7'!H758</f>
        <v>817555.95</v>
      </c>
      <c r="I521" s="159">
        <f>'прил 7'!I758</f>
        <v>817555.95</v>
      </c>
      <c r="J521" s="159">
        <f>'прил 7'!J758</f>
        <v>817555.95</v>
      </c>
      <c r="K521" s="159">
        <f>'прил 7'!K758</f>
        <v>817555.95</v>
      </c>
      <c r="L521" s="159">
        <f>'прил 7'!L758</f>
        <v>817555.95</v>
      </c>
      <c r="M521" s="159">
        <f>'прил 7'!M758</f>
        <v>817555.95</v>
      </c>
      <c r="N521" s="159">
        <f>'прил 7'!N758</f>
        <v>817555.95</v>
      </c>
      <c r="O521" s="159">
        <f>'прил 7'!O758</f>
        <v>817555.95</v>
      </c>
      <c r="P521" s="159">
        <f>'прил 7'!P758</f>
        <v>817555.95</v>
      </c>
      <c r="Q521" s="159">
        <f>'прил 7'!Q758</f>
        <v>817555.95</v>
      </c>
      <c r="R521" s="159">
        <f>'прил 7'!R758</f>
        <v>817555.95</v>
      </c>
      <c r="S521" s="159">
        <f>'прил 7'!S758</f>
        <v>0</v>
      </c>
      <c r="T521" s="159">
        <f>'прил 7'!T758</f>
        <v>0</v>
      </c>
      <c r="U521" s="159">
        <f>'прил 7'!U758</f>
        <v>0</v>
      </c>
      <c r="V521" s="159">
        <f>'прил 7'!V758</f>
        <v>0</v>
      </c>
      <c r="W521" s="159">
        <f>'прил 7'!W758</f>
        <v>0</v>
      </c>
      <c r="X521" s="159">
        <f>'прил 7'!X758</f>
        <v>0</v>
      </c>
      <c r="Y521" s="159">
        <f>'прил 7'!Y758</f>
        <v>0</v>
      </c>
      <c r="Z521" s="159">
        <f>'прил 7'!Z758</f>
        <v>0</v>
      </c>
      <c r="AA521" s="159">
        <f>'прил 7'!AA758</f>
        <v>0</v>
      </c>
      <c r="AB521" s="159">
        <f>'прил 7'!AB758</f>
        <v>0</v>
      </c>
      <c r="AC521" s="159">
        <f>'прил 7'!AC758</f>
        <v>0</v>
      </c>
      <c r="AD521" s="159">
        <f>'прил 7'!AD758</f>
        <v>0</v>
      </c>
      <c r="AE521" s="159">
        <f>'прил 7'!AE758</f>
        <v>0</v>
      </c>
      <c r="AF521" s="159">
        <f>'прил 7'!AF758</f>
        <v>0</v>
      </c>
      <c r="AG521" s="159">
        <v>817555.95</v>
      </c>
    </row>
    <row r="522" spans="1:33">
      <c r="A522" s="17" t="s">
        <v>100</v>
      </c>
      <c r="B522" s="15">
        <v>757</v>
      </c>
      <c r="C522" s="16" t="s">
        <v>72</v>
      </c>
      <c r="D522" s="16" t="s">
        <v>90</v>
      </c>
      <c r="E522" s="16" t="s">
        <v>465</v>
      </c>
      <c r="F522" s="16" t="s">
        <v>101</v>
      </c>
      <c r="G522" s="163">
        <f>G524+G523</f>
        <v>42460.15</v>
      </c>
      <c r="H522" s="163">
        <f t="shared" ref="H522:AG522" si="222">H524+H523</f>
        <v>42461.15</v>
      </c>
      <c r="I522" s="163">
        <f t="shared" si="222"/>
        <v>42462.15</v>
      </c>
      <c r="J522" s="163">
        <f t="shared" si="222"/>
        <v>42463.15</v>
      </c>
      <c r="K522" s="163">
        <f t="shared" si="222"/>
        <v>42464.15</v>
      </c>
      <c r="L522" s="163">
        <f t="shared" si="222"/>
        <v>42465.15</v>
      </c>
      <c r="M522" s="163">
        <f t="shared" si="222"/>
        <v>42466.15</v>
      </c>
      <c r="N522" s="163">
        <f t="shared" si="222"/>
        <v>42467.15</v>
      </c>
      <c r="O522" s="163">
        <f t="shared" si="222"/>
        <v>42468.15</v>
      </c>
      <c r="P522" s="163">
        <f t="shared" si="222"/>
        <v>42469.15</v>
      </c>
      <c r="Q522" s="163">
        <f t="shared" si="222"/>
        <v>42470.15</v>
      </c>
      <c r="R522" s="163">
        <f t="shared" si="222"/>
        <v>42471.15</v>
      </c>
      <c r="S522" s="163">
        <f t="shared" si="222"/>
        <v>10012</v>
      </c>
      <c r="T522" s="163">
        <f t="shared" si="222"/>
        <v>10013</v>
      </c>
      <c r="U522" s="163">
        <f t="shared" si="222"/>
        <v>10014</v>
      </c>
      <c r="V522" s="163">
        <f t="shared" si="222"/>
        <v>10015</v>
      </c>
      <c r="W522" s="163">
        <f t="shared" si="222"/>
        <v>10016</v>
      </c>
      <c r="X522" s="163">
        <f t="shared" si="222"/>
        <v>10017</v>
      </c>
      <c r="Y522" s="163">
        <f t="shared" si="222"/>
        <v>10018</v>
      </c>
      <c r="Z522" s="163">
        <f t="shared" si="222"/>
        <v>10019</v>
      </c>
      <c r="AA522" s="163">
        <f t="shared" si="222"/>
        <v>10020</v>
      </c>
      <c r="AB522" s="163">
        <f t="shared" si="222"/>
        <v>10021</v>
      </c>
      <c r="AC522" s="163">
        <f t="shared" si="222"/>
        <v>10022</v>
      </c>
      <c r="AD522" s="163">
        <f t="shared" si="222"/>
        <v>10023</v>
      </c>
      <c r="AE522" s="163">
        <f t="shared" si="222"/>
        <v>10024</v>
      </c>
      <c r="AF522" s="163">
        <f t="shared" si="222"/>
        <v>10025</v>
      </c>
      <c r="AG522" s="163">
        <f t="shared" si="222"/>
        <v>42460.15</v>
      </c>
    </row>
    <row r="523" spans="1:33">
      <c r="A523" s="17" t="s">
        <v>657</v>
      </c>
      <c r="B523" s="16" t="s">
        <v>156</v>
      </c>
      <c r="C523" s="16" t="s">
        <v>35</v>
      </c>
      <c r="D523" s="16" t="s">
        <v>235</v>
      </c>
      <c r="E523" s="16" t="s">
        <v>465</v>
      </c>
      <c r="F523" s="16" t="s">
        <v>656</v>
      </c>
      <c r="G523" s="163">
        <v>10000</v>
      </c>
      <c r="H523" s="163">
        <v>10001</v>
      </c>
      <c r="I523" s="163">
        <v>10002</v>
      </c>
      <c r="J523" s="163">
        <v>10003</v>
      </c>
      <c r="K523" s="163">
        <v>10004</v>
      </c>
      <c r="L523" s="163">
        <v>10005</v>
      </c>
      <c r="M523" s="163">
        <v>10006</v>
      </c>
      <c r="N523" s="163">
        <v>10007</v>
      </c>
      <c r="O523" s="163">
        <v>10008</v>
      </c>
      <c r="P523" s="163">
        <v>10009</v>
      </c>
      <c r="Q523" s="163">
        <v>10010</v>
      </c>
      <c r="R523" s="163">
        <v>10011</v>
      </c>
      <c r="S523" s="163">
        <v>10012</v>
      </c>
      <c r="T523" s="163">
        <v>10013</v>
      </c>
      <c r="U523" s="163">
        <v>10014</v>
      </c>
      <c r="V523" s="163">
        <v>10015</v>
      </c>
      <c r="W523" s="163">
        <v>10016</v>
      </c>
      <c r="X523" s="163">
        <v>10017</v>
      </c>
      <c r="Y523" s="163">
        <v>10018</v>
      </c>
      <c r="Z523" s="163">
        <v>10019</v>
      </c>
      <c r="AA523" s="163">
        <v>10020</v>
      </c>
      <c r="AB523" s="163">
        <v>10021</v>
      </c>
      <c r="AC523" s="163">
        <v>10022</v>
      </c>
      <c r="AD523" s="163">
        <v>10023</v>
      </c>
      <c r="AE523" s="163">
        <v>10024</v>
      </c>
      <c r="AF523" s="163">
        <v>10025</v>
      </c>
      <c r="AG523" s="163">
        <v>10000</v>
      </c>
    </row>
    <row r="524" spans="1:33">
      <c r="A524" s="17" t="s">
        <v>103</v>
      </c>
      <c r="B524" s="15">
        <v>757</v>
      </c>
      <c r="C524" s="16" t="s">
        <v>72</v>
      </c>
      <c r="D524" s="16" t="s">
        <v>90</v>
      </c>
      <c r="E524" s="16" t="s">
        <v>465</v>
      </c>
      <c r="F524" s="16" t="s">
        <v>104</v>
      </c>
      <c r="G524" s="163">
        <f>'прил 7'!G761</f>
        <v>32460.15</v>
      </c>
      <c r="H524" s="163">
        <f>'прил 7'!H761</f>
        <v>32460.15</v>
      </c>
      <c r="I524" s="163">
        <f>'прил 7'!I761</f>
        <v>32460.15</v>
      </c>
      <c r="J524" s="163">
        <f>'прил 7'!J761</f>
        <v>32460.15</v>
      </c>
      <c r="K524" s="163">
        <f>'прил 7'!K761</f>
        <v>32460.15</v>
      </c>
      <c r="L524" s="163">
        <f>'прил 7'!L761</f>
        <v>32460.15</v>
      </c>
      <c r="M524" s="163">
        <f>'прил 7'!M761</f>
        <v>32460.15</v>
      </c>
      <c r="N524" s="163">
        <f>'прил 7'!N761</f>
        <v>32460.15</v>
      </c>
      <c r="O524" s="163">
        <f>'прил 7'!O761</f>
        <v>32460.15</v>
      </c>
      <c r="P524" s="163">
        <f>'прил 7'!P761</f>
        <v>32460.15</v>
      </c>
      <c r="Q524" s="163">
        <f>'прил 7'!Q761</f>
        <v>32460.15</v>
      </c>
      <c r="R524" s="163">
        <f>'прил 7'!R761</f>
        <v>32460.15</v>
      </c>
      <c r="S524" s="163">
        <f>'прил 7'!S761</f>
        <v>0</v>
      </c>
      <c r="T524" s="163">
        <f>'прил 7'!T761</f>
        <v>0</v>
      </c>
      <c r="U524" s="163">
        <f>'прил 7'!U761</f>
        <v>0</v>
      </c>
      <c r="V524" s="163">
        <f>'прил 7'!V761</f>
        <v>0</v>
      </c>
      <c r="W524" s="163">
        <f>'прил 7'!W761</f>
        <v>0</v>
      </c>
      <c r="X524" s="163">
        <f>'прил 7'!X761</f>
        <v>0</v>
      </c>
      <c r="Y524" s="163">
        <f>'прил 7'!Y761</f>
        <v>0</v>
      </c>
      <c r="Z524" s="163">
        <f>'прил 7'!Z761</f>
        <v>0</v>
      </c>
      <c r="AA524" s="163">
        <f>'прил 7'!AA761</f>
        <v>0</v>
      </c>
      <c r="AB524" s="163">
        <f>'прил 7'!AB761</f>
        <v>0</v>
      </c>
      <c r="AC524" s="163">
        <f>'прил 7'!AC761</f>
        <v>0</v>
      </c>
      <c r="AD524" s="163">
        <f>'прил 7'!AD761</f>
        <v>0</v>
      </c>
      <c r="AE524" s="163">
        <f>'прил 7'!AE761</f>
        <v>0</v>
      </c>
      <c r="AF524" s="163">
        <f>'прил 7'!AF761</f>
        <v>0</v>
      </c>
      <c r="AG524" s="163">
        <v>32460.15</v>
      </c>
    </row>
    <row r="525" spans="1:33" ht="25.5" hidden="1">
      <c r="A525" s="17" t="s">
        <v>261</v>
      </c>
      <c r="B525" s="15">
        <v>757</v>
      </c>
      <c r="C525" s="16" t="s">
        <v>35</v>
      </c>
      <c r="D525" s="16" t="s">
        <v>109</v>
      </c>
      <c r="E525" s="16" t="s">
        <v>265</v>
      </c>
      <c r="F525" s="16"/>
      <c r="G525" s="159">
        <f>G526</f>
        <v>0</v>
      </c>
      <c r="H525" s="159">
        <f t="shared" ref="H525:AG526" si="223">H526</f>
        <v>0</v>
      </c>
      <c r="I525" s="159">
        <f t="shared" si="223"/>
        <v>0</v>
      </c>
      <c r="J525" s="159">
        <f t="shared" si="223"/>
        <v>0</v>
      </c>
      <c r="K525" s="159">
        <f t="shared" si="223"/>
        <v>0</v>
      </c>
      <c r="L525" s="159">
        <f t="shared" si="223"/>
        <v>0</v>
      </c>
      <c r="M525" s="159">
        <f t="shared" si="223"/>
        <v>0</v>
      </c>
      <c r="N525" s="159">
        <f t="shared" si="223"/>
        <v>0</v>
      </c>
      <c r="O525" s="159">
        <f t="shared" si="223"/>
        <v>0</v>
      </c>
      <c r="P525" s="159">
        <f t="shared" si="223"/>
        <v>0</v>
      </c>
      <c r="Q525" s="159">
        <f t="shared" si="223"/>
        <v>0</v>
      </c>
      <c r="R525" s="159">
        <f t="shared" si="223"/>
        <v>0</v>
      </c>
      <c r="S525" s="159">
        <f t="shared" si="223"/>
        <v>0</v>
      </c>
      <c r="T525" s="159">
        <f t="shared" si="223"/>
        <v>0</v>
      </c>
      <c r="U525" s="159">
        <f t="shared" si="223"/>
        <v>0</v>
      </c>
      <c r="V525" s="159">
        <f t="shared" si="223"/>
        <v>0</v>
      </c>
      <c r="W525" s="159">
        <f t="shared" si="223"/>
        <v>0</v>
      </c>
      <c r="X525" s="159">
        <f t="shared" si="223"/>
        <v>0</v>
      </c>
      <c r="Y525" s="159">
        <f t="shared" si="223"/>
        <v>0</v>
      </c>
      <c r="Z525" s="159">
        <f t="shared" si="223"/>
        <v>0</v>
      </c>
      <c r="AA525" s="159">
        <f t="shared" si="223"/>
        <v>0</v>
      </c>
      <c r="AB525" s="159">
        <f t="shared" si="223"/>
        <v>0</v>
      </c>
      <c r="AC525" s="159">
        <f t="shared" si="223"/>
        <v>0</v>
      </c>
      <c r="AD525" s="159">
        <f t="shared" si="223"/>
        <v>0</v>
      </c>
      <c r="AE525" s="159">
        <f t="shared" si="223"/>
        <v>0</v>
      </c>
      <c r="AF525" s="159">
        <f t="shared" si="223"/>
        <v>0</v>
      </c>
      <c r="AG525" s="159">
        <f t="shared" si="223"/>
        <v>0</v>
      </c>
    </row>
    <row r="526" spans="1:33" ht="25.5" hidden="1">
      <c r="A526" s="17" t="s">
        <v>40</v>
      </c>
      <c r="B526" s="15">
        <v>757</v>
      </c>
      <c r="C526" s="16" t="s">
        <v>35</v>
      </c>
      <c r="D526" s="16" t="s">
        <v>109</v>
      </c>
      <c r="E526" s="16" t="s">
        <v>265</v>
      </c>
      <c r="F526" s="16" t="s">
        <v>41</v>
      </c>
      <c r="G526" s="159">
        <f>G527</f>
        <v>0</v>
      </c>
      <c r="H526" s="159">
        <f t="shared" si="223"/>
        <v>0</v>
      </c>
      <c r="I526" s="159">
        <f t="shared" si="223"/>
        <v>0</v>
      </c>
      <c r="J526" s="159">
        <f t="shared" si="223"/>
        <v>0</v>
      </c>
      <c r="K526" s="159">
        <f t="shared" si="223"/>
        <v>0</v>
      </c>
      <c r="L526" s="159">
        <f t="shared" si="223"/>
        <v>0</v>
      </c>
      <c r="M526" s="159">
        <f t="shared" si="223"/>
        <v>0</v>
      </c>
      <c r="N526" s="159">
        <f t="shared" si="223"/>
        <v>0</v>
      </c>
      <c r="O526" s="159">
        <f t="shared" si="223"/>
        <v>0</v>
      </c>
      <c r="P526" s="159">
        <f t="shared" si="223"/>
        <v>0</v>
      </c>
      <c r="Q526" s="159">
        <f t="shared" si="223"/>
        <v>0</v>
      </c>
      <c r="R526" s="159">
        <f t="shared" si="223"/>
        <v>0</v>
      </c>
      <c r="S526" s="159">
        <f t="shared" si="223"/>
        <v>0</v>
      </c>
      <c r="T526" s="159">
        <f t="shared" si="223"/>
        <v>0</v>
      </c>
      <c r="U526" s="159">
        <f t="shared" si="223"/>
        <v>0</v>
      </c>
      <c r="V526" s="159">
        <f t="shared" si="223"/>
        <v>0</v>
      </c>
      <c r="W526" s="159">
        <f t="shared" si="223"/>
        <v>0</v>
      </c>
      <c r="X526" s="159">
        <f t="shared" si="223"/>
        <v>0</v>
      </c>
      <c r="Y526" s="159">
        <f t="shared" si="223"/>
        <v>0</v>
      </c>
      <c r="Z526" s="159">
        <f t="shared" si="223"/>
        <v>0</v>
      </c>
      <c r="AA526" s="159">
        <f t="shared" si="223"/>
        <v>0</v>
      </c>
      <c r="AB526" s="159">
        <f t="shared" si="223"/>
        <v>0</v>
      </c>
      <c r="AC526" s="159">
        <f t="shared" si="223"/>
        <v>0</v>
      </c>
      <c r="AD526" s="159">
        <f t="shared" si="223"/>
        <v>0</v>
      </c>
      <c r="AE526" s="159">
        <f t="shared" si="223"/>
        <v>0</v>
      </c>
      <c r="AF526" s="159">
        <f t="shared" si="223"/>
        <v>0</v>
      </c>
      <c r="AG526" s="159">
        <f t="shared" si="223"/>
        <v>0</v>
      </c>
    </row>
    <row r="527" spans="1:33" ht="19.5" hidden="1" customHeight="1">
      <c r="A527" s="17" t="s">
        <v>42</v>
      </c>
      <c r="B527" s="15">
        <v>757</v>
      </c>
      <c r="C527" s="16" t="s">
        <v>35</v>
      </c>
      <c r="D527" s="16" t="s">
        <v>109</v>
      </c>
      <c r="E527" s="16" t="s">
        <v>265</v>
      </c>
      <c r="F527" s="16" t="s">
        <v>43</v>
      </c>
      <c r="G527" s="159">
        <f>'прил 7'!G498</f>
        <v>0</v>
      </c>
      <c r="H527" s="159">
        <f>'прил 7'!H498</f>
        <v>0</v>
      </c>
      <c r="I527" s="159">
        <f>'прил 7'!I498</f>
        <v>0</v>
      </c>
      <c r="J527" s="159">
        <f>'прил 7'!J498</f>
        <v>0</v>
      </c>
      <c r="K527" s="159">
        <f>'прил 7'!K498</f>
        <v>0</v>
      </c>
      <c r="L527" s="159">
        <f>'прил 7'!L498</f>
        <v>0</v>
      </c>
      <c r="M527" s="159">
        <f>'прил 7'!M498</f>
        <v>0</v>
      </c>
      <c r="N527" s="159">
        <f>'прил 7'!N498</f>
        <v>0</v>
      </c>
      <c r="O527" s="159">
        <f>'прил 7'!O498</f>
        <v>0</v>
      </c>
      <c r="P527" s="159">
        <f>'прил 7'!P498</f>
        <v>0</v>
      </c>
      <c r="Q527" s="159">
        <f>'прил 7'!Q498</f>
        <v>0</v>
      </c>
      <c r="R527" s="159">
        <f>'прил 7'!R498</f>
        <v>0</v>
      </c>
      <c r="S527" s="159">
        <f>'прил 7'!S498</f>
        <v>0</v>
      </c>
      <c r="T527" s="159">
        <f>'прил 7'!T498</f>
        <v>0</v>
      </c>
      <c r="U527" s="159">
        <f>'прил 7'!U498</f>
        <v>0</v>
      </c>
      <c r="V527" s="159">
        <f>'прил 7'!V498</f>
        <v>0</v>
      </c>
      <c r="W527" s="159">
        <f>'прил 7'!W498</f>
        <v>0</v>
      </c>
      <c r="X527" s="159">
        <f>'прил 7'!X498</f>
        <v>0</v>
      </c>
      <c r="Y527" s="159">
        <f>'прил 7'!Y498</f>
        <v>0</v>
      </c>
      <c r="Z527" s="159">
        <f>'прил 7'!Z498</f>
        <v>0</v>
      </c>
      <c r="AA527" s="159">
        <f>'прил 7'!AA498</f>
        <v>0</v>
      </c>
      <c r="AB527" s="159">
        <f>'прил 7'!AB498</f>
        <v>0</v>
      </c>
      <c r="AC527" s="159">
        <f>'прил 7'!AC498</f>
        <v>0</v>
      </c>
      <c r="AD527" s="159">
        <f>'прил 7'!AD498</f>
        <v>0</v>
      </c>
      <c r="AE527" s="159">
        <f>'прил 7'!AE498</f>
        <v>0</v>
      </c>
      <c r="AF527" s="159">
        <f>'прил 7'!AF498</f>
        <v>0</v>
      </c>
      <c r="AG527" s="159">
        <f>'прил 7'!AG498</f>
        <v>0</v>
      </c>
    </row>
    <row r="528" spans="1:33" ht="33" hidden="1" customHeight="1">
      <c r="A528" s="17" t="s">
        <v>261</v>
      </c>
      <c r="B528" s="16" t="s">
        <v>156</v>
      </c>
      <c r="C528" s="16" t="s">
        <v>35</v>
      </c>
      <c r="D528" s="16" t="s">
        <v>37</v>
      </c>
      <c r="E528" s="16" t="s">
        <v>266</v>
      </c>
      <c r="F528" s="16"/>
      <c r="G528" s="159">
        <f>G529</f>
        <v>0</v>
      </c>
      <c r="H528" s="159">
        <f t="shared" ref="H528:AG529" si="224">H529</f>
        <v>0</v>
      </c>
      <c r="I528" s="159">
        <f t="shared" si="224"/>
        <v>0</v>
      </c>
      <c r="J528" s="159">
        <f t="shared" si="224"/>
        <v>0</v>
      </c>
      <c r="K528" s="159">
        <f t="shared" si="224"/>
        <v>0</v>
      </c>
      <c r="L528" s="159">
        <f t="shared" si="224"/>
        <v>0</v>
      </c>
      <c r="M528" s="159">
        <f t="shared" si="224"/>
        <v>0</v>
      </c>
      <c r="N528" s="159">
        <f t="shared" si="224"/>
        <v>0</v>
      </c>
      <c r="O528" s="159">
        <f t="shared" si="224"/>
        <v>0</v>
      </c>
      <c r="P528" s="159">
        <f t="shared" si="224"/>
        <v>0</v>
      </c>
      <c r="Q528" s="159">
        <f t="shared" si="224"/>
        <v>0</v>
      </c>
      <c r="R528" s="159">
        <f t="shared" si="224"/>
        <v>0</v>
      </c>
      <c r="S528" s="159">
        <f t="shared" si="224"/>
        <v>0</v>
      </c>
      <c r="T528" s="159">
        <f t="shared" si="224"/>
        <v>0</v>
      </c>
      <c r="U528" s="159">
        <f t="shared" si="224"/>
        <v>0</v>
      </c>
      <c r="V528" s="159">
        <f t="shared" si="224"/>
        <v>0</v>
      </c>
      <c r="W528" s="159">
        <f t="shared" si="224"/>
        <v>0</v>
      </c>
      <c r="X528" s="159">
        <f t="shared" si="224"/>
        <v>0</v>
      </c>
      <c r="Y528" s="159">
        <f t="shared" si="224"/>
        <v>0</v>
      </c>
      <c r="Z528" s="159">
        <f t="shared" si="224"/>
        <v>0</v>
      </c>
      <c r="AA528" s="159">
        <f t="shared" si="224"/>
        <v>0</v>
      </c>
      <c r="AB528" s="159">
        <f t="shared" si="224"/>
        <v>0</v>
      </c>
      <c r="AC528" s="159">
        <f t="shared" si="224"/>
        <v>0</v>
      </c>
      <c r="AD528" s="159">
        <f t="shared" si="224"/>
        <v>0</v>
      </c>
      <c r="AE528" s="159">
        <f t="shared" si="224"/>
        <v>0</v>
      </c>
      <c r="AF528" s="159">
        <f t="shared" si="224"/>
        <v>0</v>
      </c>
      <c r="AG528" s="159">
        <f t="shared" si="224"/>
        <v>0</v>
      </c>
    </row>
    <row r="529" spans="1:33" ht="25.5" hidden="1">
      <c r="A529" s="17" t="s">
        <v>40</v>
      </c>
      <c r="B529" s="16" t="s">
        <v>156</v>
      </c>
      <c r="C529" s="16" t="s">
        <v>35</v>
      </c>
      <c r="D529" s="16" t="s">
        <v>37</v>
      </c>
      <c r="E529" s="16" t="s">
        <v>266</v>
      </c>
      <c r="F529" s="16" t="s">
        <v>41</v>
      </c>
      <c r="G529" s="159">
        <f>G530</f>
        <v>0</v>
      </c>
      <c r="H529" s="159">
        <f t="shared" si="224"/>
        <v>0</v>
      </c>
      <c r="I529" s="159">
        <f t="shared" si="224"/>
        <v>0</v>
      </c>
      <c r="J529" s="159">
        <f t="shared" si="224"/>
        <v>0</v>
      </c>
      <c r="K529" s="159">
        <f t="shared" si="224"/>
        <v>0</v>
      </c>
      <c r="L529" s="159">
        <f t="shared" si="224"/>
        <v>0</v>
      </c>
      <c r="M529" s="159">
        <f t="shared" si="224"/>
        <v>0</v>
      </c>
      <c r="N529" s="159">
        <f t="shared" si="224"/>
        <v>0</v>
      </c>
      <c r="O529" s="159">
        <f t="shared" si="224"/>
        <v>0</v>
      </c>
      <c r="P529" s="159">
        <f t="shared" si="224"/>
        <v>0</v>
      </c>
      <c r="Q529" s="159">
        <f t="shared" si="224"/>
        <v>0</v>
      </c>
      <c r="R529" s="159">
        <f t="shared" si="224"/>
        <v>0</v>
      </c>
      <c r="S529" s="159">
        <f t="shared" si="224"/>
        <v>0</v>
      </c>
      <c r="T529" s="159">
        <f t="shared" si="224"/>
        <v>0</v>
      </c>
      <c r="U529" s="159">
        <f t="shared" si="224"/>
        <v>0</v>
      </c>
      <c r="V529" s="159">
        <f t="shared" si="224"/>
        <v>0</v>
      </c>
      <c r="W529" s="159">
        <f t="shared" si="224"/>
        <v>0</v>
      </c>
      <c r="X529" s="159">
        <f t="shared" si="224"/>
        <v>0</v>
      </c>
      <c r="Y529" s="159">
        <f t="shared" si="224"/>
        <v>0</v>
      </c>
      <c r="Z529" s="159">
        <f t="shared" si="224"/>
        <v>0</v>
      </c>
      <c r="AA529" s="159">
        <f t="shared" si="224"/>
        <v>0</v>
      </c>
      <c r="AB529" s="159">
        <f t="shared" si="224"/>
        <v>0</v>
      </c>
      <c r="AC529" s="159">
        <f t="shared" si="224"/>
        <v>0</v>
      </c>
      <c r="AD529" s="159">
        <f t="shared" si="224"/>
        <v>0</v>
      </c>
      <c r="AE529" s="159">
        <f t="shared" si="224"/>
        <v>0</v>
      </c>
      <c r="AF529" s="159">
        <f t="shared" si="224"/>
        <v>0</v>
      </c>
      <c r="AG529" s="159">
        <f t="shared" si="224"/>
        <v>0</v>
      </c>
    </row>
    <row r="530" spans="1:33" hidden="1">
      <c r="A530" s="17" t="s">
        <v>42</v>
      </c>
      <c r="B530" s="16" t="s">
        <v>156</v>
      </c>
      <c r="C530" s="16" t="s">
        <v>35</v>
      </c>
      <c r="D530" s="16" t="s">
        <v>37</v>
      </c>
      <c r="E530" s="16" t="s">
        <v>266</v>
      </c>
      <c r="F530" s="16" t="s">
        <v>43</v>
      </c>
      <c r="G530" s="159">
        <f>'прил 7'!G570</f>
        <v>0</v>
      </c>
      <c r="H530" s="159">
        <f>'прил 7'!H570</f>
        <v>0</v>
      </c>
      <c r="I530" s="159">
        <f>'прил 7'!I570</f>
        <v>0</v>
      </c>
      <c r="J530" s="159">
        <f>'прил 7'!J570</f>
        <v>0</v>
      </c>
      <c r="K530" s="159">
        <f>'прил 7'!K570</f>
        <v>0</v>
      </c>
      <c r="L530" s="159">
        <f>'прил 7'!L570</f>
        <v>0</v>
      </c>
      <c r="M530" s="159">
        <f>'прил 7'!M570</f>
        <v>0</v>
      </c>
      <c r="N530" s="159">
        <f>'прил 7'!N570</f>
        <v>0</v>
      </c>
      <c r="O530" s="159">
        <f>'прил 7'!O570</f>
        <v>0</v>
      </c>
      <c r="P530" s="159">
        <f>'прил 7'!P570</f>
        <v>0</v>
      </c>
      <c r="Q530" s="159">
        <f>'прил 7'!Q570</f>
        <v>0</v>
      </c>
      <c r="R530" s="159">
        <f>'прил 7'!R570</f>
        <v>0</v>
      </c>
      <c r="S530" s="159">
        <f>'прил 7'!S570</f>
        <v>0</v>
      </c>
      <c r="T530" s="159">
        <f>'прил 7'!T570</f>
        <v>0</v>
      </c>
      <c r="U530" s="159">
        <f>'прил 7'!U570</f>
        <v>0</v>
      </c>
      <c r="V530" s="159">
        <f>'прил 7'!V570</f>
        <v>0</v>
      </c>
      <c r="W530" s="159">
        <f>'прил 7'!W570</f>
        <v>0</v>
      </c>
      <c r="X530" s="159">
        <f>'прил 7'!X570</f>
        <v>0</v>
      </c>
      <c r="Y530" s="159">
        <f>'прил 7'!Y570</f>
        <v>0</v>
      </c>
      <c r="Z530" s="159">
        <f>'прил 7'!Z570</f>
        <v>0</v>
      </c>
      <c r="AA530" s="159">
        <f>'прил 7'!AA570</f>
        <v>0</v>
      </c>
      <c r="AB530" s="159">
        <f>'прил 7'!AB570</f>
        <v>0</v>
      </c>
      <c r="AC530" s="159">
        <f>'прил 7'!AC570</f>
        <v>0</v>
      </c>
      <c r="AD530" s="159">
        <f>'прил 7'!AD570</f>
        <v>0</v>
      </c>
      <c r="AE530" s="159">
        <f>'прил 7'!AE570</f>
        <v>0</v>
      </c>
      <c r="AF530" s="159">
        <f>'прил 7'!AF570</f>
        <v>0</v>
      </c>
      <c r="AG530" s="159">
        <f>'прил 7'!AG570</f>
        <v>0</v>
      </c>
    </row>
    <row r="531" spans="1:33" s="58" customFormat="1" ht="54" customHeight="1">
      <c r="A531" s="37" t="s">
        <v>310</v>
      </c>
      <c r="B531" s="21">
        <v>795</v>
      </c>
      <c r="C531" s="39" t="s">
        <v>365</v>
      </c>
      <c r="D531" s="39" t="s">
        <v>109</v>
      </c>
      <c r="E531" s="39" t="s">
        <v>309</v>
      </c>
      <c r="F531" s="39"/>
      <c r="G531" s="165">
        <f>G532+G535+G538+G541+G544</f>
        <v>8841350.0999999996</v>
      </c>
      <c r="H531" s="165">
        <f t="shared" ref="H531:AG531" si="225">H532+H535+H538+H541+H544</f>
        <v>8841350.0999999996</v>
      </c>
      <c r="I531" s="165">
        <f t="shared" si="225"/>
        <v>8841350.0999999996</v>
      </c>
      <c r="J531" s="165">
        <f t="shared" si="225"/>
        <v>8841350.0999999996</v>
      </c>
      <c r="K531" s="165">
        <f t="shared" si="225"/>
        <v>8841350.0999999996</v>
      </c>
      <c r="L531" s="165">
        <f t="shared" si="225"/>
        <v>8841350.0999999996</v>
      </c>
      <c r="M531" s="165">
        <f t="shared" si="225"/>
        <v>8841350.0999999996</v>
      </c>
      <c r="N531" s="165">
        <f t="shared" si="225"/>
        <v>8841350.0999999996</v>
      </c>
      <c r="O531" s="165">
        <f t="shared" si="225"/>
        <v>8841350.0999999996</v>
      </c>
      <c r="P531" s="165">
        <f t="shared" si="225"/>
        <v>8841350.0999999996</v>
      </c>
      <c r="Q531" s="165">
        <f t="shared" si="225"/>
        <v>8841350.0999999996</v>
      </c>
      <c r="R531" s="165">
        <f t="shared" si="225"/>
        <v>8841350.0999999996</v>
      </c>
      <c r="S531" s="165">
        <f t="shared" si="225"/>
        <v>0</v>
      </c>
      <c r="T531" s="165">
        <f t="shared" si="225"/>
        <v>0</v>
      </c>
      <c r="U531" s="165">
        <f t="shared" si="225"/>
        <v>0</v>
      </c>
      <c r="V531" s="165">
        <f t="shared" si="225"/>
        <v>0</v>
      </c>
      <c r="W531" s="165">
        <f t="shared" si="225"/>
        <v>0</v>
      </c>
      <c r="X531" s="165">
        <f t="shared" si="225"/>
        <v>0</v>
      </c>
      <c r="Y531" s="165">
        <f t="shared" si="225"/>
        <v>0</v>
      </c>
      <c r="Z531" s="165">
        <f t="shared" si="225"/>
        <v>0</v>
      </c>
      <c r="AA531" s="165">
        <f t="shared" si="225"/>
        <v>0</v>
      </c>
      <c r="AB531" s="165">
        <f t="shared" si="225"/>
        <v>0</v>
      </c>
      <c r="AC531" s="165">
        <f t="shared" si="225"/>
        <v>0</v>
      </c>
      <c r="AD531" s="165">
        <f t="shared" si="225"/>
        <v>0</v>
      </c>
      <c r="AE531" s="165">
        <f t="shared" si="225"/>
        <v>0</v>
      </c>
      <c r="AF531" s="165">
        <f t="shared" si="225"/>
        <v>0</v>
      </c>
      <c r="AG531" s="165">
        <f t="shared" si="225"/>
        <v>8841350.0999999996</v>
      </c>
    </row>
    <row r="532" spans="1:33" s="19" customFormat="1" ht="44.25" hidden="1" customHeight="1">
      <c r="A532" s="17" t="s">
        <v>412</v>
      </c>
      <c r="B532" s="55">
        <v>795</v>
      </c>
      <c r="C532" s="16" t="s">
        <v>365</v>
      </c>
      <c r="D532" s="16" t="s">
        <v>109</v>
      </c>
      <c r="E532" s="16" t="s">
        <v>307</v>
      </c>
      <c r="F532" s="16"/>
      <c r="G532" s="159">
        <f>G533</f>
        <v>0</v>
      </c>
      <c r="H532" s="159">
        <f t="shared" ref="H532:AG533" si="226">H533</f>
        <v>0</v>
      </c>
      <c r="I532" s="159">
        <f t="shared" si="226"/>
        <v>0</v>
      </c>
      <c r="J532" s="159">
        <f t="shared" si="226"/>
        <v>0</v>
      </c>
      <c r="K532" s="159">
        <f t="shared" si="226"/>
        <v>0</v>
      </c>
      <c r="L532" s="159">
        <f t="shared" si="226"/>
        <v>0</v>
      </c>
      <c r="M532" s="159">
        <f t="shared" si="226"/>
        <v>0</v>
      </c>
      <c r="N532" s="159">
        <f t="shared" si="226"/>
        <v>0</v>
      </c>
      <c r="O532" s="159">
        <f t="shared" si="226"/>
        <v>0</v>
      </c>
      <c r="P532" s="159">
        <f t="shared" si="226"/>
        <v>0</v>
      </c>
      <c r="Q532" s="159">
        <f t="shared" si="226"/>
        <v>0</v>
      </c>
      <c r="R532" s="159">
        <f t="shared" si="226"/>
        <v>0</v>
      </c>
      <c r="S532" s="159">
        <f t="shared" si="226"/>
        <v>0</v>
      </c>
      <c r="T532" s="159">
        <f t="shared" si="226"/>
        <v>0</v>
      </c>
      <c r="U532" s="159">
        <f t="shared" si="226"/>
        <v>0</v>
      </c>
      <c r="V532" s="159">
        <f t="shared" si="226"/>
        <v>0</v>
      </c>
      <c r="W532" s="159">
        <f t="shared" si="226"/>
        <v>0</v>
      </c>
      <c r="X532" s="159">
        <f t="shared" si="226"/>
        <v>0</v>
      </c>
      <c r="Y532" s="159">
        <f t="shared" si="226"/>
        <v>0</v>
      </c>
      <c r="Z532" s="159">
        <f t="shared" si="226"/>
        <v>0</v>
      </c>
      <c r="AA532" s="159">
        <f t="shared" si="226"/>
        <v>0</v>
      </c>
      <c r="AB532" s="159">
        <f t="shared" si="226"/>
        <v>0</v>
      </c>
      <c r="AC532" s="159">
        <f t="shared" si="226"/>
        <v>0</v>
      </c>
      <c r="AD532" s="159">
        <f t="shared" si="226"/>
        <v>0</v>
      </c>
      <c r="AE532" s="159">
        <f t="shared" si="226"/>
        <v>0</v>
      </c>
      <c r="AF532" s="159">
        <f t="shared" si="226"/>
        <v>0</v>
      </c>
      <c r="AG532" s="159">
        <f t="shared" si="226"/>
        <v>0</v>
      </c>
    </row>
    <row r="533" spans="1:33" s="19" customFormat="1" ht="25.5" hidden="1" customHeight="1">
      <c r="A533" s="17" t="s">
        <v>100</v>
      </c>
      <c r="B533" s="55">
        <v>795</v>
      </c>
      <c r="C533" s="16" t="s">
        <v>365</v>
      </c>
      <c r="D533" s="16" t="s">
        <v>109</v>
      </c>
      <c r="E533" s="16" t="s">
        <v>307</v>
      </c>
      <c r="F533" s="16" t="s">
        <v>344</v>
      </c>
      <c r="G533" s="159">
        <f>G534</f>
        <v>0</v>
      </c>
      <c r="H533" s="159">
        <f t="shared" si="226"/>
        <v>0</v>
      </c>
      <c r="I533" s="159">
        <f t="shared" si="226"/>
        <v>0</v>
      </c>
      <c r="J533" s="159">
        <f t="shared" si="226"/>
        <v>0</v>
      </c>
      <c r="K533" s="159">
        <f t="shared" si="226"/>
        <v>0</v>
      </c>
      <c r="L533" s="159">
        <f t="shared" si="226"/>
        <v>0</v>
      </c>
      <c r="M533" s="159">
        <f t="shared" si="226"/>
        <v>0</v>
      </c>
      <c r="N533" s="159">
        <f t="shared" si="226"/>
        <v>0</v>
      </c>
      <c r="O533" s="159">
        <f t="shared" si="226"/>
        <v>0</v>
      </c>
      <c r="P533" s="159">
        <f t="shared" si="226"/>
        <v>0</v>
      </c>
      <c r="Q533" s="159">
        <f t="shared" si="226"/>
        <v>0</v>
      </c>
      <c r="R533" s="159">
        <f t="shared" si="226"/>
        <v>0</v>
      </c>
      <c r="S533" s="159">
        <f t="shared" si="226"/>
        <v>0</v>
      </c>
      <c r="T533" s="159">
        <f t="shared" si="226"/>
        <v>0</v>
      </c>
      <c r="U533" s="159">
        <f t="shared" si="226"/>
        <v>0</v>
      </c>
      <c r="V533" s="159">
        <f t="shared" si="226"/>
        <v>0</v>
      </c>
      <c r="W533" s="159">
        <f t="shared" si="226"/>
        <v>0</v>
      </c>
      <c r="X533" s="159">
        <f t="shared" si="226"/>
        <v>0</v>
      </c>
      <c r="Y533" s="159">
        <f t="shared" si="226"/>
        <v>0</v>
      </c>
      <c r="Z533" s="159">
        <f t="shared" si="226"/>
        <v>0</v>
      </c>
      <c r="AA533" s="159">
        <f t="shared" si="226"/>
        <v>0</v>
      </c>
      <c r="AB533" s="159">
        <f t="shared" si="226"/>
        <v>0</v>
      </c>
      <c r="AC533" s="159">
        <f t="shared" si="226"/>
        <v>0</v>
      </c>
      <c r="AD533" s="159">
        <f t="shared" si="226"/>
        <v>0</v>
      </c>
      <c r="AE533" s="159">
        <f t="shared" si="226"/>
        <v>0</v>
      </c>
      <c r="AF533" s="159">
        <f t="shared" si="226"/>
        <v>0</v>
      </c>
      <c r="AG533" s="159">
        <f t="shared" si="226"/>
        <v>0</v>
      </c>
    </row>
    <row r="534" spans="1:33" s="19" customFormat="1" ht="21" hidden="1" customHeight="1">
      <c r="A534" s="17" t="s">
        <v>361</v>
      </c>
      <c r="B534" s="55">
        <v>795</v>
      </c>
      <c r="C534" s="16" t="s">
        <v>365</v>
      </c>
      <c r="D534" s="16" t="s">
        <v>109</v>
      </c>
      <c r="E534" s="16" t="s">
        <v>307</v>
      </c>
      <c r="F534" s="16" t="s">
        <v>362</v>
      </c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  <c r="AE534" s="159"/>
      <c r="AF534" s="159"/>
      <c r="AG534" s="159"/>
    </row>
    <row r="535" spans="1:33" s="19" customFormat="1" ht="44.25" hidden="1" customHeight="1">
      <c r="A535" s="17" t="s">
        <v>305</v>
      </c>
      <c r="B535" s="55">
        <v>793</v>
      </c>
      <c r="C535" s="16" t="s">
        <v>365</v>
      </c>
      <c r="D535" s="16" t="s">
        <v>109</v>
      </c>
      <c r="E535" s="16" t="s">
        <v>308</v>
      </c>
      <c r="F535" s="16"/>
      <c r="G535" s="159">
        <f>G536</f>
        <v>0</v>
      </c>
      <c r="H535" s="159">
        <f t="shared" ref="H535:AG536" si="227">H536</f>
        <v>0</v>
      </c>
      <c r="I535" s="159">
        <f t="shared" si="227"/>
        <v>0</v>
      </c>
      <c r="J535" s="159">
        <f t="shared" si="227"/>
        <v>0</v>
      </c>
      <c r="K535" s="159">
        <f t="shared" si="227"/>
        <v>0</v>
      </c>
      <c r="L535" s="159">
        <f t="shared" si="227"/>
        <v>0</v>
      </c>
      <c r="M535" s="159">
        <f t="shared" si="227"/>
        <v>0</v>
      </c>
      <c r="N535" s="159">
        <f t="shared" si="227"/>
        <v>0</v>
      </c>
      <c r="O535" s="159">
        <f t="shared" si="227"/>
        <v>0</v>
      </c>
      <c r="P535" s="159">
        <f t="shared" si="227"/>
        <v>0</v>
      </c>
      <c r="Q535" s="159">
        <f t="shared" si="227"/>
        <v>0</v>
      </c>
      <c r="R535" s="159">
        <f t="shared" si="227"/>
        <v>0</v>
      </c>
      <c r="S535" s="159">
        <f t="shared" si="227"/>
        <v>0</v>
      </c>
      <c r="T535" s="159">
        <f t="shared" si="227"/>
        <v>0</v>
      </c>
      <c r="U535" s="159">
        <f t="shared" si="227"/>
        <v>0</v>
      </c>
      <c r="V535" s="159">
        <f t="shared" si="227"/>
        <v>0</v>
      </c>
      <c r="W535" s="159">
        <f t="shared" si="227"/>
        <v>0</v>
      </c>
      <c r="X535" s="159">
        <f t="shared" si="227"/>
        <v>0</v>
      </c>
      <c r="Y535" s="159">
        <f t="shared" si="227"/>
        <v>0</v>
      </c>
      <c r="Z535" s="159">
        <f t="shared" si="227"/>
        <v>0</v>
      </c>
      <c r="AA535" s="159">
        <f t="shared" si="227"/>
        <v>0</v>
      </c>
      <c r="AB535" s="159">
        <f t="shared" si="227"/>
        <v>0</v>
      </c>
      <c r="AC535" s="159">
        <f t="shared" si="227"/>
        <v>0</v>
      </c>
      <c r="AD535" s="159">
        <f t="shared" si="227"/>
        <v>0</v>
      </c>
      <c r="AE535" s="159">
        <f t="shared" si="227"/>
        <v>0</v>
      </c>
      <c r="AF535" s="159">
        <f t="shared" si="227"/>
        <v>0</v>
      </c>
      <c r="AG535" s="159">
        <f t="shared" si="227"/>
        <v>0</v>
      </c>
    </row>
    <row r="536" spans="1:33" s="19" customFormat="1" ht="33" hidden="1" customHeight="1">
      <c r="A536" s="17" t="s">
        <v>100</v>
      </c>
      <c r="B536" s="55">
        <v>793</v>
      </c>
      <c r="C536" s="16" t="s">
        <v>365</v>
      </c>
      <c r="D536" s="16" t="s">
        <v>109</v>
      </c>
      <c r="E536" s="16" t="s">
        <v>308</v>
      </c>
      <c r="F536" s="16" t="s">
        <v>344</v>
      </c>
      <c r="G536" s="159">
        <f>G537</f>
        <v>0</v>
      </c>
      <c r="H536" s="159">
        <f t="shared" si="227"/>
        <v>0</v>
      </c>
      <c r="I536" s="159">
        <f t="shared" si="227"/>
        <v>0</v>
      </c>
      <c r="J536" s="159">
        <f t="shared" si="227"/>
        <v>0</v>
      </c>
      <c r="K536" s="159">
        <f t="shared" si="227"/>
        <v>0</v>
      </c>
      <c r="L536" s="159">
        <f t="shared" si="227"/>
        <v>0</v>
      </c>
      <c r="M536" s="159">
        <f t="shared" si="227"/>
        <v>0</v>
      </c>
      <c r="N536" s="159">
        <f t="shared" si="227"/>
        <v>0</v>
      </c>
      <c r="O536" s="159">
        <f t="shared" si="227"/>
        <v>0</v>
      </c>
      <c r="P536" s="159">
        <f t="shared" si="227"/>
        <v>0</v>
      </c>
      <c r="Q536" s="159">
        <f t="shared" si="227"/>
        <v>0</v>
      </c>
      <c r="R536" s="159">
        <f t="shared" si="227"/>
        <v>0</v>
      </c>
      <c r="S536" s="159">
        <f t="shared" si="227"/>
        <v>0</v>
      </c>
      <c r="T536" s="159">
        <f t="shared" si="227"/>
        <v>0</v>
      </c>
      <c r="U536" s="159">
        <f t="shared" si="227"/>
        <v>0</v>
      </c>
      <c r="V536" s="159">
        <f t="shared" si="227"/>
        <v>0</v>
      </c>
      <c r="W536" s="159">
        <f t="shared" si="227"/>
        <v>0</v>
      </c>
      <c r="X536" s="159">
        <f t="shared" si="227"/>
        <v>0</v>
      </c>
      <c r="Y536" s="159">
        <f t="shared" si="227"/>
        <v>0</v>
      </c>
      <c r="Z536" s="159">
        <f t="shared" si="227"/>
        <v>0</v>
      </c>
      <c r="AA536" s="159">
        <f t="shared" si="227"/>
        <v>0</v>
      </c>
      <c r="AB536" s="159">
        <f t="shared" si="227"/>
        <v>0</v>
      </c>
      <c r="AC536" s="159">
        <f t="shared" si="227"/>
        <v>0</v>
      </c>
      <c r="AD536" s="159">
        <f t="shared" si="227"/>
        <v>0</v>
      </c>
      <c r="AE536" s="159">
        <f t="shared" si="227"/>
        <v>0</v>
      </c>
      <c r="AF536" s="159">
        <f t="shared" si="227"/>
        <v>0</v>
      </c>
      <c r="AG536" s="159">
        <f t="shared" si="227"/>
        <v>0</v>
      </c>
    </row>
    <row r="537" spans="1:33" s="19" customFormat="1" ht="16.5" hidden="1" customHeight="1">
      <c r="A537" s="17" t="s">
        <v>361</v>
      </c>
      <c r="B537" s="55">
        <v>793</v>
      </c>
      <c r="C537" s="16" t="s">
        <v>365</v>
      </c>
      <c r="D537" s="16" t="s">
        <v>109</v>
      </c>
      <c r="E537" s="16" t="s">
        <v>308</v>
      </c>
      <c r="F537" s="16" t="s">
        <v>362</v>
      </c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  <c r="AE537" s="159"/>
      <c r="AF537" s="159"/>
      <c r="AG537" s="159"/>
    </row>
    <row r="538" spans="1:33" ht="40.5" hidden="1" customHeight="1">
      <c r="A538" s="17" t="s">
        <v>828</v>
      </c>
      <c r="B538" s="55">
        <v>795</v>
      </c>
      <c r="C538" s="16" t="s">
        <v>365</v>
      </c>
      <c r="D538" s="16" t="s">
        <v>109</v>
      </c>
      <c r="E538" s="16" t="s">
        <v>827</v>
      </c>
      <c r="F538" s="16"/>
      <c r="G538" s="159">
        <f>G539</f>
        <v>1.396927018504357E-11</v>
      </c>
      <c r="H538" s="159">
        <f t="shared" ref="H538:AG539" si="228">H539</f>
        <v>1.396927018504357E-11</v>
      </c>
      <c r="I538" s="159">
        <f t="shared" si="228"/>
        <v>1.396927018504357E-11</v>
      </c>
      <c r="J538" s="159">
        <f t="shared" si="228"/>
        <v>1.396927018504357E-11</v>
      </c>
      <c r="K538" s="159">
        <f t="shared" si="228"/>
        <v>1.396927018504357E-11</v>
      </c>
      <c r="L538" s="159">
        <f t="shared" si="228"/>
        <v>1.396927018504357E-11</v>
      </c>
      <c r="M538" s="159">
        <f t="shared" si="228"/>
        <v>1.396927018504357E-11</v>
      </c>
      <c r="N538" s="159">
        <f t="shared" si="228"/>
        <v>1.396927018504357E-11</v>
      </c>
      <c r="O538" s="159">
        <f t="shared" si="228"/>
        <v>1.396927018504357E-11</v>
      </c>
      <c r="P538" s="159">
        <f t="shared" si="228"/>
        <v>1.396927018504357E-11</v>
      </c>
      <c r="Q538" s="159">
        <f t="shared" si="228"/>
        <v>1.396927018504357E-11</v>
      </c>
      <c r="R538" s="159">
        <f t="shared" si="228"/>
        <v>1.396927018504357E-11</v>
      </c>
      <c r="S538" s="159">
        <f t="shared" si="228"/>
        <v>0</v>
      </c>
      <c r="T538" s="159">
        <f t="shared" si="228"/>
        <v>0</v>
      </c>
      <c r="U538" s="159">
        <f t="shared" si="228"/>
        <v>0</v>
      </c>
      <c r="V538" s="159">
        <f t="shared" si="228"/>
        <v>0</v>
      </c>
      <c r="W538" s="159">
        <f t="shared" si="228"/>
        <v>0</v>
      </c>
      <c r="X538" s="159">
        <f t="shared" si="228"/>
        <v>0</v>
      </c>
      <c r="Y538" s="159">
        <f t="shared" si="228"/>
        <v>0</v>
      </c>
      <c r="Z538" s="159">
        <f t="shared" si="228"/>
        <v>0</v>
      </c>
      <c r="AA538" s="159">
        <f t="shared" si="228"/>
        <v>0</v>
      </c>
      <c r="AB538" s="159">
        <f t="shared" si="228"/>
        <v>0</v>
      </c>
      <c r="AC538" s="159">
        <f t="shared" si="228"/>
        <v>0</v>
      </c>
      <c r="AD538" s="159">
        <f t="shared" si="228"/>
        <v>0</v>
      </c>
      <c r="AE538" s="159">
        <f t="shared" si="228"/>
        <v>0</v>
      </c>
      <c r="AF538" s="159">
        <f t="shared" si="228"/>
        <v>0</v>
      </c>
      <c r="AG538" s="159">
        <f t="shared" si="228"/>
        <v>0</v>
      </c>
    </row>
    <row r="539" spans="1:33" ht="19.5" hidden="1" customHeight="1">
      <c r="A539" s="17" t="s">
        <v>100</v>
      </c>
      <c r="B539" s="55">
        <v>795</v>
      </c>
      <c r="C539" s="16" t="s">
        <v>365</v>
      </c>
      <c r="D539" s="16" t="s">
        <v>109</v>
      </c>
      <c r="E539" s="16" t="s">
        <v>827</v>
      </c>
      <c r="F539" s="16" t="s">
        <v>101</v>
      </c>
      <c r="G539" s="159">
        <f>G540</f>
        <v>1.396927018504357E-11</v>
      </c>
      <c r="H539" s="159">
        <f t="shared" si="228"/>
        <v>1.396927018504357E-11</v>
      </c>
      <c r="I539" s="159">
        <f t="shared" si="228"/>
        <v>1.396927018504357E-11</v>
      </c>
      <c r="J539" s="159">
        <f t="shared" si="228"/>
        <v>1.396927018504357E-11</v>
      </c>
      <c r="K539" s="159">
        <f t="shared" si="228"/>
        <v>1.396927018504357E-11</v>
      </c>
      <c r="L539" s="159">
        <f t="shared" si="228"/>
        <v>1.396927018504357E-11</v>
      </c>
      <c r="M539" s="159">
        <f t="shared" si="228"/>
        <v>1.396927018504357E-11</v>
      </c>
      <c r="N539" s="159">
        <f t="shared" si="228"/>
        <v>1.396927018504357E-11</v>
      </c>
      <c r="O539" s="159">
        <f t="shared" si="228"/>
        <v>1.396927018504357E-11</v>
      </c>
      <c r="P539" s="159">
        <f t="shared" si="228"/>
        <v>1.396927018504357E-11</v>
      </c>
      <c r="Q539" s="159">
        <f t="shared" si="228"/>
        <v>1.396927018504357E-11</v>
      </c>
      <c r="R539" s="159">
        <f t="shared" si="228"/>
        <v>1.396927018504357E-11</v>
      </c>
      <c r="S539" s="159">
        <f t="shared" si="228"/>
        <v>0</v>
      </c>
      <c r="T539" s="159">
        <f t="shared" si="228"/>
        <v>0</v>
      </c>
      <c r="U539" s="159">
        <f t="shared" si="228"/>
        <v>0</v>
      </c>
      <c r="V539" s="159">
        <f t="shared" si="228"/>
        <v>0</v>
      </c>
      <c r="W539" s="159">
        <f t="shared" si="228"/>
        <v>0</v>
      </c>
      <c r="X539" s="159">
        <f t="shared" si="228"/>
        <v>0</v>
      </c>
      <c r="Y539" s="159">
        <f t="shared" si="228"/>
        <v>0</v>
      </c>
      <c r="Z539" s="159">
        <f t="shared" si="228"/>
        <v>0</v>
      </c>
      <c r="AA539" s="159">
        <f t="shared" si="228"/>
        <v>0</v>
      </c>
      <c r="AB539" s="159">
        <f t="shared" si="228"/>
        <v>0</v>
      </c>
      <c r="AC539" s="159">
        <f t="shared" si="228"/>
        <v>0</v>
      </c>
      <c r="AD539" s="159">
        <f t="shared" si="228"/>
        <v>0</v>
      </c>
      <c r="AE539" s="159">
        <f t="shared" si="228"/>
        <v>0</v>
      </c>
      <c r="AF539" s="159">
        <f t="shared" si="228"/>
        <v>0</v>
      </c>
      <c r="AG539" s="159">
        <f t="shared" si="228"/>
        <v>0</v>
      </c>
    </row>
    <row r="540" spans="1:33" ht="15" hidden="1" customHeight="1">
      <c r="A540" s="17" t="s">
        <v>373</v>
      </c>
      <c r="B540" s="55">
        <v>795</v>
      </c>
      <c r="C540" s="16" t="s">
        <v>365</v>
      </c>
      <c r="D540" s="16" t="s">
        <v>109</v>
      </c>
      <c r="E540" s="16" t="s">
        <v>827</v>
      </c>
      <c r="F540" s="16" t="s">
        <v>374</v>
      </c>
      <c r="G540" s="159">
        <f>'прил 7'!G1694</f>
        <v>1.396927018504357E-11</v>
      </c>
      <c r="H540" s="159">
        <f>'прил 7'!H1694</f>
        <v>1.396927018504357E-11</v>
      </c>
      <c r="I540" s="159">
        <f>'прил 7'!I1694</f>
        <v>1.396927018504357E-11</v>
      </c>
      <c r="J540" s="159">
        <f>'прил 7'!J1694</f>
        <v>1.396927018504357E-11</v>
      </c>
      <c r="K540" s="159">
        <f>'прил 7'!K1694</f>
        <v>1.396927018504357E-11</v>
      </c>
      <c r="L540" s="159">
        <f>'прил 7'!L1694</f>
        <v>1.396927018504357E-11</v>
      </c>
      <c r="M540" s="159">
        <f>'прил 7'!M1694</f>
        <v>1.396927018504357E-11</v>
      </c>
      <c r="N540" s="159">
        <f>'прил 7'!N1694</f>
        <v>1.396927018504357E-11</v>
      </c>
      <c r="O540" s="159">
        <f>'прил 7'!O1694</f>
        <v>1.396927018504357E-11</v>
      </c>
      <c r="P540" s="159">
        <f>'прил 7'!P1694</f>
        <v>1.396927018504357E-11</v>
      </c>
      <c r="Q540" s="159">
        <f>'прил 7'!Q1694</f>
        <v>1.396927018504357E-11</v>
      </c>
      <c r="R540" s="159">
        <f>'прил 7'!R1694</f>
        <v>1.396927018504357E-11</v>
      </c>
      <c r="S540" s="159">
        <f>'прил 7'!S1694</f>
        <v>0</v>
      </c>
      <c r="T540" s="159">
        <f>'прил 7'!T1694</f>
        <v>0</v>
      </c>
      <c r="U540" s="159">
        <f>'прил 7'!U1694</f>
        <v>0</v>
      </c>
      <c r="V540" s="159">
        <f>'прил 7'!V1694</f>
        <v>0</v>
      </c>
      <c r="W540" s="159">
        <f>'прил 7'!W1694</f>
        <v>0</v>
      </c>
      <c r="X540" s="159">
        <f>'прил 7'!X1694</f>
        <v>0</v>
      </c>
      <c r="Y540" s="159">
        <f>'прил 7'!Y1694</f>
        <v>0</v>
      </c>
      <c r="Z540" s="159">
        <f>'прил 7'!Z1694</f>
        <v>0</v>
      </c>
      <c r="AA540" s="159">
        <f>'прил 7'!AA1694</f>
        <v>0</v>
      </c>
      <c r="AB540" s="159">
        <f>'прил 7'!AB1694</f>
        <v>0</v>
      </c>
      <c r="AC540" s="159">
        <f>'прил 7'!AC1694</f>
        <v>0</v>
      </c>
      <c r="AD540" s="159">
        <f>'прил 7'!AD1694</f>
        <v>0</v>
      </c>
      <c r="AE540" s="159">
        <f>'прил 7'!AE1694</f>
        <v>0</v>
      </c>
      <c r="AF540" s="159">
        <f>'прил 7'!AF1694</f>
        <v>0</v>
      </c>
      <c r="AG540" s="159">
        <f>'прил 7'!AG1694</f>
        <v>0</v>
      </c>
    </row>
    <row r="541" spans="1:33" ht="51.75" customHeight="1">
      <c r="A541" s="17" t="s">
        <v>850</v>
      </c>
      <c r="B541" s="55">
        <v>795</v>
      </c>
      <c r="C541" s="16" t="s">
        <v>365</v>
      </c>
      <c r="D541" s="16" t="s">
        <v>109</v>
      </c>
      <c r="E541" s="16" t="s">
        <v>849</v>
      </c>
      <c r="F541" s="16"/>
      <c r="G541" s="159">
        <f>G542</f>
        <v>8841350.0999999996</v>
      </c>
      <c r="H541" s="159">
        <f t="shared" ref="H541:AG542" si="229">H542</f>
        <v>8841350.0999999996</v>
      </c>
      <c r="I541" s="159">
        <f t="shared" si="229"/>
        <v>8841350.0999999996</v>
      </c>
      <c r="J541" s="159">
        <f t="shared" si="229"/>
        <v>8841350.0999999996</v>
      </c>
      <c r="K541" s="159">
        <f t="shared" si="229"/>
        <v>8841350.0999999996</v>
      </c>
      <c r="L541" s="159">
        <f t="shared" si="229"/>
        <v>8841350.0999999996</v>
      </c>
      <c r="M541" s="159">
        <f t="shared" si="229"/>
        <v>8841350.0999999996</v>
      </c>
      <c r="N541" s="159">
        <f t="shared" si="229"/>
        <v>8841350.0999999996</v>
      </c>
      <c r="O541" s="159">
        <f t="shared" si="229"/>
        <v>8841350.0999999996</v>
      </c>
      <c r="P541" s="159">
        <f t="shared" si="229"/>
        <v>8841350.0999999996</v>
      </c>
      <c r="Q541" s="159">
        <f t="shared" si="229"/>
        <v>8841350.0999999996</v>
      </c>
      <c r="R541" s="159">
        <f t="shared" si="229"/>
        <v>8841350.0999999996</v>
      </c>
      <c r="S541" s="159">
        <f t="shared" si="229"/>
        <v>0</v>
      </c>
      <c r="T541" s="159">
        <f t="shared" si="229"/>
        <v>0</v>
      </c>
      <c r="U541" s="159">
        <f t="shared" si="229"/>
        <v>0</v>
      </c>
      <c r="V541" s="159">
        <f t="shared" si="229"/>
        <v>0</v>
      </c>
      <c r="W541" s="159">
        <f t="shared" si="229"/>
        <v>0</v>
      </c>
      <c r="X541" s="159">
        <f t="shared" si="229"/>
        <v>0</v>
      </c>
      <c r="Y541" s="159">
        <f t="shared" si="229"/>
        <v>0</v>
      </c>
      <c r="Z541" s="159">
        <f t="shared" si="229"/>
        <v>0</v>
      </c>
      <c r="AA541" s="159">
        <f t="shared" si="229"/>
        <v>0</v>
      </c>
      <c r="AB541" s="159">
        <f t="shared" si="229"/>
        <v>0</v>
      </c>
      <c r="AC541" s="159">
        <f t="shared" si="229"/>
        <v>0</v>
      </c>
      <c r="AD541" s="159">
        <f t="shared" si="229"/>
        <v>0</v>
      </c>
      <c r="AE541" s="159">
        <f t="shared" si="229"/>
        <v>0</v>
      </c>
      <c r="AF541" s="159">
        <f t="shared" si="229"/>
        <v>0</v>
      </c>
      <c r="AG541" s="159">
        <f t="shared" si="229"/>
        <v>8841350.0999999996</v>
      </c>
    </row>
    <row r="542" spans="1:33" ht="19.5" customHeight="1">
      <c r="A542" s="17" t="s">
        <v>343</v>
      </c>
      <c r="B542" s="55">
        <v>795</v>
      </c>
      <c r="C542" s="16" t="s">
        <v>365</v>
      </c>
      <c r="D542" s="16" t="s">
        <v>109</v>
      </c>
      <c r="E542" s="16" t="s">
        <v>849</v>
      </c>
      <c r="F542" s="16" t="s">
        <v>344</v>
      </c>
      <c r="G542" s="159">
        <f>G543</f>
        <v>8841350.0999999996</v>
      </c>
      <c r="H542" s="159">
        <f t="shared" si="229"/>
        <v>8841350.0999999996</v>
      </c>
      <c r="I542" s="159">
        <f t="shared" si="229"/>
        <v>8841350.0999999996</v>
      </c>
      <c r="J542" s="159">
        <f t="shared" si="229"/>
        <v>8841350.0999999996</v>
      </c>
      <c r="K542" s="159">
        <f t="shared" si="229"/>
        <v>8841350.0999999996</v>
      </c>
      <c r="L542" s="159">
        <f t="shared" si="229"/>
        <v>8841350.0999999996</v>
      </c>
      <c r="M542" s="159">
        <f t="shared" si="229"/>
        <v>8841350.0999999996</v>
      </c>
      <c r="N542" s="159">
        <f t="shared" si="229"/>
        <v>8841350.0999999996</v>
      </c>
      <c r="O542" s="159">
        <f t="shared" si="229"/>
        <v>8841350.0999999996</v>
      </c>
      <c r="P542" s="159">
        <f t="shared" si="229"/>
        <v>8841350.0999999996</v>
      </c>
      <c r="Q542" s="159">
        <f t="shared" si="229"/>
        <v>8841350.0999999996</v>
      </c>
      <c r="R542" s="159">
        <f t="shared" si="229"/>
        <v>8841350.0999999996</v>
      </c>
      <c r="S542" s="159">
        <f t="shared" si="229"/>
        <v>0</v>
      </c>
      <c r="T542" s="159">
        <f t="shared" si="229"/>
        <v>0</v>
      </c>
      <c r="U542" s="159">
        <f t="shared" si="229"/>
        <v>0</v>
      </c>
      <c r="V542" s="159">
        <f t="shared" si="229"/>
        <v>0</v>
      </c>
      <c r="W542" s="159">
        <f t="shared" si="229"/>
        <v>0</v>
      </c>
      <c r="X542" s="159">
        <f t="shared" si="229"/>
        <v>0</v>
      </c>
      <c r="Y542" s="159">
        <f t="shared" si="229"/>
        <v>0</v>
      </c>
      <c r="Z542" s="159">
        <f t="shared" si="229"/>
        <v>0</v>
      </c>
      <c r="AA542" s="159">
        <f t="shared" si="229"/>
        <v>0</v>
      </c>
      <c r="AB542" s="159">
        <f t="shared" si="229"/>
        <v>0</v>
      </c>
      <c r="AC542" s="159">
        <f t="shared" si="229"/>
        <v>0</v>
      </c>
      <c r="AD542" s="159">
        <f t="shared" si="229"/>
        <v>0</v>
      </c>
      <c r="AE542" s="159">
        <f t="shared" si="229"/>
        <v>0</v>
      </c>
      <c r="AF542" s="159">
        <f t="shared" si="229"/>
        <v>0</v>
      </c>
      <c r="AG542" s="159">
        <f t="shared" si="229"/>
        <v>8841350.0999999996</v>
      </c>
    </row>
    <row r="543" spans="1:33" ht="15" customHeight="1">
      <c r="A543" s="17" t="s">
        <v>361</v>
      </c>
      <c r="B543" s="55">
        <v>795</v>
      </c>
      <c r="C543" s="16" t="s">
        <v>365</v>
      </c>
      <c r="D543" s="16" t="s">
        <v>109</v>
      </c>
      <c r="E543" s="16" t="s">
        <v>849</v>
      </c>
      <c r="F543" s="16" t="s">
        <v>362</v>
      </c>
      <c r="G543" s="159">
        <f>'прил 7'!G1697</f>
        <v>8841350.0999999996</v>
      </c>
      <c r="H543" s="159">
        <f>'прил 7'!H1697</f>
        <v>8841350.0999999996</v>
      </c>
      <c r="I543" s="159">
        <f>'прил 7'!I1697</f>
        <v>8841350.0999999996</v>
      </c>
      <c r="J543" s="159">
        <f>'прил 7'!J1697</f>
        <v>8841350.0999999996</v>
      </c>
      <c r="K543" s="159">
        <f>'прил 7'!K1697</f>
        <v>8841350.0999999996</v>
      </c>
      <c r="L543" s="159">
        <f>'прил 7'!L1697</f>
        <v>8841350.0999999996</v>
      </c>
      <c r="M543" s="159">
        <f>'прил 7'!M1697</f>
        <v>8841350.0999999996</v>
      </c>
      <c r="N543" s="159">
        <f>'прил 7'!N1697</f>
        <v>8841350.0999999996</v>
      </c>
      <c r="O543" s="159">
        <f>'прил 7'!O1697</f>
        <v>8841350.0999999996</v>
      </c>
      <c r="P543" s="159">
        <f>'прил 7'!P1697</f>
        <v>8841350.0999999996</v>
      </c>
      <c r="Q543" s="159">
        <f>'прил 7'!Q1697</f>
        <v>8841350.0999999996</v>
      </c>
      <c r="R543" s="159">
        <f>'прил 7'!R1697</f>
        <v>8841350.0999999996</v>
      </c>
      <c r="S543" s="159">
        <f>'прил 7'!S1697</f>
        <v>0</v>
      </c>
      <c r="T543" s="159">
        <f>'прил 7'!T1697</f>
        <v>0</v>
      </c>
      <c r="U543" s="159">
        <f>'прил 7'!U1697</f>
        <v>0</v>
      </c>
      <c r="V543" s="159">
        <f>'прил 7'!V1697</f>
        <v>0</v>
      </c>
      <c r="W543" s="159">
        <f>'прил 7'!W1697</f>
        <v>0</v>
      </c>
      <c r="X543" s="159">
        <f>'прил 7'!X1697</f>
        <v>0</v>
      </c>
      <c r="Y543" s="159">
        <f>'прил 7'!Y1697</f>
        <v>0</v>
      </c>
      <c r="Z543" s="159">
        <f>'прил 7'!Z1697</f>
        <v>0</v>
      </c>
      <c r="AA543" s="159">
        <f>'прил 7'!AA1697</f>
        <v>0</v>
      </c>
      <c r="AB543" s="159">
        <f>'прил 7'!AB1697</f>
        <v>0</v>
      </c>
      <c r="AC543" s="159">
        <f>'прил 7'!AC1697</f>
        <v>0</v>
      </c>
      <c r="AD543" s="159">
        <f>'прил 7'!AD1697</f>
        <v>0</v>
      </c>
      <c r="AE543" s="159">
        <f>'прил 7'!AE1697</f>
        <v>0</v>
      </c>
      <c r="AF543" s="159">
        <f>'прил 7'!AF1697</f>
        <v>0</v>
      </c>
      <c r="AG543" s="159">
        <v>8841350.0999999996</v>
      </c>
    </row>
    <row r="544" spans="1:33" ht="15" hidden="1" customHeight="1">
      <c r="A544" s="17" t="s">
        <v>360</v>
      </c>
      <c r="B544" s="55">
        <v>795</v>
      </c>
      <c r="C544" s="16" t="s">
        <v>365</v>
      </c>
      <c r="D544" s="16" t="s">
        <v>109</v>
      </c>
      <c r="E544" s="16" t="s">
        <v>869</v>
      </c>
      <c r="F544" s="16"/>
      <c r="G544" s="159">
        <f>G545</f>
        <v>0</v>
      </c>
      <c r="H544" s="159">
        <f t="shared" ref="H544:AG545" si="230">H545</f>
        <v>0</v>
      </c>
      <c r="I544" s="159">
        <f t="shared" si="230"/>
        <v>0</v>
      </c>
      <c r="J544" s="159">
        <f t="shared" si="230"/>
        <v>0</v>
      </c>
      <c r="K544" s="159">
        <f t="shared" si="230"/>
        <v>0</v>
      </c>
      <c r="L544" s="159">
        <f t="shared" si="230"/>
        <v>0</v>
      </c>
      <c r="M544" s="159">
        <f t="shared" si="230"/>
        <v>0</v>
      </c>
      <c r="N544" s="159">
        <f t="shared" si="230"/>
        <v>0</v>
      </c>
      <c r="O544" s="159">
        <f t="shared" si="230"/>
        <v>0</v>
      </c>
      <c r="P544" s="159">
        <f t="shared" si="230"/>
        <v>0</v>
      </c>
      <c r="Q544" s="159">
        <f t="shared" si="230"/>
        <v>0</v>
      </c>
      <c r="R544" s="159">
        <f t="shared" si="230"/>
        <v>0</v>
      </c>
      <c r="S544" s="159">
        <f t="shared" si="230"/>
        <v>0</v>
      </c>
      <c r="T544" s="159">
        <f t="shared" si="230"/>
        <v>0</v>
      </c>
      <c r="U544" s="159">
        <f t="shared" si="230"/>
        <v>0</v>
      </c>
      <c r="V544" s="159">
        <f t="shared" si="230"/>
        <v>0</v>
      </c>
      <c r="W544" s="159">
        <f t="shared" si="230"/>
        <v>0</v>
      </c>
      <c r="X544" s="159">
        <f t="shared" si="230"/>
        <v>0</v>
      </c>
      <c r="Y544" s="159">
        <f t="shared" si="230"/>
        <v>0</v>
      </c>
      <c r="Z544" s="159">
        <f t="shared" si="230"/>
        <v>0</v>
      </c>
      <c r="AA544" s="159">
        <f t="shared" si="230"/>
        <v>0</v>
      </c>
      <c r="AB544" s="159">
        <f t="shared" si="230"/>
        <v>0</v>
      </c>
      <c r="AC544" s="159">
        <f t="shared" si="230"/>
        <v>0</v>
      </c>
      <c r="AD544" s="159">
        <f t="shared" si="230"/>
        <v>0</v>
      </c>
      <c r="AE544" s="159">
        <f t="shared" si="230"/>
        <v>0</v>
      </c>
      <c r="AF544" s="159">
        <f t="shared" si="230"/>
        <v>0</v>
      </c>
      <c r="AG544" s="159">
        <f t="shared" si="230"/>
        <v>0</v>
      </c>
    </row>
    <row r="545" spans="1:33" ht="15" hidden="1" customHeight="1">
      <c r="A545" s="17" t="s">
        <v>343</v>
      </c>
      <c r="B545" s="55">
        <v>795</v>
      </c>
      <c r="C545" s="16" t="s">
        <v>365</v>
      </c>
      <c r="D545" s="16" t="s">
        <v>109</v>
      </c>
      <c r="E545" s="16" t="s">
        <v>869</v>
      </c>
      <c r="F545" s="16" t="s">
        <v>344</v>
      </c>
      <c r="G545" s="159">
        <f>G546</f>
        <v>0</v>
      </c>
      <c r="H545" s="159">
        <f t="shared" si="230"/>
        <v>0</v>
      </c>
      <c r="I545" s="159">
        <f t="shared" si="230"/>
        <v>0</v>
      </c>
      <c r="J545" s="159">
        <f t="shared" si="230"/>
        <v>0</v>
      </c>
      <c r="K545" s="159">
        <f t="shared" si="230"/>
        <v>0</v>
      </c>
      <c r="L545" s="159">
        <f t="shared" si="230"/>
        <v>0</v>
      </c>
      <c r="M545" s="159">
        <f t="shared" si="230"/>
        <v>0</v>
      </c>
      <c r="N545" s="159">
        <f t="shared" si="230"/>
        <v>0</v>
      </c>
      <c r="O545" s="159">
        <f t="shared" si="230"/>
        <v>0</v>
      </c>
      <c r="P545" s="159">
        <f t="shared" si="230"/>
        <v>0</v>
      </c>
      <c r="Q545" s="159">
        <f t="shared" si="230"/>
        <v>0</v>
      </c>
      <c r="R545" s="159">
        <f t="shared" si="230"/>
        <v>0</v>
      </c>
      <c r="S545" s="159">
        <f t="shared" si="230"/>
        <v>0</v>
      </c>
      <c r="T545" s="159">
        <f t="shared" si="230"/>
        <v>0</v>
      </c>
      <c r="U545" s="159">
        <f t="shared" si="230"/>
        <v>0</v>
      </c>
      <c r="V545" s="159">
        <f t="shared" si="230"/>
        <v>0</v>
      </c>
      <c r="W545" s="159">
        <f t="shared" si="230"/>
        <v>0</v>
      </c>
      <c r="X545" s="159">
        <f t="shared" si="230"/>
        <v>0</v>
      </c>
      <c r="Y545" s="159">
        <f t="shared" si="230"/>
        <v>0</v>
      </c>
      <c r="Z545" s="159">
        <f t="shared" si="230"/>
        <v>0</v>
      </c>
      <c r="AA545" s="159">
        <f t="shared" si="230"/>
        <v>0</v>
      </c>
      <c r="AB545" s="159">
        <f t="shared" si="230"/>
        <v>0</v>
      </c>
      <c r="AC545" s="159">
        <f t="shared" si="230"/>
        <v>0</v>
      </c>
      <c r="AD545" s="159">
        <f t="shared" si="230"/>
        <v>0</v>
      </c>
      <c r="AE545" s="159">
        <f t="shared" si="230"/>
        <v>0</v>
      </c>
      <c r="AF545" s="159">
        <f t="shared" si="230"/>
        <v>0</v>
      </c>
      <c r="AG545" s="159">
        <f t="shared" si="230"/>
        <v>0</v>
      </c>
    </row>
    <row r="546" spans="1:33" ht="15" hidden="1" customHeight="1">
      <c r="A546" s="17" t="s">
        <v>371</v>
      </c>
      <c r="B546" s="55">
        <v>795</v>
      </c>
      <c r="C546" s="16" t="s">
        <v>365</v>
      </c>
      <c r="D546" s="16" t="s">
        <v>109</v>
      </c>
      <c r="E546" s="16" t="s">
        <v>869</v>
      </c>
      <c r="F546" s="16" t="s">
        <v>372</v>
      </c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  <c r="AE546" s="159"/>
      <c r="AF546" s="159"/>
      <c r="AG546" s="159"/>
    </row>
    <row r="547" spans="1:33" s="35" customFormat="1" ht="29.25" customHeight="1">
      <c r="A547" s="110" t="s">
        <v>794</v>
      </c>
      <c r="B547" s="38">
        <v>757</v>
      </c>
      <c r="C547" s="39" t="s">
        <v>72</v>
      </c>
      <c r="D547" s="39" t="s">
        <v>90</v>
      </c>
      <c r="E547" s="39" t="s">
        <v>433</v>
      </c>
      <c r="F547" s="39"/>
      <c r="G547" s="165">
        <f>G551+G554+G548+G561+G558</f>
        <v>12050000</v>
      </c>
      <c r="H547" s="165">
        <f t="shared" ref="H547:AG547" si="231">H551+H554+H548+H561+H558</f>
        <v>12050003</v>
      </c>
      <c r="I547" s="165">
        <f t="shared" si="231"/>
        <v>12050006</v>
      </c>
      <c r="J547" s="165">
        <f t="shared" si="231"/>
        <v>12050009</v>
      </c>
      <c r="K547" s="165">
        <f t="shared" si="231"/>
        <v>12050012</v>
      </c>
      <c r="L547" s="165">
        <f t="shared" si="231"/>
        <v>12050015</v>
      </c>
      <c r="M547" s="165">
        <f t="shared" si="231"/>
        <v>12050018</v>
      </c>
      <c r="N547" s="165">
        <f t="shared" si="231"/>
        <v>12050021</v>
      </c>
      <c r="O547" s="165">
        <f t="shared" si="231"/>
        <v>12050024</v>
      </c>
      <c r="P547" s="165">
        <f t="shared" si="231"/>
        <v>12050027</v>
      </c>
      <c r="Q547" s="165">
        <f t="shared" si="231"/>
        <v>12050030</v>
      </c>
      <c r="R547" s="165">
        <f t="shared" si="231"/>
        <v>4545000</v>
      </c>
      <c r="S547" s="165">
        <f t="shared" si="231"/>
        <v>0</v>
      </c>
      <c r="T547" s="165">
        <f t="shared" si="231"/>
        <v>0</v>
      </c>
      <c r="U547" s="165">
        <f t="shared" si="231"/>
        <v>0</v>
      </c>
      <c r="V547" s="165">
        <f t="shared" si="231"/>
        <v>0</v>
      </c>
      <c r="W547" s="165">
        <f t="shared" si="231"/>
        <v>0</v>
      </c>
      <c r="X547" s="165">
        <f t="shared" si="231"/>
        <v>0</v>
      </c>
      <c r="Y547" s="165">
        <f t="shared" si="231"/>
        <v>0</v>
      </c>
      <c r="Z547" s="165">
        <f t="shared" si="231"/>
        <v>0</v>
      </c>
      <c r="AA547" s="165">
        <f t="shared" si="231"/>
        <v>0</v>
      </c>
      <c r="AB547" s="165">
        <f t="shared" si="231"/>
        <v>0</v>
      </c>
      <c r="AC547" s="165">
        <f t="shared" si="231"/>
        <v>0</v>
      </c>
      <c r="AD547" s="165">
        <f t="shared" si="231"/>
        <v>0</v>
      </c>
      <c r="AE547" s="165">
        <f t="shared" si="231"/>
        <v>0</v>
      </c>
      <c r="AF547" s="165">
        <f t="shared" si="231"/>
        <v>0</v>
      </c>
      <c r="AG547" s="165">
        <f t="shared" si="231"/>
        <v>4545000</v>
      </c>
    </row>
    <row r="548" spans="1:33" s="123" customFormat="1" ht="25.5" hidden="1">
      <c r="A548" s="57" t="s">
        <v>207</v>
      </c>
      <c r="B548" s="124">
        <v>757</v>
      </c>
      <c r="C548" s="122" t="s">
        <v>90</v>
      </c>
      <c r="D548" s="122" t="s">
        <v>140</v>
      </c>
      <c r="E548" s="122" t="s">
        <v>205</v>
      </c>
      <c r="F548" s="122"/>
      <c r="G548" s="158">
        <f>G549</f>
        <v>0</v>
      </c>
      <c r="H548" s="158">
        <f t="shared" ref="H548:AG549" si="232">H549</f>
        <v>0</v>
      </c>
      <c r="I548" s="158">
        <f t="shared" si="232"/>
        <v>0</v>
      </c>
      <c r="J548" s="158">
        <f t="shared" si="232"/>
        <v>0</v>
      </c>
      <c r="K548" s="158">
        <f t="shared" si="232"/>
        <v>0</v>
      </c>
      <c r="L548" s="158">
        <f t="shared" si="232"/>
        <v>0</v>
      </c>
      <c r="M548" s="158">
        <f t="shared" si="232"/>
        <v>0</v>
      </c>
      <c r="N548" s="158">
        <f t="shared" si="232"/>
        <v>0</v>
      </c>
      <c r="O548" s="158">
        <f t="shared" si="232"/>
        <v>0</v>
      </c>
      <c r="P548" s="158">
        <f t="shared" si="232"/>
        <v>0</v>
      </c>
      <c r="Q548" s="158">
        <f t="shared" si="232"/>
        <v>0</v>
      </c>
      <c r="R548" s="158">
        <f t="shared" si="232"/>
        <v>0</v>
      </c>
      <c r="S548" s="158">
        <f t="shared" si="232"/>
        <v>0</v>
      </c>
      <c r="T548" s="158">
        <f t="shared" si="232"/>
        <v>0</v>
      </c>
      <c r="U548" s="158">
        <f t="shared" si="232"/>
        <v>0</v>
      </c>
      <c r="V548" s="158">
        <f t="shared" si="232"/>
        <v>0</v>
      </c>
      <c r="W548" s="158">
        <f t="shared" si="232"/>
        <v>0</v>
      </c>
      <c r="X548" s="158">
        <f t="shared" si="232"/>
        <v>0</v>
      </c>
      <c r="Y548" s="158">
        <f t="shared" si="232"/>
        <v>0</v>
      </c>
      <c r="Z548" s="158">
        <f t="shared" si="232"/>
        <v>0</v>
      </c>
      <c r="AA548" s="158">
        <f t="shared" si="232"/>
        <v>0</v>
      </c>
      <c r="AB548" s="158">
        <f t="shared" si="232"/>
        <v>0</v>
      </c>
      <c r="AC548" s="158">
        <f t="shared" si="232"/>
        <v>0</v>
      </c>
      <c r="AD548" s="158">
        <f t="shared" si="232"/>
        <v>0</v>
      </c>
      <c r="AE548" s="158">
        <f t="shared" si="232"/>
        <v>0</v>
      </c>
      <c r="AF548" s="158">
        <f t="shared" si="232"/>
        <v>0</v>
      </c>
      <c r="AG548" s="158">
        <f t="shared" si="232"/>
        <v>0</v>
      </c>
    </row>
    <row r="549" spans="1:33" s="123" customFormat="1" ht="25.5" hidden="1">
      <c r="A549" s="17" t="s">
        <v>40</v>
      </c>
      <c r="B549" s="124">
        <v>757</v>
      </c>
      <c r="C549" s="122" t="s">
        <v>90</v>
      </c>
      <c r="D549" s="122" t="s">
        <v>140</v>
      </c>
      <c r="E549" s="122" t="s">
        <v>205</v>
      </c>
      <c r="F549" s="122" t="s">
        <v>41</v>
      </c>
      <c r="G549" s="158">
        <f>G550</f>
        <v>0</v>
      </c>
      <c r="H549" s="158">
        <f t="shared" si="232"/>
        <v>0</v>
      </c>
      <c r="I549" s="158">
        <f t="shared" si="232"/>
        <v>0</v>
      </c>
      <c r="J549" s="158">
        <f t="shared" si="232"/>
        <v>0</v>
      </c>
      <c r="K549" s="158">
        <f t="shared" si="232"/>
        <v>0</v>
      </c>
      <c r="L549" s="158">
        <f t="shared" si="232"/>
        <v>0</v>
      </c>
      <c r="M549" s="158">
        <f t="shared" si="232"/>
        <v>0</v>
      </c>
      <c r="N549" s="158">
        <f t="shared" si="232"/>
        <v>0</v>
      </c>
      <c r="O549" s="158">
        <f t="shared" si="232"/>
        <v>0</v>
      </c>
      <c r="P549" s="158">
        <f t="shared" si="232"/>
        <v>0</v>
      </c>
      <c r="Q549" s="158">
        <f t="shared" si="232"/>
        <v>0</v>
      </c>
      <c r="R549" s="158">
        <f t="shared" si="232"/>
        <v>0</v>
      </c>
      <c r="S549" s="158">
        <f t="shared" si="232"/>
        <v>0</v>
      </c>
      <c r="T549" s="158">
        <f t="shared" si="232"/>
        <v>0</v>
      </c>
      <c r="U549" s="158">
        <f t="shared" si="232"/>
        <v>0</v>
      </c>
      <c r="V549" s="158">
        <f t="shared" si="232"/>
        <v>0</v>
      </c>
      <c r="W549" s="158">
        <f t="shared" si="232"/>
        <v>0</v>
      </c>
      <c r="X549" s="158">
        <f t="shared" si="232"/>
        <v>0</v>
      </c>
      <c r="Y549" s="158">
        <f t="shared" si="232"/>
        <v>0</v>
      </c>
      <c r="Z549" s="158">
        <f t="shared" si="232"/>
        <v>0</v>
      </c>
      <c r="AA549" s="158">
        <f t="shared" si="232"/>
        <v>0</v>
      </c>
      <c r="AB549" s="158">
        <f t="shared" si="232"/>
        <v>0</v>
      </c>
      <c r="AC549" s="158">
        <f t="shared" si="232"/>
        <v>0</v>
      </c>
      <c r="AD549" s="158">
        <f t="shared" si="232"/>
        <v>0</v>
      </c>
      <c r="AE549" s="158">
        <f t="shared" si="232"/>
        <v>0</v>
      </c>
      <c r="AF549" s="158">
        <f t="shared" si="232"/>
        <v>0</v>
      </c>
      <c r="AG549" s="158">
        <f t="shared" si="232"/>
        <v>0</v>
      </c>
    </row>
    <row r="550" spans="1:33" s="123" customFormat="1" hidden="1">
      <c r="A550" s="17" t="s">
        <v>42</v>
      </c>
      <c r="B550" s="124">
        <v>757</v>
      </c>
      <c r="C550" s="122" t="s">
        <v>90</v>
      </c>
      <c r="D550" s="122" t="s">
        <v>140</v>
      </c>
      <c r="E550" s="122" t="s">
        <v>205</v>
      </c>
      <c r="F550" s="122" t="s">
        <v>43</v>
      </c>
      <c r="G550" s="158">
        <f>'прил 7'!G14</f>
        <v>0</v>
      </c>
      <c r="H550" s="158">
        <f>'прил 7'!H14</f>
        <v>0</v>
      </c>
      <c r="I550" s="158">
        <f>'прил 7'!I14</f>
        <v>0</v>
      </c>
      <c r="J550" s="158">
        <f>'прил 7'!J14</f>
        <v>0</v>
      </c>
      <c r="K550" s="158">
        <f>'прил 7'!K14</f>
        <v>0</v>
      </c>
      <c r="L550" s="158">
        <f>'прил 7'!L14</f>
        <v>0</v>
      </c>
      <c r="M550" s="158">
        <f>'прил 7'!M14</f>
        <v>0</v>
      </c>
      <c r="N550" s="158">
        <f>'прил 7'!N14</f>
        <v>0</v>
      </c>
      <c r="O550" s="158">
        <f>'прил 7'!O14</f>
        <v>0</v>
      </c>
      <c r="P550" s="158">
        <f>'прил 7'!P14</f>
        <v>0</v>
      </c>
      <c r="Q550" s="158">
        <f>'прил 7'!Q14</f>
        <v>0</v>
      </c>
      <c r="R550" s="158">
        <f>'прил 7'!R14</f>
        <v>0</v>
      </c>
      <c r="S550" s="158">
        <f>'прил 7'!S14</f>
        <v>0</v>
      </c>
      <c r="T550" s="158">
        <f>'прил 7'!T14</f>
        <v>0</v>
      </c>
      <c r="U550" s="158">
        <f>'прил 7'!U14</f>
        <v>0</v>
      </c>
      <c r="V550" s="158">
        <f>'прил 7'!V14</f>
        <v>0</v>
      </c>
      <c r="W550" s="158">
        <f>'прил 7'!W14</f>
        <v>0</v>
      </c>
      <c r="X550" s="158">
        <f>'прил 7'!X14</f>
        <v>0</v>
      </c>
      <c r="Y550" s="158">
        <f>'прил 7'!Y14</f>
        <v>0</v>
      </c>
      <c r="Z550" s="158">
        <f>'прил 7'!Z14</f>
        <v>0</v>
      </c>
      <c r="AA550" s="158">
        <f>'прил 7'!AA14</f>
        <v>0</v>
      </c>
      <c r="AB550" s="158">
        <f>'прил 7'!AB14</f>
        <v>0</v>
      </c>
      <c r="AC550" s="158">
        <f>'прил 7'!AC14</f>
        <v>0</v>
      </c>
      <c r="AD550" s="158">
        <f>'прил 7'!AD14</f>
        <v>0</v>
      </c>
      <c r="AE550" s="158">
        <f>'прил 7'!AE14</f>
        <v>0</v>
      </c>
      <c r="AF550" s="158">
        <f>'прил 7'!AF14</f>
        <v>0</v>
      </c>
      <c r="AG550" s="158">
        <f>'прил 7'!AG14</f>
        <v>0</v>
      </c>
    </row>
    <row r="551" spans="1:33" s="35" customFormat="1" ht="30.75" hidden="1" customHeight="1">
      <c r="A551" s="33" t="s">
        <v>378</v>
      </c>
      <c r="B551" s="15">
        <v>757</v>
      </c>
      <c r="C551" s="16" t="s">
        <v>72</v>
      </c>
      <c r="D551" s="16" t="s">
        <v>90</v>
      </c>
      <c r="E551" s="16" t="s">
        <v>379</v>
      </c>
      <c r="F551" s="16"/>
      <c r="G551" s="159">
        <f>G552</f>
        <v>0</v>
      </c>
      <c r="H551" s="159">
        <f t="shared" ref="H551:AG552" si="233">H552</f>
        <v>0</v>
      </c>
      <c r="I551" s="159">
        <f t="shared" si="233"/>
        <v>0</v>
      </c>
      <c r="J551" s="159">
        <f t="shared" si="233"/>
        <v>0</v>
      </c>
      <c r="K551" s="159">
        <f t="shared" si="233"/>
        <v>0</v>
      </c>
      <c r="L551" s="159">
        <f t="shared" si="233"/>
        <v>0</v>
      </c>
      <c r="M551" s="159">
        <f t="shared" si="233"/>
        <v>0</v>
      </c>
      <c r="N551" s="159">
        <f t="shared" si="233"/>
        <v>0</v>
      </c>
      <c r="O551" s="159">
        <f t="shared" si="233"/>
        <v>0</v>
      </c>
      <c r="P551" s="159">
        <f t="shared" si="233"/>
        <v>0</v>
      </c>
      <c r="Q551" s="159">
        <f t="shared" si="233"/>
        <v>0</v>
      </c>
      <c r="R551" s="159">
        <f t="shared" si="233"/>
        <v>0</v>
      </c>
      <c r="S551" s="159">
        <f t="shared" si="233"/>
        <v>0</v>
      </c>
      <c r="T551" s="159">
        <f t="shared" si="233"/>
        <v>0</v>
      </c>
      <c r="U551" s="159">
        <f t="shared" si="233"/>
        <v>0</v>
      </c>
      <c r="V551" s="159">
        <f t="shared" si="233"/>
        <v>0</v>
      </c>
      <c r="W551" s="159">
        <f t="shared" si="233"/>
        <v>0</v>
      </c>
      <c r="X551" s="159">
        <f t="shared" si="233"/>
        <v>0</v>
      </c>
      <c r="Y551" s="159">
        <f t="shared" si="233"/>
        <v>0</v>
      </c>
      <c r="Z551" s="159">
        <f t="shared" si="233"/>
        <v>0</v>
      </c>
      <c r="AA551" s="159">
        <f t="shared" si="233"/>
        <v>0</v>
      </c>
      <c r="AB551" s="159">
        <f t="shared" si="233"/>
        <v>0</v>
      </c>
      <c r="AC551" s="159">
        <f t="shared" si="233"/>
        <v>0</v>
      </c>
      <c r="AD551" s="159">
        <f t="shared" si="233"/>
        <v>0</v>
      </c>
      <c r="AE551" s="159">
        <f t="shared" si="233"/>
        <v>0</v>
      </c>
      <c r="AF551" s="159">
        <f t="shared" si="233"/>
        <v>0</v>
      </c>
      <c r="AG551" s="159">
        <f t="shared" si="233"/>
        <v>0</v>
      </c>
    </row>
    <row r="552" spans="1:33" s="35" customFormat="1" ht="36.75" hidden="1" customHeight="1">
      <c r="A552" s="17" t="s">
        <v>49</v>
      </c>
      <c r="B552" s="15">
        <v>757</v>
      </c>
      <c r="C552" s="16" t="s">
        <v>72</v>
      </c>
      <c r="D552" s="16" t="s">
        <v>90</v>
      </c>
      <c r="E552" s="16" t="s">
        <v>379</v>
      </c>
      <c r="F552" s="16" t="s">
        <v>50</v>
      </c>
      <c r="G552" s="159">
        <f>G553</f>
        <v>0</v>
      </c>
      <c r="H552" s="159">
        <f t="shared" si="233"/>
        <v>0</v>
      </c>
      <c r="I552" s="159">
        <f t="shared" si="233"/>
        <v>0</v>
      </c>
      <c r="J552" s="159">
        <f t="shared" si="233"/>
        <v>0</v>
      </c>
      <c r="K552" s="159">
        <f t="shared" si="233"/>
        <v>0</v>
      </c>
      <c r="L552" s="159">
        <f t="shared" si="233"/>
        <v>0</v>
      </c>
      <c r="M552" s="159">
        <f t="shared" si="233"/>
        <v>0</v>
      </c>
      <c r="N552" s="159">
        <f t="shared" si="233"/>
        <v>0</v>
      </c>
      <c r="O552" s="159">
        <f t="shared" si="233"/>
        <v>0</v>
      </c>
      <c r="P552" s="159">
        <f t="shared" si="233"/>
        <v>0</v>
      </c>
      <c r="Q552" s="159">
        <f t="shared" si="233"/>
        <v>0</v>
      </c>
      <c r="R552" s="159">
        <f t="shared" si="233"/>
        <v>0</v>
      </c>
      <c r="S552" s="159">
        <f t="shared" si="233"/>
        <v>0</v>
      </c>
      <c r="T552" s="159">
        <f t="shared" si="233"/>
        <v>0</v>
      </c>
      <c r="U552" s="159">
        <f t="shared" si="233"/>
        <v>0</v>
      </c>
      <c r="V552" s="159">
        <f t="shared" si="233"/>
        <v>0</v>
      </c>
      <c r="W552" s="159">
        <f t="shared" si="233"/>
        <v>0</v>
      </c>
      <c r="X552" s="159">
        <f t="shared" si="233"/>
        <v>0</v>
      </c>
      <c r="Y552" s="159">
        <f t="shared" si="233"/>
        <v>0</v>
      </c>
      <c r="Z552" s="159">
        <f t="shared" si="233"/>
        <v>0</v>
      </c>
      <c r="AA552" s="159">
        <f t="shared" si="233"/>
        <v>0</v>
      </c>
      <c r="AB552" s="159">
        <f t="shared" si="233"/>
        <v>0</v>
      </c>
      <c r="AC552" s="159">
        <f t="shared" si="233"/>
        <v>0</v>
      </c>
      <c r="AD552" s="159">
        <f t="shared" si="233"/>
        <v>0</v>
      </c>
      <c r="AE552" s="159">
        <f t="shared" si="233"/>
        <v>0</v>
      </c>
      <c r="AF552" s="159">
        <f t="shared" si="233"/>
        <v>0</v>
      </c>
      <c r="AG552" s="159">
        <f t="shared" si="233"/>
        <v>0</v>
      </c>
    </row>
    <row r="553" spans="1:33" s="35" customFormat="1" ht="34.5" hidden="1" customHeight="1">
      <c r="A553" s="17" t="s">
        <v>51</v>
      </c>
      <c r="B553" s="15">
        <v>757</v>
      </c>
      <c r="C553" s="16" t="s">
        <v>72</v>
      </c>
      <c r="D553" s="16" t="s">
        <v>90</v>
      </c>
      <c r="E553" s="16" t="s">
        <v>379</v>
      </c>
      <c r="F553" s="16" t="s">
        <v>52</v>
      </c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</row>
    <row r="554" spans="1:33" s="35" customFormat="1" ht="27.75" customHeight="1">
      <c r="A554" s="33" t="s">
        <v>290</v>
      </c>
      <c r="B554" s="15">
        <v>757</v>
      </c>
      <c r="C554" s="16" t="s">
        <v>72</v>
      </c>
      <c r="D554" s="16" t="s">
        <v>26</v>
      </c>
      <c r="E554" s="16" t="s">
        <v>434</v>
      </c>
      <c r="F554" s="16"/>
      <c r="G554" s="159">
        <f>G555</f>
        <v>50000</v>
      </c>
      <c r="H554" s="159">
        <f t="shared" ref="H554:AG555" si="234">H555</f>
        <v>50001</v>
      </c>
      <c r="I554" s="159">
        <f t="shared" si="234"/>
        <v>50002</v>
      </c>
      <c r="J554" s="159">
        <f t="shared" si="234"/>
        <v>50003</v>
      </c>
      <c r="K554" s="159">
        <f t="shared" si="234"/>
        <v>50004</v>
      </c>
      <c r="L554" s="159">
        <f t="shared" si="234"/>
        <v>50005</v>
      </c>
      <c r="M554" s="159">
        <f t="shared" si="234"/>
        <v>50006</v>
      </c>
      <c r="N554" s="159">
        <f t="shared" si="234"/>
        <v>50007</v>
      </c>
      <c r="O554" s="159">
        <f t="shared" si="234"/>
        <v>50008</v>
      </c>
      <c r="P554" s="159">
        <f t="shared" si="234"/>
        <v>50009</v>
      </c>
      <c r="Q554" s="159">
        <f t="shared" si="234"/>
        <v>50010</v>
      </c>
      <c r="R554" s="159">
        <f t="shared" si="234"/>
        <v>50000</v>
      </c>
      <c r="S554" s="159">
        <f t="shared" si="234"/>
        <v>0</v>
      </c>
      <c r="T554" s="159">
        <f t="shared" si="234"/>
        <v>0</v>
      </c>
      <c r="U554" s="159">
        <f t="shared" si="234"/>
        <v>0</v>
      </c>
      <c r="V554" s="159">
        <f t="shared" si="234"/>
        <v>0</v>
      </c>
      <c r="W554" s="159">
        <f t="shared" si="234"/>
        <v>0</v>
      </c>
      <c r="X554" s="159">
        <f t="shared" si="234"/>
        <v>0</v>
      </c>
      <c r="Y554" s="159">
        <f t="shared" si="234"/>
        <v>0</v>
      </c>
      <c r="Z554" s="159">
        <f t="shared" si="234"/>
        <v>0</v>
      </c>
      <c r="AA554" s="159">
        <f t="shared" si="234"/>
        <v>0</v>
      </c>
      <c r="AB554" s="159">
        <f t="shared" si="234"/>
        <v>0</v>
      </c>
      <c r="AC554" s="159">
        <f t="shared" si="234"/>
        <v>0</v>
      </c>
      <c r="AD554" s="159">
        <f t="shared" si="234"/>
        <v>0</v>
      </c>
      <c r="AE554" s="159">
        <f t="shared" si="234"/>
        <v>0</v>
      </c>
      <c r="AF554" s="159">
        <f t="shared" si="234"/>
        <v>0</v>
      </c>
      <c r="AG554" s="159">
        <f t="shared" si="234"/>
        <v>50000</v>
      </c>
    </row>
    <row r="555" spans="1:33" ht="25.5">
      <c r="A555" s="17" t="s">
        <v>40</v>
      </c>
      <c r="B555" s="15">
        <v>757</v>
      </c>
      <c r="C555" s="16" t="s">
        <v>72</v>
      </c>
      <c r="D555" s="16" t="s">
        <v>26</v>
      </c>
      <c r="E555" s="16" t="s">
        <v>434</v>
      </c>
      <c r="F555" s="16" t="s">
        <v>41</v>
      </c>
      <c r="G555" s="160">
        <f>G556</f>
        <v>50000</v>
      </c>
      <c r="H555" s="160">
        <f t="shared" si="234"/>
        <v>50001</v>
      </c>
      <c r="I555" s="160">
        <f t="shared" si="234"/>
        <v>50002</v>
      </c>
      <c r="J555" s="160">
        <f t="shared" si="234"/>
        <v>50003</v>
      </c>
      <c r="K555" s="160">
        <f t="shared" si="234"/>
        <v>50004</v>
      </c>
      <c r="L555" s="160">
        <f t="shared" si="234"/>
        <v>50005</v>
      </c>
      <c r="M555" s="160">
        <f t="shared" si="234"/>
        <v>50006</v>
      </c>
      <c r="N555" s="160">
        <f t="shared" si="234"/>
        <v>50007</v>
      </c>
      <c r="O555" s="160">
        <f t="shared" si="234"/>
        <v>50008</v>
      </c>
      <c r="P555" s="160">
        <f t="shared" si="234"/>
        <v>50009</v>
      </c>
      <c r="Q555" s="160">
        <f t="shared" si="234"/>
        <v>50010</v>
      </c>
      <c r="R555" s="160">
        <f t="shared" si="234"/>
        <v>50000</v>
      </c>
      <c r="S555" s="160">
        <f t="shared" si="234"/>
        <v>0</v>
      </c>
      <c r="T555" s="160">
        <f t="shared" si="234"/>
        <v>0</v>
      </c>
      <c r="U555" s="160">
        <f t="shared" si="234"/>
        <v>0</v>
      </c>
      <c r="V555" s="160">
        <f t="shared" si="234"/>
        <v>0</v>
      </c>
      <c r="W555" s="160">
        <f t="shared" si="234"/>
        <v>0</v>
      </c>
      <c r="X555" s="160">
        <f t="shared" si="234"/>
        <v>0</v>
      </c>
      <c r="Y555" s="160">
        <f t="shared" si="234"/>
        <v>0</v>
      </c>
      <c r="Z555" s="160">
        <f t="shared" si="234"/>
        <v>0</v>
      </c>
      <c r="AA555" s="160">
        <f t="shared" si="234"/>
        <v>0</v>
      </c>
      <c r="AB555" s="160">
        <f t="shared" si="234"/>
        <v>0</v>
      </c>
      <c r="AC555" s="160">
        <f t="shared" si="234"/>
        <v>0</v>
      </c>
      <c r="AD555" s="160">
        <f t="shared" si="234"/>
        <v>0</v>
      </c>
      <c r="AE555" s="160">
        <f t="shared" si="234"/>
        <v>0</v>
      </c>
      <c r="AF555" s="160">
        <f t="shared" si="234"/>
        <v>0</v>
      </c>
      <c r="AG555" s="160">
        <f t="shared" si="234"/>
        <v>50000</v>
      </c>
    </row>
    <row r="556" spans="1:33">
      <c r="A556" s="17" t="s">
        <v>42</v>
      </c>
      <c r="B556" s="15">
        <v>757</v>
      </c>
      <c r="C556" s="16" t="s">
        <v>72</v>
      </c>
      <c r="D556" s="16" t="s">
        <v>26</v>
      </c>
      <c r="E556" s="16" t="s">
        <v>434</v>
      </c>
      <c r="F556" s="16" t="s">
        <v>43</v>
      </c>
      <c r="G556" s="160">
        <f>'прил 7'!G24</f>
        <v>50000</v>
      </c>
      <c r="H556" s="160">
        <f>'прил 7'!H24</f>
        <v>50001</v>
      </c>
      <c r="I556" s="160">
        <f>'прил 7'!I24</f>
        <v>50002</v>
      </c>
      <c r="J556" s="160">
        <f>'прил 7'!J24</f>
        <v>50003</v>
      </c>
      <c r="K556" s="160">
        <f>'прил 7'!K24</f>
        <v>50004</v>
      </c>
      <c r="L556" s="160">
        <f>'прил 7'!L24</f>
        <v>50005</v>
      </c>
      <c r="M556" s="160">
        <f>'прил 7'!M24</f>
        <v>50006</v>
      </c>
      <c r="N556" s="160">
        <f>'прил 7'!N24</f>
        <v>50007</v>
      </c>
      <c r="O556" s="160">
        <f>'прил 7'!O24</f>
        <v>50008</v>
      </c>
      <c r="P556" s="160">
        <f>'прил 7'!P24</f>
        <v>50009</v>
      </c>
      <c r="Q556" s="160">
        <f>'прил 7'!Q24</f>
        <v>50010</v>
      </c>
      <c r="R556" s="160">
        <f>'прил 7'!R24</f>
        <v>50000</v>
      </c>
      <c r="S556" s="160">
        <f>'прил 7'!S24</f>
        <v>0</v>
      </c>
      <c r="T556" s="160">
        <f>'прил 7'!T24</f>
        <v>0</v>
      </c>
      <c r="U556" s="160">
        <f>'прил 7'!U24</f>
        <v>0</v>
      </c>
      <c r="V556" s="160">
        <f>'прил 7'!V24</f>
        <v>0</v>
      </c>
      <c r="W556" s="160">
        <f>'прил 7'!W24</f>
        <v>0</v>
      </c>
      <c r="X556" s="160">
        <f>'прил 7'!X24</f>
        <v>0</v>
      </c>
      <c r="Y556" s="160">
        <f>'прил 7'!Y24</f>
        <v>0</v>
      </c>
      <c r="Z556" s="160">
        <f>'прил 7'!Z24</f>
        <v>0</v>
      </c>
      <c r="AA556" s="160">
        <f>'прил 7'!AA24</f>
        <v>0</v>
      </c>
      <c r="AB556" s="160">
        <f>'прил 7'!AB24</f>
        <v>0</v>
      </c>
      <c r="AC556" s="160">
        <f>'прил 7'!AC24</f>
        <v>0</v>
      </c>
      <c r="AD556" s="160">
        <f>'прил 7'!AD24</f>
        <v>0</v>
      </c>
      <c r="AE556" s="160">
        <f>'прил 7'!AE24</f>
        <v>0</v>
      </c>
      <c r="AF556" s="160">
        <f>'прил 7'!AF24</f>
        <v>0</v>
      </c>
      <c r="AG556" s="160">
        <v>50000</v>
      </c>
    </row>
    <row r="557" spans="1:33" s="19" customFormat="1" ht="29.25" hidden="1" customHeight="1">
      <c r="A557" s="33" t="s">
        <v>794</v>
      </c>
      <c r="B557" s="55">
        <v>795</v>
      </c>
      <c r="C557" s="16" t="s">
        <v>90</v>
      </c>
      <c r="D557" s="16" t="s">
        <v>235</v>
      </c>
      <c r="E557" s="16" t="s">
        <v>433</v>
      </c>
      <c r="F557" s="16"/>
      <c r="G557" s="159">
        <f>G561</f>
        <v>7505000</v>
      </c>
      <c r="H557" s="159">
        <f t="shared" ref="H557:AG557" si="235">H561</f>
        <v>7505001</v>
      </c>
      <c r="I557" s="159">
        <f t="shared" si="235"/>
        <v>7505002</v>
      </c>
      <c r="J557" s="159">
        <f t="shared" si="235"/>
        <v>7505003</v>
      </c>
      <c r="K557" s="159">
        <f t="shared" si="235"/>
        <v>7505004</v>
      </c>
      <c r="L557" s="159">
        <f t="shared" si="235"/>
        <v>7505005</v>
      </c>
      <c r="M557" s="159">
        <f t="shared" si="235"/>
        <v>7505006</v>
      </c>
      <c r="N557" s="159">
        <f t="shared" si="235"/>
        <v>7505007</v>
      </c>
      <c r="O557" s="159">
        <f t="shared" si="235"/>
        <v>7505008</v>
      </c>
      <c r="P557" s="159">
        <f t="shared" si="235"/>
        <v>7505009</v>
      </c>
      <c r="Q557" s="159">
        <f t="shared" si="235"/>
        <v>7505010</v>
      </c>
      <c r="R557" s="159">
        <f t="shared" si="235"/>
        <v>0</v>
      </c>
      <c r="S557" s="159">
        <f t="shared" si="235"/>
        <v>0</v>
      </c>
      <c r="T557" s="159">
        <f t="shared" si="235"/>
        <v>0</v>
      </c>
      <c r="U557" s="159">
        <f t="shared" si="235"/>
        <v>0</v>
      </c>
      <c r="V557" s="159">
        <f t="shared" si="235"/>
        <v>0</v>
      </c>
      <c r="W557" s="159">
        <f t="shared" si="235"/>
        <v>0</v>
      </c>
      <c r="X557" s="159">
        <f t="shared" si="235"/>
        <v>0</v>
      </c>
      <c r="Y557" s="159">
        <f t="shared" si="235"/>
        <v>0</v>
      </c>
      <c r="Z557" s="159">
        <f t="shared" si="235"/>
        <v>0</v>
      </c>
      <c r="AA557" s="159">
        <f t="shared" si="235"/>
        <v>0</v>
      </c>
      <c r="AB557" s="159">
        <f t="shared" si="235"/>
        <v>0</v>
      </c>
      <c r="AC557" s="159">
        <f t="shared" si="235"/>
        <v>0</v>
      </c>
      <c r="AD557" s="159">
        <f t="shared" si="235"/>
        <v>0</v>
      </c>
      <c r="AE557" s="159">
        <f t="shared" si="235"/>
        <v>0</v>
      </c>
      <c r="AF557" s="159">
        <f t="shared" si="235"/>
        <v>0</v>
      </c>
      <c r="AG557" s="159">
        <f t="shared" si="235"/>
        <v>0</v>
      </c>
    </row>
    <row r="558" spans="1:33" ht="48" customHeight="1">
      <c r="A558" s="17" t="s">
        <v>911</v>
      </c>
      <c r="B558" s="55">
        <v>795</v>
      </c>
      <c r="C558" s="16" t="s">
        <v>365</v>
      </c>
      <c r="D558" s="16" t="s">
        <v>109</v>
      </c>
      <c r="E558" s="16" t="s">
        <v>899</v>
      </c>
      <c r="F558" s="16"/>
      <c r="G558" s="159">
        <f>G559</f>
        <v>4495000</v>
      </c>
      <c r="H558" s="159">
        <f t="shared" ref="H558:AG559" si="236">H559</f>
        <v>4495001</v>
      </c>
      <c r="I558" s="159">
        <f t="shared" si="236"/>
        <v>4495002</v>
      </c>
      <c r="J558" s="159">
        <f t="shared" si="236"/>
        <v>4495003</v>
      </c>
      <c r="K558" s="159">
        <f t="shared" si="236"/>
        <v>4495004</v>
      </c>
      <c r="L558" s="159">
        <f t="shared" si="236"/>
        <v>4495005</v>
      </c>
      <c r="M558" s="159">
        <f t="shared" si="236"/>
        <v>4495006</v>
      </c>
      <c r="N558" s="159">
        <f t="shared" si="236"/>
        <v>4495007</v>
      </c>
      <c r="O558" s="159">
        <f t="shared" si="236"/>
        <v>4495008</v>
      </c>
      <c r="P558" s="159">
        <f t="shared" si="236"/>
        <v>4495009</v>
      </c>
      <c r="Q558" s="159">
        <f t="shared" si="236"/>
        <v>4495010</v>
      </c>
      <c r="R558" s="159">
        <f t="shared" si="236"/>
        <v>4495000</v>
      </c>
      <c r="S558" s="159">
        <f t="shared" si="236"/>
        <v>0</v>
      </c>
      <c r="T558" s="159">
        <f t="shared" si="236"/>
        <v>0</v>
      </c>
      <c r="U558" s="159">
        <f t="shared" si="236"/>
        <v>0</v>
      </c>
      <c r="V558" s="159">
        <f t="shared" si="236"/>
        <v>0</v>
      </c>
      <c r="W558" s="159">
        <f t="shared" si="236"/>
        <v>0</v>
      </c>
      <c r="X558" s="159">
        <f t="shared" si="236"/>
        <v>0</v>
      </c>
      <c r="Y558" s="159">
        <f t="shared" si="236"/>
        <v>0</v>
      </c>
      <c r="Z558" s="159">
        <f t="shared" si="236"/>
        <v>0</v>
      </c>
      <c r="AA558" s="159">
        <f t="shared" si="236"/>
        <v>0</v>
      </c>
      <c r="AB558" s="159">
        <f t="shared" si="236"/>
        <v>0</v>
      </c>
      <c r="AC558" s="159">
        <f t="shared" si="236"/>
        <v>0</v>
      </c>
      <c r="AD558" s="159">
        <f t="shared" si="236"/>
        <v>0</v>
      </c>
      <c r="AE558" s="159">
        <f t="shared" si="236"/>
        <v>0</v>
      </c>
      <c r="AF558" s="159">
        <f t="shared" si="236"/>
        <v>0</v>
      </c>
      <c r="AG558" s="159">
        <f t="shared" si="236"/>
        <v>4495000</v>
      </c>
    </row>
    <row r="559" spans="1:33" ht="15" customHeight="1">
      <c r="A559" s="17" t="s">
        <v>343</v>
      </c>
      <c r="B559" s="55">
        <v>795</v>
      </c>
      <c r="C559" s="16" t="s">
        <v>365</v>
      </c>
      <c r="D559" s="16" t="s">
        <v>109</v>
      </c>
      <c r="E559" s="16" t="s">
        <v>899</v>
      </c>
      <c r="F559" s="16" t="s">
        <v>344</v>
      </c>
      <c r="G559" s="159">
        <f>G560</f>
        <v>4495000</v>
      </c>
      <c r="H559" s="159">
        <f t="shared" si="236"/>
        <v>4495001</v>
      </c>
      <c r="I559" s="159">
        <f t="shared" si="236"/>
        <v>4495002</v>
      </c>
      <c r="J559" s="159">
        <f t="shared" si="236"/>
        <v>4495003</v>
      </c>
      <c r="K559" s="159">
        <f t="shared" si="236"/>
        <v>4495004</v>
      </c>
      <c r="L559" s="159">
        <f t="shared" si="236"/>
        <v>4495005</v>
      </c>
      <c r="M559" s="159">
        <f t="shared" si="236"/>
        <v>4495006</v>
      </c>
      <c r="N559" s="159">
        <f t="shared" si="236"/>
        <v>4495007</v>
      </c>
      <c r="O559" s="159">
        <f t="shared" si="236"/>
        <v>4495008</v>
      </c>
      <c r="P559" s="159">
        <f t="shared" si="236"/>
        <v>4495009</v>
      </c>
      <c r="Q559" s="159">
        <f t="shared" si="236"/>
        <v>4495010</v>
      </c>
      <c r="R559" s="159">
        <f t="shared" si="236"/>
        <v>4495000</v>
      </c>
      <c r="S559" s="159">
        <f t="shared" si="236"/>
        <v>0</v>
      </c>
      <c r="T559" s="159">
        <f t="shared" si="236"/>
        <v>0</v>
      </c>
      <c r="U559" s="159">
        <f t="shared" si="236"/>
        <v>0</v>
      </c>
      <c r="V559" s="159">
        <f t="shared" si="236"/>
        <v>0</v>
      </c>
      <c r="W559" s="159">
        <f t="shared" si="236"/>
        <v>0</v>
      </c>
      <c r="X559" s="159">
        <f t="shared" si="236"/>
        <v>0</v>
      </c>
      <c r="Y559" s="159">
        <f t="shared" si="236"/>
        <v>0</v>
      </c>
      <c r="Z559" s="159">
        <f t="shared" si="236"/>
        <v>0</v>
      </c>
      <c r="AA559" s="159">
        <f t="shared" si="236"/>
        <v>0</v>
      </c>
      <c r="AB559" s="159">
        <f t="shared" si="236"/>
        <v>0</v>
      </c>
      <c r="AC559" s="159">
        <f t="shared" si="236"/>
        <v>0</v>
      </c>
      <c r="AD559" s="159">
        <f t="shared" si="236"/>
        <v>0</v>
      </c>
      <c r="AE559" s="159">
        <f t="shared" si="236"/>
        <v>0</v>
      </c>
      <c r="AF559" s="159">
        <f t="shared" si="236"/>
        <v>0</v>
      </c>
      <c r="AG559" s="159">
        <f t="shared" si="236"/>
        <v>4495000</v>
      </c>
    </row>
    <row r="560" spans="1:33" ht="15" customHeight="1">
      <c r="A560" s="17" t="s">
        <v>361</v>
      </c>
      <c r="B560" s="55">
        <v>795</v>
      </c>
      <c r="C560" s="16" t="s">
        <v>365</v>
      </c>
      <c r="D560" s="16" t="s">
        <v>109</v>
      </c>
      <c r="E560" s="16" t="s">
        <v>899</v>
      </c>
      <c r="F560" s="16" t="s">
        <v>362</v>
      </c>
      <c r="G560" s="159">
        <f>'прил 7'!G27</f>
        <v>4495000</v>
      </c>
      <c r="H560" s="159">
        <f>'прил 7'!H27</f>
        <v>4495001</v>
      </c>
      <c r="I560" s="159">
        <f>'прил 7'!I27</f>
        <v>4495002</v>
      </c>
      <c r="J560" s="159">
        <f>'прил 7'!J27</f>
        <v>4495003</v>
      </c>
      <c r="K560" s="159">
        <f>'прил 7'!K27</f>
        <v>4495004</v>
      </c>
      <c r="L560" s="159">
        <f>'прил 7'!L27</f>
        <v>4495005</v>
      </c>
      <c r="M560" s="159">
        <f>'прил 7'!M27</f>
        <v>4495006</v>
      </c>
      <c r="N560" s="159">
        <f>'прил 7'!N27</f>
        <v>4495007</v>
      </c>
      <c r="O560" s="159">
        <f>'прил 7'!O27</f>
        <v>4495008</v>
      </c>
      <c r="P560" s="159">
        <f>'прил 7'!P27</f>
        <v>4495009</v>
      </c>
      <c r="Q560" s="159">
        <f>'прил 7'!Q27</f>
        <v>4495010</v>
      </c>
      <c r="R560" s="159">
        <f>'прил 7'!R27</f>
        <v>4495000</v>
      </c>
      <c r="S560" s="159">
        <f>'прил 7'!S27</f>
        <v>0</v>
      </c>
      <c r="T560" s="159">
        <f>'прил 7'!T27</f>
        <v>0</v>
      </c>
      <c r="U560" s="159">
        <f>'прил 7'!U27</f>
        <v>0</v>
      </c>
      <c r="V560" s="159">
        <f>'прил 7'!V27</f>
        <v>0</v>
      </c>
      <c r="W560" s="159">
        <f>'прил 7'!W27</f>
        <v>0</v>
      </c>
      <c r="X560" s="159">
        <f>'прил 7'!X27</f>
        <v>0</v>
      </c>
      <c r="Y560" s="159">
        <f>'прил 7'!Y27</f>
        <v>0</v>
      </c>
      <c r="Z560" s="159">
        <f>'прил 7'!Z27</f>
        <v>0</v>
      </c>
      <c r="AA560" s="159">
        <f>'прил 7'!AA27</f>
        <v>0</v>
      </c>
      <c r="AB560" s="159">
        <f>'прил 7'!AB27</f>
        <v>0</v>
      </c>
      <c r="AC560" s="159">
        <f>'прил 7'!AC27</f>
        <v>0</v>
      </c>
      <c r="AD560" s="159">
        <f>'прил 7'!AD27</f>
        <v>0</v>
      </c>
      <c r="AE560" s="159">
        <f>'прил 7'!AE27</f>
        <v>0</v>
      </c>
      <c r="AF560" s="159">
        <f>'прил 7'!AF27</f>
        <v>0</v>
      </c>
      <c r="AG560" s="159">
        <v>4495000</v>
      </c>
    </row>
    <row r="561" spans="1:33" s="19" customFormat="1" ht="46.5" customHeight="1">
      <c r="A561" s="17" t="s">
        <v>910</v>
      </c>
      <c r="B561" s="55">
        <v>795</v>
      </c>
      <c r="C561" s="16" t="s">
        <v>90</v>
      </c>
      <c r="D561" s="16" t="s">
        <v>235</v>
      </c>
      <c r="E561" s="16" t="s">
        <v>898</v>
      </c>
      <c r="F561" s="16"/>
      <c r="G561" s="159">
        <f>G562</f>
        <v>7505000</v>
      </c>
      <c r="H561" s="159">
        <f t="shared" ref="H561:AG562" si="237">H562</f>
        <v>7505001</v>
      </c>
      <c r="I561" s="159">
        <f t="shared" si="237"/>
        <v>7505002</v>
      </c>
      <c r="J561" s="159">
        <f t="shared" si="237"/>
        <v>7505003</v>
      </c>
      <c r="K561" s="159">
        <f t="shared" si="237"/>
        <v>7505004</v>
      </c>
      <c r="L561" s="159">
        <f t="shared" si="237"/>
        <v>7505005</v>
      </c>
      <c r="M561" s="159">
        <f t="shared" si="237"/>
        <v>7505006</v>
      </c>
      <c r="N561" s="159">
        <f t="shared" si="237"/>
        <v>7505007</v>
      </c>
      <c r="O561" s="159">
        <f t="shared" si="237"/>
        <v>7505008</v>
      </c>
      <c r="P561" s="159">
        <f t="shared" si="237"/>
        <v>7505009</v>
      </c>
      <c r="Q561" s="159">
        <f t="shared" si="237"/>
        <v>7505010</v>
      </c>
      <c r="R561" s="159">
        <f t="shared" si="237"/>
        <v>0</v>
      </c>
      <c r="S561" s="159">
        <f t="shared" si="237"/>
        <v>0</v>
      </c>
      <c r="T561" s="159">
        <f t="shared" si="237"/>
        <v>0</v>
      </c>
      <c r="U561" s="159">
        <f t="shared" si="237"/>
        <v>0</v>
      </c>
      <c r="V561" s="159">
        <f t="shared" si="237"/>
        <v>0</v>
      </c>
      <c r="W561" s="159">
        <f t="shared" si="237"/>
        <v>0</v>
      </c>
      <c r="X561" s="159">
        <f t="shared" si="237"/>
        <v>0</v>
      </c>
      <c r="Y561" s="159">
        <f t="shared" si="237"/>
        <v>0</v>
      </c>
      <c r="Z561" s="159">
        <f t="shared" si="237"/>
        <v>0</v>
      </c>
      <c r="AA561" s="159">
        <f t="shared" si="237"/>
        <v>0</v>
      </c>
      <c r="AB561" s="159">
        <f t="shared" si="237"/>
        <v>0</v>
      </c>
      <c r="AC561" s="159">
        <f t="shared" si="237"/>
        <v>0</v>
      </c>
      <c r="AD561" s="159">
        <f t="shared" si="237"/>
        <v>0</v>
      </c>
      <c r="AE561" s="159">
        <f t="shared" si="237"/>
        <v>0</v>
      </c>
      <c r="AF561" s="159">
        <f t="shared" si="237"/>
        <v>0</v>
      </c>
      <c r="AG561" s="159">
        <f t="shared" si="237"/>
        <v>0</v>
      </c>
    </row>
    <row r="562" spans="1:33" s="19" customFormat="1" ht="39" customHeight="1">
      <c r="A562" s="17" t="s">
        <v>159</v>
      </c>
      <c r="B562" s="55">
        <v>795</v>
      </c>
      <c r="C562" s="16" t="s">
        <v>90</v>
      </c>
      <c r="D562" s="16" t="s">
        <v>235</v>
      </c>
      <c r="E562" s="16" t="s">
        <v>898</v>
      </c>
      <c r="F562" s="16" t="s">
        <v>696</v>
      </c>
      <c r="G562" s="159">
        <f>G563</f>
        <v>7505000</v>
      </c>
      <c r="H562" s="159">
        <f t="shared" si="237"/>
        <v>7505001</v>
      </c>
      <c r="I562" s="159">
        <f t="shared" si="237"/>
        <v>7505002</v>
      </c>
      <c r="J562" s="159">
        <f t="shared" si="237"/>
        <v>7505003</v>
      </c>
      <c r="K562" s="159">
        <f t="shared" si="237"/>
        <v>7505004</v>
      </c>
      <c r="L562" s="159">
        <f t="shared" si="237"/>
        <v>7505005</v>
      </c>
      <c r="M562" s="159">
        <f t="shared" si="237"/>
        <v>7505006</v>
      </c>
      <c r="N562" s="159">
        <f t="shared" si="237"/>
        <v>7505007</v>
      </c>
      <c r="O562" s="159">
        <f t="shared" si="237"/>
        <v>7505008</v>
      </c>
      <c r="P562" s="159">
        <f t="shared" si="237"/>
        <v>7505009</v>
      </c>
      <c r="Q562" s="159">
        <f t="shared" si="237"/>
        <v>7505010</v>
      </c>
      <c r="R562" s="159">
        <f t="shared" si="237"/>
        <v>0</v>
      </c>
      <c r="S562" s="159">
        <f t="shared" si="237"/>
        <v>0</v>
      </c>
      <c r="T562" s="159">
        <f t="shared" si="237"/>
        <v>0</v>
      </c>
      <c r="U562" s="159">
        <f t="shared" si="237"/>
        <v>0</v>
      </c>
      <c r="V562" s="159">
        <f t="shared" si="237"/>
        <v>0</v>
      </c>
      <c r="W562" s="159">
        <f t="shared" si="237"/>
        <v>0</v>
      </c>
      <c r="X562" s="159">
        <f t="shared" si="237"/>
        <v>0</v>
      </c>
      <c r="Y562" s="159">
        <f t="shared" si="237"/>
        <v>0</v>
      </c>
      <c r="Z562" s="159">
        <f t="shared" si="237"/>
        <v>0</v>
      </c>
      <c r="AA562" s="159">
        <f t="shared" si="237"/>
        <v>0</v>
      </c>
      <c r="AB562" s="159">
        <f t="shared" si="237"/>
        <v>0</v>
      </c>
      <c r="AC562" s="159">
        <f t="shared" si="237"/>
        <v>0</v>
      </c>
      <c r="AD562" s="159">
        <f t="shared" si="237"/>
        <v>0</v>
      </c>
      <c r="AE562" s="159">
        <f t="shared" si="237"/>
        <v>0</v>
      </c>
      <c r="AF562" s="159">
        <f t="shared" si="237"/>
        <v>0</v>
      </c>
      <c r="AG562" s="159">
        <f t="shared" si="237"/>
        <v>0</v>
      </c>
    </row>
    <row r="563" spans="1:33" s="19" customFormat="1" ht="27" customHeight="1">
      <c r="A563" s="17" t="s">
        <v>698</v>
      </c>
      <c r="B563" s="55">
        <v>795</v>
      </c>
      <c r="C563" s="16" t="s">
        <v>90</v>
      </c>
      <c r="D563" s="16" t="s">
        <v>235</v>
      </c>
      <c r="E563" s="16" t="s">
        <v>898</v>
      </c>
      <c r="F563" s="16" t="s">
        <v>699</v>
      </c>
      <c r="G563" s="159">
        <f>'прил 7'!G1548</f>
        <v>7505000</v>
      </c>
      <c r="H563" s="159">
        <f>'прил 7'!H1548</f>
        <v>7505001</v>
      </c>
      <c r="I563" s="159">
        <f>'прил 7'!I1548</f>
        <v>7505002</v>
      </c>
      <c r="J563" s="159">
        <f>'прил 7'!J1548</f>
        <v>7505003</v>
      </c>
      <c r="K563" s="159">
        <f>'прил 7'!K1548</f>
        <v>7505004</v>
      </c>
      <c r="L563" s="159">
        <f>'прил 7'!L1548</f>
        <v>7505005</v>
      </c>
      <c r="M563" s="159">
        <f>'прил 7'!M1548</f>
        <v>7505006</v>
      </c>
      <c r="N563" s="159">
        <f>'прил 7'!N1548</f>
        <v>7505007</v>
      </c>
      <c r="O563" s="159">
        <f>'прил 7'!O1548</f>
        <v>7505008</v>
      </c>
      <c r="P563" s="159">
        <f>'прил 7'!P1548</f>
        <v>7505009</v>
      </c>
      <c r="Q563" s="159">
        <f>'прил 7'!Q1548</f>
        <v>7505010</v>
      </c>
      <c r="R563" s="159">
        <f>'прил 7'!R1548</f>
        <v>0</v>
      </c>
      <c r="S563" s="159">
        <f>'прил 7'!S1548</f>
        <v>0</v>
      </c>
      <c r="T563" s="159">
        <f>'прил 7'!T1548</f>
        <v>0</v>
      </c>
      <c r="U563" s="159">
        <f>'прил 7'!U1548</f>
        <v>0</v>
      </c>
      <c r="V563" s="159">
        <f>'прил 7'!V1548</f>
        <v>0</v>
      </c>
      <c r="W563" s="159">
        <f>'прил 7'!W1548</f>
        <v>0</v>
      </c>
      <c r="X563" s="159">
        <f>'прил 7'!X1548</f>
        <v>0</v>
      </c>
      <c r="Y563" s="159">
        <f>'прил 7'!Y1548</f>
        <v>0</v>
      </c>
      <c r="Z563" s="159">
        <f>'прил 7'!Z1548</f>
        <v>0</v>
      </c>
      <c r="AA563" s="159">
        <f>'прил 7'!AA1548</f>
        <v>0</v>
      </c>
      <c r="AB563" s="159">
        <f>'прил 7'!AB1548</f>
        <v>0</v>
      </c>
      <c r="AC563" s="159">
        <f>'прил 7'!AC1548</f>
        <v>0</v>
      </c>
      <c r="AD563" s="159">
        <f>'прил 7'!AD1548</f>
        <v>0</v>
      </c>
      <c r="AE563" s="159">
        <f>'прил 7'!AE1548</f>
        <v>0</v>
      </c>
      <c r="AF563" s="159">
        <f>'прил 7'!AF1548</f>
        <v>0</v>
      </c>
      <c r="AG563" s="159">
        <f>'прил 7'!AG1548</f>
        <v>0</v>
      </c>
    </row>
    <row r="564" spans="1:33" s="24" customFormat="1" ht="54" customHeight="1">
      <c r="A564" s="37" t="s">
        <v>795</v>
      </c>
      <c r="B564" s="21">
        <v>795</v>
      </c>
      <c r="C564" s="39" t="s">
        <v>348</v>
      </c>
      <c r="D564" s="39" t="s">
        <v>365</v>
      </c>
      <c r="E564" s="39" t="s">
        <v>523</v>
      </c>
      <c r="F564" s="39"/>
      <c r="G564" s="165">
        <f>G565+G576+G580+G584+G572+G589+G568+G593+G596</f>
        <v>12987133.5</v>
      </c>
      <c r="H564" s="165">
        <f t="shared" ref="H564:AG564" si="238">H565+H576+H580+H584+H572+H589+H568+H593+H596</f>
        <v>12987137.5</v>
      </c>
      <c r="I564" s="165">
        <f t="shared" si="238"/>
        <v>12987141.5</v>
      </c>
      <c r="J564" s="165">
        <f t="shared" si="238"/>
        <v>12987145.5</v>
      </c>
      <c r="K564" s="165">
        <f t="shared" si="238"/>
        <v>12987149.5</v>
      </c>
      <c r="L564" s="165">
        <f t="shared" si="238"/>
        <v>12987153.5</v>
      </c>
      <c r="M564" s="165">
        <f t="shared" si="238"/>
        <v>12987157.5</v>
      </c>
      <c r="N564" s="165">
        <f t="shared" si="238"/>
        <v>12987161.5</v>
      </c>
      <c r="O564" s="165">
        <f t="shared" si="238"/>
        <v>12987165.5</v>
      </c>
      <c r="P564" s="165">
        <f t="shared" si="238"/>
        <v>12987169.5</v>
      </c>
      <c r="Q564" s="165">
        <f t="shared" si="238"/>
        <v>12987173.5</v>
      </c>
      <c r="R564" s="165">
        <f t="shared" si="238"/>
        <v>8839112.5100000016</v>
      </c>
      <c r="S564" s="165">
        <f t="shared" si="238"/>
        <v>2597293.5</v>
      </c>
      <c r="T564" s="165">
        <f t="shared" si="238"/>
        <v>2597295.5</v>
      </c>
      <c r="U564" s="165">
        <f t="shared" si="238"/>
        <v>2597297.5</v>
      </c>
      <c r="V564" s="165">
        <f t="shared" si="238"/>
        <v>2597299.5</v>
      </c>
      <c r="W564" s="165">
        <f t="shared" si="238"/>
        <v>2597301.5</v>
      </c>
      <c r="X564" s="165">
        <f t="shared" si="238"/>
        <v>2597303.5</v>
      </c>
      <c r="Y564" s="165">
        <f t="shared" si="238"/>
        <v>2597305.5</v>
      </c>
      <c r="Z564" s="165">
        <f t="shared" si="238"/>
        <v>2597307.5</v>
      </c>
      <c r="AA564" s="165">
        <f t="shared" si="238"/>
        <v>2597309.5</v>
      </c>
      <c r="AB564" s="165">
        <f t="shared" si="238"/>
        <v>2597311.5</v>
      </c>
      <c r="AC564" s="165">
        <f t="shared" si="238"/>
        <v>2597313.5</v>
      </c>
      <c r="AD564" s="165">
        <f t="shared" si="238"/>
        <v>2597315.5</v>
      </c>
      <c r="AE564" s="165">
        <f t="shared" si="238"/>
        <v>2597317.5</v>
      </c>
      <c r="AF564" s="165">
        <f t="shared" si="238"/>
        <v>2597319.5</v>
      </c>
      <c r="AG564" s="165">
        <f t="shared" si="238"/>
        <v>6260409.0100000007</v>
      </c>
    </row>
    <row r="565" spans="1:33" s="4" customFormat="1" ht="41.25" hidden="1" customHeight="1">
      <c r="A565" s="17" t="s">
        <v>252</v>
      </c>
      <c r="B565" s="55">
        <v>795</v>
      </c>
      <c r="C565" s="16" t="s">
        <v>348</v>
      </c>
      <c r="D565" s="16" t="s">
        <v>365</v>
      </c>
      <c r="E565" s="16" t="s">
        <v>586</v>
      </c>
      <c r="F565" s="16"/>
      <c r="G565" s="159">
        <f>G567</f>
        <v>0</v>
      </c>
      <c r="H565" s="159">
        <f t="shared" ref="H565:AG565" si="239">H567</f>
        <v>0</v>
      </c>
      <c r="I565" s="159">
        <f t="shared" si="239"/>
        <v>0</v>
      </c>
      <c r="J565" s="159">
        <f t="shared" si="239"/>
        <v>0</v>
      </c>
      <c r="K565" s="159">
        <f t="shared" si="239"/>
        <v>0</v>
      </c>
      <c r="L565" s="159">
        <f t="shared" si="239"/>
        <v>0</v>
      </c>
      <c r="M565" s="159">
        <f t="shared" si="239"/>
        <v>0</v>
      </c>
      <c r="N565" s="159">
        <f t="shared" si="239"/>
        <v>0</v>
      </c>
      <c r="O565" s="159">
        <f t="shared" si="239"/>
        <v>0</v>
      </c>
      <c r="P565" s="159">
        <f t="shared" si="239"/>
        <v>0</v>
      </c>
      <c r="Q565" s="159">
        <f t="shared" si="239"/>
        <v>0</v>
      </c>
      <c r="R565" s="159">
        <f t="shared" si="239"/>
        <v>0</v>
      </c>
      <c r="S565" s="159">
        <f t="shared" si="239"/>
        <v>0</v>
      </c>
      <c r="T565" s="159">
        <f t="shared" si="239"/>
        <v>0</v>
      </c>
      <c r="U565" s="159">
        <f t="shared" si="239"/>
        <v>0</v>
      </c>
      <c r="V565" s="159">
        <f t="shared" si="239"/>
        <v>0</v>
      </c>
      <c r="W565" s="159">
        <f t="shared" si="239"/>
        <v>0</v>
      </c>
      <c r="X565" s="159">
        <f t="shared" si="239"/>
        <v>0</v>
      </c>
      <c r="Y565" s="159">
        <f t="shared" si="239"/>
        <v>0</v>
      </c>
      <c r="Z565" s="159">
        <f t="shared" si="239"/>
        <v>0</v>
      </c>
      <c r="AA565" s="159">
        <f t="shared" si="239"/>
        <v>0</v>
      </c>
      <c r="AB565" s="159">
        <f t="shared" si="239"/>
        <v>0</v>
      </c>
      <c r="AC565" s="159">
        <f t="shared" si="239"/>
        <v>0</v>
      </c>
      <c r="AD565" s="159">
        <f t="shared" si="239"/>
        <v>0</v>
      </c>
      <c r="AE565" s="159">
        <f t="shared" si="239"/>
        <v>0</v>
      </c>
      <c r="AF565" s="159">
        <f t="shared" si="239"/>
        <v>0</v>
      </c>
      <c r="AG565" s="159">
        <f t="shared" si="239"/>
        <v>0</v>
      </c>
    </row>
    <row r="566" spans="1:33" s="4" customFormat="1" ht="28.5" hidden="1" customHeight="1">
      <c r="A566" s="17" t="s">
        <v>49</v>
      </c>
      <c r="B566" s="55">
        <v>795</v>
      </c>
      <c r="C566" s="16" t="s">
        <v>348</v>
      </c>
      <c r="D566" s="16" t="s">
        <v>365</v>
      </c>
      <c r="E566" s="16" t="s">
        <v>586</v>
      </c>
      <c r="F566" s="16" t="s">
        <v>50</v>
      </c>
      <c r="G566" s="159">
        <f>G567</f>
        <v>0</v>
      </c>
      <c r="H566" s="159">
        <f t="shared" ref="H566:AG566" si="240">H567</f>
        <v>0</v>
      </c>
      <c r="I566" s="159">
        <f t="shared" si="240"/>
        <v>0</v>
      </c>
      <c r="J566" s="159">
        <f t="shared" si="240"/>
        <v>0</v>
      </c>
      <c r="K566" s="159">
        <f t="shared" si="240"/>
        <v>0</v>
      </c>
      <c r="L566" s="159">
        <f t="shared" si="240"/>
        <v>0</v>
      </c>
      <c r="M566" s="159">
        <f t="shared" si="240"/>
        <v>0</v>
      </c>
      <c r="N566" s="159">
        <f t="shared" si="240"/>
        <v>0</v>
      </c>
      <c r="O566" s="159">
        <f t="shared" si="240"/>
        <v>0</v>
      </c>
      <c r="P566" s="159">
        <f t="shared" si="240"/>
        <v>0</v>
      </c>
      <c r="Q566" s="159">
        <f t="shared" si="240"/>
        <v>0</v>
      </c>
      <c r="R566" s="159">
        <f t="shared" si="240"/>
        <v>0</v>
      </c>
      <c r="S566" s="159">
        <f t="shared" si="240"/>
        <v>0</v>
      </c>
      <c r="T566" s="159">
        <f t="shared" si="240"/>
        <v>0</v>
      </c>
      <c r="U566" s="159">
        <f t="shared" si="240"/>
        <v>0</v>
      </c>
      <c r="V566" s="159">
        <f t="shared" si="240"/>
        <v>0</v>
      </c>
      <c r="W566" s="159">
        <f t="shared" si="240"/>
        <v>0</v>
      </c>
      <c r="X566" s="159">
        <f t="shared" si="240"/>
        <v>0</v>
      </c>
      <c r="Y566" s="159">
        <f t="shared" si="240"/>
        <v>0</v>
      </c>
      <c r="Z566" s="159">
        <f t="shared" si="240"/>
        <v>0</v>
      </c>
      <c r="AA566" s="159">
        <f t="shared" si="240"/>
        <v>0</v>
      </c>
      <c r="AB566" s="159">
        <f t="shared" si="240"/>
        <v>0</v>
      </c>
      <c r="AC566" s="159">
        <f t="shared" si="240"/>
        <v>0</v>
      </c>
      <c r="AD566" s="159">
        <f t="shared" si="240"/>
        <v>0</v>
      </c>
      <c r="AE566" s="159">
        <f t="shared" si="240"/>
        <v>0</v>
      </c>
      <c r="AF566" s="159">
        <f t="shared" si="240"/>
        <v>0</v>
      </c>
      <c r="AG566" s="159">
        <f t="shared" si="240"/>
        <v>0</v>
      </c>
    </row>
    <row r="567" spans="1:33" s="4" customFormat="1" ht="29.25" hidden="1" customHeight="1">
      <c r="A567" s="17" t="s">
        <v>51</v>
      </c>
      <c r="B567" s="55">
        <v>795</v>
      </c>
      <c r="C567" s="16" t="s">
        <v>348</v>
      </c>
      <c r="D567" s="16" t="s">
        <v>365</v>
      </c>
      <c r="E567" s="16" t="s">
        <v>586</v>
      </c>
      <c r="F567" s="16" t="s">
        <v>52</v>
      </c>
      <c r="G567" s="159">
        <f>'прил 7'!G1729</f>
        <v>0</v>
      </c>
      <c r="H567" s="159">
        <f>'прил 7'!H1729</f>
        <v>0</v>
      </c>
      <c r="I567" s="159">
        <f>'прил 7'!I1729</f>
        <v>0</v>
      </c>
      <c r="J567" s="159">
        <f>'прил 7'!J1729</f>
        <v>0</v>
      </c>
      <c r="K567" s="159">
        <f>'прил 7'!K1729</f>
        <v>0</v>
      </c>
      <c r="L567" s="159">
        <f>'прил 7'!L1729</f>
        <v>0</v>
      </c>
      <c r="M567" s="159">
        <f>'прил 7'!M1729</f>
        <v>0</v>
      </c>
      <c r="N567" s="159">
        <f>'прил 7'!N1729</f>
        <v>0</v>
      </c>
      <c r="O567" s="159">
        <f>'прил 7'!O1729</f>
        <v>0</v>
      </c>
      <c r="P567" s="159">
        <f>'прил 7'!P1729</f>
        <v>0</v>
      </c>
      <c r="Q567" s="159">
        <f>'прил 7'!Q1729</f>
        <v>0</v>
      </c>
      <c r="R567" s="159">
        <f>'прил 7'!R1729</f>
        <v>0</v>
      </c>
      <c r="S567" s="159">
        <f>'прил 7'!S1729</f>
        <v>0</v>
      </c>
      <c r="T567" s="159">
        <f>'прил 7'!T1729</f>
        <v>0</v>
      </c>
      <c r="U567" s="159">
        <f>'прил 7'!U1729</f>
        <v>0</v>
      </c>
      <c r="V567" s="159">
        <f>'прил 7'!V1729</f>
        <v>0</v>
      </c>
      <c r="W567" s="159">
        <f>'прил 7'!W1729</f>
        <v>0</v>
      </c>
      <c r="X567" s="159">
        <f>'прил 7'!X1729</f>
        <v>0</v>
      </c>
      <c r="Y567" s="159">
        <f>'прил 7'!Y1729</f>
        <v>0</v>
      </c>
      <c r="Z567" s="159">
        <f>'прил 7'!Z1729</f>
        <v>0</v>
      </c>
      <c r="AA567" s="159">
        <f>'прил 7'!AA1729</f>
        <v>0</v>
      </c>
      <c r="AB567" s="159">
        <f>'прил 7'!AB1729</f>
        <v>0</v>
      </c>
      <c r="AC567" s="159">
        <f>'прил 7'!AC1729</f>
        <v>0</v>
      </c>
      <c r="AD567" s="159">
        <f>'прил 7'!AD1729</f>
        <v>0</v>
      </c>
      <c r="AE567" s="159">
        <f>'прил 7'!AE1729</f>
        <v>0</v>
      </c>
      <c r="AF567" s="159">
        <f>'прил 7'!AF1729</f>
        <v>0</v>
      </c>
      <c r="AG567" s="159">
        <f>'прил 7'!AG1729</f>
        <v>0</v>
      </c>
    </row>
    <row r="568" spans="1:33" s="4" customFormat="1" ht="38.25" customHeight="1">
      <c r="A568" s="17" t="s">
        <v>967</v>
      </c>
      <c r="B568" s="55">
        <v>795</v>
      </c>
      <c r="C568" s="16" t="s">
        <v>348</v>
      </c>
      <c r="D568" s="16" t="s">
        <v>365</v>
      </c>
      <c r="E568" s="16" t="s">
        <v>970</v>
      </c>
      <c r="F568" s="16"/>
      <c r="G568" s="159">
        <f>G570</f>
        <v>456000</v>
      </c>
      <c r="H568" s="159">
        <f t="shared" ref="H568:AG568" si="241">H570</f>
        <v>456000</v>
      </c>
      <c r="I568" s="159">
        <f t="shared" si="241"/>
        <v>456000</v>
      </c>
      <c r="J568" s="159">
        <f t="shared" si="241"/>
        <v>456000</v>
      </c>
      <c r="K568" s="159">
        <f t="shared" si="241"/>
        <v>456000</v>
      </c>
      <c r="L568" s="159">
        <f t="shared" si="241"/>
        <v>456000</v>
      </c>
      <c r="M568" s="159">
        <f t="shared" si="241"/>
        <v>456000</v>
      </c>
      <c r="N568" s="159">
        <f t="shared" si="241"/>
        <v>456000</v>
      </c>
      <c r="O568" s="159">
        <f t="shared" si="241"/>
        <v>456000</v>
      </c>
      <c r="P568" s="159">
        <f t="shared" si="241"/>
        <v>456000</v>
      </c>
      <c r="Q568" s="159">
        <f t="shared" si="241"/>
        <v>456000</v>
      </c>
      <c r="R568" s="159">
        <f t="shared" si="241"/>
        <v>0</v>
      </c>
      <c r="S568" s="159">
        <f t="shared" si="241"/>
        <v>0</v>
      </c>
      <c r="T568" s="159">
        <f t="shared" si="241"/>
        <v>0</v>
      </c>
      <c r="U568" s="159">
        <f t="shared" si="241"/>
        <v>0</v>
      </c>
      <c r="V568" s="159">
        <f t="shared" si="241"/>
        <v>0</v>
      </c>
      <c r="W568" s="159">
        <f t="shared" si="241"/>
        <v>0</v>
      </c>
      <c r="X568" s="159">
        <f t="shared" si="241"/>
        <v>0</v>
      </c>
      <c r="Y568" s="159">
        <f t="shared" si="241"/>
        <v>0</v>
      </c>
      <c r="Z568" s="159">
        <f t="shared" si="241"/>
        <v>0</v>
      </c>
      <c r="AA568" s="159">
        <f t="shared" si="241"/>
        <v>0</v>
      </c>
      <c r="AB568" s="159">
        <f t="shared" si="241"/>
        <v>0</v>
      </c>
      <c r="AC568" s="159">
        <f t="shared" si="241"/>
        <v>0</v>
      </c>
      <c r="AD568" s="159">
        <f t="shared" si="241"/>
        <v>0</v>
      </c>
      <c r="AE568" s="159">
        <f t="shared" si="241"/>
        <v>0</v>
      </c>
      <c r="AF568" s="159">
        <f t="shared" si="241"/>
        <v>0</v>
      </c>
      <c r="AG568" s="159">
        <f t="shared" si="241"/>
        <v>0</v>
      </c>
    </row>
    <row r="569" spans="1:33" s="4" customFormat="1" ht="38.25" hidden="1" customHeight="1">
      <c r="A569" s="17"/>
      <c r="B569" s="55"/>
      <c r="C569" s="16"/>
      <c r="D569" s="16"/>
      <c r="E569" s="16" t="s">
        <v>970</v>
      </c>
      <c r="F569" s="16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  <c r="AE569" s="159"/>
      <c r="AF569" s="159"/>
      <c r="AG569" s="159"/>
    </row>
    <row r="570" spans="1:33" s="4" customFormat="1" ht="38.25" customHeight="1">
      <c r="A570" s="17" t="s">
        <v>49</v>
      </c>
      <c r="B570" s="55">
        <v>795</v>
      </c>
      <c r="C570" s="16" t="s">
        <v>348</v>
      </c>
      <c r="D570" s="16" t="s">
        <v>365</v>
      </c>
      <c r="E570" s="16" t="s">
        <v>970</v>
      </c>
      <c r="F570" s="16" t="s">
        <v>50</v>
      </c>
      <c r="G570" s="159">
        <f>G571</f>
        <v>456000</v>
      </c>
      <c r="H570" s="159">
        <f t="shared" ref="H570:AG570" si="242">H571</f>
        <v>456000</v>
      </c>
      <c r="I570" s="159">
        <f t="shared" si="242"/>
        <v>456000</v>
      </c>
      <c r="J570" s="159">
        <f t="shared" si="242"/>
        <v>456000</v>
      </c>
      <c r="K570" s="159">
        <f t="shared" si="242"/>
        <v>456000</v>
      </c>
      <c r="L570" s="159">
        <f t="shared" si="242"/>
        <v>456000</v>
      </c>
      <c r="M570" s="159">
        <f t="shared" si="242"/>
        <v>456000</v>
      </c>
      <c r="N570" s="159">
        <f t="shared" si="242"/>
        <v>456000</v>
      </c>
      <c r="O570" s="159">
        <f t="shared" si="242"/>
        <v>456000</v>
      </c>
      <c r="P570" s="159">
        <f t="shared" si="242"/>
        <v>456000</v>
      </c>
      <c r="Q570" s="159">
        <f t="shared" si="242"/>
        <v>456000</v>
      </c>
      <c r="R570" s="159">
        <f t="shared" si="242"/>
        <v>0</v>
      </c>
      <c r="S570" s="159">
        <f t="shared" si="242"/>
        <v>0</v>
      </c>
      <c r="T570" s="159">
        <f t="shared" si="242"/>
        <v>0</v>
      </c>
      <c r="U570" s="159">
        <f t="shared" si="242"/>
        <v>0</v>
      </c>
      <c r="V570" s="159">
        <f t="shared" si="242"/>
        <v>0</v>
      </c>
      <c r="W570" s="159">
        <f t="shared" si="242"/>
        <v>0</v>
      </c>
      <c r="X570" s="159">
        <f t="shared" si="242"/>
        <v>0</v>
      </c>
      <c r="Y570" s="159">
        <f t="shared" si="242"/>
        <v>0</v>
      </c>
      <c r="Z570" s="159">
        <f t="shared" si="242"/>
        <v>0</v>
      </c>
      <c r="AA570" s="159">
        <f t="shared" si="242"/>
        <v>0</v>
      </c>
      <c r="AB570" s="159">
        <f t="shared" si="242"/>
        <v>0</v>
      </c>
      <c r="AC570" s="159">
        <f t="shared" si="242"/>
        <v>0</v>
      </c>
      <c r="AD570" s="159">
        <f t="shared" si="242"/>
        <v>0</v>
      </c>
      <c r="AE570" s="159">
        <f t="shared" si="242"/>
        <v>0</v>
      </c>
      <c r="AF570" s="159">
        <f t="shared" si="242"/>
        <v>0</v>
      </c>
      <c r="AG570" s="159">
        <f t="shared" si="242"/>
        <v>0</v>
      </c>
    </row>
    <row r="571" spans="1:33" s="4" customFormat="1" ht="38.25" customHeight="1">
      <c r="A571" s="17" t="s">
        <v>51</v>
      </c>
      <c r="B571" s="55">
        <v>795</v>
      </c>
      <c r="C571" s="16" t="s">
        <v>348</v>
      </c>
      <c r="D571" s="16" t="s">
        <v>365</v>
      </c>
      <c r="E571" s="16" t="s">
        <v>970</v>
      </c>
      <c r="F571" s="16" t="s">
        <v>52</v>
      </c>
      <c r="G571" s="159">
        <f>'прил 7'!G1749</f>
        <v>456000</v>
      </c>
      <c r="H571" s="159">
        <f>'прил 7'!H1749</f>
        <v>456000</v>
      </c>
      <c r="I571" s="159">
        <f>'прил 7'!I1749</f>
        <v>456000</v>
      </c>
      <c r="J571" s="159">
        <f>'прил 7'!J1749</f>
        <v>456000</v>
      </c>
      <c r="K571" s="159">
        <f>'прил 7'!K1749</f>
        <v>456000</v>
      </c>
      <c r="L571" s="159">
        <f>'прил 7'!L1749</f>
        <v>456000</v>
      </c>
      <c r="M571" s="159">
        <f>'прил 7'!M1749</f>
        <v>456000</v>
      </c>
      <c r="N571" s="159">
        <f>'прил 7'!N1749</f>
        <v>456000</v>
      </c>
      <c r="O571" s="159">
        <f>'прил 7'!O1749</f>
        <v>456000</v>
      </c>
      <c r="P571" s="159">
        <f>'прил 7'!P1749</f>
        <v>456000</v>
      </c>
      <c r="Q571" s="159">
        <f>'прил 7'!Q1749</f>
        <v>456000</v>
      </c>
      <c r="R571" s="159">
        <f>'прил 7'!R1749</f>
        <v>0</v>
      </c>
      <c r="S571" s="159">
        <f>'прил 7'!S1749</f>
        <v>0</v>
      </c>
      <c r="T571" s="159">
        <f>'прил 7'!T1749</f>
        <v>0</v>
      </c>
      <c r="U571" s="159">
        <f>'прил 7'!U1749</f>
        <v>0</v>
      </c>
      <c r="V571" s="159">
        <f>'прил 7'!V1749</f>
        <v>0</v>
      </c>
      <c r="W571" s="159">
        <f>'прил 7'!W1749</f>
        <v>0</v>
      </c>
      <c r="X571" s="159">
        <f>'прил 7'!X1749</f>
        <v>0</v>
      </c>
      <c r="Y571" s="159">
        <f>'прил 7'!Y1749</f>
        <v>0</v>
      </c>
      <c r="Z571" s="159">
        <f>'прил 7'!Z1749</f>
        <v>0</v>
      </c>
      <c r="AA571" s="159">
        <f>'прил 7'!AA1749</f>
        <v>0</v>
      </c>
      <c r="AB571" s="159">
        <f>'прил 7'!AB1749</f>
        <v>0</v>
      </c>
      <c r="AC571" s="159">
        <f>'прил 7'!AC1749</f>
        <v>0</v>
      </c>
      <c r="AD571" s="159">
        <f>'прил 7'!AD1749</f>
        <v>0</v>
      </c>
      <c r="AE571" s="159">
        <f>'прил 7'!AE1749</f>
        <v>0</v>
      </c>
      <c r="AF571" s="159">
        <f>'прил 7'!AF1749</f>
        <v>0</v>
      </c>
      <c r="AG571" s="159">
        <f>'прил 7'!AG1749</f>
        <v>0</v>
      </c>
    </row>
    <row r="572" spans="1:33" s="4" customFormat="1" ht="38.25" customHeight="1">
      <c r="A572" s="17" t="s">
        <v>252</v>
      </c>
      <c r="B572" s="55">
        <v>795</v>
      </c>
      <c r="C572" s="16" t="s">
        <v>348</v>
      </c>
      <c r="D572" s="16" t="s">
        <v>365</v>
      </c>
      <c r="E572" s="16" t="s">
        <v>586</v>
      </c>
      <c r="F572" s="16"/>
      <c r="G572" s="159">
        <f>G574</f>
        <v>18588</v>
      </c>
      <c r="H572" s="159">
        <f t="shared" ref="H572:AG572" si="243">H574</f>
        <v>18589</v>
      </c>
      <c r="I572" s="159">
        <f t="shared" si="243"/>
        <v>18590</v>
      </c>
      <c r="J572" s="159">
        <f t="shared" si="243"/>
        <v>18591</v>
      </c>
      <c r="K572" s="159">
        <f t="shared" si="243"/>
        <v>18592</v>
      </c>
      <c r="L572" s="159">
        <f t="shared" si="243"/>
        <v>18593</v>
      </c>
      <c r="M572" s="159">
        <f t="shared" si="243"/>
        <v>18594</v>
      </c>
      <c r="N572" s="159">
        <f t="shared" si="243"/>
        <v>18595</v>
      </c>
      <c r="O572" s="159">
        <f t="shared" si="243"/>
        <v>18596</v>
      </c>
      <c r="P572" s="159">
        <f t="shared" si="243"/>
        <v>18597</v>
      </c>
      <c r="Q572" s="159">
        <f t="shared" si="243"/>
        <v>18598</v>
      </c>
      <c r="R572" s="159">
        <f t="shared" si="243"/>
        <v>18599</v>
      </c>
      <c r="S572" s="159">
        <f t="shared" si="243"/>
        <v>18600</v>
      </c>
      <c r="T572" s="159">
        <f t="shared" si="243"/>
        <v>18601</v>
      </c>
      <c r="U572" s="159">
        <f t="shared" si="243"/>
        <v>18602</v>
      </c>
      <c r="V572" s="159">
        <f t="shared" si="243"/>
        <v>18603</v>
      </c>
      <c r="W572" s="159">
        <f t="shared" si="243"/>
        <v>18604</v>
      </c>
      <c r="X572" s="159">
        <f t="shared" si="243"/>
        <v>18605</v>
      </c>
      <c r="Y572" s="159">
        <f t="shared" si="243"/>
        <v>18606</v>
      </c>
      <c r="Z572" s="159">
        <f t="shared" si="243"/>
        <v>18607</v>
      </c>
      <c r="AA572" s="159">
        <f t="shared" si="243"/>
        <v>18608</v>
      </c>
      <c r="AB572" s="159">
        <f t="shared" si="243"/>
        <v>18609</v>
      </c>
      <c r="AC572" s="159">
        <f t="shared" si="243"/>
        <v>18610</v>
      </c>
      <c r="AD572" s="159">
        <f t="shared" si="243"/>
        <v>18611</v>
      </c>
      <c r="AE572" s="159">
        <f t="shared" si="243"/>
        <v>18612</v>
      </c>
      <c r="AF572" s="159">
        <f t="shared" si="243"/>
        <v>18613</v>
      </c>
      <c r="AG572" s="159">
        <f t="shared" si="243"/>
        <v>18588</v>
      </c>
    </row>
    <row r="573" spans="1:33" s="4" customFormat="1" ht="38.25" hidden="1" customHeight="1">
      <c r="A573" s="17"/>
      <c r="B573" s="55"/>
      <c r="C573" s="16"/>
      <c r="D573" s="16"/>
      <c r="E573" s="16"/>
      <c r="F573" s="16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  <c r="AE573" s="159"/>
      <c r="AF573" s="159"/>
      <c r="AG573" s="159"/>
    </row>
    <row r="574" spans="1:33" s="4" customFormat="1" ht="38.25" customHeight="1">
      <c r="A574" s="17" t="s">
        <v>49</v>
      </c>
      <c r="B574" s="55">
        <v>795</v>
      </c>
      <c r="C574" s="16" t="s">
        <v>348</v>
      </c>
      <c r="D574" s="16" t="s">
        <v>365</v>
      </c>
      <c r="E574" s="16" t="s">
        <v>586</v>
      </c>
      <c r="F574" s="16" t="s">
        <v>50</v>
      </c>
      <c r="G574" s="159">
        <f>G575</f>
        <v>18588</v>
      </c>
      <c r="H574" s="159">
        <f t="shared" ref="H574:AG574" si="244">H575</f>
        <v>18589</v>
      </c>
      <c r="I574" s="159">
        <f t="shared" si="244"/>
        <v>18590</v>
      </c>
      <c r="J574" s="159">
        <f t="shared" si="244"/>
        <v>18591</v>
      </c>
      <c r="K574" s="159">
        <f t="shared" si="244"/>
        <v>18592</v>
      </c>
      <c r="L574" s="159">
        <f t="shared" si="244"/>
        <v>18593</v>
      </c>
      <c r="M574" s="159">
        <f t="shared" si="244"/>
        <v>18594</v>
      </c>
      <c r="N574" s="159">
        <f t="shared" si="244"/>
        <v>18595</v>
      </c>
      <c r="O574" s="159">
        <f t="shared" si="244"/>
        <v>18596</v>
      </c>
      <c r="P574" s="159">
        <f t="shared" si="244"/>
        <v>18597</v>
      </c>
      <c r="Q574" s="159">
        <f t="shared" si="244"/>
        <v>18598</v>
      </c>
      <c r="R574" s="159">
        <f t="shared" si="244"/>
        <v>18599</v>
      </c>
      <c r="S574" s="159">
        <f t="shared" si="244"/>
        <v>18600</v>
      </c>
      <c r="T574" s="159">
        <f t="shared" si="244"/>
        <v>18601</v>
      </c>
      <c r="U574" s="159">
        <f t="shared" si="244"/>
        <v>18602</v>
      </c>
      <c r="V574" s="159">
        <f t="shared" si="244"/>
        <v>18603</v>
      </c>
      <c r="W574" s="159">
        <f t="shared" si="244"/>
        <v>18604</v>
      </c>
      <c r="X574" s="159">
        <f t="shared" si="244"/>
        <v>18605</v>
      </c>
      <c r="Y574" s="159">
        <f t="shared" si="244"/>
        <v>18606</v>
      </c>
      <c r="Z574" s="159">
        <f t="shared" si="244"/>
        <v>18607</v>
      </c>
      <c r="AA574" s="159">
        <f t="shared" si="244"/>
        <v>18608</v>
      </c>
      <c r="AB574" s="159">
        <f t="shared" si="244"/>
        <v>18609</v>
      </c>
      <c r="AC574" s="159">
        <f t="shared" si="244"/>
        <v>18610</v>
      </c>
      <c r="AD574" s="159">
        <f t="shared" si="244"/>
        <v>18611</v>
      </c>
      <c r="AE574" s="159">
        <f t="shared" si="244"/>
        <v>18612</v>
      </c>
      <c r="AF574" s="159">
        <f t="shared" si="244"/>
        <v>18613</v>
      </c>
      <c r="AG574" s="159">
        <f t="shared" si="244"/>
        <v>18588</v>
      </c>
    </row>
    <row r="575" spans="1:33" s="4" customFormat="1" ht="38.25" customHeight="1">
      <c r="A575" s="17" t="s">
        <v>51</v>
      </c>
      <c r="B575" s="55">
        <v>795</v>
      </c>
      <c r="C575" s="16" t="s">
        <v>348</v>
      </c>
      <c r="D575" s="16" t="s">
        <v>365</v>
      </c>
      <c r="E575" s="16" t="s">
        <v>586</v>
      </c>
      <c r="F575" s="16" t="s">
        <v>52</v>
      </c>
      <c r="G575" s="159">
        <v>18588</v>
      </c>
      <c r="H575" s="159">
        <v>18589</v>
      </c>
      <c r="I575" s="159">
        <v>18590</v>
      </c>
      <c r="J575" s="159">
        <v>18591</v>
      </c>
      <c r="K575" s="159">
        <v>18592</v>
      </c>
      <c r="L575" s="159">
        <v>18593</v>
      </c>
      <c r="M575" s="159">
        <v>18594</v>
      </c>
      <c r="N575" s="159">
        <v>18595</v>
      </c>
      <c r="O575" s="159">
        <v>18596</v>
      </c>
      <c r="P575" s="159">
        <v>18597</v>
      </c>
      <c r="Q575" s="159">
        <v>18598</v>
      </c>
      <c r="R575" s="159">
        <v>18599</v>
      </c>
      <c r="S575" s="159">
        <v>18600</v>
      </c>
      <c r="T575" s="159">
        <v>18601</v>
      </c>
      <c r="U575" s="159">
        <v>18602</v>
      </c>
      <c r="V575" s="159">
        <v>18603</v>
      </c>
      <c r="W575" s="159">
        <v>18604</v>
      </c>
      <c r="X575" s="159">
        <v>18605</v>
      </c>
      <c r="Y575" s="159">
        <v>18606</v>
      </c>
      <c r="Z575" s="159">
        <v>18607</v>
      </c>
      <c r="AA575" s="159">
        <v>18608</v>
      </c>
      <c r="AB575" s="159">
        <v>18609</v>
      </c>
      <c r="AC575" s="159">
        <v>18610</v>
      </c>
      <c r="AD575" s="159">
        <v>18611</v>
      </c>
      <c r="AE575" s="159">
        <v>18612</v>
      </c>
      <c r="AF575" s="159">
        <v>18613</v>
      </c>
      <c r="AG575" s="159">
        <v>18588</v>
      </c>
    </row>
    <row r="576" spans="1:33" s="4" customFormat="1" ht="38.25" customHeight="1">
      <c r="A576" s="17" t="s">
        <v>754</v>
      </c>
      <c r="B576" s="55">
        <v>795</v>
      </c>
      <c r="C576" s="16" t="s">
        <v>348</v>
      </c>
      <c r="D576" s="16" t="s">
        <v>365</v>
      </c>
      <c r="E576" s="16" t="s">
        <v>749</v>
      </c>
      <c r="F576" s="16"/>
      <c r="G576" s="159">
        <f>G578</f>
        <v>370000</v>
      </c>
      <c r="H576" s="159">
        <f t="shared" ref="H576:AG576" si="245">H578</f>
        <v>370000</v>
      </c>
      <c r="I576" s="159">
        <f t="shared" si="245"/>
        <v>370000</v>
      </c>
      <c r="J576" s="159">
        <f t="shared" si="245"/>
        <v>370000</v>
      </c>
      <c r="K576" s="159">
        <f t="shared" si="245"/>
        <v>370000</v>
      </c>
      <c r="L576" s="159">
        <f t="shared" si="245"/>
        <v>370000</v>
      </c>
      <c r="M576" s="159">
        <f t="shared" si="245"/>
        <v>370000</v>
      </c>
      <c r="N576" s="159">
        <f t="shared" si="245"/>
        <v>370000</v>
      </c>
      <c r="O576" s="159">
        <f t="shared" si="245"/>
        <v>370000</v>
      </c>
      <c r="P576" s="159">
        <f t="shared" si="245"/>
        <v>370000</v>
      </c>
      <c r="Q576" s="159">
        <f t="shared" si="245"/>
        <v>370000</v>
      </c>
      <c r="R576" s="159">
        <f t="shared" si="245"/>
        <v>323066.15000000002</v>
      </c>
      <c r="S576" s="159">
        <f t="shared" si="245"/>
        <v>0</v>
      </c>
      <c r="T576" s="159">
        <f t="shared" si="245"/>
        <v>0</v>
      </c>
      <c r="U576" s="159">
        <f t="shared" si="245"/>
        <v>0</v>
      </c>
      <c r="V576" s="159">
        <f t="shared" si="245"/>
        <v>0</v>
      </c>
      <c r="W576" s="159">
        <f t="shared" si="245"/>
        <v>0</v>
      </c>
      <c r="X576" s="159">
        <f t="shared" si="245"/>
        <v>0</v>
      </c>
      <c r="Y576" s="159">
        <f t="shared" si="245"/>
        <v>0</v>
      </c>
      <c r="Z576" s="159">
        <f t="shared" si="245"/>
        <v>0</v>
      </c>
      <c r="AA576" s="159">
        <f t="shared" si="245"/>
        <v>0</v>
      </c>
      <c r="AB576" s="159">
        <f t="shared" si="245"/>
        <v>0</v>
      </c>
      <c r="AC576" s="159">
        <f t="shared" si="245"/>
        <v>0</v>
      </c>
      <c r="AD576" s="159">
        <f t="shared" si="245"/>
        <v>0</v>
      </c>
      <c r="AE576" s="159">
        <f t="shared" si="245"/>
        <v>0</v>
      </c>
      <c r="AF576" s="159">
        <f t="shared" si="245"/>
        <v>0</v>
      </c>
      <c r="AG576" s="159">
        <f t="shared" si="245"/>
        <v>323066.15000000002</v>
      </c>
    </row>
    <row r="577" spans="1:33" s="4" customFormat="1" ht="38.25" hidden="1" customHeight="1">
      <c r="A577" s="17"/>
      <c r="B577" s="55"/>
      <c r="C577" s="16"/>
      <c r="D577" s="16"/>
      <c r="E577" s="16"/>
      <c r="F577" s="16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</row>
    <row r="578" spans="1:33" s="4" customFormat="1" ht="38.25" customHeight="1">
      <c r="A578" s="17" t="s">
        <v>49</v>
      </c>
      <c r="B578" s="55">
        <v>795</v>
      </c>
      <c r="C578" s="16" t="s">
        <v>348</v>
      </c>
      <c r="D578" s="16" t="s">
        <v>365</v>
      </c>
      <c r="E578" s="16" t="s">
        <v>749</v>
      </c>
      <c r="F578" s="16" t="s">
        <v>50</v>
      </c>
      <c r="G578" s="159">
        <f>G579</f>
        <v>370000</v>
      </c>
      <c r="H578" s="159">
        <f t="shared" ref="H578:AG578" si="246">H579</f>
        <v>370000</v>
      </c>
      <c r="I578" s="159">
        <f t="shared" si="246"/>
        <v>370000</v>
      </c>
      <c r="J578" s="159">
        <f t="shared" si="246"/>
        <v>370000</v>
      </c>
      <c r="K578" s="159">
        <f t="shared" si="246"/>
        <v>370000</v>
      </c>
      <c r="L578" s="159">
        <f t="shared" si="246"/>
        <v>370000</v>
      </c>
      <c r="M578" s="159">
        <f t="shared" si="246"/>
        <v>370000</v>
      </c>
      <c r="N578" s="159">
        <f t="shared" si="246"/>
        <v>370000</v>
      </c>
      <c r="O578" s="159">
        <f t="shared" si="246"/>
        <v>370000</v>
      </c>
      <c r="P578" s="159">
        <f t="shared" si="246"/>
        <v>370000</v>
      </c>
      <c r="Q578" s="159">
        <f t="shared" si="246"/>
        <v>370000</v>
      </c>
      <c r="R578" s="159">
        <f t="shared" si="246"/>
        <v>323066.15000000002</v>
      </c>
      <c r="S578" s="159">
        <f t="shared" si="246"/>
        <v>0</v>
      </c>
      <c r="T578" s="159">
        <f t="shared" si="246"/>
        <v>0</v>
      </c>
      <c r="U578" s="159">
        <f t="shared" si="246"/>
        <v>0</v>
      </c>
      <c r="V578" s="159">
        <f t="shared" si="246"/>
        <v>0</v>
      </c>
      <c r="W578" s="159">
        <f t="shared" si="246"/>
        <v>0</v>
      </c>
      <c r="X578" s="159">
        <f t="shared" si="246"/>
        <v>0</v>
      </c>
      <c r="Y578" s="159">
        <f t="shared" si="246"/>
        <v>0</v>
      </c>
      <c r="Z578" s="159">
        <f t="shared" si="246"/>
        <v>0</v>
      </c>
      <c r="AA578" s="159">
        <f t="shared" si="246"/>
        <v>0</v>
      </c>
      <c r="AB578" s="159">
        <f t="shared" si="246"/>
        <v>0</v>
      </c>
      <c r="AC578" s="159">
        <f t="shared" si="246"/>
        <v>0</v>
      </c>
      <c r="AD578" s="159">
        <f t="shared" si="246"/>
        <v>0</v>
      </c>
      <c r="AE578" s="159">
        <f t="shared" si="246"/>
        <v>0</v>
      </c>
      <c r="AF578" s="159">
        <f t="shared" si="246"/>
        <v>0</v>
      </c>
      <c r="AG578" s="159">
        <f t="shared" si="246"/>
        <v>323066.15000000002</v>
      </c>
    </row>
    <row r="579" spans="1:33" s="4" customFormat="1" ht="38.25" customHeight="1">
      <c r="A579" s="17" t="s">
        <v>51</v>
      </c>
      <c r="B579" s="55">
        <v>795</v>
      </c>
      <c r="C579" s="16" t="s">
        <v>348</v>
      </c>
      <c r="D579" s="16" t="s">
        <v>365</v>
      </c>
      <c r="E579" s="16" t="s">
        <v>749</v>
      </c>
      <c r="F579" s="16" t="s">
        <v>52</v>
      </c>
      <c r="G579" s="159">
        <f>'прил 7'!G1720</f>
        <v>370000</v>
      </c>
      <c r="H579" s="159">
        <f>'прил 7'!H1720</f>
        <v>370000</v>
      </c>
      <c r="I579" s="159">
        <f>'прил 7'!I1720</f>
        <v>370000</v>
      </c>
      <c r="J579" s="159">
        <f>'прил 7'!J1720</f>
        <v>370000</v>
      </c>
      <c r="K579" s="159">
        <f>'прил 7'!K1720</f>
        <v>370000</v>
      </c>
      <c r="L579" s="159">
        <f>'прил 7'!L1720</f>
        <v>370000</v>
      </c>
      <c r="M579" s="159">
        <f>'прил 7'!M1720</f>
        <v>370000</v>
      </c>
      <c r="N579" s="159">
        <f>'прил 7'!N1720</f>
        <v>370000</v>
      </c>
      <c r="O579" s="159">
        <f>'прил 7'!O1720</f>
        <v>370000</v>
      </c>
      <c r="P579" s="159">
        <f>'прил 7'!P1720</f>
        <v>370000</v>
      </c>
      <c r="Q579" s="159">
        <f>'прил 7'!Q1720</f>
        <v>370000</v>
      </c>
      <c r="R579" s="159">
        <f>'прил 7'!R1720</f>
        <v>323066.15000000002</v>
      </c>
      <c r="S579" s="159">
        <f>'прил 7'!S1720</f>
        <v>0</v>
      </c>
      <c r="T579" s="159">
        <f>'прил 7'!T1720</f>
        <v>0</v>
      </c>
      <c r="U579" s="159">
        <f>'прил 7'!U1720</f>
        <v>0</v>
      </c>
      <c r="V579" s="159">
        <f>'прил 7'!V1720</f>
        <v>0</v>
      </c>
      <c r="W579" s="159">
        <f>'прил 7'!W1720</f>
        <v>0</v>
      </c>
      <c r="X579" s="159">
        <f>'прил 7'!X1720</f>
        <v>0</v>
      </c>
      <c r="Y579" s="159">
        <f>'прил 7'!Y1720</f>
        <v>0</v>
      </c>
      <c r="Z579" s="159">
        <f>'прил 7'!Z1720</f>
        <v>0</v>
      </c>
      <c r="AA579" s="159">
        <f>'прил 7'!AA1720</f>
        <v>0</v>
      </c>
      <c r="AB579" s="159">
        <f>'прил 7'!AB1720</f>
        <v>0</v>
      </c>
      <c r="AC579" s="159">
        <f>'прил 7'!AC1720</f>
        <v>0</v>
      </c>
      <c r="AD579" s="159">
        <f>'прил 7'!AD1720</f>
        <v>0</v>
      </c>
      <c r="AE579" s="159">
        <f>'прил 7'!AE1720</f>
        <v>0</v>
      </c>
      <c r="AF579" s="159">
        <f>'прил 7'!AF1720</f>
        <v>0</v>
      </c>
      <c r="AG579" s="159">
        <v>323066.15000000002</v>
      </c>
    </row>
    <row r="580" spans="1:33" s="4" customFormat="1" ht="38.25" hidden="1" customHeight="1">
      <c r="A580" s="17" t="s">
        <v>755</v>
      </c>
      <c r="B580" s="55">
        <v>795</v>
      </c>
      <c r="C580" s="16" t="s">
        <v>348</v>
      </c>
      <c r="D580" s="16" t="s">
        <v>365</v>
      </c>
      <c r="E580" s="16" t="s">
        <v>750</v>
      </c>
      <c r="F580" s="16"/>
      <c r="G580" s="159">
        <f>G582</f>
        <v>0</v>
      </c>
      <c r="H580" s="159">
        <f t="shared" ref="H580:AG580" si="247">H582</f>
        <v>0</v>
      </c>
      <c r="I580" s="159">
        <f t="shared" si="247"/>
        <v>0</v>
      </c>
      <c r="J580" s="159">
        <f t="shared" si="247"/>
        <v>0</v>
      </c>
      <c r="K580" s="159">
        <f t="shared" si="247"/>
        <v>0</v>
      </c>
      <c r="L580" s="159">
        <f t="shared" si="247"/>
        <v>0</v>
      </c>
      <c r="M580" s="159">
        <f t="shared" si="247"/>
        <v>0</v>
      </c>
      <c r="N580" s="159">
        <f t="shared" si="247"/>
        <v>0</v>
      </c>
      <c r="O580" s="159">
        <f t="shared" si="247"/>
        <v>0</v>
      </c>
      <c r="P580" s="159">
        <f t="shared" si="247"/>
        <v>0</v>
      </c>
      <c r="Q580" s="159">
        <f t="shared" si="247"/>
        <v>0</v>
      </c>
      <c r="R580" s="159">
        <f t="shared" si="247"/>
        <v>0</v>
      </c>
      <c r="S580" s="159">
        <f t="shared" si="247"/>
        <v>0</v>
      </c>
      <c r="T580" s="159">
        <f t="shared" si="247"/>
        <v>0</v>
      </c>
      <c r="U580" s="159">
        <f t="shared" si="247"/>
        <v>0</v>
      </c>
      <c r="V580" s="159">
        <f t="shared" si="247"/>
        <v>0</v>
      </c>
      <c r="W580" s="159">
        <f t="shared" si="247"/>
        <v>0</v>
      </c>
      <c r="X580" s="159">
        <f t="shared" si="247"/>
        <v>0</v>
      </c>
      <c r="Y580" s="159">
        <f t="shared" si="247"/>
        <v>0</v>
      </c>
      <c r="Z580" s="159">
        <f t="shared" si="247"/>
        <v>0</v>
      </c>
      <c r="AA580" s="159">
        <f t="shared" si="247"/>
        <v>0</v>
      </c>
      <c r="AB580" s="159">
        <f t="shared" si="247"/>
        <v>0</v>
      </c>
      <c r="AC580" s="159">
        <f t="shared" si="247"/>
        <v>0</v>
      </c>
      <c r="AD580" s="159">
        <f t="shared" si="247"/>
        <v>0</v>
      </c>
      <c r="AE580" s="159">
        <f t="shared" si="247"/>
        <v>0</v>
      </c>
      <c r="AF580" s="159">
        <f t="shared" si="247"/>
        <v>0</v>
      </c>
      <c r="AG580" s="159">
        <f t="shared" si="247"/>
        <v>0</v>
      </c>
    </row>
    <row r="581" spans="1:33" s="4" customFormat="1" ht="38.25" hidden="1" customHeight="1">
      <c r="A581" s="17"/>
      <c r="B581" s="55"/>
      <c r="C581" s="16"/>
      <c r="D581" s="16"/>
      <c r="E581" s="16"/>
      <c r="F581" s="16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</row>
    <row r="582" spans="1:33" s="4" customFormat="1" ht="38.25" hidden="1" customHeight="1">
      <c r="A582" s="17" t="s">
        <v>49</v>
      </c>
      <c r="B582" s="55">
        <v>795</v>
      </c>
      <c r="C582" s="16" t="s">
        <v>348</v>
      </c>
      <c r="D582" s="16" t="s">
        <v>365</v>
      </c>
      <c r="E582" s="16" t="s">
        <v>750</v>
      </c>
      <c r="F582" s="16" t="s">
        <v>50</v>
      </c>
      <c r="G582" s="159">
        <f>G583</f>
        <v>0</v>
      </c>
      <c r="H582" s="159">
        <f t="shared" ref="H582:AG582" si="248">H583</f>
        <v>0</v>
      </c>
      <c r="I582" s="159">
        <f t="shared" si="248"/>
        <v>0</v>
      </c>
      <c r="J582" s="159">
        <f t="shared" si="248"/>
        <v>0</v>
      </c>
      <c r="K582" s="159">
        <f t="shared" si="248"/>
        <v>0</v>
      </c>
      <c r="L582" s="159">
        <f t="shared" si="248"/>
        <v>0</v>
      </c>
      <c r="M582" s="159">
        <f t="shared" si="248"/>
        <v>0</v>
      </c>
      <c r="N582" s="159">
        <f t="shared" si="248"/>
        <v>0</v>
      </c>
      <c r="O582" s="159">
        <f t="shared" si="248"/>
        <v>0</v>
      </c>
      <c r="P582" s="159">
        <f t="shared" si="248"/>
        <v>0</v>
      </c>
      <c r="Q582" s="159">
        <f t="shared" si="248"/>
        <v>0</v>
      </c>
      <c r="R582" s="159">
        <f t="shared" si="248"/>
        <v>0</v>
      </c>
      <c r="S582" s="159">
        <f t="shared" si="248"/>
        <v>0</v>
      </c>
      <c r="T582" s="159">
        <f t="shared" si="248"/>
        <v>0</v>
      </c>
      <c r="U582" s="159">
        <f t="shared" si="248"/>
        <v>0</v>
      </c>
      <c r="V582" s="159">
        <f t="shared" si="248"/>
        <v>0</v>
      </c>
      <c r="W582" s="159">
        <f t="shared" si="248"/>
        <v>0</v>
      </c>
      <c r="X582" s="159">
        <f t="shared" si="248"/>
        <v>0</v>
      </c>
      <c r="Y582" s="159">
        <f t="shared" si="248"/>
        <v>0</v>
      </c>
      <c r="Z582" s="159">
        <f t="shared" si="248"/>
        <v>0</v>
      </c>
      <c r="AA582" s="159">
        <f t="shared" si="248"/>
        <v>0</v>
      </c>
      <c r="AB582" s="159">
        <f t="shared" si="248"/>
        <v>0</v>
      </c>
      <c r="AC582" s="159">
        <f t="shared" si="248"/>
        <v>0</v>
      </c>
      <c r="AD582" s="159">
        <f t="shared" si="248"/>
        <v>0</v>
      </c>
      <c r="AE582" s="159">
        <f t="shared" si="248"/>
        <v>0</v>
      </c>
      <c r="AF582" s="159">
        <f t="shared" si="248"/>
        <v>0</v>
      </c>
      <c r="AG582" s="159">
        <f t="shared" si="248"/>
        <v>0</v>
      </c>
    </row>
    <row r="583" spans="1:33" s="4" customFormat="1" ht="38.25" hidden="1" customHeight="1">
      <c r="A583" s="17" t="s">
        <v>51</v>
      </c>
      <c r="B583" s="55">
        <v>795</v>
      </c>
      <c r="C583" s="16" t="s">
        <v>348</v>
      </c>
      <c r="D583" s="16" t="s">
        <v>365</v>
      </c>
      <c r="E583" s="16" t="s">
        <v>750</v>
      </c>
      <c r="F583" s="16" t="s">
        <v>52</v>
      </c>
      <c r="G583" s="159">
        <f>'прил 7'!G1724</f>
        <v>0</v>
      </c>
      <c r="H583" s="159">
        <f>'прил 7'!H1724</f>
        <v>0</v>
      </c>
      <c r="I583" s="159">
        <f>'прил 7'!I1724</f>
        <v>0</v>
      </c>
      <c r="J583" s="159">
        <f>'прил 7'!J1724</f>
        <v>0</v>
      </c>
      <c r="K583" s="159">
        <f>'прил 7'!K1724</f>
        <v>0</v>
      </c>
      <c r="L583" s="159">
        <f>'прил 7'!L1724</f>
        <v>0</v>
      </c>
      <c r="M583" s="159">
        <f>'прил 7'!M1724</f>
        <v>0</v>
      </c>
      <c r="N583" s="159">
        <f>'прил 7'!N1724</f>
        <v>0</v>
      </c>
      <c r="O583" s="159">
        <f>'прил 7'!O1724</f>
        <v>0</v>
      </c>
      <c r="P583" s="159">
        <f>'прил 7'!P1724</f>
        <v>0</v>
      </c>
      <c r="Q583" s="159">
        <f>'прил 7'!Q1724</f>
        <v>0</v>
      </c>
      <c r="R583" s="159">
        <f>'прил 7'!R1724</f>
        <v>0</v>
      </c>
      <c r="S583" s="159">
        <f>'прил 7'!S1724</f>
        <v>0</v>
      </c>
      <c r="T583" s="159">
        <f>'прил 7'!T1724</f>
        <v>0</v>
      </c>
      <c r="U583" s="159">
        <f>'прил 7'!U1724</f>
        <v>0</v>
      </c>
      <c r="V583" s="159">
        <f>'прил 7'!V1724</f>
        <v>0</v>
      </c>
      <c r="W583" s="159">
        <f>'прил 7'!W1724</f>
        <v>0</v>
      </c>
      <c r="X583" s="159">
        <f>'прил 7'!X1724</f>
        <v>0</v>
      </c>
      <c r="Y583" s="159">
        <f>'прил 7'!Y1724</f>
        <v>0</v>
      </c>
      <c r="Z583" s="159">
        <f>'прил 7'!Z1724</f>
        <v>0</v>
      </c>
      <c r="AA583" s="159">
        <f>'прил 7'!AA1724</f>
        <v>0</v>
      </c>
      <c r="AB583" s="159">
        <f>'прил 7'!AB1724</f>
        <v>0</v>
      </c>
      <c r="AC583" s="159">
        <f>'прил 7'!AC1724</f>
        <v>0</v>
      </c>
      <c r="AD583" s="159">
        <f>'прил 7'!AD1724</f>
        <v>0</v>
      </c>
      <c r="AE583" s="159">
        <f>'прил 7'!AE1724</f>
        <v>0</v>
      </c>
      <c r="AF583" s="159">
        <f>'прил 7'!AF1724</f>
        <v>0</v>
      </c>
      <c r="AG583" s="159">
        <f>'прил 7'!AG1724</f>
        <v>0</v>
      </c>
    </row>
    <row r="584" spans="1:33" ht="42" customHeight="1">
      <c r="A584" s="17" t="s">
        <v>940</v>
      </c>
      <c r="B584" s="55">
        <v>795</v>
      </c>
      <c r="C584" s="16" t="s">
        <v>348</v>
      </c>
      <c r="D584" s="16" t="s">
        <v>365</v>
      </c>
      <c r="E584" s="16" t="s">
        <v>939</v>
      </c>
      <c r="F584" s="16"/>
      <c r="G584" s="159">
        <f>G585+G588</f>
        <v>9476864</v>
      </c>
      <c r="H584" s="159">
        <f t="shared" ref="H584:AG584" si="249">H585+H588</f>
        <v>9476865</v>
      </c>
      <c r="I584" s="159">
        <f t="shared" si="249"/>
        <v>9476866</v>
      </c>
      <c r="J584" s="159">
        <f t="shared" si="249"/>
        <v>9476867</v>
      </c>
      <c r="K584" s="159">
        <f t="shared" si="249"/>
        <v>9476868</v>
      </c>
      <c r="L584" s="159">
        <f t="shared" si="249"/>
        <v>9476869</v>
      </c>
      <c r="M584" s="159">
        <f t="shared" si="249"/>
        <v>9476870</v>
      </c>
      <c r="N584" s="159">
        <f t="shared" si="249"/>
        <v>9476871</v>
      </c>
      <c r="O584" s="159">
        <f t="shared" si="249"/>
        <v>9476872</v>
      </c>
      <c r="P584" s="159">
        <f t="shared" si="249"/>
        <v>9476873</v>
      </c>
      <c r="Q584" s="159">
        <f t="shared" si="249"/>
        <v>9476874</v>
      </c>
      <c r="R584" s="159">
        <f t="shared" si="249"/>
        <v>5871754.8600000003</v>
      </c>
      <c r="S584" s="159">
        <f t="shared" si="249"/>
        <v>0</v>
      </c>
      <c r="T584" s="159">
        <f t="shared" si="249"/>
        <v>0</v>
      </c>
      <c r="U584" s="159">
        <f t="shared" si="249"/>
        <v>0</v>
      </c>
      <c r="V584" s="159">
        <f t="shared" si="249"/>
        <v>0</v>
      </c>
      <c r="W584" s="159">
        <f t="shared" si="249"/>
        <v>0</v>
      </c>
      <c r="X584" s="159">
        <f t="shared" si="249"/>
        <v>0</v>
      </c>
      <c r="Y584" s="159">
        <f t="shared" si="249"/>
        <v>0</v>
      </c>
      <c r="Z584" s="159">
        <f t="shared" si="249"/>
        <v>0</v>
      </c>
      <c r="AA584" s="159">
        <f t="shared" si="249"/>
        <v>0</v>
      </c>
      <c r="AB584" s="159">
        <f t="shared" si="249"/>
        <v>0</v>
      </c>
      <c r="AC584" s="159">
        <f t="shared" si="249"/>
        <v>0</v>
      </c>
      <c r="AD584" s="159">
        <f t="shared" si="249"/>
        <v>0</v>
      </c>
      <c r="AE584" s="159">
        <f t="shared" si="249"/>
        <v>0</v>
      </c>
      <c r="AF584" s="159">
        <f t="shared" si="249"/>
        <v>0</v>
      </c>
      <c r="AG584" s="159">
        <f t="shared" si="249"/>
        <v>5871754.8600000003</v>
      </c>
    </row>
    <row r="585" spans="1:33" ht="25.5">
      <c r="A585" s="17" t="s">
        <v>49</v>
      </c>
      <c r="B585" s="55">
        <v>795</v>
      </c>
      <c r="C585" s="16" t="s">
        <v>348</v>
      </c>
      <c r="D585" s="16" t="s">
        <v>365</v>
      </c>
      <c r="E585" s="16" t="s">
        <v>939</v>
      </c>
      <c r="F585" s="16" t="s">
        <v>50</v>
      </c>
      <c r="G585" s="159">
        <f>G586</f>
        <v>9476864</v>
      </c>
      <c r="H585" s="159">
        <f t="shared" ref="H585:AG585" si="250">H586</f>
        <v>9476865</v>
      </c>
      <c r="I585" s="159">
        <f t="shared" si="250"/>
        <v>9476866</v>
      </c>
      <c r="J585" s="159">
        <f t="shared" si="250"/>
        <v>9476867</v>
      </c>
      <c r="K585" s="159">
        <f t="shared" si="250"/>
        <v>9476868</v>
      </c>
      <c r="L585" s="159">
        <f t="shared" si="250"/>
        <v>9476869</v>
      </c>
      <c r="M585" s="159">
        <f t="shared" si="250"/>
        <v>9476870</v>
      </c>
      <c r="N585" s="159">
        <f t="shared" si="250"/>
        <v>9476871</v>
      </c>
      <c r="O585" s="159">
        <f t="shared" si="250"/>
        <v>9476872</v>
      </c>
      <c r="P585" s="159">
        <f t="shared" si="250"/>
        <v>9476873</v>
      </c>
      <c r="Q585" s="159">
        <f t="shared" si="250"/>
        <v>9476874</v>
      </c>
      <c r="R585" s="159">
        <f t="shared" si="250"/>
        <v>5871754.8600000003</v>
      </c>
      <c r="S585" s="159">
        <f t="shared" si="250"/>
        <v>0</v>
      </c>
      <c r="T585" s="159">
        <f t="shared" si="250"/>
        <v>0</v>
      </c>
      <c r="U585" s="159">
        <f t="shared" si="250"/>
        <v>0</v>
      </c>
      <c r="V585" s="159">
        <f t="shared" si="250"/>
        <v>0</v>
      </c>
      <c r="W585" s="159">
        <f t="shared" si="250"/>
        <v>0</v>
      </c>
      <c r="X585" s="159">
        <f t="shared" si="250"/>
        <v>0</v>
      </c>
      <c r="Y585" s="159">
        <f t="shared" si="250"/>
        <v>0</v>
      </c>
      <c r="Z585" s="159">
        <f t="shared" si="250"/>
        <v>0</v>
      </c>
      <c r="AA585" s="159">
        <f t="shared" si="250"/>
        <v>0</v>
      </c>
      <c r="AB585" s="159">
        <f t="shared" si="250"/>
        <v>0</v>
      </c>
      <c r="AC585" s="159">
        <f t="shared" si="250"/>
        <v>0</v>
      </c>
      <c r="AD585" s="159">
        <f t="shared" si="250"/>
        <v>0</v>
      </c>
      <c r="AE585" s="159">
        <f t="shared" si="250"/>
        <v>0</v>
      </c>
      <c r="AF585" s="159">
        <f t="shared" si="250"/>
        <v>0</v>
      </c>
      <c r="AG585" s="159">
        <f t="shared" si="250"/>
        <v>5871754.8600000003</v>
      </c>
    </row>
    <row r="586" spans="1:33" ht="25.5">
      <c r="A586" s="17" t="s">
        <v>51</v>
      </c>
      <c r="B586" s="55">
        <v>795</v>
      </c>
      <c r="C586" s="16" t="s">
        <v>348</v>
      </c>
      <c r="D586" s="16" t="s">
        <v>365</v>
      </c>
      <c r="E586" s="16" t="s">
        <v>939</v>
      </c>
      <c r="F586" s="16" t="s">
        <v>52</v>
      </c>
      <c r="G586" s="159">
        <f>'прил 7'!G1761</f>
        <v>9476864</v>
      </c>
      <c r="H586" s="159">
        <f>'прил 7'!H1761</f>
        <v>9476865</v>
      </c>
      <c r="I586" s="159">
        <f>'прил 7'!I1761</f>
        <v>9476866</v>
      </c>
      <c r="J586" s="159">
        <f>'прил 7'!J1761</f>
        <v>9476867</v>
      </c>
      <c r="K586" s="159">
        <f>'прил 7'!K1761</f>
        <v>9476868</v>
      </c>
      <c r="L586" s="159">
        <f>'прил 7'!L1761</f>
        <v>9476869</v>
      </c>
      <c r="M586" s="159">
        <f>'прил 7'!M1761</f>
        <v>9476870</v>
      </c>
      <c r="N586" s="159">
        <f>'прил 7'!N1761</f>
        <v>9476871</v>
      </c>
      <c r="O586" s="159">
        <f>'прил 7'!O1761</f>
        <v>9476872</v>
      </c>
      <c r="P586" s="159">
        <f>'прил 7'!P1761</f>
        <v>9476873</v>
      </c>
      <c r="Q586" s="159">
        <f>'прил 7'!Q1761</f>
        <v>9476874</v>
      </c>
      <c r="R586" s="159">
        <f>'прил 7'!R1761</f>
        <v>5871754.8600000003</v>
      </c>
      <c r="S586" s="159">
        <f>'прил 7'!S1761</f>
        <v>0</v>
      </c>
      <c r="T586" s="159">
        <f>'прил 7'!T1761</f>
        <v>0</v>
      </c>
      <c r="U586" s="159">
        <f>'прил 7'!U1761</f>
        <v>0</v>
      </c>
      <c r="V586" s="159">
        <f>'прил 7'!V1761</f>
        <v>0</v>
      </c>
      <c r="W586" s="159">
        <f>'прил 7'!W1761</f>
        <v>0</v>
      </c>
      <c r="X586" s="159">
        <f>'прил 7'!X1761</f>
        <v>0</v>
      </c>
      <c r="Y586" s="159">
        <f>'прил 7'!Y1761</f>
        <v>0</v>
      </c>
      <c r="Z586" s="159">
        <f>'прил 7'!Z1761</f>
        <v>0</v>
      </c>
      <c r="AA586" s="159">
        <f>'прил 7'!AA1761</f>
        <v>0</v>
      </c>
      <c r="AB586" s="159">
        <f>'прил 7'!AB1761</f>
        <v>0</v>
      </c>
      <c r="AC586" s="159">
        <f>'прил 7'!AC1761</f>
        <v>0</v>
      </c>
      <c r="AD586" s="159">
        <f>'прил 7'!AD1761</f>
        <v>0</v>
      </c>
      <c r="AE586" s="159">
        <f>'прил 7'!AE1761</f>
        <v>0</v>
      </c>
      <c r="AF586" s="159">
        <f>'прил 7'!AF1761</f>
        <v>0</v>
      </c>
      <c r="AG586" s="159">
        <v>5871754.8600000003</v>
      </c>
    </row>
    <row r="587" spans="1:33" ht="19.5" customHeight="1">
      <c r="A587" s="17" t="s">
        <v>343</v>
      </c>
      <c r="B587" s="55">
        <v>795</v>
      </c>
      <c r="C587" s="16" t="s">
        <v>365</v>
      </c>
      <c r="D587" s="16" t="s">
        <v>109</v>
      </c>
      <c r="E587" s="16" t="s">
        <v>939</v>
      </c>
      <c r="F587" s="16" t="s">
        <v>344</v>
      </c>
      <c r="G587" s="159">
        <f>G588</f>
        <v>0</v>
      </c>
      <c r="H587" s="159">
        <f t="shared" ref="H587:AG587" si="251">H588</f>
        <v>0</v>
      </c>
      <c r="I587" s="159">
        <f t="shared" si="251"/>
        <v>0</v>
      </c>
      <c r="J587" s="159">
        <f t="shared" si="251"/>
        <v>0</v>
      </c>
      <c r="K587" s="159">
        <f t="shared" si="251"/>
        <v>0</v>
      </c>
      <c r="L587" s="159">
        <f t="shared" si="251"/>
        <v>0</v>
      </c>
      <c r="M587" s="159">
        <f t="shared" si="251"/>
        <v>0</v>
      </c>
      <c r="N587" s="159">
        <f t="shared" si="251"/>
        <v>0</v>
      </c>
      <c r="O587" s="159">
        <f t="shared" si="251"/>
        <v>0</v>
      </c>
      <c r="P587" s="159">
        <f t="shared" si="251"/>
        <v>0</v>
      </c>
      <c r="Q587" s="159">
        <f t="shared" si="251"/>
        <v>0</v>
      </c>
      <c r="R587" s="159">
        <f t="shared" si="251"/>
        <v>0</v>
      </c>
      <c r="S587" s="159">
        <f t="shared" si="251"/>
        <v>0</v>
      </c>
      <c r="T587" s="159">
        <f t="shared" si="251"/>
        <v>0</v>
      </c>
      <c r="U587" s="159">
        <f t="shared" si="251"/>
        <v>0</v>
      </c>
      <c r="V587" s="159">
        <f t="shared" si="251"/>
        <v>0</v>
      </c>
      <c r="W587" s="159">
        <f t="shared" si="251"/>
        <v>0</v>
      </c>
      <c r="X587" s="159">
        <f t="shared" si="251"/>
        <v>0</v>
      </c>
      <c r="Y587" s="159">
        <f t="shared" si="251"/>
        <v>0</v>
      </c>
      <c r="Z587" s="159">
        <f t="shared" si="251"/>
        <v>0</v>
      </c>
      <c r="AA587" s="159">
        <f t="shared" si="251"/>
        <v>0</v>
      </c>
      <c r="AB587" s="159">
        <f t="shared" si="251"/>
        <v>0</v>
      </c>
      <c r="AC587" s="159">
        <f t="shared" si="251"/>
        <v>0</v>
      </c>
      <c r="AD587" s="159">
        <f t="shared" si="251"/>
        <v>0</v>
      </c>
      <c r="AE587" s="159">
        <f t="shared" si="251"/>
        <v>0</v>
      </c>
      <c r="AF587" s="159">
        <f t="shared" si="251"/>
        <v>0</v>
      </c>
      <c r="AG587" s="159">
        <f t="shared" si="251"/>
        <v>0</v>
      </c>
    </row>
    <row r="588" spans="1:33" ht="15" customHeight="1">
      <c r="A588" s="17" t="s">
        <v>361</v>
      </c>
      <c r="B588" s="55">
        <v>795</v>
      </c>
      <c r="C588" s="16" t="s">
        <v>365</v>
      </c>
      <c r="D588" s="16" t="s">
        <v>109</v>
      </c>
      <c r="E588" s="16" t="s">
        <v>939</v>
      </c>
      <c r="F588" s="16" t="s">
        <v>362</v>
      </c>
      <c r="G588" s="159">
        <f>'прил 7'!G1763</f>
        <v>0</v>
      </c>
      <c r="H588" s="159">
        <f>'прил 7'!H1763</f>
        <v>0</v>
      </c>
      <c r="I588" s="159">
        <f>'прил 7'!I1763</f>
        <v>0</v>
      </c>
      <c r="J588" s="159">
        <f>'прил 7'!J1763</f>
        <v>0</v>
      </c>
      <c r="K588" s="159">
        <f>'прил 7'!K1763</f>
        <v>0</v>
      </c>
      <c r="L588" s="159">
        <f>'прил 7'!L1763</f>
        <v>0</v>
      </c>
      <c r="M588" s="159">
        <f>'прил 7'!M1763</f>
        <v>0</v>
      </c>
      <c r="N588" s="159">
        <f>'прил 7'!N1763</f>
        <v>0</v>
      </c>
      <c r="O588" s="159">
        <f>'прил 7'!O1763</f>
        <v>0</v>
      </c>
      <c r="P588" s="159">
        <f>'прил 7'!P1763</f>
        <v>0</v>
      </c>
      <c r="Q588" s="159">
        <f>'прил 7'!Q1763</f>
        <v>0</v>
      </c>
      <c r="R588" s="159">
        <f>'прил 7'!R1763</f>
        <v>0</v>
      </c>
      <c r="S588" s="159">
        <f>'прил 7'!S1763</f>
        <v>0</v>
      </c>
      <c r="T588" s="159">
        <f>'прил 7'!T1763</f>
        <v>0</v>
      </c>
      <c r="U588" s="159">
        <f>'прил 7'!U1763</f>
        <v>0</v>
      </c>
      <c r="V588" s="159">
        <f>'прил 7'!V1763</f>
        <v>0</v>
      </c>
      <c r="W588" s="159">
        <f>'прил 7'!W1763</f>
        <v>0</v>
      </c>
      <c r="X588" s="159">
        <f>'прил 7'!X1763</f>
        <v>0</v>
      </c>
      <c r="Y588" s="159">
        <f>'прил 7'!Y1763</f>
        <v>0</v>
      </c>
      <c r="Z588" s="159">
        <f>'прил 7'!Z1763</f>
        <v>0</v>
      </c>
      <c r="AA588" s="159">
        <f>'прил 7'!AA1763</f>
        <v>0</v>
      </c>
      <c r="AB588" s="159">
        <f>'прил 7'!AB1763</f>
        <v>0</v>
      </c>
      <c r="AC588" s="159">
        <f>'прил 7'!AC1763</f>
        <v>0</v>
      </c>
      <c r="AD588" s="159">
        <f>'прил 7'!AD1763</f>
        <v>0</v>
      </c>
      <c r="AE588" s="159">
        <f>'прил 7'!AE1763</f>
        <v>0</v>
      </c>
      <c r="AF588" s="159">
        <f>'прил 7'!AF1763</f>
        <v>0</v>
      </c>
      <c r="AG588" s="159">
        <f>'прил 7'!AG1763</f>
        <v>0</v>
      </c>
    </row>
    <row r="589" spans="1:33" s="4" customFormat="1" ht="38.25" customHeight="1">
      <c r="A589" s="17" t="s">
        <v>964</v>
      </c>
      <c r="B589" s="15">
        <v>763</v>
      </c>
      <c r="C589" s="16" t="s">
        <v>348</v>
      </c>
      <c r="D589" s="16" t="s">
        <v>365</v>
      </c>
      <c r="E589" s="16" t="s">
        <v>965</v>
      </c>
      <c r="F589" s="16"/>
      <c r="G589" s="159">
        <f>G591</f>
        <v>47000</v>
      </c>
      <c r="H589" s="159">
        <f t="shared" ref="H589:AG589" si="252">H591</f>
        <v>47000</v>
      </c>
      <c r="I589" s="159">
        <f t="shared" si="252"/>
        <v>47000</v>
      </c>
      <c r="J589" s="159">
        <f t="shared" si="252"/>
        <v>47000</v>
      </c>
      <c r="K589" s="159">
        <f t="shared" si="252"/>
        <v>47000</v>
      </c>
      <c r="L589" s="159">
        <f t="shared" si="252"/>
        <v>47000</v>
      </c>
      <c r="M589" s="159">
        <f t="shared" si="252"/>
        <v>47000</v>
      </c>
      <c r="N589" s="159">
        <f t="shared" si="252"/>
        <v>47000</v>
      </c>
      <c r="O589" s="159">
        <f t="shared" si="252"/>
        <v>47000</v>
      </c>
      <c r="P589" s="159">
        <f t="shared" si="252"/>
        <v>47000</v>
      </c>
      <c r="Q589" s="159">
        <f t="shared" si="252"/>
        <v>47000</v>
      </c>
      <c r="R589" s="159">
        <f t="shared" si="252"/>
        <v>47000</v>
      </c>
      <c r="S589" s="159">
        <f t="shared" si="252"/>
        <v>0</v>
      </c>
      <c r="T589" s="159">
        <f t="shared" si="252"/>
        <v>0</v>
      </c>
      <c r="U589" s="159">
        <f t="shared" si="252"/>
        <v>0</v>
      </c>
      <c r="V589" s="159">
        <f t="shared" si="252"/>
        <v>0</v>
      </c>
      <c r="W589" s="159">
        <f t="shared" si="252"/>
        <v>0</v>
      </c>
      <c r="X589" s="159">
        <f t="shared" si="252"/>
        <v>0</v>
      </c>
      <c r="Y589" s="159">
        <f t="shared" si="252"/>
        <v>0</v>
      </c>
      <c r="Z589" s="159">
        <f t="shared" si="252"/>
        <v>0</v>
      </c>
      <c r="AA589" s="159">
        <f t="shared" si="252"/>
        <v>0</v>
      </c>
      <c r="AB589" s="159">
        <f t="shared" si="252"/>
        <v>0</v>
      </c>
      <c r="AC589" s="159">
        <f t="shared" si="252"/>
        <v>0</v>
      </c>
      <c r="AD589" s="159">
        <f t="shared" si="252"/>
        <v>0</v>
      </c>
      <c r="AE589" s="159">
        <f t="shared" si="252"/>
        <v>0</v>
      </c>
      <c r="AF589" s="159">
        <f t="shared" si="252"/>
        <v>0</v>
      </c>
      <c r="AG589" s="159">
        <f t="shared" si="252"/>
        <v>47000</v>
      </c>
    </row>
    <row r="590" spans="1:33" s="4" customFormat="1" ht="38.25" hidden="1" customHeight="1">
      <c r="A590" s="17"/>
      <c r="B590" s="15">
        <v>763</v>
      </c>
      <c r="C590" s="16"/>
      <c r="D590" s="16"/>
      <c r="E590" s="16"/>
      <c r="F590" s="16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  <c r="AE590" s="159"/>
      <c r="AF590" s="159"/>
      <c r="AG590" s="159"/>
    </row>
    <row r="591" spans="1:33" s="4" customFormat="1" ht="38.25" customHeight="1">
      <c r="A591" s="17" t="s">
        <v>49</v>
      </c>
      <c r="B591" s="15">
        <v>763</v>
      </c>
      <c r="C591" s="16" t="s">
        <v>348</v>
      </c>
      <c r="D591" s="16" t="s">
        <v>365</v>
      </c>
      <c r="E591" s="16" t="s">
        <v>965</v>
      </c>
      <c r="F591" s="16" t="s">
        <v>50</v>
      </c>
      <c r="G591" s="159">
        <f>G592</f>
        <v>47000</v>
      </c>
      <c r="H591" s="159">
        <f t="shared" ref="H591:AG591" si="253">H592</f>
        <v>47000</v>
      </c>
      <c r="I591" s="159">
        <f t="shared" si="253"/>
        <v>47000</v>
      </c>
      <c r="J591" s="159">
        <f t="shared" si="253"/>
        <v>47000</v>
      </c>
      <c r="K591" s="159">
        <f t="shared" si="253"/>
        <v>47000</v>
      </c>
      <c r="L591" s="159">
        <f t="shared" si="253"/>
        <v>47000</v>
      </c>
      <c r="M591" s="159">
        <f t="shared" si="253"/>
        <v>47000</v>
      </c>
      <c r="N591" s="159">
        <f t="shared" si="253"/>
        <v>47000</v>
      </c>
      <c r="O591" s="159">
        <f t="shared" si="253"/>
        <v>47000</v>
      </c>
      <c r="P591" s="159">
        <f t="shared" si="253"/>
        <v>47000</v>
      </c>
      <c r="Q591" s="159">
        <f t="shared" si="253"/>
        <v>47000</v>
      </c>
      <c r="R591" s="159">
        <f t="shared" si="253"/>
        <v>47000</v>
      </c>
      <c r="S591" s="159">
        <f t="shared" si="253"/>
        <v>0</v>
      </c>
      <c r="T591" s="159">
        <f t="shared" si="253"/>
        <v>0</v>
      </c>
      <c r="U591" s="159">
        <f t="shared" si="253"/>
        <v>0</v>
      </c>
      <c r="V591" s="159">
        <f t="shared" si="253"/>
        <v>0</v>
      </c>
      <c r="W591" s="159">
        <f t="shared" si="253"/>
        <v>0</v>
      </c>
      <c r="X591" s="159">
        <f t="shared" si="253"/>
        <v>0</v>
      </c>
      <c r="Y591" s="159">
        <f t="shared" si="253"/>
        <v>0</v>
      </c>
      <c r="Z591" s="159">
        <f t="shared" si="253"/>
        <v>0</v>
      </c>
      <c r="AA591" s="159">
        <f t="shared" si="253"/>
        <v>0</v>
      </c>
      <c r="AB591" s="159">
        <f t="shared" si="253"/>
        <v>0</v>
      </c>
      <c r="AC591" s="159">
        <f t="shared" si="253"/>
        <v>0</v>
      </c>
      <c r="AD591" s="159">
        <f t="shared" si="253"/>
        <v>0</v>
      </c>
      <c r="AE591" s="159">
        <f t="shared" si="253"/>
        <v>0</v>
      </c>
      <c r="AF591" s="159">
        <f t="shared" si="253"/>
        <v>0</v>
      </c>
      <c r="AG591" s="159">
        <f t="shared" si="253"/>
        <v>47000</v>
      </c>
    </row>
    <row r="592" spans="1:33" s="4" customFormat="1" ht="38.25" customHeight="1">
      <c r="A592" s="17" t="s">
        <v>51</v>
      </c>
      <c r="B592" s="15">
        <v>763</v>
      </c>
      <c r="C592" s="16" t="s">
        <v>348</v>
      </c>
      <c r="D592" s="16" t="s">
        <v>365</v>
      </c>
      <c r="E592" s="16" t="s">
        <v>965</v>
      </c>
      <c r="F592" s="16" t="s">
        <v>52</v>
      </c>
      <c r="G592" s="159">
        <f>'прил 7'!G458</f>
        <v>47000</v>
      </c>
      <c r="H592" s="159">
        <f>'прил 7'!H458</f>
        <v>47000</v>
      </c>
      <c r="I592" s="159">
        <f>'прил 7'!I458</f>
        <v>47000</v>
      </c>
      <c r="J592" s="159">
        <f>'прил 7'!J458</f>
        <v>47000</v>
      </c>
      <c r="K592" s="159">
        <f>'прил 7'!K458</f>
        <v>47000</v>
      </c>
      <c r="L592" s="159">
        <f>'прил 7'!L458</f>
        <v>47000</v>
      </c>
      <c r="M592" s="159">
        <f>'прил 7'!M458</f>
        <v>47000</v>
      </c>
      <c r="N592" s="159">
        <f>'прил 7'!N458</f>
        <v>47000</v>
      </c>
      <c r="O592" s="159">
        <f>'прил 7'!O458</f>
        <v>47000</v>
      </c>
      <c r="P592" s="159">
        <f>'прил 7'!P458</f>
        <v>47000</v>
      </c>
      <c r="Q592" s="159">
        <f>'прил 7'!Q458</f>
        <v>47000</v>
      </c>
      <c r="R592" s="159">
        <f>'прил 7'!R458</f>
        <v>47000</v>
      </c>
      <c r="S592" s="159">
        <f>'прил 7'!S458</f>
        <v>0</v>
      </c>
      <c r="T592" s="159">
        <f>'прил 7'!T458</f>
        <v>0</v>
      </c>
      <c r="U592" s="159">
        <f>'прил 7'!U458</f>
        <v>0</v>
      </c>
      <c r="V592" s="159">
        <f>'прил 7'!V458</f>
        <v>0</v>
      </c>
      <c r="W592" s="159">
        <f>'прил 7'!W458</f>
        <v>0</v>
      </c>
      <c r="X592" s="159">
        <f>'прил 7'!X458</f>
        <v>0</v>
      </c>
      <c r="Y592" s="159">
        <f>'прил 7'!Y458</f>
        <v>0</v>
      </c>
      <c r="Z592" s="159">
        <f>'прил 7'!Z458</f>
        <v>0</v>
      </c>
      <c r="AA592" s="159">
        <f>'прил 7'!AA458</f>
        <v>0</v>
      </c>
      <c r="AB592" s="159">
        <f>'прил 7'!AB458</f>
        <v>0</v>
      </c>
      <c r="AC592" s="159">
        <f>'прил 7'!AC458</f>
        <v>0</v>
      </c>
      <c r="AD592" s="159">
        <f>'прил 7'!AD458</f>
        <v>0</v>
      </c>
      <c r="AE592" s="159">
        <f>'прил 7'!AE458</f>
        <v>0</v>
      </c>
      <c r="AF592" s="159">
        <f>'прил 7'!AF458</f>
        <v>0</v>
      </c>
      <c r="AG592" s="159">
        <v>47000</v>
      </c>
    </row>
    <row r="593" spans="1:33" ht="31.5" customHeight="1">
      <c r="A593" s="17" t="s">
        <v>972</v>
      </c>
      <c r="B593" s="55">
        <v>795</v>
      </c>
      <c r="C593" s="16" t="s">
        <v>348</v>
      </c>
      <c r="D593" s="16" t="s">
        <v>365</v>
      </c>
      <c r="E593" s="16" t="s">
        <v>971</v>
      </c>
      <c r="F593" s="16"/>
      <c r="G593" s="159">
        <f>G594</f>
        <v>40000</v>
      </c>
      <c r="H593" s="159">
        <f t="shared" ref="H593:AG594" si="254">H594</f>
        <v>40001</v>
      </c>
      <c r="I593" s="159">
        <f t="shared" si="254"/>
        <v>40002</v>
      </c>
      <c r="J593" s="159">
        <f t="shared" si="254"/>
        <v>40003</v>
      </c>
      <c r="K593" s="159">
        <f t="shared" si="254"/>
        <v>40004</v>
      </c>
      <c r="L593" s="159">
        <f t="shared" si="254"/>
        <v>40005</v>
      </c>
      <c r="M593" s="159">
        <f t="shared" si="254"/>
        <v>40006</v>
      </c>
      <c r="N593" s="159">
        <f t="shared" si="254"/>
        <v>40007</v>
      </c>
      <c r="O593" s="159">
        <f t="shared" si="254"/>
        <v>40008</v>
      </c>
      <c r="P593" s="159">
        <f t="shared" si="254"/>
        <v>40009</v>
      </c>
      <c r="Q593" s="159">
        <f t="shared" si="254"/>
        <v>40010</v>
      </c>
      <c r="R593" s="159">
        <f t="shared" si="254"/>
        <v>0</v>
      </c>
      <c r="S593" s="159">
        <f t="shared" si="254"/>
        <v>0</v>
      </c>
      <c r="T593" s="159">
        <f t="shared" si="254"/>
        <v>0</v>
      </c>
      <c r="U593" s="159">
        <f t="shared" si="254"/>
        <v>0</v>
      </c>
      <c r="V593" s="159">
        <f t="shared" si="254"/>
        <v>0</v>
      </c>
      <c r="W593" s="159">
        <f t="shared" si="254"/>
        <v>0</v>
      </c>
      <c r="X593" s="159">
        <f t="shared" si="254"/>
        <v>0</v>
      </c>
      <c r="Y593" s="159">
        <f t="shared" si="254"/>
        <v>0</v>
      </c>
      <c r="Z593" s="159">
        <f t="shared" si="254"/>
        <v>0</v>
      </c>
      <c r="AA593" s="159">
        <f t="shared" si="254"/>
        <v>0</v>
      </c>
      <c r="AB593" s="159">
        <f t="shared" si="254"/>
        <v>0</v>
      </c>
      <c r="AC593" s="159">
        <f t="shared" si="254"/>
        <v>0</v>
      </c>
      <c r="AD593" s="159">
        <f t="shared" si="254"/>
        <v>0</v>
      </c>
      <c r="AE593" s="159">
        <f t="shared" si="254"/>
        <v>0</v>
      </c>
      <c r="AF593" s="159">
        <f t="shared" si="254"/>
        <v>0</v>
      </c>
      <c r="AG593" s="159">
        <f t="shared" si="254"/>
        <v>0</v>
      </c>
    </row>
    <row r="594" spans="1:33" ht="25.5">
      <c r="A594" s="17" t="s">
        <v>49</v>
      </c>
      <c r="B594" s="55">
        <v>795</v>
      </c>
      <c r="C594" s="16" t="s">
        <v>348</v>
      </c>
      <c r="D594" s="16" t="s">
        <v>365</v>
      </c>
      <c r="E594" s="16" t="s">
        <v>971</v>
      </c>
      <c r="F594" s="16" t="s">
        <v>52</v>
      </c>
      <c r="G594" s="159">
        <f>G595</f>
        <v>40000</v>
      </c>
      <c r="H594" s="159">
        <f t="shared" si="254"/>
        <v>40001</v>
      </c>
      <c r="I594" s="159">
        <f t="shared" si="254"/>
        <v>40002</v>
      </c>
      <c r="J594" s="159">
        <f t="shared" si="254"/>
        <v>40003</v>
      </c>
      <c r="K594" s="159">
        <f t="shared" si="254"/>
        <v>40004</v>
      </c>
      <c r="L594" s="159">
        <f t="shared" si="254"/>
        <v>40005</v>
      </c>
      <c r="M594" s="159">
        <f t="shared" si="254"/>
        <v>40006</v>
      </c>
      <c r="N594" s="159">
        <f t="shared" si="254"/>
        <v>40007</v>
      </c>
      <c r="O594" s="159">
        <f t="shared" si="254"/>
        <v>40008</v>
      </c>
      <c r="P594" s="159">
        <f t="shared" si="254"/>
        <v>40009</v>
      </c>
      <c r="Q594" s="159">
        <f t="shared" si="254"/>
        <v>40010</v>
      </c>
      <c r="R594" s="159">
        <f t="shared" si="254"/>
        <v>0</v>
      </c>
      <c r="S594" s="159">
        <f t="shared" si="254"/>
        <v>0</v>
      </c>
      <c r="T594" s="159">
        <f t="shared" si="254"/>
        <v>0</v>
      </c>
      <c r="U594" s="159">
        <f t="shared" si="254"/>
        <v>0</v>
      </c>
      <c r="V594" s="159">
        <f t="shared" si="254"/>
        <v>0</v>
      </c>
      <c r="W594" s="159">
        <f t="shared" si="254"/>
        <v>0</v>
      </c>
      <c r="X594" s="159">
        <f t="shared" si="254"/>
        <v>0</v>
      </c>
      <c r="Y594" s="159">
        <f t="shared" si="254"/>
        <v>0</v>
      </c>
      <c r="Z594" s="159">
        <f t="shared" si="254"/>
        <v>0</v>
      </c>
      <c r="AA594" s="159">
        <f t="shared" si="254"/>
        <v>0</v>
      </c>
      <c r="AB594" s="159">
        <f t="shared" si="254"/>
        <v>0</v>
      </c>
      <c r="AC594" s="159">
        <f t="shared" si="254"/>
        <v>0</v>
      </c>
      <c r="AD594" s="159">
        <f t="shared" si="254"/>
        <v>0</v>
      </c>
      <c r="AE594" s="159">
        <f t="shared" si="254"/>
        <v>0</v>
      </c>
      <c r="AF594" s="159">
        <f t="shared" si="254"/>
        <v>0</v>
      </c>
      <c r="AG594" s="159">
        <f t="shared" si="254"/>
        <v>0</v>
      </c>
    </row>
    <row r="595" spans="1:33" ht="25.5">
      <c r="A595" s="17" t="s">
        <v>51</v>
      </c>
      <c r="B595" s="55">
        <v>795</v>
      </c>
      <c r="C595" s="16" t="s">
        <v>348</v>
      </c>
      <c r="D595" s="16" t="s">
        <v>365</v>
      </c>
      <c r="E595" s="16" t="s">
        <v>971</v>
      </c>
      <c r="F595" s="16" t="s">
        <v>52</v>
      </c>
      <c r="G595" s="159">
        <f>'прил 7'!G1754</f>
        <v>40000</v>
      </c>
      <c r="H595" s="159">
        <f>'прил 7'!H1754</f>
        <v>40001</v>
      </c>
      <c r="I595" s="159">
        <f>'прил 7'!I1754</f>
        <v>40002</v>
      </c>
      <c r="J595" s="159">
        <f>'прил 7'!J1754</f>
        <v>40003</v>
      </c>
      <c r="K595" s="159">
        <f>'прил 7'!K1754</f>
        <v>40004</v>
      </c>
      <c r="L595" s="159">
        <f>'прил 7'!L1754</f>
        <v>40005</v>
      </c>
      <c r="M595" s="159">
        <f>'прил 7'!M1754</f>
        <v>40006</v>
      </c>
      <c r="N595" s="159">
        <f>'прил 7'!N1754</f>
        <v>40007</v>
      </c>
      <c r="O595" s="159">
        <f>'прил 7'!O1754</f>
        <v>40008</v>
      </c>
      <c r="P595" s="159">
        <f>'прил 7'!P1754</f>
        <v>40009</v>
      </c>
      <c r="Q595" s="159">
        <f>'прил 7'!Q1754</f>
        <v>40010</v>
      </c>
      <c r="R595" s="159">
        <f>'прил 7'!R1754</f>
        <v>0</v>
      </c>
      <c r="S595" s="159">
        <f>'прил 7'!S1754</f>
        <v>0</v>
      </c>
      <c r="T595" s="159">
        <f>'прил 7'!T1754</f>
        <v>0</v>
      </c>
      <c r="U595" s="159">
        <f>'прил 7'!U1754</f>
        <v>0</v>
      </c>
      <c r="V595" s="159">
        <f>'прил 7'!V1754</f>
        <v>0</v>
      </c>
      <c r="W595" s="159">
        <f>'прил 7'!W1754</f>
        <v>0</v>
      </c>
      <c r="X595" s="159">
        <f>'прил 7'!X1754</f>
        <v>0</v>
      </c>
      <c r="Y595" s="159">
        <f>'прил 7'!Y1754</f>
        <v>0</v>
      </c>
      <c r="Z595" s="159">
        <f>'прил 7'!Z1754</f>
        <v>0</v>
      </c>
      <c r="AA595" s="159">
        <f>'прил 7'!AA1754</f>
        <v>0</v>
      </c>
      <c r="AB595" s="159">
        <f>'прил 7'!AB1754</f>
        <v>0</v>
      </c>
      <c r="AC595" s="159">
        <f>'прил 7'!AC1754</f>
        <v>0</v>
      </c>
      <c r="AD595" s="159">
        <f>'прил 7'!AD1754</f>
        <v>0</v>
      </c>
      <c r="AE595" s="159">
        <f>'прил 7'!AE1754</f>
        <v>0</v>
      </c>
      <c r="AF595" s="159">
        <f>'прил 7'!AF1754</f>
        <v>0</v>
      </c>
      <c r="AG595" s="159">
        <f>'прил 7'!AG1754</f>
        <v>0</v>
      </c>
    </row>
    <row r="596" spans="1:33" ht="42" customHeight="1">
      <c r="A596" s="17" t="s">
        <v>987</v>
      </c>
      <c r="B596" s="55">
        <v>795</v>
      </c>
      <c r="C596" s="16" t="s">
        <v>348</v>
      </c>
      <c r="D596" s="16" t="s">
        <v>365</v>
      </c>
      <c r="E596" s="16" t="s">
        <v>986</v>
      </c>
      <c r="F596" s="16"/>
      <c r="G596" s="159">
        <f>G597</f>
        <v>2578681.5</v>
      </c>
      <c r="H596" s="159">
        <f t="shared" ref="H596:AG597" si="255">H597</f>
        <v>2578682.5</v>
      </c>
      <c r="I596" s="159">
        <f t="shared" si="255"/>
        <v>2578683.5</v>
      </c>
      <c r="J596" s="159">
        <f t="shared" si="255"/>
        <v>2578684.5</v>
      </c>
      <c r="K596" s="159">
        <f t="shared" si="255"/>
        <v>2578685.5</v>
      </c>
      <c r="L596" s="159">
        <f t="shared" si="255"/>
        <v>2578686.5</v>
      </c>
      <c r="M596" s="159">
        <f t="shared" si="255"/>
        <v>2578687.5</v>
      </c>
      <c r="N596" s="159">
        <f t="shared" si="255"/>
        <v>2578688.5</v>
      </c>
      <c r="O596" s="159">
        <f t="shared" si="255"/>
        <v>2578689.5</v>
      </c>
      <c r="P596" s="159">
        <f t="shared" si="255"/>
        <v>2578690.5</v>
      </c>
      <c r="Q596" s="159">
        <f t="shared" si="255"/>
        <v>2578691.5</v>
      </c>
      <c r="R596" s="159">
        <f t="shared" si="255"/>
        <v>2578692.5</v>
      </c>
      <c r="S596" s="159">
        <f t="shared" si="255"/>
        <v>2578693.5</v>
      </c>
      <c r="T596" s="159">
        <f t="shared" si="255"/>
        <v>2578694.5</v>
      </c>
      <c r="U596" s="159">
        <f t="shared" si="255"/>
        <v>2578695.5</v>
      </c>
      <c r="V596" s="159">
        <f t="shared" si="255"/>
        <v>2578696.5</v>
      </c>
      <c r="W596" s="159">
        <f t="shared" si="255"/>
        <v>2578697.5</v>
      </c>
      <c r="X596" s="159">
        <f t="shared" si="255"/>
        <v>2578698.5</v>
      </c>
      <c r="Y596" s="159">
        <f t="shared" si="255"/>
        <v>2578699.5</v>
      </c>
      <c r="Z596" s="159">
        <f t="shared" si="255"/>
        <v>2578700.5</v>
      </c>
      <c r="AA596" s="159">
        <f t="shared" si="255"/>
        <v>2578701.5</v>
      </c>
      <c r="AB596" s="159">
        <f t="shared" si="255"/>
        <v>2578702.5</v>
      </c>
      <c r="AC596" s="159">
        <f t="shared" si="255"/>
        <v>2578703.5</v>
      </c>
      <c r="AD596" s="159">
        <f t="shared" si="255"/>
        <v>2578704.5</v>
      </c>
      <c r="AE596" s="159">
        <f t="shared" si="255"/>
        <v>2578705.5</v>
      </c>
      <c r="AF596" s="159">
        <f t="shared" si="255"/>
        <v>2578706.5</v>
      </c>
      <c r="AG596" s="159">
        <f t="shared" si="255"/>
        <v>0</v>
      </c>
    </row>
    <row r="597" spans="1:33" ht="25.5">
      <c r="A597" s="17" t="s">
        <v>49</v>
      </c>
      <c r="B597" s="55">
        <v>795</v>
      </c>
      <c r="C597" s="16" t="s">
        <v>348</v>
      </c>
      <c r="D597" s="16" t="s">
        <v>365</v>
      </c>
      <c r="E597" s="16" t="s">
        <v>986</v>
      </c>
      <c r="F597" s="16" t="s">
        <v>50</v>
      </c>
      <c r="G597" s="159">
        <f>G598</f>
        <v>2578681.5</v>
      </c>
      <c r="H597" s="159">
        <f t="shared" si="255"/>
        <v>2578682.5</v>
      </c>
      <c r="I597" s="159">
        <f t="shared" si="255"/>
        <v>2578683.5</v>
      </c>
      <c r="J597" s="159">
        <f t="shared" si="255"/>
        <v>2578684.5</v>
      </c>
      <c r="K597" s="159">
        <f t="shared" si="255"/>
        <v>2578685.5</v>
      </c>
      <c r="L597" s="159">
        <f t="shared" si="255"/>
        <v>2578686.5</v>
      </c>
      <c r="M597" s="159">
        <f t="shared" si="255"/>
        <v>2578687.5</v>
      </c>
      <c r="N597" s="159">
        <f t="shared" si="255"/>
        <v>2578688.5</v>
      </c>
      <c r="O597" s="159">
        <f t="shared" si="255"/>
        <v>2578689.5</v>
      </c>
      <c r="P597" s="159">
        <f t="shared" si="255"/>
        <v>2578690.5</v>
      </c>
      <c r="Q597" s="159">
        <f t="shared" si="255"/>
        <v>2578691.5</v>
      </c>
      <c r="R597" s="159">
        <f t="shared" si="255"/>
        <v>2578692.5</v>
      </c>
      <c r="S597" s="159">
        <f t="shared" si="255"/>
        <v>2578693.5</v>
      </c>
      <c r="T597" s="159">
        <f t="shared" si="255"/>
        <v>2578694.5</v>
      </c>
      <c r="U597" s="159">
        <f t="shared" si="255"/>
        <v>2578695.5</v>
      </c>
      <c r="V597" s="159">
        <f t="shared" si="255"/>
        <v>2578696.5</v>
      </c>
      <c r="W597" s="159">
        <f t="shared" si="255"/>
        <v>2578697.5</v>
      </c>
      <c r="X597" s="159">
        <f t="shared" si="255"/>
        <v>2578698.5</v>
      </c>
      <c r="Y597" s="159">
        <f t="shared" si="255"/>
        <v>2578699.5</v>
      </c>
      <c r="Z597" s="159">
        <f t="shared" si="255"/>
        <v>2578700.5</v>
      </c>
      <c r="AA597" s="159">
        <f t="shared" si="255"/>
        <v>2578701.5</v>
      </c>
      <c r="AB597" s="159">
        <f t="shared" si="255"/>
        <v>2578702.5</v>
      </c>
      <c r="AC597" s="159">
        <f t="shared" si="255"/>
        <v>2578703.5</v>
      </c>
      <c r="AD597" s="159">
        <f t="shared" si="255"/>
        <v>2578704.5</v>
      </c>
      <c r="AE597" s="159">
        <f t="shared" si="255"/>
        <v>2578705.5</v>
      </c>
      <c r="AF597" s="159">
        <f t="shared" si="255"/>
        <v>2578706.5</v>
      </c>
      <c r="AG597" s="159">
        <f t="shared" si="255"/>
        <v>0</v>
      </c>
    </row>
    <row r="598" spans="1:33" ht="25.5">
      <c r="A598" s="17" t="s">
        <v>51</v>
      </c>
      <c r="B598" s="55">
        <v>795</v>
      </c>
      <c r="C598" s="16" t="s">
        <v>348</v>
      </c>
      <c r="D598" s="16" t="s">
        <v>365</v>
      </c>
      <c r="E598" s="16" t="s">
        <v>986</v>
      </c>
      <c r="F598" s="16" t="s">
        <v>52</v>
      </c>
      <c r="G598" s="159">
        <v>2578681.5</v>
      </c>
      <c r="H598" s="159">
        <v>2578682.5</v>
      </c>
      <c r="I598" s="159">
        <v>2578683.5</v>
      </c>
      <c r="J598" s="159">
        <v>2578684.5</v>
      </c>
      <c r="K598" s="159">
        <v>2578685.5</v>
      </c>
      <c r="L598" s="159">
        <v>2578686.5</v>
      </c>
      <c r="M598" s="159">
        <v>2578687.5</v>
      </c>
      <c r="N598" s="159">
        <v>2578688.5</v>
      </c>
      <c r="O598" s="159">
        <v>2578689.5</v>
      </c>
      <c r="P598" s="159">
        <v>2578690.5</v>
      </c>
      <c r="Q598" s="159">
        <v>2578691.5</v>
      </c>
      <c r="R598" s="159">
        <v>2578692.5</v>
      </c>
      <c r="S598" s="159">
        <v>2578693.5</v>
      </c>
      <c r="T598" s="159">
        <v>2578694.5</v>
      </c>
      <c r="U598" s="159">
        <v>2578695.5</v>
      </c>
      <c r="V598" s="159">
        <v>2578696.5</v>
      </c>
      <c r="W598" s="159">
        <v>2578697.5</v>
      </c>
      <c r="X598" s="159">
        <v>2578698.5</v>
      </c>
      <c r="Y598" s="159">
        <v>2578699.5</v>
      </c>
      <c r="Z598" s="159">
        <v>2578700.5</v>
      </c>
      <c r="AA598" s="159">
        <v>2578701.5</v>
      </c>
      <c r="AB598" s="159">
        <v>2578702.5</v>
      </c>
      <c r="AC598" s="159">
        <v>2578703.5</v>
      </c>
      <c r="AD598" s="159">
        <v>2578704.5</v>
      </c>
      <c r="AE598" s="159">
        <v>2578705.5</v>
      </c>
      <c r="AF598" s="159">
        <v>2578706.5</v>
      </c>
      <c r="AG598" s="159">
        <v>0</v>
      </c>
    </row>
    <row r="599" spans="1:33" s="24" customFormat="1" ht="35.25" customHeight="1">
      <c r="A599" s="37" t="s">
        <v>824</v>
      </c>
      <c r="B599" s="38">
        <v>757</v>
      </c>
      <c r="C599" s="39" t="s">
        <v>35</v>
      </c>
      <c r="D599" s="39" t="s">
        <v>37</v>
      </c>
      <c r="E599" s="39" t="s">
        <v>420</v>
      </c>
      <c r="F599" s="39"/>
      <c r="G599" s="165">
        <f>G609+G612+G632+G641+G647+G650+G655+G659+G676+G683+G687+G692+G696+G700+G704+G707+G710+G713+G716+G722+G727+G615+G774+G719+G619+G777+G625+G623+G621+G628+G629+G726+G779</f>
        <v>159898429.66</v>
      </c>
      <c r="H599" s="165">
        <f t="shared" ref="H599:AG599" si="256">H609+H612+H632+H641+H647+H650+H655+H659+H676+H683+H687+H692+H696+H700+H704+H707+H710+H713+H716+H722+H727+H615+H774+H719+H619+H777+H625+H623+H621+H628+H629+H726+H779</f>
        <v>159898441.66</v>
      </c>
      <c r="I599" s="165">
        <f t="shared" si="256"/>
        <v>159898453.66</v>
      </c>
      <c r="J599" s="165">
        <f t="shared" si="256"/>
        <v>159898465.66</v>
      </c>
      <c r="K599" s="165">
        <f t="shared" si="256"/>
        <v>159898477.66</v>
      </c>
      <c r="L599" s="165">
        <f t="shared" si="256"/>
        <v>159898489.66</v>
      </c>
      <c r="M599" s="165">
        <f t="shared" si="256"/>
        <v>159898501.66</v>
      </c>
      <c r="N599" s="165">
        <f t="shared" si="256"/>
        <v>159898513.66</v>
      </c>
      <c r="O599" s="165">
        <f t="shared" si="256"/>
        <v>159898525.66</v>
      </c>
      <c r="P599" s="165">
        <f t="shared" si="256"/>
        <v>159898537.66</v>
      </c>
      <c r="Q599" s="165">
        <f t="shared" si="256"/>
        <v>159898549.66</v>
      </c>
      <c r="R599" s="165">
        <f t="shared" si="256"/>
        <v>159883010.56999999</v>
      </c>
      <c r="S599" s="165">
        <f t="shared" si="256"/>
        <v>19766936</v>
      </c>
      <c r="T599" s="165">
        <f t="shared" si="256"/>
        <v>19766939</v>
      </c>
      <c r="U599" s="165">
        <f t="shared" si="256"/>
        <v>19766942</v>
      </c>
      <c r="V599" s="165">
        <f t="shared" si="256"/>
        <v>19766945</v>
      </c>
      <c r="W599" s="165">
        <f t="shared" si="256"/>
        <v>19766948</v>
      </c>
      <c r="X599" s="165">
        <f t="shared" si="256"/>
        <v>19766951</v>
      </c>
      <c r="Y599" s="165">
        <f t="shared" si="256"/>
        <v>19766954</v>
      </c>
      <c r="Z599" s="165">
        <f t="shared" si="256"/>
        <v>19766957</v>
      </c>
      <c r="AA599" s="165">
        <f t="shared" si="256"/>
        <v>19766960</v>
      </c>
      <c r="AB599" s="165">
        <f t="shared" si="256"/>
        <v>19766963</v>
      </c>
      <c r="AC599" s="165">
        <f t="shared" si="256"/>
        <v>19766966</v>
      </c>
      <c r="AD599" s="165">
        <f t="shared" si="256"/>
        <v>19766969</v>
      </c>
      <c r="AE599" s="165">
        <f t="shared" si="256"/>
        <v>19766972</v>
      </c>
      <c r="AF599" s="165">
        <f t="shared" si="256"/>
        <v>19766975</v>
      </c>
      <c r="AG599" s="165">
        <f t="shared" si="256"/>
        <v>159882977.56999999</v>
      </c>
    </row>
    <row r="600" spans="1:33" s="52" customFormat="1" ht="53.25" hidden="1" customHeight="1">
      <c r="A600" s="17" t="s">
        <v>233</v>
      </c>
      <c r="B600" s="15"/>
      <c r="C600" s="16"/>
      <c r="D600" s="16"/>
      <c r="E600" s="16" t="s">
        <v>427</v>
      </c>
      <c r="F600" s="16"/>
      <c r="G600" s="159">
        <f>G601</f>
        <v>0</v>
      </c>
      <c r="H600" s="159">
        <f t="shared" ref="H600:AG601" si="257">H601</f>
        <v>0</v>
      </c>
      <c r="I600" s="159">
        <f t="shared" si="257"/>
        <v>0</v>
      </c>
      <c r="J600" s="159">
        <f t="shared" si="257"/>
        <v>0</v>
      </c>
      <c r="K600" s="159">
        <f t="shared" si="257"/>
        <v>0</v>
      </c>
      <c r="L600" s="159">
        <f t="shared" si="257"/>
        <v>0</v>
      </c>
      <c r="M600" s="159">
        <f t="shared" si="257"/>
        <v>0</v>
      </c>
      <c r="N600" s="159">
        <f t="shared" si="257"/>
        <v>0</v>
      </c>
      <c r="O600" s="159">
        <f t="shared" si="257"/>
        <v>0</v>
      </c>
      <c r="P600" s="159">
        <f t="shared" si="257"/>
        <v>0</v>
      </c>
      <c r="Q600" s="159">
        <f t="shared" si="257"/>
        <v>0</v>
      </c>
      <c r="R600" s="159">
        <f t="shared" si="257"/>
        <v>0</v>
      </c>
      <c r="S600" s="159">
        <f t="shared" si="257"/>
        <v>0</v>
      </c>
      <c r="T600" s="159">
        <f t="shared" si="257"/>
        <v>0</v>
      </c>
      <c r="U600" s="159">
        <f t="shared" si="257"/>
        <v>0</v>
      </c>
      <c r="V600" s="159">
        <f t="shared" si="257"/>
        <v>0</v>
      </c>
      <c r="W600" s="159">
        <f t="shared" si="257"/>
        <v>0</v>
      </c>
      <c r="X600" s="159">
        <f t="shared" si="257"/>
        <v>0</v>
      </c>
      <c r="Y600" s="159">
        <f t="shared" si="257"/>
        <v>0</v>
      </c>
      <c r="Z600" s="159">
        <f t="shared" si="257"/>
        <v>0</v>
      </c>
      <c r="AA600" s="159">
        <f t="shared" si="257"/>
        <v>0</v>
      </c>
      <c r="AB600" s="159">
        <f t="shared" si="257"/>
        <v>0</v>
      </c>
      <c r="AC600" s="159">
        <f t="shared" si="257"/>
        <v>0</v>
      </c>
      <c r="AD600" s="159">
        <f t="shared" si="257"/>
        <v>0</v>
      </c>
      <c r="AE600" s="159">
        <f t="shared" si="257"/>
        <v>0</v>
      </c>
      <c r="AF600" s="159">
        <f t="shared" si="257"/>
        <v>0</v>
      </c>
      <c r="AG600" s="159">
        <f t="shared" si="257"/>
        <v>0</v>
      </c>
    </row>
    <row r="601" spans="1:33" s="52" customFormat="1" ht="35.25" hidden="1" customHeight="1">
      <c r="A601" s="17" t="s">
        <v>40</v>
      </c>
      <c r="B601" s="15"/>
      <c r="C601" s="16"/>
      <c r="D601" s="16"/>
      <c r="E601" s="16" t="s">
        <v>427</v>
      </c>
      <c r="F601" s="16" t="s">
        <v>41</v>
      </c>
      <c r="G601" s="159">
        <f>G602</f>
        <v>0</v>
      </c>
      <c r="H601" s="159">
        <f t="shared" si="257"/>
        <v>0</v>
      </c>
      <c r="I601" s="159">
        <f t="shared" si="257"/>
        <v>0</v>
      </c>
      <c r="J601" s="159">
        <f t="shared" si="257"/>
        <v>0</v>
      </c>
      <c r="K601" s="159">
        <f t="shared" si="257"/>
        <v>0</v>
      </c>
      <c r="L601" s="159">
        <f t="shared" si="257"/>
        <v>0</v>
      </c>
      <c r="M601" s="159">
        <f t="shared" si="257"/>
        <v>0</v>
      </c>
      <c r="N601" s="159">
        <f t="shared" si="257"/>
        <v>0</v>
      </c>
      <c r="O601" s="159">
        <f t="shared" si="257"/>
        <v>0</v>
      </c>
      <c r="P601" s="159">
        <f t="shared" si="257"/>
        <v>0</v>
      </c>
      <c r="Q601" s="159">
        <f t="shared" si="257"/>
        <v>0</v>
      </c>
      <c r="R601" s="159">
        <f t="shared" si="257"/>
        <v>0</v>
      </c>
      <c r="S601" s="159">
        <f t="shared" si="257"/>
        <v>0</v>
      </c>
      <c r="T601" s="159">
        <f t="shared" si="257"/>
        <v>0</v>
      </c>
      <c r="U601" s="159">
        <f t="shared" si="257"/>
        <v>0</v>
      </c>
      <c r="V601" s="159">
        <f t="shared" si="257"/>
        <v>0</v>
      </c>
      <c r="W601" s="159">
        <f t="shared" si="257"/>
        <v>0</v>
      </c>
      <c r="X601" s="159">
        <f t="shared" si="257"/>
        <v>0</v>
      </c>
      <c r="Y601" s="159">
        <f t="shared" si="257"/>
        <v>0</v>
      </c>
      <c r="Z601" s="159">
        <f t="shared" si="257"/>
        <v>0</v>
      </c>
      <c r="AA601" s="159">
        <f t="shared" si="257"/>
        <v>0</v>
      </c>
      <c r="AB601" s="159">
        <f t="shared" si="257"/>
        <v>0</v>
      </c>
      <c r="AC601" s="159">
        <f t="shared" si="257"/>
        <v>0</v>
      </c>
      <c r="AD601" s="159">
        <f t="shared" si="257"/>
        <v>0</v>
      </c>
      <c r="AE601" s="159">
        <f t="shared" si="257"/>
        <v>0</v>
      </c>
      <c r="AF601" s="159">
        <f t="shared" si="257"/>
        <v>0</v>
      </c>
      <c r="AG601" s="159">
        <f t="shared" si="257"/>
        <v>0</v>
      </c>
    </row>
    <row r="602" spans="1:33" s="52" customFormat="1" ht="35.25" hidden="1" customHeight="1">
      <c r="A602" s="17" t="s">
        <v>42</v>
      </c>
      <c r="B602" s="15"/>
      <c r="C602" s="16"/>
      <c r="D602" s="16"/>
      <c r="E602" s="16" t="s">
        <v>427</v>
      </c>
      <c r="F602" s="16" t="s">
        <v>43</v>
      </c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  <c r="AE602" s="159"/>
      <c r="AF602" s="159"/>
      <c r="AG602" s="159"/>
    </row>
    <row r="603" spans="1:33" s="52" customFormat="1" ht="76.5" hidden="1" customHeight="1">
      <c r="A603" s="17" t="s">
        <v>14</v>
      </c>
      <c r="B603" s="15"/>
      <c r="C603" s="16"/>
      <c r="D603" s="16"/>
      <c r="E603" s="16" t="s">
        <v>428</v>
      </c>
      <c r="F603" s="16"/>
      <c r="G603" s="159">
        <f>G604</f>
        <v>0</v>
      </c>
      <c r="H603" s="159">
        <f t="shared" ref="H603:AG604" si="258">H604</f>
        <v>0</v>
      </c>
      <c r="I603" s="159">
        <f t="shared" si="258"/>
        <v>0</v>
      </c>
      <c r="J603" s="159">
        <f t="shared" si="258"/>
        <v>0</v>
      </c>
      <c r="K603" s="159">
        <f t="shared" si="258"/>
        <v>0</v>
      </c>
      <c r="L603" s="159">
        <f t="shared" si="258"/>
        <v>0</v>
      </c>
      <c r="M603" s="159">
        <f t="shared" si="258"/>
        <v>0</v>
      </c>
      <c r="N603" s="159">
        <f t="shared" si="258"/>
        <v>0</v>
      </c>
      <c r="O603" s="159">
        <f t="shared" si="258"/>
        <v>0</v>
      </c>
      <c r="P603" s="159">
        <f t="shared" si="258"/>
        <v>0</v>
      </c>
      <c r="Q603" s="159">
        <f t="shared" si="258"/>
        <v>0</v>
      </c>
      <c r="R603" s="159">
        <f t="shared" si="258"/>
        <v>0</v>
      </c>
      <c r="S603" s="159">
        <f t="shared" si="258"/>
        <v>0</v>
      </c>
      <c r="T603" s="159">
        <f t="shared" si="258"/>
        <v>0</v>
      </c>
      <c r="U603" s="159">
        <f t="shared" si="258"/>
        <v>0</v>
      </c>
      <c r="V603" s="159">
        <f t="shared" si="258"/>
        <v>0</v>
      </c>
      <c r="W603" s="159">
        <f t="shared" si="258"/>
        <v>0</v>
      </c>
      <c r="X603" s="159">
        <f t="shared" si="258"/>
        <v>0</v>
      </c>
      <c r="Y603" s="159">
        <f t="shared" si="258"/>
        <v>0</v>
      </c>
      <c r="Z603" s="159">
        <f t="shared" si="258"/>
        <v>0</v>
      </c>
      <c r="AA603" s="159">
        <f t="shared" si="258"/>
        <v>0</v>
      </c>
      <c r="AB603" s="159">
        <f t="shared" si="258"/>
        <v>0</v>
      </c>
      <c r="AC603" s="159">
        <f t="shared" si="258"/>
        <v>0</v>
      </c>
      <c r="AD603" s="159">
        <f t="shared" si="258"/>
        <v>0</v>
      </c>
      <c r="AE603" s="159">
        <f t="shared" si="258"/>
        <v>0</v>
      </c>
      <c r="AF603" s="159">
        <f t="shared" si="258"/>
        <v>0</v>
      </c>
      <c r="AG603" s="159">
        <f t="shared" si="258"/>
        <v>0</v>
      </c>
    </row>
    <row r="604" spans="1:33" s="52" customFormat="1" ht="35.25" hidden="1" customHeight="1">
      <c r="A604" s="17" t="s">
        <v>40</v>
      </c>
      <c r="B604" s="15"/>
      <c r="C604" s="16"/>
      <c r="D604" s="16"/>
      <c r="E604" s="16" t="s">
        <v>428</v>
      </c>
      <c r="F604" s="16" t="s">
        <v>41</v>
      </c>
      <c r="G604" s="159">
        <f>G605</f>
        <v>0</v>
      </c>
      <c r="H604" s="159">
        <f t="shared" si="258"/>
        <v>0</v>
      </c>
      <c r="I604" s="159">
        <f t="shared" si="258"/>
        <v>0</v>
      </c>
      <c r="J604" s="159">
        <f t="shared" si="258"/>
        <v>0</v>
      </c>
      <c r="K604" s="159">
        <f t="shared" si="258"/>
        <v>0</v>
      </c>
      <c r="L604" s="159">
        <f t="shared" si="258"/>
        <v>0</v>
      </c>
      <c r="M604" s="159">
        <f t="shared" si="258"/>
        <v>0</v>
      </c>
      <c r="N604" s="159">
        <f t="shared" si="258"/>
        <v>0</v>
      </c>
      <c r="O604" s="159">
        <f t="shared" si="258"/>
        <v>0</v>
      </c>
      <c r="P604" s="159">
        <f t="shared" si="258"/>
        <v>0</v>
      </c>
      <c r="Q604" s="159">
        <f t="shared" si="258"/>
        <v>0</v>
      </c>
      <c r="R604" s="159">
        <f t="shared" si="258"/>
        <v>0</v>
      </c>
      <c r="S604" s="159">
        <f t="shared" si="258"/>
        <v>0</v>
      </c>
      <c r="T604" s="159">
        <f t="shared" si="258"/>
        <v>0</v>
      </c>
      <c r="U604" s="159">
        <f t="shared" si="258"/>
        <v>0</v>
      </c>
      <c r="V604" s="159">
        <f t="shared" si="258"/>
        <v>0</v>
      </c>
      <c r="W604" s="159">
        <f t="shared" si="258"/>
        <v>0</v>
      </c>
      <c r="X604" s="159">
        <f t="shared" si="258"/>
        <v>0</v>
      </c>
      <c r="Y604" s="159">
        <f t="shared" si="258"/>
        <v>0</v>
      </c>
      <c r="Z604" s="159">
        <f t="shared" si="258"/>
        <v>0</v>
      </c>
      <c r="AA604" s="159">
        <f t="shared" si="258"/>
        <v>0</v>
      </c>
      <c r="AB604" s="159">
        <f t="shared" si="258"/>
        <v>0</v>
      </c>
      <c r="AC604" s="159">
        <f t="shared" si="258"/>
        <v>0</v>
      </c>
      <c r="AD604" s="159">
        <f t="shared" si="258"/>
        <v>0</v>
      </c>
      <c r="AE604" s="159">
        <f t="shared" si="258"/>
        <v>0</v>
      </c>
      <c r="AF604" s="159">
        <f t="shared" si="258"/>
        <v>0</v>
      </c>
      <c r="AG604" s="159">
        <f t="shared" si="258"/>
        <v>0</v>
      </c>
    </row>
    <row r="605" spans="1:33" s="52" customFormat="1" ht="35.25" hidden="1" customHeight="1">
      <c r="A605" s="17" t="s">
        <v>42</v>
      </c>
      <c r="B605" s="15"/>
      <c r="C605" s="16"/>
      <c r="D605" s="16"/>
      <c r="E605" s="16" t="s">
        <v>428</v>
      </c>
      <c r="F605" s="16" t="s">
        <v>43</v>
      </c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59"/>
      <c r="AF605" s="159"/>
      <c r="AG605" s="159"/>
    </row>
    <row r="606" spans="1:33" s="52" customFormat="1" ht="41.25" hidden="1" customHeight="1">
      <c r="A606" s="17" t="s">
        <v>202</v>
      </c>
      <c r="B606" s="15"/>
      <c r="C606" s="16"/>
      <c r="D606" s="16"/>
      <c r="E606" s="16" t="s">
        <v>87</v>
      </c>
      <c r="F606" s="16"/>
      <c r="G606" s="159">
        <f>G607</f>
        <v>0</v>
      </c>
      <c r="H606" s="159">
        <f t="shared" ref="H606:AG607" si="259">H607</f>
        <v>0</v>
      </c>
      <c r="I606" s="159">
        <f t="shared" si="259"/>
        <v>0</v>
      </c>
      <c r="J606" s="159">
        <f t="shared" si="259"/>
        <v>0</v>
      </c>
      <c r="K606" s="159">
        <f t="shared" si="259"/>
        <v>0</v>
      </c>
      <c r="L606" s="159">
        <f t="shared" si="259"/>
        <v>0</v>
      </c>
      <c r="M606" s="159">
        <f t="shared" si="259"/>
        <v>0</v>
      </c>
      <c r="N606" s="159">
        <f t="shared" si="259"/>
        <v>0</v>
      </c>
      <c r="O606" s="159">
        <f t="shared" si="259"/>
        <v>0</v>
      </c>
      <c r="P606" s="159">
        <f t="shared" si="259"/>
        <v>0</v>
      </c>
      <c r="Q606" s="159">
        <f t="shared" si="259"/>
        <v>0</v>
      </c>
      <c r="R606" s="159">
        <f t="shared" si="259"/>
        <v>0</v>
      </c>
      <c r="S606" s="159">
        <f t="shared" si="259"/>
        <v>0</v>
      </c>
      <c r="T606" s="159">
        <f t="shared" si="259"/>
        <v>0</v>
      </c>
      <c r="U606" s="159">
        <f t="shared" si="259"/>
        <v>0</v>
      </c>
      <c r="V606" s="159">
        <f t="shared" si="259"/>
        <v>0</v>
      </c>
      <c r="W606" s="159">
        <f t="shared" si="259"/>
        <v>0</v>
      </c>
      <c r="X606" s="159">
        <f t="shared" si="259"/>
        <v>0</v>
      </c>
      <c r="Y606" s="159">
        <f t="shared" si="259"/>
        <v>0</v>
      </c>
      <c r="Z606" s="159">
        <f t="shared" si="259"/>
        <v>0</v>
      </c>
      <c r="AA606" s="159">
        <f t="shared" si="259"/>
        <v>0</v>
      </c>
      <c r="AB606" s="159">
        <f t="shared" si="259"/>
        <v>0</v>
      </c>
      <c r="AC606" s="159">
        <f t="shared" si="259"/>
        <v>0</v>
      </c>
      <c r="AD606" s="159">
        <f t="shared" si="259"/>
        <v>0</v>
      </c>
      <c r="AE606" s="159">
        <f t="shared" si="259"/>
        <v>0</v>
      </c>
      <c r="AF606" s="159">
        <f t="shared" si="259"/>
        <v>0</v>
      </c>
      <c r="AG606" s="159">
        <f t="shared" si="259"/>
        <v>0</v>
      </c>
    </row>
    <row r="607" spans="1:33" s="52" customFormat="1" ht="35.25" hidden="1" customHeight="1">
      <c r="A607" s="17" t="s">
        <v>40</v>
      </c>
      <c r="B607" s="15"/>
      <c r="C607" s="16"/>
      <c r="D607" s="16"/>
      <c r="E607" s="16" t="s">
        <v>87</v>
      </c>
      <c r="F607" s="16" t="s">
        <v>41</v>
      </c>
      <c r="G607" s="159">
        <f>G608</f>
        <v>0</v>
      </c>
      <c r="H607" s="159">
        <f t="shared" si="259"/>
        <v>0</v>
      </c>
      <c r="I607" s="159">
        <f t="shared" si="259"/>
        <v>0</v>
      </c>
      <c r="J607" s="159">
        <f t="shared" si="259"/>
        <v>0</v>
      </c>
      <c r="K607" s="159">
        <f t="shared" si="259"/>
        <v>0</v>
      </c>
      <c r="L607" s="159">
        <f t="shared" si="259"/>
        <v>0</v>
      </c>
      <c r="M607" s="159">
        <f t="shared" si="259"/>
        <v>0</v>
      </c>
      <c r="N607" s="159">
        <f t="shared" si="259"/>
        <v>0</v>
      </c>
      <c r="O607" s="159">
        <f t="shared" si="259"/>
        <v>0</v>
      </c>
      <c r="P607" s="159">
        <f t="shared" si="259"/>
        <v>0</v>
      </c>
      <c r="Q607" s="159">
        <f t="shared" si="259"/>
        <v>0</v>
      </c>
      <c r="R607" s="159">
        <f t="shared" si="259"/>
        <v>0</v>
      </c>
      <c r="S607" s="159">
        <f t="shared" si="259"/>
        <v>0</v>
      </c>
      <c r="T607" s="159">
        <f t="shared" si="259"/>
        <v>0</v>
      </c>
      <c r="U607" s="159">
        <f t="shared" si="259"/>
        <v>0</v>
      </c>
      <c r="V607" s="159">
        <f t="shared" si="259"/>
        <v>0</v>
      </c>
      <c r="W607" s="159">
        <f t="shared" si="259"/>
        <v>0</v>
      </c>
      <c r="X607" s="159">
        <f t="shared" si="259"/>
        <v>0</v>
      </c>
      <c r="Y607" s="159">
        <f t="shared" si="259"/>
        <v>0</v>
      </c>
      <c r="Z607" s="159">
        <f t="shared" si="259"/>
        <v>0</v>
      </c>
      <c r="AA607" s="159">
        <f t="shared" si="259"/>
        <v>0</v>
      </c>
      <c r="AB607" s="159">
        <f t="shared" si="259"/>
        <v>0</v>
      </c>
      <c r="AC607" s="159">
        <f t="shared" si="259"/>
        <v>0</v>
      </c>
      <c r="AD607" s="159">
        <f t="shared" si="259"/>
        <v>0</v>
      </c>
      <c r="AE607" s="159">
        <f t="shared" si="259"/>
        <v>0</v>
      </c>
      <c r="AF607" s="159">
        <f t="shared" si="259"/>
        <v>0</v>
      </c>
      <c r="AG607" s="159">
        <f t="shared" si="259"/>
        <v>0</v>
      </c>
    </row>
    <row r="608" spans="1:33" s="52" customFormat="1" ht="35.25" hidden="1" customHeight="1">
      <c r="A608" s="17" t="s">
        <v>42</v>
      </c>
      <c r="B608" s="15"/>
      <c r="C608" s="16"/>
      <c r="D608" s="16"/>
      <c r="E608" s="16" t="s">
        <v>87</v>
      </c>
      <c r="F608" s="16" t="s">
        <v>43</v>
      </c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  <c r="AE608" s="159"/>
      <c r="AF608" s="159"/>
      <c r="AG608" s="159"/>
    </row>
    <row r="609" spans="1:33" ht="24" hidden="1" customHeight="1">
      <c r="A609" s="17" t="s">
        <v>542</v>
      </c>
      <c r="B609" s="15">
        <v>757</v>
      </c>
      <c r="C609" s="16" t="s">
        <v>72</v>
      </c>
      <c r="D609" s="16" t="s">
        <v>26</v>
      </c>
      <c r="E609" s="16" t="s">
        <v>541</v>
      </c>
      <c r="F609" s="15"/>
      <c r="G609" s="159">
        <f>G610</f>
        <v>0</v>
      </c>
      <c r="H609" s="159">
        <f t="shared" ref="H609:AG610" si="260">H610</f>
        <v>0</v>
      </c>
      <c r="I609" s="159">
        <f t="shared" si="260"/>
        <v>0</v>
      </c>
      <c r="J609" s="159">
        <f t="shared" si="260"/>
        <v>0</v>
      </c>
      <c r="K609" s="159">
        <f t="shared" si="260"/>
        <v>0</v>
      </c>
      <c r="L609" s="159">
        <f t="shared" si="260"/>
        <v>0</v>
      </c>
      <c r="M609" s="159">
        <f t="shared" si="260"/>
        <v>0</v>
      </c>
      <c r="N609" s="159">
        <f t="shared" si="260"/>
        <v>0</v>
      </c>
      <c r="O609" s="159">
        <f t="shared" si="260"/>
        <v>0</v>
      </c>
      <c r="P609" s="159">
        <f t="shared" si="260"/>
        <v>0</v>
      </c>
      <c r="Q609" s="159">
        <f t="shared" si="260"/>
        <v>0</v>
      </c>
      <c r="R609" s="159">
        <f t="shared" si="260"/>
        <v>0</v>
      </c>
      <c r="S609" s="159">
        <f t="shared" si="260"/>
        <v>0</v>
      </c>
      <c r="T609" s="159">
        <f t="shared" si="260"/>
        <v>0</v>
      </c>
      <c r="U609" s="159">
        <f t="shared" si="260"/>
        <v>0</v>
      </c>
      <c r="V609" s="159">
        <f t="shared" si="260"/>
        <v>0</v>
      </c>
      <c r="W609" s="159">
        <f t="shared" si="260"/>
        <v>0</v>
      </c>
      <c r="X609" s="159">
        <f t="shared" si="260"/>
        <v>0</v>
      </c>
      <c r="Y609" s="159">
        <f t="shared" si="260"/>
        <v>0</v>
      </c>
      <c r="Z609" s="159">
        <f t="shared" si="260"/>
        <v>0</v>
      </c>
      <c r="AA609" s="159">
        <f t="shared" si="260"/>
        <v>0</v>
      </c>
      <c r="AB609" s="159">
        <f t="shared" si="260"/>
        <v>0</v>
      </c>
      <c r="AC609" s="159">
        <f t="shared" si="260"/>
        <v>0</v>
      </c>
      <c r="AD609" s="159">
        <f t="shared" si="260"/>
        <v>0</v>
      </c>
      <c r="AE609" s="159">
        <f t="shared" si="260"/>
        <v>0</v>
      </c>
      <c r="AF609" s="159">
        <f t="shared" si="260"/>
        <v>0</v>
      </c>
      <c r="AG609" s="159">
        <f t="shared" si="260"/>
        <v>0</v>
      </c>
    </row>
    <row r="610" spans="1:33" hidden="1">
      <c r="A610" s="17" t="s">
        <v>343</v>
      </c>
      <c r="B610" s="15">
        <v>757</v>
      </c>
      <c r="C610" s="16" t="s">
        <v>72</v>
      </c>
      <c r="D610" s="16" t="s">
        <v>26</v>
      </c>
      <c r="E610" s="16" t="s">
        <v>541</v>
      </c>
      <c r="F610" s="16" t="s">
        <v>344</v>
      </c>
      <c r="G610" s="162">
        <f>G611</f>
        <v>0</v>
      </c>
      <c r="H610" s="162">
        <f t="shared" si="260"/>
        <v>0</v>
      </c>
      <c r="I610" s="162">
        <f t="shared" si="260"/>
        <v>0</v>
      </c>
      <c r="J610" s="162">
        <f t="shared" si="260"/>
        <v>0</v>
      </c>
      <c r="K610" s="162">
        <f t="shared" si="260"/>
        <v>0</v>
      </c>
      <c r="L610" s="162">
        <f t="shared" si="260"/>
        <v>0</v>
      </c>
      <c r="M610" s="162">
        <f t="shared" si="260"/>
        <v>0</v>
      </c>
      <c r="N610" s="162">
        <f t="shared" si="260"/>
        <v>0</v>
      </c>
      <c r="O610" s="162">
        <f t="shared" si="260"/>
        <v>0</v>
      </c>
      <c r="P610" s="162">
        <f t="shared" si="260"/>
        <v>0</v>
      </c>
      <c r="Q610" s="162">
        <f t="shared" si="260"/>
        <v>0</v>
      </c>
      <c r="R610" s="162">
        <f t="shared" si="260"/>
        <v>0</v>
      </c>
      <c r="S610" s="162">
        <f t="shared" si="260"/>
        <v>0</v>
      </c>
      <c r="T610" s="162">
        <f t="shared" si="260"/>
        <v>0</v>
      </c>
      <c r="U610" s="162">
        <f t="shared" si="260"/>
        <v>0</v>
      </c>
      <c r="V610" s="162">
        <f t="shared" si="260"/>
        <v>0</v>
      </c>
      <c r="W610" s="162">
        <f t="shared" si="260"/>
        <v>0</v>
      </c>
      <c r="X610" s="162">
        <f t="shared" si="260"/>
        <v>0</v>
      </c>
      <c r="Y610" s="162">
        <f t="shared" si="260"/>
        <v>0</v>
      </c>
      <c r="Z610" s="162">
        <f t="shared" si="260"/>
        <v>0</v>
      </c>
      <c r="AA610" s="162">
        <f t="shared" si="260"/>
        <v>0</v>
      </c>
      <c r="AB610" s="162">
        <f t="shared" si="260"/>
        <v>0</v>
      </c>
      <c r="AC610" s="162">
        <f t="shared" si="260"/>
        <v>0</v>
      </c>
      <c r="AD610" s="162">
        <f t="shared" si="260"/>
        <v>0</v>
      </c>
      <c r="AE610" s="162">
        <f t="shared" si="260"/>
        <v>0</v>
      </c>
      <c r="AF610" s="162">
        <f t="shared" si="260"/>
        <v>0</v>
      </c>
      <c r="AG610" s="162">
        <f t="shared" si="260"/>
        <v>0</v>
      </c>
    </row>
    <row r="611" spans="1:33" hidden="1">
      <c r="A611" s="17" t="s">
        <v>371</v>
      </c>
      <c r="B611" s="15">
        <v>757</v>
      </c>
      <c r="C611" s="16" t="s">
        <v>72</v>
      </c>
      <c r="D611" s="16" t="s">
        <v>26</v>
      </c>
      <c r="E611" s="16" t="s">
        <v>541</v>
      </c>
      <c r="F611" s="16" t="s">
        <v>372</v>
      </c>
      <c r="G611" s="162">
        <f>'прил 7'!G189</f>
        <v>0</v>
      </c>
      <c r="H611" s="162">
        <f>'прил 7'!H189</f>
        <v>0</v>
      </c>
      <c r="I611" s="162">
        <f>'прил 7'!I189</f>
        <v>0</v>
      </c>
      <c r="J611" s="162">
        <f>'прил 7'!J189</f>
        <v>0</v>
      </c>
      <c r="K611" s="162">
        <f>'прил 7'!K189</f>
        <v>0</v>
      </c>
      <c r="L611" s="162">
        <f>'прил 7'!L189</f>
        <v>0</v>
      </c>
      <c r="M611" s="162">
        <f>'прил 7'!M189</f>
        <v>0</v>
      </c>
      <c r="N611" s="162">
        <f>'прил 7'!N189</f>
        <v>0</v>
      </c>
      <c r="O611" s="162">
        <f>'прил 7'!O189</f>
        <v>0</v>
      </c>
      <c r="P611" s="162">
        <f>'прил 7'!P189</f>
        <v>0</v>
      </c>
      <c r="Q611" s="162">
        <f>'прил 7'!Q189</f>
        <v>0</v>
      </c>
      <c r="R611" s="162">
        <f>'прил 7'!R189</f>
        <v>0</v>
      </c>
      <c r="S611" s="162">
        <f>'прил 7'!S189</f>
        <v>0</v>
      </c>
      <c r="T611" s="162">
        <f>'прил 7'!T189</f>
        <v>0</v>
      </c>
      <c r="U611" s="162">
        <f>'прил 7'!U189</f>
        <v>0</v>
      </c>
      <c r="V611" s="162">
        <f>'прил 7'!V189</f>
        <v>0</v>
      </c>
      <c r="W611" s="162">
        <f>'прил 7'!W189</f>
        <v>0</v>
      </c>
      <c r="X611" s="162">
        <f>'прил 7'!X189</f>
        <v>0</v>
      </c>
      <c r="Y611" s="162">
        <f>'прил 7'!Y189</f>
        <v>0</v>
      </c>
      <c r="Z611" s="162">
        <f>'прил 7'!Z189</f>
        <v>0</v>
      </c>
      <c r="AA611" s="162">
        <f>'прил 7'!AA189</f>
        <v>0</v>
      </c>
      <c r="AB611" s="162">
        <f>'прил 7'!AB189</f>
        <v>0</v>
      </c>
      <c r="AC611" s="162">
        <f>'прил 7'!AC189</f>
        <v>0</v>
      </c>
      <c r="AD611" s="162">
        <f>'прил 7'!AD189</f>
        <v>0</v>
      </c>
      <c r="AE611" s="162">
        <f>'прил 7'!AE189</f>
        <v>0</v>
      </c>
      <c r="AF611" s="162">
        <f>'прил 7'!AF189</f>
        <v>0</v>
      </c>
      <c r="AG611" s="162">
        <f>'прил 7'!AG189</f>
        <v>0</v>
      </c>
    </row>
    <row r="612" spans="1:33" ht="38.25" hidden="1">
      <c r="A612" s="17" t="s">
        <v>377</v>
      </c>
      <c r="B612" s="15">
        <v>757</v>
      </c>
      <c r="C612" s="16" t="s">
        <v>72</v>
      </c>
      <c r="D612" s="16" t="s">
        <v>26</v>
      </c>
      <c r="E612" s="16" t="s">
        <v>376</v>
      </c>
      <c r="F612" s="16"/>
      <c r="G612" s="160">
        <f>G613</f>
        <v>0</v>
      </c>
      <c r="H612" s="160">
        <f t="shared" ref="H612:AG613" si="261">H613</f>
        <v>0</v>
      </c>
      <c r="I612" s="160">
        <f t="shared" si="261"/>
        <v>0</v>
      </c>
      <c r="J612" s="160">
        <f t="shared" si="261"/>
        <v>0</v>
      </c>
      <c r="K612" s="160">
        <f t="shared" si="261"/>
        <v>0</v>
      </c>
      <c r="L612" s="160">
        <f t="shared" si="261"/>
        <v>0</v>
      </c>
      <c r="M612" s="160">
        <f t="shared" si="261"/>
        <v>0</v>
      </c>
      <c r="N612" s="160">
        <f t="shared" si="261"/>
        <v>0</v>
      </c>
      <c r="O612" s="160">
        <f t="shared" si="261"/>
        <v>0</v>
      </c>
      <c r="P612" s="160">
        <f t="shared" si="261"/>
        <v>0</v>
      </c>
      <c r="Q612" s="160">
        <f t="shared" si="261"/>
        <v>0</v>
      </c>
      <c r="R612" s="160">
        <f t="shared" si="261"/>
        <v>0</v>
      </c>
      <c r="S612" s="160">
        <f t="shared" si="261"/>
        <v>0</v>
      </c>
      <c r="T612" s="160">
        <f t="shared" si="261"/>
        <v>0</v>
      </c>
      <c r="U612" s="160">
        <f t="shared" si="261"/>
        <v>0</v>
      </c>
      <c r="V612" s="160">
        <f t="shared" si="261"/>
        <v>0</v>
      </c>
      <c r="W612" s="160">
        <f t="shared" si="261"/>
        <v>0</v>
      </c>
      <c r="X612" s="160">
        <f t="shared" si="261"/>
        <v>0</v>
      </c>
      <c r="Y612" s="160">
        <f t="shared" si="261"/>
        <v>0</v>
      </c>
      <c r="Z612" s="160">
        <f t="shared" si="261"/>
        <v>0</v>
      </c>
      <c r="AA612" s="160">
        <f t="shared" si="261"/>
        <v>0</v>
      </c>
      <c r="AB612" s="160">
        <f t="shared" si="261"/>
        <v>0</v>
      </c>
      <c r="AC612" s="160">
        <f t="shared" si="261"/>
        <v>0</v>
      </c>
      <c r="AD612" s="160">
        <f t="shared" si="261"/>
        <v>0</v>
      </c>
      <c r="AE612" s="160">
        <f t="shared" si="261"/>
        <v>0</v>
      </c>
      <c r="AF612" s="160">
        <f t="shared" si="261"/>
        <v>0</v>
      </c>
      <c r="AG612" s="160">
        <f t="shared" si="261"/>
        <v>0</v>
      </c>
    </row>
    <row r="613" spans="1:33" ht="25.5" hidden="1">
      <c r="A613" s="17" t="s">
        <v>40</v>
      </c>
      <c r="B613" s="15">
        <v>757</v>
      </c>
      <c r="C613" s="16" t="s">
        <v>72</v>
      </c>
      <c r="D613" s="16" t="s">
        <v>26</v>
      </c>
      <c r="E613" s="16" t="s">
        <v>376</v>
      </c>
      <c r="F613" s="16" t="s">
        <v>41</v>
      </c>
      <c r="G613" s="160">
        <f>G614</f>
        <v>0</v>
      </c>
      <c r="H613" s="160">
        <f t="shared" si="261"/>
        <v>0</v>
      </c>
      <c r="I613" s="160">
        <f t="shared" si="261"/>
        <v>0</v>
      </c>
      <c r="J613" s="160">
        <f t="shared" si="261"/>
        <v>0</v>
      </c>
      <c r="K613" s="160">
        <f t="shared" si="261"/>
        <v>0</v>
      </c>
      <c r="L613" s="160">
        <f t="shared" si="261"/>
        <v>0</v>
      </c>
      <c r="M613" s="160">
        <f t="shared" si="261"/>
        <v>0</v>
      </c>
      <c r="N613" s="160">
        <f t="shared" si="261"/>
        <v>0</v>
      </c>
      <c r="O613" s="160">
        <f t="shared" si="261"/>
        <v>0</v>
      </c>
      <c r="P613" s="160">
        <f t="shared" si="261"/>
        <v>0</v>
      </c>
      <c r="Q613" s="160">
        <f t="shared" si="261"/>
        <v>0</v>
      </c>
      <c r="R613" s="160">
        <f t="shared" si="261"/>
        <v>0</v>
      </c>
      <c r="S613" s="160">
        <f t="shared" si="261"/>
        <v>0</v>
      </c>
      <c r="T613" s="160">
        <f t="shared" si="261"/>
        <v>0</v>
      </c>
      <c r="U613" s="160">
        <f t="shared" si="261"/>
        <v>0</v>
      </c>
      <c r="V613" s="160">
        <f t="shared" si="261"/>
        <v>0</v>
      </c>
      <c r="W613" s="160">
        <f t="shared" si="261"/>
        <v>0</v>
      </c>
      <c r="X613" s="160">
        <f t="shared" si="261"/>
        <v>0</v>
      </c>
      <c r="Y613" s="160">
        <f t="shared" si="261"/>
        <v>0</v>
      </c>
      <c r="Z613" s="160">
        <f t="shared" si="261"/>
        <v>0</v>
      </c>
      <c r="AA613" s="160">
        <f t="shared" si="261"/>
        <v>0</v>
      </c>
      <c r="AB613" s="160">
        <f t="shared" si="261"/>
        <v>0</v>
      </c>
      <c r="AC613" s="160">
        <f t="shared" si="261"/>
        <v>0</v>
      </c>
      <c r="AD613" s="160">
        <f t="shared" si="261"/>
        <v>0</v>
      </c>
      <c r="AE613" s="160">
        <f t="shared" si="261"/>
        <v>0</v>
      </c>
      <c r="AF613" s="160">
        <f t="shared" si="261"/>
        <v>0</v>
      </c>
      <c r="AG613" s="160">
        <f t="shared" si="261"/>
        <v>0</v>
      </c>
    </row>
    <row r="614" spans="1:33" hidden="1">
      <c r="A614" s="17" t="s">
        <v>42</v>
      </c>
      <c r="B614" s="15">
        <v>757</v>
      </c>
      <c r="C614" s="16" t="s">
        <v>72</v>
      </c>
      <c r="D614" s="16" t="s">
        <v>26</v>
      </c>
      <c r="E614" s="16" t="s">
        <v>376</v>
      </c>
      <c r="F614" s="16" t="s">
        <v>43</v>
      </c>
      <c r="G614" s="160">
        <f>'прил 7'!G258</f>
        <v>0</v>
      </c>
      <c r="H614" s="160">
        <f>'прил 7'!H258</f>
        <v>0</v>
      </c>
      <c r="I614" s="160">
        <f>'прил 7'!I258</f>
        <v>0</v>
      </c>
      <c r="J614" s="160">
        <f>'прил 7'!J258</f>
        <v>0</v>
      </c>
      <c r="K614" s="160">
        <f>'прил 7'!K258</f>
        <v>0</v>
      </c>
      <c r="L614" s="160">
        <f>'прил 7'!L258</f>
        <v>0</v>
      </c>
      <c r="M614" s="160">
        <f>'прил 7'!M258</f>
        <v>0</v>
      </c>
      <c r="N614" s="160">
        <f>'прил 7'!N258</f>
        <v>0</v>
      </c>
      <c r="O614" s="160">
        <f>'прил 7'!O258</f>
        <v>0</v>
      </c>
      <c r="P614" s="160">
        <f>'прил 7'!P258</f>
        <v>0</v>
      </c>
      <c r="Q614" s="160">
        <f>'прил 7'!Q258</f>
        <v>0</v>
      </c>
      <c r="R614" s="160">
        <f>'прил 7'!R258</f>
        <v>0</v>
      </c>
      <c r="S614" s="160">
        <f>'прил 7'!S258</f>
        <v>0</v>
      </c>
      <c r="T614" s="160">
        <f>'прил 7'!T258</f>
        <v>0</v>
      </c>
      <c r="U614" s="160">
        <f>'прил 7'!U258</f>
        <v>0</v>
      </c>
      <c r="V614" s="160">
        <f>'прил 7'!V258</f>
        <v>0</v>
      </c>
      <c r="W614" s="160">
        <f>'прил 7'!W258</f>
        <v>0</v>
      </c>
      <c r="X614" s="160">
        <f>'прил 7'!X258</f>
        <v>0</v>
      </c>
      <c r="Y614" s="160">
        <f>'прил 7'!Y258</f>
        <v>0</v>
      </c>
      <c r="Z614" s="160">
        <f>'прил 7'!Z258</f>
        <v>0</v>
      </c>
      <c r="AA614" s="160">
        <f>'прил 7'!AA258</f>
        <v>0</v>
      </c>
      <c r="AB614" s="160">
        <f>'прил 7'!AB258</f>
        <v>0</v>
      </c>
      <c r="AC614" s="160">
        <f>'прил 7'!AC258</f>
        <v>0</v>
      </c>
      <c r="AD614" s="160">
        <f>'прил 7'!AD258</f>
        <v>0</v>
      </c>
      <c r="AE614" s="160">
        <f>'прил 7'!AE258</f>
        <v>0</v>
      </c>
      <c r="AF614" s="160">
        <f>'прил 7'!AF258</f>
        <v>0</v>
      </c>
      <c r="AG614" s="160">
        <f>'прил 7'!AG258</f>
        <v>0</v>
      </c>
    </row>
    <row r="615" spans="1:33" ht="25.5" hidden="1">
      <c r="A615" s="17" t="s">
        <v>384</v>
      </c>
      <c r="B615" s="15">
        <v>792</v>
      </c>
      <c r="C615" s="16" t="s">
        <v>35</v>
      </c>
      <c r="D615" s="16" t="s">
        <v>109</v>
      </c>
      <c r="E615" s="16" t="s">
        <v>254</v>
      </c>
      <c r="F615" s="16"/>
      <c r="G615" s="159">
        <f>G616</f>
        <v>0</v>
      </c>
      <c r="H615" s="159">
        <f t="shared" ref="H615:AG616" si="262">H616</f>
        <v>0</v>
      </c>
      <c r="I615" s="159">
        <f t="shared" si="262"/>
        <v>0</v>
      </c>
      <c r="J615" s="159">
        <f t="shared" si="262"/>
        <v>0</v>
      </c>
      <c r="K615" s="159">
        <f t="shared" si="262"/>
        <v>0</v>
      </c>
      <c r="L615" s="159">
        <f t="shared" si="262"/>
        <v>0</v>
      </c>
      <c r="M615" s="159">
        <f t="shared" si="262"/>
        <v>0</v>
      </c>
      <c r="N615" s="159">
        <f t="shared" si="262"/>
        <v>0</v>
      </c>
      <c r="O615" s="159">
        <f t="shared" si="262"/>
        <v>0</v>
      </c>
      <c r="P615" s="159">
        <f t="shared" si="262"/>
        <v>0</v>
      </c>
      <c r="Q615" s="159">
        <f t="shared" si="262"/>
        <v>0</v>
      </c>
      <c r="R615" s="159">
        <f t="shared" si="262"/>
        <v>0</v>
      </c>
      <c r="S615" s="159">
        <f t="shared" si="262"/>
        <v>0</v>
      </c>
      <c r="T615" s="159">
        <f t="shared" si="262"/>
        <v>0</v>
      </c>
      <c r="U615" s="159">
        <f t="shared" si="262"/>
        <v>0</v>
      </c>
      <c r="V615" s="159">
        <f t="shared" si="262"/>
        <v>0</v>
      </c>
      <c r="W615" s="159">
        <f t="shared" si="262"/>
        <v>0</v>
      </c>
      <c r="X615" s="159">
        <f t="shared" si="262"/>
        <v>0</v>
      </c>
      <c r="Y615" s="159">
        <f t="shared" si="262"/>
        <v>0</v>
      </c>
      <c r="Z615" s="159">
        <f t="shared" si="262"/>
        <v>0</v>
      </c>
      <c r="AA615" s="159">
        <f t="shared" si="262"/>
        <v>0</v>
      </c>
      <c r="AB615" s="159">
        <f t="shared" si="262"/>
        <v>0</v>
      </c>
      <c r="AC615" s="159">
        <f t="shared" si="262"/>
        <v>0</v>
      </c>
      <c r="AD615" s="159">
        <f t="shared" si="262"/>
        <v>0</v>
      </c>
      <c r="AE615" s="159">
        <f t="shared" si="262"/>
        <v>0</v>
      </c>
      <c r="AF615" s="159">
        <f t="shared" si="262"/>
        <v>0</v>
      </c>
      <c r="AG615" s="159">
        <f t="shared" si="262"/>
        <v>0</v>
      </c>
    </row>
    <row r="616" spans="1:33" ht="25.5" hidden="1">
      <c r="A616" s="17" t="s">
        <v>40</v>
      </c>
      <c r="B616" s="15">
        <v>792</v>
      </c>
      <c r="C616" s="16" t="s">
        <v>35</v>
      </c>
      <c r="D616" s="16" t="s">
        <v>109</v>
      </c>
      <c r="E616" s="16" t="s">
        <v>254</v>
      </c>
      <c r="F616" s="16" t="s">
        <v>41</v>
      </c>
      <c r="G616" s="159">
        <f>G617</f>
        <v>0</v>
      </c>
      <c r="H616" s="159">
        <f t="shared" si="262"/>
        <v>0</v>
      </c>
      <c r="I616" s="159">
        <f t="shared" si="262"/>
        <v>0</v>
      </c>
      <c r="J616" s="159">
        <f t="shared" si="262"/>
        <v>0</v>
      </c>
      <c r="K616" s="159">
        <f t="shared" si="262"/>
        <v>0</v>
      </c>
      <c r="L616" s="159">
        <f t="shared" si="262"/>
        <v>0</v>
      </c>
      <c r="M616" s="159">
        <f t="shared" si="262"/>
        <v>0</v>
      </c>
      <c r="N616" s="159">
        <f t="shared" si="262"/>
        <v>0</v>
      </c>
      <c r="O616" s="159">
        <f t="shared" si="262"/>
        <v>0</v>
      </c>
      <c r="P616" s="159">
        <f t="shared" si="262"/>
        <v>0</v>
      </c>
      <c r="Q616" s="159">
        <f t="shared" si="262"/>
        <v>0</v>
      </c>
      <c r="R616" s="159">
        <f t="shared" si="262"/>
        <v>0</v>
      </c>
      <c r="S616" s="159">
        <f t="shared" si="262"/>
        <v>0</v>
      </c>
      <c r="T616" s="159">
        <f t="shared" si="262"/>
        <v>0</v>
      </c>
      <c r="U616" s="159">
        <f t="shared" si="262"/>
        <v>0</v>
      </c>
      <c r="V616" s="159">
        <f t="shared" si="262"/>
        <v>0</v>
      </c>
      <c r="W616" s="159">
        <f t="shared" si="262"/>
        <v>0</v>
      </c>
      <c r="X616" s="159">
        <f t="shared" si="262"/>
        <v>0</v>
      </c>
      <c r="Y616" s="159">
        <f t="shared" si="262"/>
        <v>0</v>
      </c>
      <c r="Z616" s="159">
        <f t="shared" si="262"/>
        <v>0</v>
      </c>
      <c r="AA616" s="159">
        <f t="shared" si="262"/>
        <v>0</v>
      </c>
      <c r="AB616" s="159">
        <f t="shared" si="262"/>
        <v>0</v>
      </c>
      <c r="AC616" s="159">
        <f t="shared" si="262"/>
        <v>0</v>
      </c>
      <c r="AD616" s="159">
        <f t="shared" si="262"/>
        <v>0</v>
      </c>
      <c r="AE616" s="159">
        <f t="shared" si="262"/>
        <v>0</v>
      </c>
      <c r="AF616" s="159">
        <f t="shared" si="262"/>
        <v>0</v>
      </c>
      <c r="AG616" s="159">
        <f t="shared" si="262"/>
        <v>0</v>
      </c>
    </row>
    <row r="617" spans="1:33" hidden="1">
      <c r="A617" s="17" t="s">
        <v>42</v>
      </c>
      <c r="B617" s="15">
        <v>792</v>
      </c>
      <c r="C617" s="16" t="s">
        <v>35</v>
      </c>
      <c r="D617" s="16" t="s">
        <v>109</v>
      </c>
      <c r="E617" s="16" t="s">
        <v>254</v>
      </c>
      <c r="F617" s="16" t="s">
        <v>43</v>
      </c>
      <c r="G617" s="159">
        <f>'прил 7'!G37</f>
        <v>0</v>
      </c>
      <c r="H617" s="159">
        <f>'прил 7'!H37</f>
        <v>0</v>
      </c>
      <c r="I617" s="159">
        <f>'прил 7'!I37</f>
        <v>0</v>
      </c>
      <c r="J617" s="159">
        <f>'прил 7'!J37</f>
        <v>0</v>
      </c>
      <c r="K617" s="159">
        <f>'прил 7'!K37</f>
        <v>0</v>
      </c>
      <c r="L617" s="159">
        <f>'прил 7'!L37</f>
        <v>0</v>
      </c>
      <c r="M617" s="159">
        <f>'прил 7'!M37</f>
        <v>0</v>
      </c>
      <c r="N617" s="159">
        <f>'прил 7'!N37</f>
        <v>0</v>
      </c>
      <c r="O617" s="159">
        <f>'прил 7'!O37</f>
        <v>0</v>
      </c>
      <c r="P617" s="159">
        <f>'прил 7'!P37</f>
        <v>0</v>
      </c>
      <c r="Q617" s="159">
        <f>'прил 7'!Q37</f>
        <v>0</v>
      </c>
      <c r="R617" s="159">
        <f>'прил 7'!R37</f>
        <v>0</v>
      </c>
      <c r="S617" s="159">
        <f>'прил 7'!S37</f>
        <v>0</v>
      </c>
      <c r="T617" s="159">
        <f>'прил 7'!T37</f>
        <v>0</v>
      </c>
      <c r="U617" s="159">
        <f>'прил 7'!U37</f>
        <v>0</v>
      </c>
      <c r="V617" s="159">
        <f>'прил 7'!V37</f>
        <v>0</v>
      </c>
      <c r="W617" s="159">
        <f>'прил 7'!W37</f>
        <v>0</v>
      </c>
      <c r="X617" s="159">
        <f>'прил 7'!X37</f>
        <v>0</v>
      </c>
      <c r="Y617" s="159">
        <f>'прил 7'!Y37</f>
        <v>0</v>
      </c>
      <c r="Z617" s="159">
        <f>'прил 7'!Z37</f>
        <v>0</v>
      </c>
      <c r="AA617" s="159">
        <f>'прил 7'!AA37</f>
        <v>0</v>
      </c>
      <c r="AB617" s="159">
        <f>'прил 7'!AB37</f>
        <v>0</v>
      </c>
      <c r="AC617" s="159">
        <f>'прил 7'!AC37</f>
        <v>0</v>
      </c>
      <c r="AD617" s="159">
        <f>'прил 7'!AD37</f>
        <v>0</v>
      </c>
      <c r="AE617" s="159">
        <f>'прил 7'!AE37</f>
        <v>0</v>
      </c>
      <c r="AF617" s="159">
        <f>'прил 7'!AF37</f>
        <v>0</v>
      </c>
      <c r="AG617" s="159">
        <f>'прил 7'!AG37</f>
        <v>0</v>
      </c>
    </row>
    <row r="618" spans="1:33" ht="19.5" customHeight="1">
      <c r="A618" s="17" t="s">
        <v>811</v>
      </c>
      <c r="B618" s="15">
        <v>757</v>
      </c>
      <c r="C618" s="16" t="s">
        <v>35</v>
      </c>
      <c r="D618" s="16" t="s">
        <v>109</v>
      </c>
      <c r="E618" s="16" t="s">
        <v>238</v>
      </c>
      <c r="F618" s="16"/>
      <c r="G618" s="159">
        <f>G619</f>
        <v>85437.75</v>
      </c>
      <c r="H618" s="159">
        <f t="shared" ref="H618:AG618" si="263">H619</f>
        <v>85438.75</v>
      </c>
      <c r="I618" s="159">
        <f t="shared" si="263"/>
        <v>85439.75</v>
      </c>
      <c r="J618" s="159">
        <f t="shared" si="263"/>
        <v>85440.75</v>
      </c>
      <c r="K618" s="159">
        <f t="shared" si="263"/>
        <v>85441.75</v>
      </c>
      <c r="L618" s="159">
        <f t="shared" si="263"/>
        <v>85442.75</v>
      </c>
      <c r="M618" s="159">
        <f t="shared" si="263"/>
        <v>85443.75</v>
      </c>
      <c r="N618" s="159">
        <f t="shared" si="263"/>
        <v>85444.75</v>
      </c>
      <c r="O618" s="159">
        <f t="shared" si="263"/>
        <v>85445.75</v>
      </c>
      <c r="P618" s="159">
        <f t="shared" si="263"/>
        <v>85446.75</v>
      </c>
      <c r="Q618" s="159">
        <f t="shared" si="263"/>
        <v>85447.75</v>
      </c>
      <c r="R618" s="159">
        <f t="shared" si="263"/>
        <v>85437.75</v>
      </c>
      <c r="S618" s="159">
        <f t="shared" si="263"/>
        <v>0</v>
      </c>
      <c r="T618" s="159">
        <f t="shared" si="263"/>
        <v>0</v>
      </c>
      <c r="U618" s="159">
        <f t="shared" si="263"/>
        <v>0</v>
      </c>
      <c r="V618" s="159">
        <f t="shared" si="263"/>
        <v>0</v>
      </c>
      <c r="W618" s="159">
        <f t="shared" si="263"/>
        <v>0</v>
      </c>
      <c r="X618" s="159">
        <f t="shared" si="263"/>
        <v>0</v>
      </c>
      <c r="Y618" s="159">
        <f t="shared" si="263"/>
        <v>0</v>
      </c>
      <c r="Z618" s="159">
        <f t="shared" si="263"/>
        <v>0</v>
      </c>
      <c r="AA618" s="159">
        <f t="shared" si="263"/>
        <v>0</v>
      </c>
      <c r="AB618" s="159">
        <f t="shared" si="263"/>
        <v>0</v>
      </c>
      <c r="AC618" s="159">
        <f t="shared" si="263"/>
        <v>0</v>
      </c>
      <c r="AD618" s="159">
        <f t="shared" si="263"/>
        <v>0</v>
      </c>
      <c r="AE618" s="159">
        <f t="shared" si="263"/>
        <v>0</v>
      </c>
      <c r="AF618" s="159">
        <f t="shared" si="263"/>
        <v>0</v>
      </c>
      <c r="AG618" s="159">
        <f t="shared" si="263"/>
        <v>85437.75</v>
      </c>
    </row>
    <row r="619" spans="1:33" ht="19.5" customHeight="1">
      <c r="A619" s="17" t="s">
        <v>42</v>
      </c>
      <c r="B619" s="15">
        <v>757</v>
      </c>
      <c r="C619" s="16" t="s">
        <v>35</v>
      </c>
      <c r="D619" s="16" t="s">
        <v>109</v>
      </c>
      <c r="E619" s="16" t="s">
        <v>238</v>
      </c>
      <c r="F619" s="16" t="s">
        <v>43</v>
      </c>
      <c r="G619" s="159">
        <f>'прил 7'!G58+'прил 7'!G295</f>
        <v>85437.75</v>
      </c>
      <c r="H619" s="159">
        <f>'прил 7'!H58+'прил 7'!H295</f>
        <v>85438.75</v>
      </c>
      <c r="I619" s="159">
        <f>'прил 7'!I58+'прил 7'!I295</f>
        <v>85439.75</v>
      </c>
      <c r="J619" s="159">
        <f>'прил 7'!J58+'прил 7'!J295</f>
        <v>85440.75</v>
      </c>
      <c r="K619" s="159">
        <f>'прил 7'!K58+'прил 7'!K295</f>
        <v>85441.75</v>
      </c>
      <c r="L619" s="159">
        <f>'прил 7'!L58+'прил 7'!L295</f>
        <v>85442.75</v>
      </c>
      <c r="M619" s="159">
        <f>'прил 7'!M58+'прил 7'!M295</f>
        <v>85443.75</v>
      </c>
      <c r="N619" s="159">
        <f>'прил 7'!N58+'прил 7'!N295</f>
        <v>85444.75</v>
      </c>
      <c r="O619" s="159">
        <f>'прил 7'!O58+'прил 7'!O295</f>
        <v>85445.75</v>
      </c>
      <c r="P619" s="159">
        <f>'прил 7'!P58+'прил 7'!P295</f>
        <v>85446.75</v>
      </c>
      <c r="Q619" s="159">
        <f>'прил 7'!Q58+'прил 7'!Q295</f>
        <v>85447.75</v>
      </c>
      <c r="R619" s="159">
        <f>'прил 7'!R58+'прил 7'!R295</f>
        <v>85437.75</v>
      </c>
      <c r="S619" s="159">
        <f>'прил 7'!S58+'прил 7'!S295</f>
        <v>0</v>
      </c>
      <c r="T619" s="159">
        <f>'прил 7'!T58+'прил 7'!T295</f>
        <v>0</v>
      </c>
      <c r="U619" s="159">
        <f>'прил 7'!U58+'прил 7'!U295</f>
        <v>0</v>
      </c>
      <c r="V619" s="159">
        <f>'прил 7'!V58+'прил 7'!V295</f>
        <v>0</v>
      </c>
      <c r="W619" s="159">
        <f>'прил 7'!W58+'прил 7'!W295</f>
        <v>0</v>
      </c>
      <c r="X619" s="159">
        <f>'прил 7'!X58+'прил 7'!X295</f>
        <v>0</v>
      </c>
      <c r="Y619" s="159">
        <f>'прил 7'!Y58+'прил 7'!Y295</f>
        <v>0</v>
      </c>
      <c r="Z619" s="159">
        <f>'прил 7'!Z58+'прил 7'!Z295</f>
        <v>0</v>
      </c>
      <c r="AA619" s="159">
        <f>'прил 7'!AA58+'прил 7'!AA295</f>
        <v>0</v>
      </c>
      <c r="AB619" s="159">
        <f>'прил 7'!AB58+'прил 7'!AB295</f>
        <v>0</v>
      </c>
      <c r="AC619" s="159">
        <f>'прил 7'!AC58+'прил 7'!AC295</f>
        <v>0</v>
      </c>
      <c r="AD619" s="159">
        <f>'прил 7'!AD58+'прил 7'!AD295</f>
        <v>0</v>
      </c>
      <c r="AE619" s="159">
        <f>'прил 7'!AE58+'прил 7'!AE295</f>
        <v>0</v>
      </c>
      <c r="AF619" s="159">
        <f>'прил 7'!AF58+'прил 7'!AF295</f>
        <v>0</v>
      </c>
      <c r="AG619" s="159">
        <v>85437.75</v>
      </c>
    </row>
    <row r="620" spans="1:33" ht="19.5" customHeight="1">
      <c r="A620" s="17" t="s">
        <v>842</v>
      </c>
      <c r="B620" s="15">
        <v>757</v>
      </c>
      <c r="C620" s="16" t="s">
        <v>72</v>
      </c>
      <c r="D620" s="16" t="s">
        <v>26</v>
      </c>
      <c r="E620" s="16" t="s">
        <v>841</v>
      </c>
      <c r="F620" s="16"/>
      <c r="G620" s="159">
        <f>G621</f>
        <v>3184946.1</v>
      </c>
      <c r="H620" s="159">
        <f t="shared" ref="H620:AG620" si="264">H621</f>
        <v>3184947.1</v>
      </c>
      <c r="I620" s="159">
        <f t="shared" si="264"/>
        <v>3184948.1</v>
      </c>
      <c r="J620" s="159">
        <f t="shared" si="264"/>
        <v>3184949.1</v>
      </c>
      <c r="K620" s="159">
        <f t="shared" si="264"/>
        <v>3184950.1</v>
      </c>
      <c r="L620" s="159">
        <f t="shared" si="264"/>
        <v>3184951.1</v>
      </c>
      <c r="M620" s="159">
        <f t="shared" si="264"/>
        <v>3184952.1</v>
      </c>
      <c r="N620" s="159">
        <f t="shared" si="264"/>
        <v>3184953.1</v>
      </c>
      <c r="O620" s="159">
        <f t="shared" si="264"/>
        <v>3184954.1</v>
      </c>
      <c r="P620" s="159">
        <f t="shared" si="264"/>
        <v>3184955.1</v>
      </c>
      <c r="Q620" s="159">
        <f t="shared" si="264"/>
        <v>3184956.1</v>
      </c>
      <c r="R620" s="159">
        <f t="shared" si="264"/>
        <v>3184946.1</v>
      </c>
      <c r="S620" s="159">
        <f t="shared" si="264"/>
        <v>0</v>
      </c>
      <c r="T620" s="159">
        <f t="shared" si="264"/>
        <v>0</v>
      </c>
      <c r="U620" s="159">
        <f t="shared" si="264"/>
        <v>0</v>
      </c>
      <c r="V620" s="159">
        <f t="shared" si="264"/>
        <v>0</v>
      </c>
      <c r="W620" s="159">
        <f t="shared" si="264"/>
        <v>0</v>
      </c>
      <c r="X620" s="159">
        <f t="shared" si="264"/>
        <v>0</v>
      </c>
      <c r="Y620" s="159">
        <f t="shared" si="264"/>
        <v>0</v>
      </c>
      <c r="Z620" s="159">
        <f t="shared" si="264"/>
        <v>0</v>
      </c>
      <c r="AA620" s="159">
        <f t="shared" si="264"/>
        <v>0</v>
      </c>
      <c r="AB620" s="159">
        <f t="shared" si="264"/>
        <v>0</v>
      </c>
      <c r="AC620" s="159">
        <f t="shared" si="264"/>
        <v>0</v>
      </c>
      <c r="AD620" s="159">
        <f t="shared" si="264"/>
        <v>0</v>
      </c>
      <c r="AE620" s="159">
        <f t="shared" si="264"/>
        <v>0</v>
      </c>
      <c r="AF620" s="159">
        <f t="shared" si="264"/>
        <v>0</v>
      </c>
      <c r="AG620" s="159">
        <f t="shared" si="264"/>
        <v>3184946.1</v>
      </c>
    </row>
    <row r="621" spans="1:33" ht="19.5" customHeight="1">
      <c r="A621" s="17" t="s">
        <v>42</v>
      </c>
      <c r="B621" s="15">
        <v>757</v>
      </c>
      <c r="C621" s="16" t="s">
        <v>72</v>
      </c>
      <c r="D621" s="16" t="s">
        <v>26</v>
      </c>
      <c r="E621" s="16" t="s">
        <v>841</v>
      </c>
      <c r="F621" s="16" t="s">
        <v>43</v>
      </c>
      <c r="G621" s="159">
        <f>'прил 7'!G297</f>
        <v>3184946.1</v>
      </c>
      <c r="H621" s="159">
        <f>'прил 7'!H297</f>
        <v>3184947.1</v>
      </c>
      <c r="I621" s="159">
        <f>'прил 7'!I297</f>
        <v>3184948.1</v>
      </c>
      <c r="J621" s="159">
        <f>'прил 7'!J297</f>
        <v>3184949.1</v>
      </c>
      <c r="K621" s="159">
        <f>'прил 7'!K297</f>
        <v>3184950.1</v>
      </c>
      <c r="L621" s="159">
        <f>'прил 7'!L297</f>
        <v>3184951.1</v>
      </c>
      <c r="M621" s="159">
        <f>'прил 7'!M297</f>
        <v>3184952.1</v>
      </c>
      <c r="N621" s="159">
        <f>'прил 7'!N297</f>
        <v>3184953.1</v>
      </c>
      <c r="O621" s="159">
        <f>'прил 7'!O297</f>
        <v>3184954.1</v>
      </c>
      <c r="P621" s="159">
        <f>'прил 7'!P297</f>
        <v>3184955.1</v>
      </c>
      <c r="Q621" s="159">
        <f>'прил 7'!Q297</f>
        <v>3184956.1</v>
      </c>
      <c r="R621" s="159">
        <f>'прил 7'!R297</f>
        <v>3184946.1</v>
      </c>
      <c r="S621" s="159">
        <f>'прил 7'!S297</f>
        <v>0</v>
      </c>
      <c r="T621" s="159">
        <f>'прил 7'!T297</f>
        <v>0</v>
      </c>
      <c r="U621" s="159">
        <f>'прил 7'!U297</f>
        <v>0</v>
      </c>
      <c r="V621" s="159">
        <f>'прил 7'!V297</f>
        <v>0</v>
      </c>
      <c r="W621" s="159">
        <f>'прил 7'!W297</f>
        <v>0</v>
      </c>
      <c r="X621" s="159">
        <f>'прил 7'!X297</f>
        <v>0</v>
      </c>
      <c r="Y621" s="159">
        <f>'прил 7'!Y297</f>
        <v>0</v>
      </c>
      <c r="Z621" s="159">
        <f>'прил 7'!Z297</f>
        <v>0</v>
      </c>
      <c r="AA621" s="159">
        <f>'прил 7'!AA297</f>
        <v>0</v>
      </c>
      <c r="AB621" s="159">
        <f>'прил 7'!AB297</f>
        <v>0</v>
      </c>
      <c r="AC621" s="159">
        <f>'прил 7'!AC297</f>
        <v>0</v>
      </c>
      <c r="AD621" s="159">
        <f>'прил 7'!AD297</f>
        <v>0</v>
      </c>
      <c r="AE621" s="159">
        <f>'прил 7'!AE297</f>
        <v>0</v>
      </c>
      <c r="AF621" s="159">
        <f>'прил 7'!AF297</f>
        <v>0</v>
      </c>
      <c r="AG621" s="159">
        <v>3184946.1</v>
      </c>
    </row>
    <row r="622" spans="1:33" ht="19.5" hidden="1" customHeight="1">
      <c r="A622" s="17" t="s">
        <v>811</v>
      </c>
      <c r="B622" s="15">
        <v>757</v>
      </c>
      <c r="C622" s="16" t="s">
        <v>35</v>
      </c>
      <c r="D622" s="16" t="s">
        <v>109</v>
      </c>
      <c r="E622" s="16" t="s">
        <v>840</v>
      </c>
      <c r="F622" s="16"/>
      <c r="G622" s="159">
        <f>G623</f>
        <v>0</v>
      </c>
      <c r="H622" s="159">
        <f t="shared" ref="H622:AG622" si="265">H623</f>
        <v>0</v>
      </c>
      <c r="I622" s="159">
        <f t="shared" si="265"/>
        <v>0</v>
      </c>
      <c r="J622" s="159">
        <f t="shared" si="265"/>
        <v>0</v>
      </c>
      <c r="K622" s="159">
        <f t="shared" si="265"/>
        <v>0</v>
      </c>
      <c r="L622" s="159">
        <f t="shared" si="265"/>
        <v>0</v>
      </c>
      <c r="M622" s="159">
        <f t="shared" si="265"/>
        <v>0</v>
      </c>
      <c r="N622" s="159">
        <f t="shared" si="265"/>
        <v>0</v>
      </c>
      <c r="O622" s="159">
        <f t="shared" si="265"/>
        <v>0</v>
      </c>
      <c r="P622" s="159">
        <f t="shared" si="265"/>
        <v>0</v>
      </c>
      <c r="Q622" s="159">
        <f t="shared" si="265"/>
        <v>0</v>
      </c>
      <c r="R622" s="159">
        <f t="shared" si="265"/>
        <v>0</v>
      </c>
      <c r="S622" s="159">
        <f t="shared" si="265"/>
        <v>0</v>
      </c>
      <c r="T622" s="159">
        <f t="shared" si="265"/>
        <v>0</v>
      </c>
      <c r="U622" s="159">
        <f t="shared" si="265"/>
        <v>0</v>
      </c>
      <c r="V622" s="159">
        <f t="shared" si="265"/>
        <v>0</v>
      </c>
      <c r="W622" s="159">
        <f t="shared" si="265"/>
        <v>0</v>
      </c>
      <c r="X622" s="159">
        <f t="shared" si="265"/>
        <v>0</v>
      </c>
      <c r="Y622" s="159">
        <f t="shared" si="265"/>
        <v>0</v>
      </c>
      <c r="Z622" s="159">
        <f t="shared" si="265"/>
        <v>0</v>
      </c>
      <c r="AA622" s="159">
        <f t="shared" si="265"/>
        <v>0</v>
      </c>
      <c r="AB622" s="159">
        <f t="shared" si="265"/>
        <v>0</v>
      </c>
      <c r="AC622" s="159">
        <f t="shared" si="265"/>
        <v>0</v>
      </c>
      <c r="AD622" s="159">
        <f t="shared" si="265"/>
        <v>0</v>
      </c>
      <c r="AE622" s="159">
        <f t="shared" si="265"/>
        <v>0</v>
      </c>
      <c r="AF622" s="159">
        <f t="shared" si="265"/>
        <v>0</v>
      </c>
      <c r="AG622" s="159">
        <f t="shared" si="265"/>
        <v>0</v>
      </c>
    </row>
    <row r="623" spans="1:33" ht="19.5" hidden="1" customHeight="1">
      <c r="A623" s="17" t="s">
        <v>42</v>
      </c>
      <c r="B623" s="15">
        <v>757</v>
      </c>
      <c r="C623" s="16" t="s">
        <v>35</v>
      </c>
      <c r="D623" s="16" t="s">
        <v>109</v>
      </c>
      <c r="E623" s="16" t="s">
        <v>840</v>
      </c>
      <c r="F623" s="16" t="s">
        <v>43</v>
      </c>
      <c r="G623" s="159">
        <f>'прил 7'!G60</f>
        <v>0</v>
      </c>
      <c r="H623" s="159">
        <f>'прил 7'!H60</f>
        <v>0</v>
      </c>
      <c r="I623" s="159">
        <f>'прил 7'!I60</f>
        <v>0</v>
      </c>
      <c r="J623" s="159">
        <f>'прил 7'!J60</f>
        <v>0</v>
      </c>
      <c r="K623" s="159">
        <f>'прил 7'!K60</f>
        <v>0</v>
      </c>
      <c r="L623" s="159">
        <f>'прил 7'!L60</f>
        <v>0</v>
      </c>
      <c r="M623" s="159">
        <f>'прил 7'!M60</f>
        <v>0</v>
      </c>
      <c r="N623" s="159">
        <f>'прил 7'!N60</f>
        <v>0</v>
      </c>
      <c r="O623" s="159">
        <f>'прил 7'!O60</f>
        <v>0</v>
      </c>
      <c r="P623" s="159">
        <f>'прил 7'!P60</f>
        <v>0</v>
      </c>
      <c r="Q623" s="159">
        <f>'прил 7'!Q60</f>
        <v>0</v>
      </c>
      <c r="R623" s="159">
        <f>'прил 7'!R60</f>
        <v>0</v>
      </c>
      <c r="S623" s="159">
        <f>'прил 7'!S60</f>
        <v>0</v>
      </c>
      <c r="T623" s="159">
        <f>'прил 7'!T60</f>
        <v>0</v>
      </c>
      <c r="U623" s="159">
        <f>'прил 7'!U60</f>
        <v>0</v>
      </c>
      <c r="V623" s="159">
        <f>'прил 7'!V60</f>
        <v>0</v>
      </c>
      <c r="W623" s="159">
        <f>'прил 7'!W60</f>
        <v>0</v>
      </c>
      <c r="X623" s="159">
        <f>'прил 7'!X60</f>
        <v>0</v>
      </c>
      <c r="Y623" s="159">
        <f>'прил 7'!Y60</f>
        <v>0</v>
      </c>
      <c r="Z623" s="159">
        <f>'прил 7'!Z60</f>
        <v>0</v>
      </c>
      <c r="AA623" s="159">
        <f>'прил 7'!AA60</f>
        <v>0</v>
      </c>
      <c r="AB623" s="159">
        <f>'прил 7'!AB60</f>
        <v>0</v>
      </c>
      <c r="AC623" s="159">
        <f>'прил 7'!AC60</f>
        <v>0</v>
      </c>
      <c r="AD623" s="159">
        <f>'прил 7'!AD60</f>
        <v>0</v>
      </c>
      <c r="AE623" s="159">
        <f>'прил 7'!AE60</f>
        <v>0</v>
      </c>
      <c r="AF623" s="159">
        <f>'прил 7'!AF60</f>
        <v>0</v>
      </c>
      <c r="AG623" s="159">
        <f>'прил 7'!AG60</f>
        <v>0</v>
      </c>
    </row>
    <row r="624" spans="1:33" ht="38.25">
      <c r="A624" s="17" t="s">
        <v>377</v>
      </c>
      <c r="B624" s="15">
        <v>757</v>
      </c>
      <c r="C624" s="16" t="s">
        <v>72</v>
      </c>
      <c r="D624" s="16" t="s">
        <v>26</v>
      </c>
      <c r="E624" s="16" t="s">
        <v>376</v>
      </c>
      <c r="F624" s="16"/>
      <c r="G624" s="160">
        <f>G625</f>
        <v>1091327.5</v>
      </c>
      <c r="H624" s="160">
        <f t="shared" ref="H624:AG624" si="266">H625</f>
        <v>1091328.5</v>
      </c>
      <c r="I624" s="160">
        <f t="shared" si="266"/>
        <v>1091329.5</v>
      </c>
      <c r="J624" s="160">
        <f t="shared" si="266"/>
        <v>1091330.5</v>
      </c>
      <c r="K624" s="160">
        <f t="shared" si="266"/>
        <v>1091331.5</v>
      </c>
      <c r="L624" s="160">
        <f t="shared" si="266"/>
        <v>1091332.5</v>
      </c>
      <c r="M624" s="160">
        <f t="shared" si="266"/>
        <v>1091333.5</v>
      </c>
      <c r="N624" s="160">
        <f t="shared" si="266"/>
        <v>1091334.5</v>
      </c>
      <c r="O624" s="160">
        <f t="shared" si="266"/>
        <v>1091335.5</v>
      </c>
      <c r="P624" s="160">
        <f t="shared" si="266"/>
        <v>1091336.5</v>
      </c>
      <c r="Q624" s="160">
        <f t="shared" si="266"/>
        <v>1091337.5</v>
      </c>
      <c r="R624" s="160">
        <f t="shared" si="266"/>
        <v>1091327.5</v>
      </c>
      <c r="S624" s="160">
        <f t="shared" si="266"/>
        <v>0</v>
      </c>
      <c r="T624" s="160">
        <f t="shared" si="266"/>
        <v>0</v>
      </c>
      <c r="U624" s="160">
        <f t="shared" si="266"/>
        <v>0</v>
      </c>
      <c r="V624" s="160">
        <f t="shared" si="266"/>
        <v>0</v>
      </c>
      <c r="W624" s="160">
        <f t="shared" si="266"/>
        <v>0</v>
      </c>
      <c r="X624" s="160">
        <f t="shared" si="266"/>
        <v>0</v>
      </c>
      <c r="Y624" s="160">
        <f t="shared" si="266"/>
        <v>0</v>
      </c>
      <c r="Z624" s="160">
        <f t="shared" si="266"/>
        <v>0</v>
      </c>
      <c r="AA624" s="160">
        <f t="shared" si="266"/>
        <v>0</v>
      </c>
      <c r="AB624" s="160">
        <f t="shared" si="266"/>
        <v>0</v>
      </c>
      <c r="AC624" s="160">
        <f t="shared" si="266"/>
        <v>0</v>
      </c>
      <c r="AD624" s="160">
        <f t="shared" si="266"/>
        <v>0</v>
      </c>
      <c r="AE624" s="160">
        <f t="shared" si="266"/>
        <v>0</v>
      </c>
      <c r="AF624" s="160">
        <f t="shared" si="266"/>
        <v>0</v>
      </c>
      <c r="AG624" s="160">
        <f t="shared" si="266"/>
        <v>1091327.5</v>
      </c>
    </row>
    <row r="625" spans="1:33">
      <c r="A625" s="17" t="s">
        <v>42</v>
      </c>
      <c r="B625" s="15">
        <v>757</v>
      </c>
      <c r="C625" s="16" t="s">
        <v>72</v>
      </c>
      <c r="D625" s="16" t="s">
        <v>26</v>
      </c>
      <c r="E625" s="16" t="s">
        <v>376</v>
      </c>
      <c r="F625" s="16" t="s">
        <v>43</v>
      </c>
      <c r="G625" s="160">
        <f>'прил 7'!G299</f>
        <v>1091327.5</v>
      </c>
      <c r="H625" s="160">
        <f>'прил 7'!H299</f>
        <v>1091328.5</v>
      </c>
      <c r="I625" s="160">
        <f>'прил 7'!I299</f>
        <v>1091329.5</v>
      </c>
      <c r="J625" s="160">
        <f>'прил 7'!J299</f>
        <v>1091330.5</v>
      </c>
      <c r="K625" s="160">
        <f>'прил 7'!K299</f>
        <v>1091331.5</v>
      </c>
      <c r="L625" s="160">
        <f>'прил 7'!L299</f>
        <v>1091332.5</v>
      </c>
      <c r="M625" s="160">
        <f>'прил 7'!M299</f>
        <v>1091333.5</v>
      </c>
      <c r="N625" s="160">
        <f>'прил 7'!N299</f>
        <v>1091334.5</v>
      </c>
      <c r="O625" s="160">
        <f>'прил 7'!O299</f>
        <v>1091335.5</v>
      </c>
      <c r="P625" s="160">
        <f>'прил 7'!P299</f>
        <v>1091336.5</v>
      </c>
      <c r="Q625" s="160">
        <f>'прил 7'!Q299</f>
        <v>1091337.5</v>
      </c>
      <c r="R625" s="160">
        <f>'прил 7'!R299</f>
        <v>1091327.5</v>
      </c>
      <c r="S625" s="160">
        <f>'прил 7'!S299</f>
        <v>0</v>
      </c>
      <c r="T625" s="160">
        <f>'прил 7'!T299</f>
        <v>0</v>
      </c>
      <c r="U625" s="160">
        <f>'прил 7'!U299</f>
        <v>0</v>
      </c>
      <c r="V625" s="160">
        <f>'прил 7'!V299</f>
        <v>0</v>
      </c>
      <c r="W625" s="160">
        <f>'прил 7'!W299</f>
        <v>0</v>
      </c>
      <c r="X625" s="160">
        <f>'прил 7'!X299</f>
        <v>0</v>
      </c>
      <c r="Y625" s="160">
        <f>'прил 7'!Y299</f>
        <v>0</v>
      </c>
      <c r="Z625" s="160">
        <f>'прил 7'!Z299</f>
        <v>0</v>
      </c>
      <c r="AA625" s="160">
        <f>'прил 7'!AA299</f>
        <v>0</v>
      </c>
      <c r="AB625" s="160">
        <f>'прил 7'!AB299</f>
        <v>0</v>
      </c>
      <c r="AC625" s="160">
        <f>'прил 7'!AC299</f>
        <v>0</v>
      </c>
      <c r="AD625" s="160">
        <f>'прил 7'!AD299</f>
        <v>0</v>
      </c>
      <c r="AE625" s="160">
        <f>'прил 7'!AE299</f>
        <v>0</v>
      </c>
      <c r="AF625" s="160">
        <f>'прил 7'!AF299</f>
        <v>0</v>
      </c>
      <c r="AG625" s="160">
        <v>1091327.5</v>
      </c>
    </row>
    <row r="626" spans="1:33">
      <c r="A626" s="17" t="s">
        <v>873</v>
      </c>
      <c r="B626" s="15">
        <v>757</v>
      </c>
      <c r="C626" s="16" t="s">
        <v>72</v>
      </c>
      <c r="D626" s="16" t="s">
        <v>26</v>
      </c>
      <c r="E626" s="16" t="s">
        <v>872</v>
      </c>
      <c r="F626" s="16"/>
      <c r="G626" s="160">
        <f>G627</f>
        <v>687572</v>
      </c>
      <c r="H626" s="160">
        <f t="shared" ref="H626:AG627" si="267">H627</f>
        <v>687573</v>
      </c>
      <c r="I626" s="160">
        <f t="shared" si="267"/>
        <v>687574</v>
      </c>
      <c r="J626" s="160">
        <f t="shared" si="267"/>
        <v>687575</v>
      </c>
      <c r="K626" s="160">
        <f t="shared" si="267"/>
        <v>687576</v>
      </c>
      <c r="L626" s="160">
        <f t="shared" si="267"/>
        <v>687577</v>
      </c>
      <c r="M626" s="160">
        <f t="shared" si="267"/>
        <v>687578</v>
      </c>
      <c r="N626" s="160">
        <f t="shared" si="267"/>
        <v>687579</v>
      </c>
      <c r="O626" s="160">
        <f t="shared" si="267"/>
        <v>687580</v>
      </c>
      <c r="P626" s="160">
        <f t="shared" si="267"/>
        <v>687581</v>
      </c>
      <c r="Q626" s="160">
        <f t="shared" si="267"/>
        <v>687582</v>
      </c>
      <c r="R626" s="160">
        <f t="shared" si="267"/>
        <v>687572</v>
      </c>
      <c r="S626" s="160">
        <f t="shared" si="267"/>
        <v>0</v>
      </c>
      <c r="T626" s="160">
        <f t="shared" si="267"/>
        <v>0</v>
      </c>
      <c r="U626" s="160">
        <f t="shared" si="267"/>
        <v>0</v>
      </c>
      <c r="V626" s="160">
        <f t="shared" si="267"/>
        <v>0</v>
      </c>
      <c r="W626" s="160">
        <f t="shared" si="267"/>
        <v>0</v>
      </c>
      <c r="X626" s="160">
        <f t="shared" si="267"/>
        <v>0</v>
      </c>
      <c r="Y626" s="160">
        <f t="shared" si="267"/>
        <v>0</v>
      </c>
      <c r="Z626" s="160">
        <f t="shared" si="267"/>
        <v>0</v>
      </c>
      <c r="AA626" s="160">
        <f t="shared" si="267"/>
        <v>0</v>
      </c>
      <c r="AB626" s="160">
        <f t="shared" si="267"/>
        <v>0</v>
      </c>
      <c r="AC626" s="160">
        <f t="shared" si="267"/>
        <v>0</v>
      </c>
      <c r="AD626" s="160">
        <f t="shared" si="267"/>
        <v>0</v>
      </c>
      <c r="AE626" s="160">
        <f t="shared" si="267"/>
        <v>0</v>
      </c>
      <c r="AF626" s="160">
        <f t="shared" si="267"/>
        <v>0</v>
      </c>
      <c r="AG626" s="160">
        <f t="shared" si="267"/>
        <v>687572</v>
      </c>
    </row>
    <row r="627" spans="1:33" ht="25.5">
      <c r="A627" s="17" t="s">
        <v>40</v>
      </c>
      <c r="B627" s="15">
        <v>757</v>
      </c>
      <c r="C627" s="16" t="s">
        <v>72</v>
      </c>
      <c r="D627" s="16" t="s">
        <v>26</v>
      </c>
      <c r="E627" s="16" t="s">
        <v>872</v>
      </c>
      <c r="F627" s="16" t="s">
        <v>41</v>
      </c>
      <c r="G627" s="160">
        <f>G628</f>
        <v>687572</v>
      </c>
      <c r="H627" s="160">
        <f t="shared" si="267"/>
        <v>687573</v>
      </c>
      <c r="I627" s="160">
        <f t="shared" si="267"/>
        <v>687574</v>
      </c>
      <c r="J627" s="160">
        <f t="shared" si="267"/>
        <v>687575</v>
      </c>
      <c r="K627" s="160">
        <f t="shared" si="267"/>
        <v>687576</v>
      </c>
      <c r="L627" s="160">
        <f t="shared" si="267"/>
        <v>687577</v>
      </c>
      <c r="M627" s="160">
        <f t="shared" si="267"/>
        <v>687578</v>
      </c>
      <c r="N627" s="160">
        <f t="shared" si="267"/>
        <v>687579</v>
      </c>
      <c r="O627" s="160">
        <f t="shared" si="267"/>
        <v>687580</v>
      </c>
      <c r="P627" s="160">
        <f t="shared" si="267"/>
        <v>687581</v>
      </c>
      <c r="Q627" s="160">
        <f t="shared" si="267"/>
        <v>687582</v>
      </c>
      <c r="R627" s="160">
        <f t="shared" si="267"/>
        <v>687572</v>
      </c>
      <c r="S627" s="160">
        <f t="shared" si="267"/>
        <v>0</v>
      </c>
      <c r="T627" s="160">
        <f t="shared" si="267"/>
        <v>0</v>
      </c>
      <c r="U627" s="160">
        <f t="shared" si="267"/>
        <v>0</v>
      </c>
      <c r="V627" s="160">
        <f t="shared" si="267"/>
        <v>0</v>
      </c>
      <c r="W627" s="160">
        <f t="shared" si="267"/>
        <v>0</v>
      </c>
      <c r="X627" s="160">
        <f t="shared" si="267"/>
        <v>0</v>
      </c>
      <c r="Y627" s="160">
        <f t="shared" si="267"/>
        <v>0</v>
      </c>
      <c r="Z627" s="160">
        <f t="shared" si="267"/>
        <v>0</v>
      </c>
      <c r="AA627" s="160">
        <f t="shared" si="267"/>
        <v>0</v>
      </c>
      <c r="AB627" s="160">
        <f t="shared" si="267"/>
        <v>0</v>
      </c>
      <c r="AC627" s="160">
        <f t="shared" si="267"/>
        <v>0</v>
      </c>
      <c r="AD627" s="160">
        <f t="shared" si="267"/>
        <v>0</v>
      </c>
      <c r="AE627" s="160">
        <f t="shared" si="267"/>
        <v>0</v>
      </c>
      <c r="AF627" s="160">
        <f t="shared" si="267"/>
        <v>0</v>
      </c>
      <c r="AG627" s="160">
        <f t="shared" si="267"/>
        <v>687572</v>
      </c>
    </row>
    <row r="628" spans="1:33">
      <c r="A628" s="17" t="s">
        <v>42</v>
      </c>
      <c r="B628" s="15">
        <v>757</v>
      </c>
      <c r="C628" s="16" t="s">
        <v>72</v>
      </c>
      <c r="D628" s="16" t="s">
        <v>26</v>
      </c>
      <c r="E628" s="16" t="s">
        <v>872</v>
      </c>
      <c r="F628" s="16" t="s">
        <v>43</v>
      </c>
      <c r="G628" s="160">
        <f>'прил 7'!G302</f>
        <v>687572</v>
      </c>
      <c r="H628" s="160">
        <f>'прил 7'!H302</f>
        <v>687573</v>
      </c>
      <c r="I628" s="160">
        <f>'прил 7'!I302</f>
        <v>687574</v>
      </c>
      <c r="J628" s="160">
        <f>'прил 7'!J302</f>
        <v>687575</v>
      </c>
      <c r="K628" s="160">
        <f>'прил 7'!K302</f>
        <v>687576</v>
      </c>
      <c r="L628" s="160">
        <f>'прил 7'!L302</f>
        <v>687577</v>
      </c>
      <c r="M628" s="160">
        <f>'прил 7'!M302</f>
        <v>687578</v>
      </c>
      <c r="N628" s="160">
        <f>'прил 7'!N302</f>
        <v>687579</v>
      </c>
      <c r="O628" s="160">
        <f>'прил 7'!O302</f>
        <v>687580</v>
      </c>
      <c r="P628" s="160">
        <f>'прил 7'!P302</f>
        <v>687581</v>
      </c>
      <c r="Q628" s="160">
        <f>'прил 7'!Q302</f>
        <v>687582</v>
      </c>
      <c r="R628" s="160">
        <f>'прил 7'!R302</f>
        <v>687572</v>
      </c>
      <c r="S628" s="160">
        <f>'прил 7'!S302</f>
        <v>0</v>
      </c>
      <c r="T628" s="160">
        <f>'прил 7'!T302</f>
        <v>0</v>
      </c>
      <c r="U628" s="160">
        <f>'прил 7'!U302</f>
        <v>0</v>
      </c>
      <c r="V628" s="160">
        <f>'прил 7'!V302</f>
        <v>0</v>
      </c>
      <c r="W628" s="160">
        <f>'прил 7'!W302</f>
        <v>0</v>
      </c>
      <c r="X628" s="160">
        <f>'прил 7'!X302</f>
        <v>0</v>
      </c>
      <c r="Y628" s="160">
        <f>'прил 7'!Y302</f>
        <v>0</v>
      </c>
      <c r="Z628" s="160">
        <f>'прил 7'!Z302</f>
        <v>0</v>
      </c>
      <c r="AA628" s="160">
        <f>'прил 7'!AA302</f>
        <v>0</v>
      </c>
      <c r="AB628" s="160">
        <f>'прил 7'!AB302</f>
        <v>0</v>
      </c>
      <c r="AC628" s="160">
        <f>'прил 7'!AC302</f>
        <v>0</v>
      </c>
      <c r="AD628" s="160">
        <f>'прил 7'!AD302</f>
        <v>0</v>
      </c>
      <c r="AE628" s="160">
        <f>'прил 7'!AE302</f>
        <v>0</v>
      </c>
      <c r="AF628" s="160">
        <f>'прил 7'!AF302</f>
        <v>0</v>
      </c>
      <c r="AG628" s="160">
        <v>687572</v>
      </c>
    </row>
    <row r="629" spans="1:33" ht="37.5" customHeight="1">
      <c r="A629" s="17" t="s">
        <v>875</v>
      </c>
      <c r="B629" s="15">
        <v>757</v>
      </c>
      <c r="C629" s="16" t="s">
        <v>72</v>
      </c>
      <c r="D629" s="16" t="s">
        <v>26</v>
      </c>
      <c r="E629" s="16" t="s">
        <v>874</v>
      </c>
      <c r="F629" s="16"/>
      <c r="G629" s="160">
        <f>G630</f>
        <v>266300</v>
      </c>
      <c r="H629" s="160">
        <f t="shared" ref="H629:AG630" si="268">H630</f>
        <v>266301</v>
      </c>
      <c r="I629" s="160">
        <f t="shared" si="268"/>
        <v>266302</v>
      </c>
      <c r="J629" s="160">
        <f t="shared" si="268"/>
        <v>266303</v>
      </c>
      <c r="K629" s="160">
        <f t="shared" si="268"/>
        <v>266304</v>
      </c>
      <c r="L629" s="160">
        <f t="shared" si="268"/>
        <v>266305</v>
      </c>
      <c r="M629" s="160">
        <f t="shared" si="268"/>
        <v>266306</v>
      </c>
      <c r="N629" s="160">
        <f t="shared" si="268"/>
        <v>266307</v>
      </c>
      <c r="O629" s="160">
        <f t="shared" si="268"/>
        <v>266308</v>
      </c>
      <c r="P629" s="160">
        <f t="shared" si="268"/>
        <v>266309</v>
      </c>
      <c r="Q629" s="160">
        <f t="shared" si="268"/>
        <v>266310</v>
      </c>
      <c r="R629" s="160">
        <f t="shared" si="268"/>
        <v>266311</v>
      </c>
      <c r="S629" s="160">
        <f t="shared" si="268"/>
        <v>266312</v>
      </c>
      <c r="T629" s="160">
        <f t="shared" si="268"/>
        <v>266313</v>
      </c>
      <c r="U629" s="160">
        <f t="shared" si="268"/>
        <v>266314</v>
      </c>
      <c r="V629" s="160">
        <f t="shared" si="268"/>
        <v>266315</v>
      </c>
      <c r="W629" s="160">
        <f t="shared" si="268"/>
        <v>266316</v>
      </c>
      <c r="X629" s="160">
        <f t="shared" si="268"/>
        <v>266317</v>
      </c>
      <c r="Y629" s="160">
        <f t="shared" si="268"/>
        <v>266318</v>
      </c>
      <c r="Z629" s="160">
        <f t="shared" si="268"/>
        <v>266319</v>
      </c>
      <c r="AA629" s="160">
        <f t="shared" si="268"/>
        <v>266320</v>
      </c>
      <c r="AB629" s="160">
        <f t="shared" si="268"/>
        <v>266321</v>
      </c>
      <c r="AC629" s="160">
        <f t="shared" si="268"/>
        <v>266322</v>
      </c>
      <c r="AD629" s="160">
        <f t="shared" si="268"/>
        <v>266323</v>
      </c>
      <c r="AE629" s="160">
        <f t="shared" si="268"/>
        <v>266324</v>
      </c>
      <c r="AF629" s="160">
        <f t="shared" si="268"/>
        <v>266325</v>
      </c>
      <c r="AG629" s="160">
        <f t="shared" si="268"/>
        <v>266300</v>
      </c>
    </row>
    <row r="630" spans="1:33" ht="25.5">
      <c r="A630" s="17" t="s">
        <v>40</v>
      </c>
      <c r="B630" s="15">
        <v>757</v>
      </c>
      <c r="C630" s="16" t="s">
        <v>72</v>
      </c>
      <c r="D630" s="16" t="s">
        <v>26</v>
      </c>
      <c r="E630" s="16" t="s">
        <v>874</v>
      </c>
      <c r="F630" s="16" t="s">
        <v>41</v>
      </c>
      <c r="G630" s="160">
        <f>G631</f>
        <v>266300</v>
      </c>
      <c r="H630" s="160">
        <f t="shared" si="268"/>
        <v>266301</v>
      </c>
      <c r="I630" s="160">
        <f t="shared" si="268"/>
        <v>266302</v>
      </c>
      <c r="J630" s="160">
        <f t="shared" si="268"/>
        <v>266303</v>
      </c>
      <c r="K630" s="160">
        <f t="shared" si="268"/>
        <v>266304</v>
      </c>
      <c r="L630" s="160">
        <f t="shared" si="268"/>
        <v>266305</v>
      </c>
      <c r="M630" s="160">
        <f t="shared" si="268"/>
        <v>266306</v>
      </c>
      <c r="N630" s="160">
        <f t="shared" si="268"/>
        <v>266307</v>
      </c>
      <c r="O630" s="160">
        <f t="shared" si="268"/>
        <v>266308</v>
      </c>
      <c r="P630" s="160">
        <f t="shared" si="268"/>
        <v>266309</v>
      </c>
      <c r="Q630" s="160">
        <f t="shared" si="268"/>
        <v>266310</v>
      </c>
      <c r="R630" s="160">
        <f t="shared" si="268"/>
        <v>266311</v>
      </c>
      <c r="S630" s="160">
        <f t="shared" si="268"/>
        <v>266312</v>
      </c>
      <c r="T630" s="160">
        <f t="shared" si="268"/>
        <v>266313</v>
      </c>
      <c r="U630" s="160">
        <f t="shared" si="268"/>
        <v>266314</v>
      </c>
      <c r="V630" s="160">
        <f t="shared" si="268"/>
        <v>266315</v>
      </c>
      <c r="W630" s="160">
        <f t="shared" si="268"/>
        <v>266316</v>
      </c>
      <c r="X630" s="160">
        <f t="shared" si="268"/>
        <v>266317</v>
      </c>
      <c r="Y630" s="160">
        <f t="shared" si="268"/>
        <v>266318</v>
      </c>
      <c r="Z630" s="160">
        <f t="shared" si="268"/>
        <v>266319</v>
      </c>
      <c r="AA630" s="160">
        <f t="shared" si="268"/>
        <v>266320</v>
      </c>
      <c r="AB630" s="160">
        <f t="shared" si="268"/>
        <v>266321</v>
      </c>
      <c r="AC630" s="160">
        <f t="shared" si="268"/>
        <v>266322</v>
      </c>
      <c r="AD630" s="160">
        <f t="shared" si="268"/>
        <v>266323</v>
      </c>
      <c r="AE630" s="160">
        <f t="shared" si="268"/>
        <v>266324</v>
      </c>
      <c r="AF630" s="160">
        <f t="shared" si="268"/>
        <v>266325</v>
      </c>
      <c r="AG630" s="160">
        <f t="shared" si="268"/>
        <v>266300</v>
      </c>
    </row>
    <row r="631" spans="1:33">
      <c r="A631" s="17" t="s">
        <v>42</v>
      </c>
      <c r="B631" s="15">
        <v>757</v>
      </c>
      <c r="C631" s="16" t="s">
        <v>72</v>
      </c>
      <c r="D631" s="16" t="s">
        <v>26</v>
      </c>
      <c r="E631" s="16" t="s">
        <v>874</v>
      </c>
      <c r="F631" s="16" t="s">
        <v>43</v>
      </c>
      <c r="G631" s="160">
        <v>266300</v>
      </c>
      <c r="H631" s="160">
        <v>266301</v>
      </c>
      <c r="I631" s="160">
        <v>266302</v>
      </c>
      <c r="J631" s="160">
        <v>266303</v>
      </c>
      <c r="K631" s="160">
        <v>266304</v>
      </c>
      <c r="L631" s="160">
        <v>266305</v>
      </c>
      <c r="M631" s="160">
        <v>266306</v>
      </c>
      <c r="N631" s="160">
        <v>266307</v>
      </c>
      <c r="O631" s="160">
        <v>266308</v>
      </c>
      <c r="P631" s="160">
        <v>266309</v>
      </c>
      <c r="Q631" s="160">
        <v>266310</v>
      </c>
      <c r="R631" s="160">
        <v>266311</v>
      </c>
      <c r="S631" s="160">
        <v>266312</v>
      </c>
      <c r="T631" s="160">
        <v>266313</v>
      </c>
      <c r="U631" s="160">
        <v>266314</v>
      </c>
      <c r="V631" s="160">
        <v>266315</v>
      </c>
      <c r="W631" s="160">
        <v>266316</v>
      </c>
      <c r="X631" s="160">
        <v>266317</v>
      </c>
      <c r="Y631" s="160">
        <v>266318</v>
      </c>
      <c r="Z631" s="160">
        <v>266319</v>
      </c>
      <c r="AA631" s="160">
        <v>266320</v>
      </c>
      <c r="AB631" s="160">
        <v>266321</v>
      </c>
      <c r="AC631" s="160">
        <v>266322</v>
      </c>
      <c r="AD631" s="160">
        <v>266323</v>
      </c>
      <c r="AE631" s="160">
        <v>266324</v>
      </c>
      <c r="AF631" s="160">
        <v>266325</v>
      </c>
      <c r="AG631" s="160">
        <v>266300</v>
      </c>
    </row>
    <row r="632" spans="1:33" s="52" customFormat="1" ht="76.5" customHeight="1">
      <c r="A632" s="127" t="s">
        <v>741</v>
      </c>
      <c r="B632" s="15"/>
      <c r="C632" s="16"/>
      <c r="D632" s="16"/>
      <c r="E632" s="16" t="s">
        <v>740</v>
      </c>
      <c r="F632" s="16"/>
      <c r="G632" s="159">
        <f>G633</f>
        <v>20800</v>
      </c>
      <c r="H632" s="159">
        <f t="shared" ref="H632:AG633" si="269">H633</f>
        <v>20801</v>
      </c>
      <c r="I632" s="159">
        <f t="shared" si="269"/>
        <v>20802</v>
      </c>
      <c r="J632" s="159">
        <f t="shared" si="269"/>
        <v>20803</v>
      </c>
      <c r="K632" s="159">
        <f t="shared" si="269"/>
        <v>20804</v>
      </c>
      <c r="L632" s="159">
        <f t="shared" si="269"/>
        <v>20805</v>
      </c>
      <c r="M632" s="159">
        <f t="shared" si="269"/>
        <v>20806</v>
      </c>
      <c r="N632" s="159">
        <f t="shared" si="269"/>
        <v>20807</v>
      </c>
      <c r="O632" s="159">
        <f t="shared" si="269"/>
        <v>20808</v>
      </c>
      <c r="P632" s="159">
        <f t="shared" si="269"/>
        <v>20809</v>
      </c>
      <c r="Q632" s="159">
        <f t="shared" si="269"/>
        <v>20810</v>
      </c>
      <c r="R632" s="159">
        <f t="shared" si="269"/>
        <v>20800</v>
      </c>
      <c r="S632" s="159">
        <f t="shared" si="269"/>
        <v>0</v>
      </c>
      <c r="T632" s="159">
        <f t="shared" si="269"/>
        <v>0</v>
      </c>
      <c r="U632" s="159">
        <f t="shared" si="269"/>
        <v>0</v>
      </c>
      <c r="V632" s="159">
        <f t="shared" si="269"/>
        <v>0</v>
      </c>
      <c r="W632" s="159">
        <f t="shared" si="269"/>
        <v>0</v>
      </c>
      <c r="X632" s="159">
        <f t="shared" si="269"/>
        <v>0</v>
      </c>
      <c r="Y632" s="159">
        <f t="shared" si="269"/>
        <v>0</v>
      </c>
      <c r="Z632" s="159">
        <f t="shared" si="269"/>
        <v>0</v>
      </c>
      <c r="AA632" s="159">
        <f t="shared" si="269"/>
        <v>0</v>
      </c>
      <c r="AB632" s="159">
        <f t="shared" si="269"/>
        <v>0</v>
      </c>
      <c r="AC632" s="159">
        <f t="shared" si="269"/>
        <v>0</v>
      </c>
      <c r="AD632" s="159">
        <f t="shared" si="269"/>
        <v>0</v>
      </c>
      <c r="AE632" s="159">
        <f t="shared" si="269"/>
        <v>0</v>
      </c>
      <c r="AF632" s="159">
        <f t="shared" si="269"/>
        <v>0</v>
      </c>
      <c r="AG632" s="159">
        <f t="shared" si="269"/>
        <v>20800</v>
      </c>
    </row>
    <row r="633" spans="1:33" s="52" customFormat="1" ht="35.25" customHeight="1">
      <c r="A633" s="17" t="s">
        <v>40</v>
      </c>
      <c r="B633" s="15"/>
      <c r="C633" s="16"/>
      <c r="D633" s="16"/>
      <c r="E633" s="16" t="s">
        <v>740</v>
      </c>
      <c r="F633" s="16" t="s">
        <v>41</v>
      </c>
      <c r="G633" s="159">
        <f>G634</f>
        <v>20800</v>
      </c>
      <c r="H633" s="159">
        <f t="shared" si="269"/>
        <v>20801</v>
      </c>
      <c r="I633" s="159">
        <f t="shared" si="269"/>
        <v>20802</v>
      </c>
      <c r="J633" s="159">
        <f t="shared" si="269"/>
        <v>20803</v>
      </c>
      <c r="K633" s="159">
        <f t="shared" si="269"/>
        <v>20804</v>
      </c>
      <c r="L633" s="159">
        <f t="shared" si="269"/>
        <v>20805</v>
      </c>
      <c r="M633" s="159">
        <f t="shared" si="269"/>
        <v>20806</v>
      </c>
      <c r="N633" s="159">
        <f t="shared" si="269"/>
        <v>20807</v>
      </c>
      <c r="O633" s="159">
        <f t="shared" si="269"/>
        <v>20808</v>
      </c>
      <c r="P633" s="159">
        <f t="shared" si="269"/>
        <v>20809</v>
      </c>
      <c r="Q633" s="159">
        <f t="shared" si="269"/>
        <v>20810</v>
      </c>
      <c r="R633" s="159">
        <f t="shared" si="269"/>
        <v>20800</v>
      </c>
      <c r="S633" s="159">
        <f t="shared" si="269"/>
        <v>0</v>
      </c>
      <c r="T633" s="159">
        <f t="shared" si="269"/>
        <v>0</v>
      </c>
      <c r="U633" s="159">
        <f t="shared" si="269"/>
        <v>0</v>
      </c>
      <c r="V633" s="159">
        <f t="shared" si="269"/>
        <v>0</v>
      </c>
      <c r="W633" s="159">
        <f t="shared" si="269"/>
        <v>0</v>
      </c>
      <c r="X633" s="159">
        <f t="shared" si="269"/>
        <v>0</v>
      </c>
      <c r="Y633" s="159">
        <f t="shared" si="269"/>
        <v>0</v>
      </c>
      <c r="Z633" s="159">
        <f t="shared" si="269"/>
        <v>0</v>
      </c>
      <c r="AA633" s="159">
        <f t="shared" si="269"/>
        <v>0</v>
      </c>
      <c r="AB633" s="159">
        <f t="shared" si="269"/>
        <v>0</v>
      </c>
      <c r="AC633" s="159">
        <f t="shared" si="269"/>
        <v>0</v>
      </c>
      <c r="AD633" s="159">
        <f t="shared" si="269"/>
        <v>0</v>
      </c>
      <c r="AE633" s="159">
        <f t="shared" si="269"/>
        <v>0</v>
      </c>
      <c r="AF633" s="159">
        <f t="shared" si="269"/>
        <v>0</v>
      </c>
      <c r="AG633" s="159">
        <f t="shared" si="269"/>
        <v>20800</v>
      </c>
    </row>
    <row r="634" spans="1:33" s="52" customFormat="1" ht="21" customHeight="1">
      <c r="A634" s="17" t="s">
        <v>42</v>
      </c>
      <c r="B634" s="15"/>
      <c r="C634" s="16"/>
      <c r="D634" s="16"/>
      <c r="E634" s="16" t="s">
        <v>740</v>
      </c>
      <c r="F634" s="16" t="s">
        <v>43</v>
      </c>
      <c r="G634" s="159">
        <f>'прил 7'!G186</f>
        <v>20800</v>
      </c>
      <c r="H634" s="159">
        <f>'прил 7'!H186</f>
        <v>20801</v>
      </c>
      <c r="I634" s="159">
        <f>'прил 7'!I186</f>
        <v>20802</v>
      </c>
      <c r="J634" s="159">
        <f>'прил 7'!J186</f>
        <v>20803</v>
      </c>
      <c r="K634" s="159">
        <f>'прил 7'!K186</f>
        <v>20804</v>
      </c>
      <c r="L634" s="159">
        <f>'прил 7'!L186</f>
        <v>20805</v>
      </c>
      <c r="M634" s="159">
        <f>'прил 7'!M186</f>
        <v>20806</v>
      </c>
      <c r="N634" s="159">
        <f>'прил 7'!N186</f>
        <v>20807</v>
      </c>
      <c r="O634" s="159">
        <f>'прил 7'!O186</f>
        <v>20808</v>
      </c>
      <c r="P634" s="159">
        <f>'прил 7'!P186</f>
        <v>20809</v>
      </c>
      <c r="Q634" s="159">
        <f>'прил 7'!Q186</f>
        <v>20810</v>
      </c>
      <c r="R634" s="159">
        <f>'прил 7'!R186</f>
        <v>20800</v>
      </c>
      <c r="S634" s="159">
        <f>'прил 7'!S186</f>
        <v>0</v>
      </c>
      <c r="T634" s="159">
        <f>'прил 7'!T186</f>
        <v>0</v>
      </c>
      <c r="U634" s="159">
        <f>'прил 7'!U186</f>
        <v>0</v>
      </c>
      <c r="V634" s="159">
        <f>'прил 7'!V186</f>
        <v>0</v>
      </c>
      <c r="W634" s="159">
        <f>'прил 7'!W186</f>
        <v>0</v>
      </c>
      <c r="X634" s="159">
        <f>'прил 7'!X186</f>
        <v>0</v>
      </c>
      <c r="Y634" s="159">
        <f>'прил 7'!Y186</f>
        <v>0</v>
      </c>
      <c r="Z634" s="159">
        <f>'прил 7'!Z186</f>
        <v>0</v>
      </c>
      <c r="AA634" s="159">
        <f>'прил 7'!AA186</f>
        <v>0</v>
      </c>
      <c r="AB634" s="159">
        <f>'прил 7'!AB186</f>
        <v>0</v>
      </c>
      <c r="AC634" s="159">
        <f>'прил 7'!AC186</f>
        <v>0</v>
      </c>
      <c r="AD634" s="159">
        <f>'прил 7'!AD186</f>
        <v>0</v>
      </c>
      <c r="AE634" s="159">
        <f>'прил 7'!AE186</f>
        <v>0</v>
      </c>
      <c r="AF634" s="159">
        <f>'прил 7'!AF186</f>
        <v>0</v>
      </c>
      <c r="AG634" s="159">
        <v>20800</v>
      </c>
    </row>
    <row r="635" spans="1:33" s="52" customFormat="1" ht="35.25" hidden="1" customHeight="1">
      <c r="A635" s="17" t="s">
        <v>653</v>
      </c>
      <c r="B635" s="15"/>
      <c r="C635" s="16"/>
      <c r="D635" s="16"/>
      <c r="E635" s="16" t="s">
        <v>429</v>
      </c>
      <c r="F635" s="16"/>
      <c r="G635" s="159">
        <f>G636</f>
        <v>0</v>
      </c>
      <c r="H635" s="159">
        <f t="shared" ref="H635:AG636" si="270">H636</f>
        <v>0</v>
      </c>
      <c r="I635" s="159">
        <f t="shared" si="270"/>
        <v>0</v>
      </c>
      <c r="J635" s="159">
        <f t="shared" si="270"/>
        <v>0</v>
      </c>
      <c r="K635" s="159">
        <f t="shared" si="270"/>
        <v>0</v>
      </c>
      <c r="L635" s="159">
        <f t="shared" si="270"/>
        <v>0</v>
      </c>
      <c r="M635" s="159">
        <f t="shared" si="270"/>
        <v>0</v>
      </c>
      <c r="N635" s="159">
        <f t="shared" si="270"/>
        <v>0</v>
      </c>
      <c r="O635" s="159">
        <f t="shared" si="270"/>
        <v>0</v>
      </c>
      <c r="P635" s="159">
        <f t="shared" si="270"/>
        <v>0</v>
      </c>
      <c r="Q635" s="159">
        <f t="shared" si="270"/>
        <v>0</v>
      </c>
      <c r="R635" s="159">
        <f t="shared" si="270"/>
        <v>0</v>
      </c>
      <c r="S635" s="159">
        <f t="shared" si="270"/>
        <v>0</v>
      </c>
      <c r="T635" s="159">
        <f t="shared" si="270"/>
        <v>0</v>
      </c>
      <c r="U635" s="159">
        <f t="shared" si="270"/>
        <v>0</v>
      </c>
      <c r="V635" s="159">
        <f t="shared" si="270"/>
        <v>0</v>
      </c>
      <c r="W635" s="159">
        <f t="shared" si="270"/>
        <v>0</v>
      </c>
      <c r="X635" s="159">
        <f t="shared" si="270"/>
        <v>0</v>
      </c>
      <c r="Y635" s="159">
        <f t="shared" si="270"/>
        <v>0</v>
      </c>
      <c r="Z635" s="159">
        <f t="shared" si="270"/>
        <v>0</v>
      </c>
      <c r="AA635" s="159">
        <f t="shared" si="270"/>
        <v>0</v>
      </c>
      <c r="AB635" s="159">
        <f t="shared" si="270"/>
        <v>0</v>
      </c>
      <c r="AC635" s="159">
        <f t="shared" si="270"/>
        <v>0</v>
      </c>
      <c r="AD635" s="159">
        <f t="shared" si="270"/>
        <v>0</v>
      </c>
      <c r="AE635" s="159">
        <f t="shared" si="270"/>
        <v>0</v>
      </c>
      <c r="AF635" s="159">
        <f t="shared" si="270"/>
        <v>0</v>
      </c>
      <c r="AG635" s="159">
        <f t="shared" si="270"/>
        <v>0</v>
      </c>
    </row>
    <row r="636" spans="1:33" s="52" customFormat="1" ht="35.25" hidden="1" customHeight="1">
      <c r="A636" s="17" t="s">
        <v>40</v>
      </c>
      <c r="B636" s="15"/>
      <c r="C636" s="16"/>
      <c r="D636" s="16"/>
      <c r="E636" s="16" t="s">
        <v>429</v>
      </c>
      <c r="F636" s="16" t="s">
        <v>41</v>
      </c>
      <c r="G636" s="159">
        <f>G637</f>
        <v>0</v>
      </c>
      <c r="H636" s="159">
        <f t="shared" si="270"/>
        <v>0</v>
      </c>
      <c r="I636" s="159">
        <f t="shared" si="270"/>
        <v>0</v>
      </c>
      <c r="J636" s="159">
        <f t="shared" si="270"/>
        <v>0</v>
      </c>
      <c r="K636" s="159">
        <f t="shared" si="270"/>
        <v>0</v>
      </c>
      <c r="L636" s="159">
        <f t="shared" si="270"/>
        <v>0</v>
      </c>
      <c r="M636" s="159">
        <f t="shared" si="270"/>
        <v>0</v>
      </c>
      <c r="N636" s="159">
        <f t="shared" si="270"/>
        <v>0</v>
      </c>
      <c r="O636" s="159">
        <f t="shared" si="270"/>
        <v>0</v>
      </c>
      <c r="P636" s="159">
        <f t="shared" si="270"/>
        <v>0</v>
      </c>
      <c r="Q636" s="159">
        <f t="shared" si="270"/>
        <v>0</v>
      </c>
      <c r="R636" s="159">
        <f t="shared" si="270"/>
        <v>0</v>
      </c>
      <c r="S636" s="159">
        <f t="shared" si="270"/>
        <v>0</v>
      </c>
      <c r="T636" s="159">
        <f t="shared" si="270"/>
        <v>0</v>
      </c>
      <c r="U636" s="159">
        <f t="shared" si="270"/>
        <v>0</v>
      </c>
      <c r="V636" s="159">
        <f t="shared" si="270"/>
        <v>0</v>
      </c>
      <c r="W636" s="159">
        <f t="shared" si="270"/>
        <v>0</v>
      </c>
      <c r="X636" s="159">
        <f t="shared" si="270"/>
        <v>0</v>
      </c>
      <c r="Y636" s="159">
        <f t="shared" si="270"/>
        <v>0</v>
      </c>
      <c r="Z636" s="159">
        <f t="shared" si="270"/>
        <v>0</v>
      </c>
      <c r="AA636" s="159">
        <f t="shared" si="270"/>
        <v>0</v>
      </c>
      <c r="AB636" s="159">
        <f t="shared" si="270"/>
        <v>0</v>
      </c>
      <c r="AC636" s="159">
        <f t="shared" si="270"/>
        <v>0</v>
      </c>
      <c r="AD636" s="159">
        <f t="shared" si="270"/>
        <v>0</v>
      </c>
      <c r="AE636" s="159">
        <f t="shared" si="270"/>
        <v>0</v>
      </c>
      <c r="AF636" s="159">
        <f t="shared" si="270"/>
        <v>0</v>
      </c>
      <c r="AG636" s="159">
        <f t="shared" si="270"/>
        <v>0</v>
      </c>
    </row>
    <row r="637" spans="1:33" s="52" customFormat="1" ht="35.25" hidden="1" customHeight="1">
      <c r="A637" s="17" t="s">
        <v>42</v>
      </c>
      <c r="B637" s="15"/>
      <c r="C637" s="16"/>
      <c r="D637" s="16"/>
      <c r="E637" s="16" t="s">
        <v>429</v>
      </c>
      <c r="F637" s="16" t="s">
        <v>43</v>
      </c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  <c r="AG637" s="159"/>
    </row>
    <row r="638" spans="1:33" ht="29.25" hidden="1" customHeight="1">
      <c r="A638" s="17" t="s">
        <v>653</v>
      </c>
      <c r="B638" s="15">
        <v>757</v>
      </c>
      <c r="C638" s="16" t="s">
        <v>72</v>
      </c>
      <c r="D638" s="16" t="s">
        <v>26</v>
      </c>
      <c r="E638" s="16" t="s">
        <v>429</v>
      </c>
      <c r="F638" s="15"/>
      <c r="G638" s="159">
        <f>G639</f>
        <v>0</v>
      </c>
      <c r="H638" s="159">
        <f t="shared" ref="H638:AG639" si="271">H639</f>
        <v>0</v>
      </c>
      <c r="I638" s="159">
        <f t="shared" si="271"/>
        <v>0</v>
      </c>
      <c r="J638" s="159">
        <f t="shared" si="271"/>
        <v>0</v>
      </c>
      <c r="K638" s="159">
        <f t="shared" si="271"/>
        <v>0</v>
      </c>
      <c r="L638" s="159">
        <f t="shared" si="271"/>
        <v>0</v>
      </c>
      <c r="M638" s="159">
        <f t="shared" si="271"/>
        <v>0</v>
      </c>
      <c r="N638" s="159">
        <f t="shared" si="271"/>
        <v>0</v>
      </c>
      <c r="O638" s="159">
        <f t="shared" si="271"/>
        <v>0</v>
      </c>
      <c r="P638" s="159">
        <f t="shared" si="271"/>
        <v>0</v>
      </c>
      <c r="Q638" s="159">
        <f t="shared" si="271"/>
        <v>0</v>
      </c>
      <c r="R638" s="159">
        <f t="shared" si="271"/>
        <v>0</v>
      </c>
      <c r="S638" s="159">
        <f t="shared" si="271"/>
        <v>0</v>
      </c>
      <c r="T638" s="159">
        <f t="shared" si="271"/>
        <v>0</v>
      </c>
      <c r="U638" s="159">
        <f t="shared" si="271"/>
        <v>0</v>
      </c>
      <c r="V638" s="159">
        <f t="shared" si="271"/>
        <v>0</v>
      </c>
      <c r="W638" s="159">
        <f t="shared" si="271"/>
        <v>0</v>
      </c>
      <c r="X638" s="159">
        <f t="shared" si="271"/>
        <v>0</v>
      </c>
      <c r="Y638" s="159">
        <f t="shared" si="271"/>
        <v>0</v>
      </c>
      <c r="Z638" s="159">
        <f t="shared" si="271"/>
        <v>0</v>
      </c>
      <c r="AA638" s="159">
        <f t="shared" si="271"/>
        <v>0</v>
      </c>
      <c r="AB638" s="159">
        <f t="shared" si="271"/>
        <v>0</v>
      </c>
      <c r="AC638" s="159">
        <f t="shared" si="271"/>
        <v>0</v>
      </c>
      <c r="AD638" s="159">
        <f t="shared" si="271"/>
        <v>0</v>
      </c>
      <c r="AE638" s="159">
        <f t="shared" si="271"/>
        <v>0</v>
      </c>
      <c r="AF638" s="159">
        <f t="shared" si="271"/>
        <v>0</v>
      </c>
      <c r="AG638" s="159">
        <f t="shared" si="271"/>
        <v>0</v>
      </c>
    </row>
    <row r="639" spans="1:33" ht="25.5" hidden="1">
      <c r="A639" s="17" t="s">
        <v>40</v>
      </c>
      <c r="B639" s="15">
        <v>757</v>
      </c>
      <c r="C639" s="16" t="s">
        <v>72</v>
      </c>
      <c r="D639" s="16" t="s">
        <v>26</v>
      </c>
      <c r="E639" s="16" t="s">
        <v>429</v>
      </c>
      <c r="F639" s="16" t="s">
        <v>41</v>
      </c>
      <c r="G639" s="162">
        <f>G640</f>
        <v>0</v>
      </c>
      <c r="H639" s="162">
        <f t="shared" si="271"/>
        <v>0</v>
      </c>
      <c r="I639" s="162">
        <f t="shared" si="271"/>
        <v>0</v>
      </c>
      <c r="J639" s="162">
        <f t="shared" si="271"/>
        <v>0</v>
      </c>
      <c r="K639" s="162">
        <f t="shared" si="271"/>
        <v>0</v>
      </c>
      <c r="L639" s="162">
        <f t="shared" si="271"/>
        <v>0</v>
      </c>
      <c r="M639" s="162">
        <f t="shared" si="271"/>
        <v>0</v>
      </c>
      <c r="N639" s="162">
        <f t="shared" si="271"/>
        <v>0</v>
      </c>
      <c r="O639" s="162">
        <f t="shared" si="271"/>
        <v>0</v>
      </c>
      <c r="P639" s="162">
        <f t="shared" si="271"/>
        <v>0</v>
      </c>
      <c r="Q639" s="162">
        <f t="shared" si="271"/>
        <v>0</v>
      </c>
      <c r="R639" s="162">
        <f t="shared" si="271"/>
        <v>0</v>
      </c>
      <c r="S639" s="162">
        <f t="shared" si="271"/>
        <v>0</v>
      </c>
      <c r="T639" s="162">
        <f t="shared" si="271"/>
        <v>0</v>
      </c>
      <c r="U639" s="162">
        <f t="shared" si="271"/>
        <v>0</v>
      </c>
      <c r="V639" s="162">
        <f t="shared" si="271"/>
        <v>0</v>
      </c>
      <c r="W639" s="162">
        <f t="shared" si="271"/>
        <v>0</v>
      </c>
      <c r="X639" s="162">
        <f t="shared" si="271"/>
        <v>0</v>
      </c>
      <c r="Y639" s="162">
        <f t="shared" si="271"/>
        <v>0</v>
      </c>
      <c r="Z639" s="162">
        <f t="shared" si="271"/>
        <v>0</v>
      </c>
      <c r="AA639" s="162">
        <f t="shared" si="271"/>
        <v>0</v>
      </c>
      <c r="AB639" s="162">
        <f t="shared" si="271"/>
        <v>0</v>
      </c>
      <c r="AC639" s="162">
        <f t="shared" si="271"/>
        <v>0</v>
      </c>
      <c r="AD639" s="162">
        <f t="shared" si="271"/>
        <v>0</v>
      </c>
      <c r="AE639" s="162">
        <f t="shared" si="271"/>
        <v>0</v>
      </c>
      <c r="AF639" s="162">
        <f t="shared" si="271"/>
        <v>0</v>
      </c>
      <c r="AG639" s="162">
        <f t="shared" si="271"/>
        <v>0</v>
      </c>
    </row>
    <row r="640" spans="1:33" hidden="1">
      <c r="A640" s="17" t="s">
        <v>42</v>
      </c>
      <c r="B640" s="15">
        <v>757</v>
      </c>
      <c r="C640" s="16" t="s">
        <v>72</v>
      </c>
      <c r="D640" s="16" t="s">
        <v>26</v>
      </c>
      <c r="E640" s="16" t="s">
        <v>429</v>
      </c>
      <c r="F640" s="16" t="s">
        <v>43</v>
      </c>
      <c r="G640" s="162">
        <f>'прил 7'!G189</f>
        <v>0</v>
      </c>
      <c r="H640" s="162">
        <f>'прил 7'!H189</f>
        <v>0</v>
      </c>
      <c r="I640" s="162">
        <f>'прил 7'!I189</f>
        <v>0</v>
      </c>
      <c r="J640" s="162">
        <f>'прил 7'!J189</f>
        <v>0</v>
      </c>
      <c r="K640" s="162">
        <f>'прил 7'!K189</f>
        <v>0</v>
      </c>
      <c r="L640" s="162">
        <f>'прил 7'!L189</f>
        <v>0</v>
      </c>
      <c r="M640" s="162">
        <f>'прил 7'!M189</f>
        <v>0</v>
      </c>
      <c r="N640" s="162">
        <f>'прил 7'!N189</f>
        <v>0</v>
      </c>
      <c r="O640" s="162">
        <f>'прил 7'!O189</f>
        <v>0</v>
      </c>
      <c r="P640" s="162">
        <f>'прил 7'!P189</f>
        <v>0</v>
      </c>
      <c r="Q640" s="162">
        <f>'прил 7'!Q189</f>
        <v>0</v>
      </c>
      <c r="R640" s="162">
        <f>'прил 7'!R189</f>
        <v>0</v>
      </c>
      <c r="S640" s="162">
        <f>'прил 7'!S189</f>
        <v>0</v>
      </c>
      <c r="T640" s="162">
        <f>'прил 7'!T189</f>
        <v>0</v>
      </c>
      <c r="U640" s="162">
        <f>'прил 7'!U189</f>
        <v>0</v>
      </c>
      <c r="V640" s="162">
        <f>'прил 7'!V189</f>
        <v>0</v>
      </c>
      <c r="W640" s="162">
        <f>'прил 7'!W189</f>
        <v>0</v>
      </c>
      <c r="X640" s="162">
        <f>'прил 7'!X189</f>
        <v>0</v>
      </c>
      <c r="Y640" s="162">
        <f>'прил 7'!Y189</f>
        <v>0</v>
      </c>
      <c r="Z640" s="162">
        <f>'прил 7'!Z189</f>
        <v>0</v>
      </c>
      <c r="AA640" s="162">
        <f>'прил 7'!AA189</f>
        <v>0</v>
      </c>
      <c r="AB640" s="162">
        <f>'прил 7'!AB189</f>
        <v>0</v>
      </c>
      <c r="AC640" s="162">
        <f>'прил 7'!AC189</f>
        <v>0</v>
      </c>
      <c r="AD640" s="162">
        <f>'прил 7'!AD189</f>
        <v>0</v>
      </c>
      <c r="AE640" s="162">
        <f>'прил 7'!AE189</f>
        <v>0</v>
      </c>
      <c r="AF640" s="162">
        <f>'прил 7'!AF189</f>
        <v>0</v>
      </c>
      <c r="AG640" s="162">
        <f>'прил 7'!AG189</f>
        <v>0</v>
      </c>
    </row>
    <row r="641" spans="1:33" ht="57" hidden="1" customHeight="1">
      <c r="A641" s="17" t="s">
        <v>7</v>
      </c>
      <c r="B641" s="15">
        <v>757</v>
      </c>
      <c r="C641" s="16" t="s">
        <v>35</v>
      </c>
      <c r="D641" s="16" t="s">
        <v>37</v>
      </c>
      <c r="E641" s="16" t="s">
        <v>272</v>
      </c>
      <c r="F641" s="16"/>
      <c r="G641" s="159">
        <f>G642</f>
        <v>0</v>
      </c>
      <c r="H641" s="159">
        <f t="shared" ref="H641:AG642" si="272">H642</f>
        <v>0</v>
      </c>
      <c r="I641" s="159">
        <f t="shared" si="272"/>
        <v>0</v>
      </c>
      <c r="J641" s="159">
        <f t="shared" si="272"/>
        <v>0</v>
      </c>
      <c r="K641" s="159">
        <f t="shared" si="272"/>
        <v>0</v>
      </c>
      <c r="L641" s="159">
        <f t="shared" si="272"/>
        <v>0</v>
      </c>
      <c r="M641" s="159">
        <f t="shared" si="272"/>
        <v>0</v>
      </c>
      <c r="N641" s="159">
        <f t="shared" si="272"/>
        <v>0</v>
      </c>
      <c r="O641" s="159">
        <f t="shared" si="272"/>
        <v>0</v>
      </c>
      <c r="P641" s="159">
        <f t="shared" si="272"/>
        <v>0</v>
      </c>
      <c r="Q641" s="159">
        <f t="shared" si="272"/>
        <v>0</v>
      </c>
      <c r="R641" s="159">
        <f t="shared" si="272"/>
        <v>0</v>
      </c>
      <c r="S641" s="159">
        <f t="shared" si="272"/>
        <v>0</v>
      </c>
      <c r="T641" s="159">
        <f t="shared" si="272"/>
        <v>0</v>
      </c>
      <c r="U641" s="159">
        <f t="shared" si="272"/>
        <v>0</v>
      </c>
      <c r="V641" s="159">
        <f t="shared" si="272"/>
        <v>0</v>
      </c>
      <c r="W641" s="159">
        <f t="shared" si="272"/>
        <v>0</v>
      </c>
      <c r="X641" s="159">
        <f t="shared" si="272"/>
        <v>0</v>
      </c>
      <c r="Y641" s="159">
        <f t="shared" si="272"/>
        <v>0</v>
      </c>
      <c r="Z641" s="159">
        <f t="shared" si="272"/>
        <v>0</v>
      </c>
      <c r="AA641" s="159">
        <f t="shared" si="272"/>
        <v>0</v>
      </c>
      <c r="AB641" s="159">
        <f t="shared" si="272"/>
        <v>0</v>
      </c>
      <c r="AC641" s="159">
        <f t="shared" si="272"/>
        <v>0</v>
      </c>
      <c r="AD641" s="159">
        <f t="shared" si="272"/>
        <v>0</v>
      </c>
      <c r="AE641" s="159">
        <f t="shared" si="272"/>
        <v>0</v>
      </c>
      <c r="AF641" s="159">
        <f t="shared" si="272"/>
        <v>0</v>
      </c>
      <c r="AG641" s="159">
        <f t="shared" si="272"/>
        <v>0</v>
      </c>
    </row>
    <row r="642" spans="1:33" ht="25.5" hidden="1">
      <c r="A642" s="17" t="s">
        <v>40</v>
      </c>
      <c r="B642" s="15">
        <v>757</v>
      </c>
      <c r="C642" s="16" t="s">
        <v>35</v>
      </c>
      <c r="D642" s="16" t="s">
        <v>37</v>
      </c>
      <c r="E642" s="16" t="s">
        <v>272</v>
      </c>
      <c r="F642" s="16" t="s">
        <v>41</v>
      </c>
      <c r="G642" s="159">
        <f>G643</f>
        <v>0</v>
      </c>
      <c r="H642" s="159">
        <f t="shared" si="272"/>
        <v>0</v>
      </c>
      <c r="I642" s="159">
        <f t="shared" si="272"/>
        <v>0</v>
      </c>
      <c r="J642" s="159">
        <f t="shared" si="272"/>
        <v>0</v>
      </c>
      <c r="K642" s="159">
        <f t="shared" si="272"/>
        <v>0</v>
      </c>
      <c r="L642" s="159">
        <f t="shared" si="272"/>
        <v>0</v>
      </c>
      <c r="M642" s="159">
        <f t="shared" si="272"/>
        <v>0</v>
      </c>
      <c r="N642" s="159">
        <f t="shared" si="272"/>
        <v>0</v>
      </c>
      <c r="O642" s="159">
        <f t="shared" si="272"/>
        <v>0</v>
      </c>
      <c r="P642" s="159">
        <f t="shared" si="272"/>
        <v>0</v>
      </c>
      <c r="Q642" s="159">
        <f t="shared" si="272"/>
        <v>0</v>
      </c>
      <c r="R642" s="159">
        <f t="shared" si="272"/>
        <v>0</v>
      </c>
      <c r="S642" s="159">
        <f t="shared" si="272"/>
        <v>0</v>
      </c>
      <c r="T642" s="159">
        <f t="shared" si="272"/>
        <v>0</v>
      </c>
      <c r="U642" s="159">
        <f t="shared" si="272"/>
        <v>0</v>
      </c>
      <c r="V642" s="159">
        <f t="shared" si="272"/>
        <v>0</v>
      </c>
      <c r="W642" s="159">
        <f t="shared" si="272"/>
        <v>0</v>
      </c>
      <c r="X642" s="159">
        <f t="shared" si="272"/>
        <v>0</v>
      </c>
      <c r="Y642" s="159">
        <f t="shared" si="272"/>
        <v>0</v>
      </c>
      <c r="Z642" s="159">
        <f t="shared" si="272"/>
        <v>0</v>
      </c>
      <c r="AA642" s="159">
        <f t="shared" si="272"/>
        <v>0</v>
      </c>
      <c r="AB642" s="159">
        <f t="shared" si="272"/>
        <v>0</v>
      </c>
      <c r="AC642" s="159">
        <f t="shared" si="272"/>
        <v>0</v>
      </c>
      <c r="AD642" s="159">
        <f t="shared" si="272"/>
        <v>0</v>
      </c>
      <c r="AE642" s="159">
        <f t="shared" si="272"/>
        <v>0</v>
      </c>
      <c r="AF642" s="159">
        <f t="shared" si="272"/>
        <v>0</v>
      </c>
      <c r="AG642" s="159">
        <f t="shared" si="272"/>
        <v>0</v>
      </c>
    </row>
    <row r="643" spans="1:33" ht="19.5" hidden="1" customHeight="1">
      <c r="A643" s="17" t="s">
        <v>42</v>
      </c>
      <c r="B643" s="15">
        <v>757</v>
      </c>
      <c r="C643" s="16" t="s">
        <v>35</v>
      </c>
      <c r="D643" s="16" t="s">
        <v>37</v>
      </c>
      <c r="E643" s="16" t="s">
        <v>272</v>
      </c>
      <c r="F643" s="16" t="s">
        <v>43</v>
      </c>
      <c r="G643" s="159">
        <f>'прил 7'!G40</f>
        <v>0</v>
      </c>
      <c r="H643" s="159">
        <f>'прил 7'!H40</f>
        <v>0</v>
      </c>
      <c r="I643" s="159">
        <f>'прил 7'!I40</f>
        <v>0</v>
      </c>
      <c r="J643" s="159">
        <f>'прил 7'!J40</f>
        <v>0</v>
      </c>
      <c r="K643" s="159">
        <f>'прил 7'!K40</f>
        <v>0</v>
      </c>
      <c r="L643" s="159">
        <f>'прил 7'!L40</f>
        <v>0</v>
      </c>
      <c r="M643" s="159">
        <f>'прил 7'!M40</f>
        <v>0</v>
      </c>
      <c r="N643" s="159">
        <f>'прил 7'!N40</f>
        <v>0</v>
      </c>
      <c r="O643" s="159">
        <f>'прил 7'!O40</f>
        <v>0</v>
      </c>
      <c r="P643" s="159">
        <f>'прил 7'!P40</f>
        <v>0</v>
      </c>
      <c r="Q643" s="159">
        <f>'прил 7'!Q40</f>
        <v>0</v>
      </c>
      <c r="R643" s="159">
        <f>'прил 7'!R40</f>
        <v>0</v>
      </c>
      <c r="S643" s="159">
        <f>'прил 7'!S40</f>
        <v>0</v>
      </c>
      <c r="T643" s="159">
        <f>'прил 7'!T40</f>
        <v>0</v>
      </c>
      <c r="U643" s="159">
        <f>'прил 7'!U40</f>
        <v>0</v>
      </c>
      <c r="V643" s="159">
        <f>'прил 7'!V40</f>
        <v>0</v>
      </c>
      <c r="W643" s="159">
        <f>'прил 7'!W40</f>
        <v>0</v>
      </c>
      <c r="X643" s="159">
        <f>'прил 7'!X40</f>
        <v>0</v>
      </c>
      <c r="Y643" s="159">
        <f>'прил 7'!Y40</f>
        <v>0</v>
      </c>
      <c r="Z643" s="159">
        <f>'прил 7'!Z40</f>
        <v>0</v>
      </c>
      <c r="AA643" s="159">
        <f>'прил 7'!AA40</f>
        <v>0</v>
      </c>
      <c r="AB643" s="159">
        <f>'прил 7'!AB40</f>
        <v>0</v>
      </c>
      <c r="AC643" s="159">
        <f>'прил 7'!AC40</f>
        <v>0</v>
      </c>
      <c r="AD643" s="159">
        <f>'прил 7'!AD40</f>
        <v>0</v>
      </c>
      <c r="AE643" s="159">
        <f>'прил 7'!AE40</f>
        <v>0</v>
      </c>
      <c r="AF643" s="159">
        <f>'прил 7'!AF40</f>
        <v>0</v>
      </c>
      <c r="AG643" s="159">
        <f>'прил 7'!AG40</f>
        <v>0</v>
      </c>
    </row>
    <row r="644" spans="1:33" ht="63.75" hidden="1">
      <c r="A644" s="17" t="s">
        <v>652</v>
      </c>
      <c r="B644" s="15">
        <v>757</v>
      </c>
      <c r="C644" s="16" t="s">
        <v>35</v>
      </c>
      <c r="D644" s="16" t="s">
        <v>37</v>
      </c>
      <c r="E644" s="16" t="s">
        <v>203</v>
      </c>
      <c r="F644" s="16"/>
      <c r="G644" s="159">
        <f>G645</f>
        <v>0</v>
      </c>
      <c r="H644" s="159">
        <f t="shared" ref="H644:AG645" si="273">H645</f>
        <v>0</v>
      </c>
      <c r="I644" s="159">
        <f t="shared" si="273"/>
        <v>0</v>
      </c>
      <c r="J644" s="159">
        <f t="shared" si="273"/>
        <v>0</v>
      </c>
      <c r="K644" s="159">
        <f t="shared" si="273"/>
        <v>0</v>
      </c>
      <c r="L644" s="159">
        <f t="shared" si="273"/>
        <v>0</v>
      </c>
      <c r="M644" s="159">
        <f t="shared" si="273"/>
        <v>0</v>
      </c>
      <c r="N644" s="159">
        <f t="shared" si="273"/>
        <v>0</v>
      </c>
      <c r="O644" s="159">
        <f t="shared" si="273"/>
        <v>0</v>
      </c>
      <c r="P644" s="159">
        <f t="shared" si="273"/>
        <v>0</v>
      </c>
      <c r="Q644" s="159">
        <f t="shared" si="273"/>
        <v>0</v>
      </c>
      <c r="R644" s="159">
        <f t="shared" si="273"/>
        <v>0</v>
      </c>
      <c r="S644" s="159">
        <f t="shared" si="273"/>
        <v>0</v>
      </c>
      <c r="T644" s="159">
        <f t="shared" si="273"/>
        <v>0</v>
      </c>
      <c r="U644" s="159">
        <f t="shared" si="273"/>
        <v>0</v>
      </c>
      <c r="V644" s="159">
        <f t="shared" si="273"/>
        <v>0</v>
      </c>
      <c r="W644" s="159">
        <f t="shared" si="273"/>
        <v>0</v>
      </c>
      <c r="X644" s="159">
        <f t="shared" si="273"/>
        <v>0</v>
      </c>
      <c r="Y644" s="159">
        <f t="shared" si="273"/>
        <v>0</v>
      </c>
      <c r="Z644" s="159">
        <f t="shared" si="273"/>
        <v>0</v>
      </c>
      <c r="AA644" s="159">
        <f t="shared" si="273"/>
        <v>0</v>
      </c>
      <c r="AB644" s="159">
        <f t="shared" si="273"/>
        <v>0</v>
      </c>
      <c r="AC644" s="159">
        <f t="shared" si="273"/>
        <v>0</v>
      </c>
      <c r="AD644" s="159">
        <f t="shared" si="273"/>
        <v>0</v>
      </c>
      <c r="AE644" s="159">
        <f t="shared" si="273"/>
        <v>0</v>
      </c>
      <c r="AF644" s="159">
        <f t="shared" si="273"/>
        <v>0</v>
      </c>
      <c r="AG644" s="159">
        <f t="shared" si="273"/>
        <v>0</v>
      </c>
    </row>
    <row r="645" spans="1:33" ht="25.5" hidden="1">
      <c r="A645" s="17" t="s">
        <v>40</v>
      </c>
      <c r="B645" s="15">
        <v>757</v>
      </c>
      <c r="C645" s="16" t="s">
        <v>35</v>
      </c>
      <c r="D645" s="16" t="s">
        <v>37</v>
      </c>
      <c r="E645" s="16" t="s">
        <v>203</v>
      </c>
      <c r="F645" s="16" t="s">
        <v>41</v>
      </c>
      <c r="G645" s="159">
        <f>G646</f>
        <v>0</v>
      </c>
      <c r="H645" s="159">
        <f t="shared" si="273"/>
        <v>0</v>
      </c>
      <c r="I645" s="159">
        <f t="shared" si="273"/>
        <v>0</v>
      </c>
      <c r="J645" s="159">
        <f t="shared" si="273"/>
        <v>0</v>
      </c>
      <c r="K645" s="159">
        <f t="shared" si="273"/>
        <v>0</v>
      </c>
      <c r="L645" s="159">
        <f t="shared" si="273"/>
        <v>0</v>
      </c>
      <c r="M645" s="159">
        <f t="shared" si="273"/>
        <v>0</v>
      </c>
      <c r="N645" s="159">
        <f t="shared" si="273"/>
        <v>0</v>
      </c>
      <c r="O645" s="159">
        <f t="shared" si="273"/>
        <v>0</v>
      </c>
      <c r="P645" s="159">
        <f t="shared" si="273"/>
        <v>0</v>
      </c>
      <c r="Q645" s="159">
        <f t="shared" si="273"/>
        <v>0</v>
      </c>
      <c r="R645" s="159">
        <f t="shared" si="273"/>
        <v>0</v>
      </c>
      <c r="S645" s="159">
        <f t="shared" si="273"/>
        <v>0</v>
      </c>
      <c r="T645" s="159">
        <f t="shared" si="273"/>
        <v>0</v>
      </c>
      <c r="U645" s="159">
        <f t="shared" si="273"/>
        <v>0</v>
      </c>
      <c r="V645" s="159">
        <f t="shared" si="273"/>
        <v>0</v>
      </c>
      <c r="W645" s="159">
        <f t="shared" si="273"/>
        <v>0</v>
      </c>
      <c r="X645" s="159">
        <f t="shared" si="273"/>
        <v>0</v>
      </c>
      <c r="Y645" s="159">
        <f t="shared" si="273"/>
        <v>0</v>
      </c>
      <c r="Z645" s="159">
        <f t="shared" si="273"/>
        <v>0</v>
      </c>
      <c r="AA645" s="159">
        <f t="shared" si="273"/>
        <v>0</v>
      </c>
      <c r="AB645" s="159">
        <f t="shared" si="273"/>
        <v>0</v>
      </c>
      <c r="AC645" s="159">
        <f t="shared" si="273"/>
        <v>0</v>
      </c>
      <c r="AD645" s="159">
        <f t="shared" si="273"/>
        <v>0</v>
      </c>
      <c r="AE645" s="159">
        <f t="shared" si="273"/>
        <v>0</v>
      </c>
      <c r="AF645" s="159">
        <f t="shared" si="273"/>
        <v>0</v>
      </c>
      <c r="AG645" s="159">
        <f t="shared" si="273"/>
        <v>0</v>
      </c>
    </row>
    <row r="646" spans="1:33" ht="19.5" hidden="1" customHeight="1">
      <c r="A646" s="17" t="s">
        <v>42</v>
      </c>
      <c r="B646" s="15">
        <v>757</v>
      </c>
      <c r="C646" s="16" t="s">
        <v>35</v>
      </c>
      <c r="D646" s="16" t="s">
        <v>37</v>
      </c>
      <c r="E646" s="16" t="s">
        <v>203</v>
      </c>
      <c r="F646" s="16" t="s">
        <v>43</v>
      </c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  <c r="AE646" s="159"/>
      <c r="AF646" s="159"/>
      <c r="AG646" s="159"/>
    </row>
    <row r="647" spans="1:33" ht="78.75" hidden="1" customHeight="1">
      <c r="A647" s="17" t="s">
        <v>540</v>
      </c>
      <c r="B647" s="15">
        <v>757</v>
      </c>
      <c r="C647" s="16" t="s">
        <v>35</v>
      </c>
      <c r="D647" s="16" t="s">
        <v>109</v>
      </c>
      <c r="E647" s="16" t="s">
        <v>271</v>
      </c>
      <c r="F647" s="16"/>
      <c r="G647" s="159">
        <f>G648</f>
        <v>0</v>
      </c>
      <c r="H647" s="159">
        <f t="shared" ref="H647:AG648" si="274">H648</f>
        <v>0</v>
      </c>
      <c r="I647" s="159">
        <f t="shared" si="274"/>
        <v>0</v>
      </c>
      <c r="J647" s="159">
        <f t="shared" si="274"/>
        <v>0</v>
      </c>
      <c r="K647" s="159">
        <f t="shared" si="274"/>
        <v>0</v>
      </c>
      <c r="L647" s="159">
        <f t="shared" si="274"/>
        <v>0</v>
      </c>
      <c r="M647" s="159">
        <f t="shared" si="274"/>
        <v>0</v>
      </c>
      <c r="N647" s="159">
        <f t="shared" si="274"/>
        <v>0</v>
      </c>
      <c r="O647" s="159">
        <f t="shared" si="274"/>
        <v>0</v>
      </c>
      <c r="P647" s="159">
        <f t="shared" si="274"/>
        <v>0</v>
      </c>
      <c r="Q647" s="159">
        <f t="shared" si="274"/>
        <v>0</v>
      </c>
      <c r="R647" s="159">
        <f t="shared" si="274"/>
        <v>0</v>
      </c>
      <c r="S647" s="159">
        <f t="shared" si="274"/>
        <v>0</v>
      </c>
      <c r="T647" s="159">
        <f t="shared" si="274"/>
        <v>0</v>
      </c>
      <c r="U647" s="159">
        <f t="shared" si="274"/>
        <v>0</v>
      </c>
      <c r="V647" s="159">
        <f t="shared" si="274"/>
        <v>0</v>
      </c>
      <c r="W647" s="159">
        <f t="shared" si="274"/>
        <v>0</v>
      </c>
      <c r="X647" s="159">
        <f t="shared" si="274"/>
        <v>0</v>
      </c>
      <c r="Y647" s="159">
        <f t="shared" si="274"/>
        <v>0</v>
      </c>
      <c r="Z647" s="159">
        <f t="shared" si="274"/>
        <v>0</v>
      </c>
      <c r="AA647" s="159">
        <f t="shared" si="274"/>
        <v>0</v>
      </c>
      <c r="AB647" s="159">
        <f t="shared" si="274"/>
        <v>0</v>
      </c>
      <c r="AC647" s="159">
        <f t="shared" si="274"/>
        <v>0</v>
      </c>
      <c r="AD647" s="159">
        <f t="shared" si="274"/>
        <v>0</v>
      </c>
      <c r="AE647" s="159">
        <f t="shared" si="274"/>
        <v>0</v>
      </c>
      <c r="AF647" s="159">
        <f t="shared" si="274"/>
        <v>0</v>
      </c>
      <c r="AG647" s="159">
        <f t="shared" si="274"/>
        <v>0</v>
      </c>
    </row>
    <row r="648" spans="1:33" ht="27.75" hidden="1" customHeight="1">
      <c r="A648" s="17" t="s">
        <v>40</v>
      </c>
      <c r="B648" s="15">
        <v>757</v>
      </c>
      <c r="C648" s="16" t="s">
        <v>35</v>
      </c>
      <c r="D648" s="16" t="s">
        <v>109</v>
      </c>
      <c r="E648" s="16" t="s">
        <v>271</v>
      </c>
      <c r="F648" s="16" t="s">
        <v>41</v>
      </c>
      <c r="G648" s="159">
        <f>G649</f>
        <v>0</v>
      </c>
      <c r="H648" s="159">
        <f t="shared" si="274"/>
        <v>0</v>
      </c>
      <c r="I648" s="159">
        <f t="shared" si="274"/>
        <v>0</v>
      </c>
      <c r="J648" s="159">
        <f t="shared" si="274"/>
        <v>0</v>
      </c>
      <c r="K648" s="159">
        <f t="shared" si="274"/>
        <v>0</v>
      </c>
      <c r="L648" s="159">
        <f t="shared" si="274"/>
        <v>0</v>
      </c>
      <c r="M648" s="159">
        <f t="shared" si="274"/>
        <v>0</v>
      </c>
      <c r="N648" s="159">
        <f t="shared" si="274"/>
        <v>0</v>
      </c>
      <c r="O648" s="159">
        <f t="shared" si="274"/>
        <v>0</v>
      </c>
      <c r="P648" s="159">
        <f t="shared" si="274"/>
        <v>0</v>
      </c>
      <c r="Q648" s="159">
        <f t="shared" si="274"/>
        <v>0</v>
      </c>
      <c r="R648" s="159">
        <f t="shared" si="274"/>
        <v>0</v>
      </c>
      <c r="S648" s="159">
        <f t="shared" si="274"/>
        <v>0</v>
      </c>
      <c r="T648" s="159">
        <f t="shared" si="274"/>
        <v>0</v>
      </c>
      <c r="U648" s="159">
        <f t="shared" si="274"/>
        <v>0</v>
      </c>
      <c r="V648" s="159">
        <f t="shared" si="274"/>
        <v>0</v>
      </c>
      <c r="W648" s="159">
        <f t="shared" si="274"/>
        <v>0</v>
      </c>
      <c r="X648" s="159">
        <f t="shared" si="274"/>
        <v>0</v>
      </c>
      <c r="Y648" s="159">
        <f t="shared" si="274"/>
        <v>0</v>
      </c>
      <c r="Z648" s="159">
        <f t="shared" si="274"/>
        <v>0</v>
      </c>
      <c r="AA648" s="159">
        <f t="shared" si="274"/>
        <v>0</v>
      </c>
      <c r="AB648" s="159">
        <f t="shared" si="274"/>
        <v>0</v>
      </c>
      <c r="AC648" s="159">
        <f t="shared" si="274"/>
        <v>0</v>
      </c>
      <c r="AD648" s="159">
        <f t="shared" si="274"/>
        <v>0</v>
      </c>
      <c r="AE648" s="159">
        <f t="shared" si="274"/>
        <v>0</v>
      </c>
      <c r="AF648" s="159">
        <f t="shared" si="274"/>
        <v>0</v>
      </c>
      <c r="AG648" s="159">
        <f t="shared" si="274"/>
        <v>0</v>
      </c>
    </row>
    <row r="649" spans="1:33" ht="19.5" hidden="1" customHeight="1">
      <c r="A649" s="17" t="s">
        <v>42</v>
      </c>
      <c r="B649" s="15">
        <v>757</v>
      </c>
      <c r="C649" s="16" t="s">
        <v>35</v>
      </c>
      <c r="D649" s="16" t="s">
        <v>109</v>
      </c>
      <c r="E649" s="16" t="s">
        <v>271</v>
      </c>
      <c r="F649" s="16" t="s">
        <v>43</v>
      </c>
      <c r="G649" s="159">
        <f>'прил 7'!G53</f>
        <v>0</v>
      </c>
      <c r="H649" s="159">
        <f>'прил 7'!H53</f>
        <v>0</v>
      </c>
      <c r="I649" s="159">
        <f>'прил 7'!I53</f>
        <v>0</v>
      </c>
      <c r="J649" s="159">
        <f>'прил 7'!J53</f>
        <v>0</v>
      </c>
      <c r="K649" s="159">
        <f>'прил 7'!K53</f>
        <v>0</v>
      </c>
      <c r="L649" s="159">
        <f>'прил 7'!L53</f>
        <v>0</v>
      </c>
      <c r="M649" s="159">
        <f>'прил 7'!M53</f>
        <v>0</v>
      </c>
      <c r="N649" s="159">
        <f>'прил 7'!N53</f>
        <v>0</v>
      </c>
      <c r="O649" s="159">
        <f>'прил 7'!O53</f>
        <v>0</v>
      </c>
      <c r="P649" s="159">
        <f>'прил 7'!P53</f>
        <v>0</v>
      </c>
      <c r="Q649" s="159">
        <f>'прил 7'!Q53</f>
        <v>0</v>
      </c>
      <c r="R649" s="159">
        <f>'прил 7'!R53</f>
        <v>0</v>
      </c>
      <c r="S649" s="159">
        <f>'прил 7'!S53</f>
        <v>0</v>
      </c>
      <c r="T649" s="159">
        <f>'прил 7'!T53</f>
        <v>0</v>
      </c>
      <c r="U649" s="159">
        <f>'прил 7'!U53</f>
        <v>0</v>
      </c>
      <c r="V649" s="159">
        <f>'прил 7'!V53</f>
        <v>0</v>
      </c>
      <c r="W649" s="159">
        <f>'прил 7'!W53</f>
        <v>0</v>
      </c>
      <c r="X649" s="159">
        <f>'прил 7'!X53</f>
        <v>0</v>
      </c>
      <c r="Y649" s="159">
        <f>'прил 7'!Y53</f>
        <v>0</v>
      </c>
      <c r="Z649" s="159">
        <f>'прил 7'!Z53</f>
        <v>0</v>
      </c>
      <c r="AA649" s="159">
        <f>'прил 7'!AA53</f>
        <v>0</v>
      </c>
      <c r="AB649" s="159">
        <f>'прил 7'!AB53</f>
        <v>0</v>
      </c>
      <c r="AC649" s="159">
        <f>'прил 7'!AC53</f>
        <v>0</v>
      </c>
      <c r="AD649" s="159">
        <f>'прил 7'!AD53</f>
        <v>0</v>
      </c>
      <c r="AE649" s="159">
        <f>'прил 7'!AE53</f>
        <v>0</v>
      </c>
      <c r="AF649" s="159">
        <f>'прил 7'!AF53</f>
        <v>0</v>
      </c>
      <c r="AG649" s="159">
        <f>'прил 7'!AG53</f>
        <v>0</v>
      </c>
    </row>
    <row r="650" spans="1:33" ht="50.25" hidden="1" customHeight="1">
      <c r="A650" s="17" t="s">
        <v>558</v>
      </c>
      <c r="B650" s="15">
        <v>757</v>
      </c>
      <c r="C650" s="16" t="s">
        <v>72</v>
      </c>
      <c r="D650" s="16" t="s">
        <v>26</v>
      </c>
      <c r="E650" s="16" t="s">
        <v>274</v>
      </c>
      <c r="F650" s="16"/>
      <c r="G650" s="160">
        <f>G651+G653</f>
        <v>0</v>
      </c>
      <c r="H650" s="160">
        <f t="shared" ref="H650:AG650" si="275">H651+H653</f>
        <v>0</v>
      </c>
      <c r="I650" s="160">
        <f t="shared" si="275"/>
        <v>0</v>
      </c>
      <c r="J650" s="160">
        <f t="shared" si="275"/>
        <v>0</v>
      </c>
      <c r="K650" s="160">
        <f t="shared" si="275"/>
        <v>0</v>
      </c>
      <c r="L650" s="160">
        <f t="shared" si="275"/>
        <v>0</v>
      </c>
      <c r="M650" s="160">
        <f t="shared" si="275"/>
        <v>0</v>
      </c>
      <c r="N650" s="160">
        <f t="shared" si="275"/>
        <v>0</v>
      </c>
      <c r="O650" s="160">
        <f t="shared" si="275"/>
        <v>0</v>
      </c>
      <c r="P650" s="160">
        <f t="shared" si="275"/>
        <v>0</v>
      </c>
      <c r="Q650" s="160">
        <f t="shared" si="275"/>
        <v>0</v>
      </c>
      <c r="R650" s="160">
        <f t="shared" si="275"/>
        <v>0</v>
      </c>
      <c r="S650" s="160">
        <f t="shared" si="275"/>
        <v>0</v>
      </c>
      <c r="T650" s="160">
        <f t="shared" si="275"/>
        <v>0</v>
      </c>
      <c r="U650" s="160">
        <f t="shared" si="275"/>
        <v>0</v>
      </c>
      <c r="V650" s="160">
        <f t="shared" si="275"/>
        <v>0</v>
      </c>
      <c r="W650" s="160">
        <f t="shared" si="275"/>
        <v>0</v>
      </c>
      <c r="X650" s="160">
        <f t="shared" si="275"/>
        <v>0</v>
      </c>
      <c r="Y650" s="160">
        <f t="shared" si="275"/>
        <v>0</v>
      </c>
      <c r="Z650" s="160">
        <f t="shared" si="275"/>
        <v>0</v>
      </c>
      <c r="AA650" s="160">
        <f t="shared" si="275"/>
        <v>0</v>
      </c>
      <c r="AB650" s="160">
        <f t="shared" si="275"/>
        <v>0</v>
      </c>
      <c r="AC650" s="160">
        <f t="shared" si="275"/>
        <v>0</v>
      </c>
      <c r="AD650" s="160">
        <f t="shared" si="275"/>
        <v>0</v>
      </c>
      <c r="AE650" s="160">
        <f t="shared" si="275"/>
        <v>0</v>
      </c>
      <c r="AF650" s="160">
        <f t="shared" si="275"/>
        <v>0</v>
      </c>
      <c r="AG650" s="160">
        <f t="shared" si="275"/>
        <v>0</v>
      </c>
    </row>
    <row r="651" spans="1:33" ht="25.5" hidden="1">
      <c r="A651" s="17" t="s">
        <v>40</v>
      </c>
      <c r="B651" s="15">
        <v>757</v>
      </c>
      <c r="C651" s="16" t="s">
        <v>72</v>
      </c>
      <c r="D651" s="16" t="s">
        <v>26</v>
      </c>
      <c r="E651" s="16" t="s">
        <v>274</v>
      </c>
      <c r="F651" s="16" t="s">
        <v>41</v>
      </c>
      <c r="G651" s="160">
        <f>G652</f>
        <v>0</v>
      </c>
      <c r="H651" s="160">
        <f t="shared" ref="H651:AG651" si="276">H652</f>
        <v>0</v>
      </c>
      <c r="I651" s="160">
        <f t="shared" si="276"/>
        <v>0</v>
      </c>
      <c r="J651" s="160">
        <f t="shared" si="276"/>
        <v>0</v>
      </c>
      <c r="K651" s="160">
        <f t="shared" si="276"/>
        <v>0</v>
      </c>
      <c r="L651" s="160">
        <f t="shared" si="276"/>
        <v>0</v>
      </c>
      <c r="M651" s="160">
        <f t="shared" si="276"/>
        <v>0</v>
      </c>
      <c r="N651" s="160">
        <f t="shared" si="276"/>
        <v>0</v>
      </c>
      <c r="O651" s="160">
        <f t="shared" si="276"/>
        <v>0</v>
      </c>
      <c r="P651" s="160">
        <f t="shared" si="276"/>
        <v>0</v>
      </c>
      <c r="Q651" s="160">
        <f t="shared" si="276"/>
        <v>0</v>
      </c>
      <c r="R651" s="160">
        <f t="shared" si="276"/>
        <v>0</v>
      </c>
      <c r="S651" s="160">
        <f t="shared" si="276"/>
        <v>0</v>
      </c>
      <c r="T651" s="160">
        <f t="shared" si="276"/>
        <v>0</v>
      </c>
      <c r="U651" s="160">
        <f t="shared" si="276"/>
        <v>0</v>
      </c>
      <c r="V651" s="160">
        <f t="shared" si="276"/>
        <v>0</v>
      </c>
      <c r="W651" s="160">
        <f t="shared" si="276"/>
        <v>0</v>
      </c>
      <c r="X651" s="160">
        <f t="shared" si="276"/>
        <v>0</v>
      </c>
      <c r="Y651" s="160">
        <f t="shared" si="276"/>
        <v>0</v>
      </c>
      <c r="Z651" s="160">
        <f t="shared" si="276"/>
        <v>0</v>
      </c>
      <c r="AA651" s="160">
        <f t="shared" si="276"/>
        <v>0</v>
      </c>
      <c r="AB651" s="160">
        <f t="shared" si="276"/>
        <v>0</v>
      </c>
      <c r="AC651" s="160">
        <f t="shared" si="276"/>
        <v>0</v>
      </c>
      <c r="AD651" s="160">
        <f t="shared" si="276"/>
        <v>0</v>
      </c>
      <c r="AE651" s="160">
        <f t="shared" si="276"/>
        <v>0</v>
      </c>
      <c r="AF651" s="160">
        <f t="shared" si="276"/>
        <v>0</v>
      </c>
      <c r="AG651" s="160">
        <f t="shared" si="276"/>
        <v>0</v>
      </c>
    </row>
    <row r="652" spans="1:33" hidden="1">
      <c r="A652" s="17" t="s">
        <v>42</v>
      </c>
      <c r="B652" s="15">
        <v>757</v>
      </c>
      <c r="C652" s="16" t="s">
        <v>72</v>
      </c>
      <c r="D652" s="16" t="s">
        <v>26</v>
      </c>
      <c r="E652" s="16" t="s">
        <v>274</v>
      </c>
      <c r="F652" s="16" t="s">
        <v>43</v>
      </c>
      <c r="G652" s="160">
        <f>'прил 7'!G253</f>
        <v>0</v>
      </c>
      <c r="H652" s="160">
        <f>'прил 7'!H253</f>
        <v>0</v>
      </c>
      <c r="I652" s="160">
        <f>'прил 7'!I253</f>
        <v>0</v>
      </c>
      <c r="J652" s="160">
        <f>'прил 7'!J253</f>
        <v>0</v>
      </c>
      <c r="K652" s="160">
        <f>'прил 7'!K253</f>
        <v>0</v>
      </c>
      <c r="L652" s="160">
        <f>'прил 7'!L253</f>
        <v>0</v>
      </c>
      <c r="M652" s="160">
        <f>'прил 7'!M253</f>
        <v>0</v>
      </c>
      <c r="N652" s="160">
        <f>'прил 7'!N253</f>
        <v>0</v>
      </c>
      <c r="O652" s="160">
        <f>'прил 7'!O253</f>
        <v>0</v>
      </c>
      <c r="P652" s="160">
        <f>'прил 7'!P253</f>
        <v>0</v>
      </c>
      <c r="Q652" s="160">
        <f>'прил 7'!Q253</f>
        <v>0</v>
      </c>
      <c r="R652" s="160">
        <f>'прил 7'!R253</f>
        <v>0</v>
      </c>
      <c r="S652" s="160">
        <f>'прил 7'!S253</f>
        <v>0</v>
      </c>
      <c r="T652" s="160">
        <f>'прил 7'!T253</f>
        <v>0</v>
      </c>
      <c r="U652" s="160">
        <f>'прил 7'!U253</f>
        <v>0</v>
      </c>
      <c r="V652" s="160">
        <f>'прил 7'!V253</f>
        <v>0</v>
      </c>
      <c r="W652" s="160">
        <f>'прил 7'!W253</f>
        <v>0</v>
      </c>
      <c r="X652" s="160">
        <f>'прил 7'!X253</f>
        <v>0</v>
      </c>
      <c r="Y652" s="160">
        <f>'прил 7'!Y253</f>
        <v>0</v>
      </c>
      <c r="Z652" s="160">
        <f>'прил 7'!Z253</f>
        <v>0</v>
      </c>
      <c r="AA652" s="160">
        <f>'прил 7'!AA253</f>
        <v>0</v>
      </c>
      <c r="AB652" s="160">
        <f>'прил 7'!AB253</f>
        <v>0</v>
      </c>
      <c r="AC652" s="160">
        <f>'прил 7'!AC253</f>
        <v>0</v>
      </c>
      <c r="AD652" s="160">
        <f>'прил 7'!AD253</f>
        <v>0</v>
      </c>
      <c r="AE652" s="160">
        <f>'прил 7'!AE253</f>
        <v>0</v>
      </c>
      <c r="AF652" s="160">
        <f>'прил 7'!AF253</f>
        <v>0</v>
      </c>
      <c r="AG652" s="160">
        <f>'прил 7'!AG253</f>
        <v>0</v>
      </c>
    </row>
    <row r="653" spans="1:33" hidden="1">
      <c r="A653" s="17" t="s">
        <v>343</v>
      </c>
      <c r="B653" s="15">
        <v>757</v>
      </c>
      <c r="C653" s="16" t="s">
        <v>72</v>
      </c>
      <c r="D653" s="16" t="s">
        <v>26</v>
      </c>
      <c r="E653" s="16" t="s">
        <v>274</v>
      </c>
      <c r="F653" s="16" t="s">
        <v>344</v>
      </c>
      <c r="G653" s="160">
        <f>G654</f>
        <v>0</v>
      </c>
      <c r="H653" s="160">
        <f t="shared" ref="H653:AG653" si="277">H654</f>
        <v>0</v>
      </c>
      <c r="I653" s="160">
        <f t="shared" si="277"/>
        <v>0</v>
      </c>
      <c r="J653" s="160">
        <f t="shared" si="277"/>
        <v>0</v>
      </c>
      <c r="K653" s="160">
        <f t="shared" si="277"/>
        <v>0</v>
      </c>
      <c r="L653" s="160">
        <f t="shared" si="277"/>
        <v>0</v>
      </c>
      <c r="M653" s="160">
        <f t="shared" si="277"/>
        <v>0</v>
      </c>
      <c r="N653" s="160">
        <f t="shared" si="277"/>
        <v>0</v>
      </c>
      <c r="O653" s="160">
        <f t="shared" si="277"/>
        <v>0</v>
      </c>
      <c r="P653" s="160">
        <f t="shared" si="277"/>
        <v>0</v>
      </c>
      <c r="Q653" s="160">
        <f t="shared" si="277"/>
        <v>0</v>
      </c>
      <c r="R653" s="160">
        <f t="shared" si="277"/>
        <v>0</v>
      </c>
      <c r="S653" s="160">
        <f t="shared" si="277"/>
        <v>0</v>
      </c>
      <c r="T653" s="160">
        <f t="shared" si="277"/>
        <v>0</v>
      </c>
      <c r="U653" s="160">
        <f t="shared" si="277"/>
        <v>0</v>
      </c>
      <c r="V653" s="160">
        <f t="shared" si="277"/>
        <v>0</v>
      </c>
      <c r="W653" s="160">
        <f t="shared" si="277"/>
        <v>0</v>
      </c>
      <c r="X653" s="160">
        <f t="shared" si="277"/>
        <v>0</v>
      </c>
      <c r="Y653" s="160">
        <f t="shared" si="277"/>
        <v>0</v>
      </c>
      <c r="Z653" s="160">
        <f t="shared" si="277"/>
        <v>0</v>
      </c>
      <c r="AA653" s="160">
        <f t="shared" si="277"/>
        <v>0</v>
      </c>
      <c r="AB653" s="160">
        <f t="shared" si="277"/>
        <v>0</v>
      </c>
      <c r="AC653" s="160">
        <f t="shared" si="277"/>
        <v>0</v>
      </c>
      <c r="AD653" s="160">
        <f t="shared" si="277"/>
        <v>0</v>
      </c>
      <c r="AE653" s="160">
        <f t="shared" si="277"/>
        <v>0</v>
      </c>
      <c r="AF653" s="160">
        <f t="shared" si="277"/>
        <v>0</v>
      </c>
      <c r="AG653" s="160">
        <f t="shared" si="277"/>
        <v>0</v>
      </c>
    </row>
    <row r="654" spans="1:33" hidden="1">
      <c r="A654" s="17" t="s">
        <v>361</v>
      </c>
      <c r="B654" s="15">
        <v>757</v>
      </c>
      <c r="C654" s="16" t="s">
        <v>72</v>
      </c>
      <c r="D654" s="16" t="s">
        <v>26</v>
      </c>
      <c r="E654" s="16" t="s">
        <v>274</v>
      </c>
      <c r="F654" s="16" t="s">
        <v>362</v>
      </c>
      <c r="G654" s="160">
        <f>'прил 7'!G255</f>
        <v>0</v>
      </c>
      <c r="H654" s="160">
        <f>'прил 7'!H255</f>
        <v>0</v>
      </c>
      <c r="I654" s="160">
        <f>'прил 7'!I255</f>
        <v>0</v>
      </c>
      <c r="J654" s="160">
        <f>'прил 7'!J255</f>
        <v>0</v>
      </c>
      <c r="K654" s="160">
        <f>'прил 7'!K255</f>
        <v>0</v>
      </c>
      <c r="L654" s="160">
        <f>'прил 7'!L255</f>
        <v>0</v>
      </c>
      <c r="M654" s="160">
        <f>'прил 7'!M255</f>
        <v>0</v>
      </c>
      <c r="N654" s="160">
        <f>'прил 7'!N255</f>
        <v>0</v>
      </c>
      <c r="O654" s="160">
        <f>'прил 7'!O255</f>
        <v>0</v>
      </c>
      <c r="P654" s="160">
        <f>'прил 7'!P255</f>
        <v>0</v>
      </c>
      <c r="Q654" s="160">
        <f>'прил 7'!Q255</f>
        <v>0</v>
      </c>
      <c r="R654" s="160">
        <f>'прил 7'!R255</f>
        <v>0</v>
      </c>
      <c r="S654" s="160">
        <f>'прил 7'!S255</f>
        <v>0</v>
      </c>
      <c r="T654" s="160">
        <f>'прил 7'!T255</f>
        <v>0</v>
      </c>
      <c r="U654" s="160">
        <f>'прил 7'!U255</f>
        <v>0</v>
      </c>
      <c r="V654" s="160">
        <f>'прил 7'!V255</f>
        <v>0</v>
      </c>
      <c r="W654" s="160">
        <f>'прил 7'!W255</f>
        <v>0</v>
      </c>
      <c r="X654" s="160">
        <f>'прил 7'!X255</f>
        <v>0</v>
      </c>
      <c r="Y654" s="160">
        <f>'прил 7'!Y255</f>
        <v>0</v>
      </c>
      <c r="Z654" s="160">
        <f>'прил 7'!Z255</f>
        <v>0</v>
      </c>
      <c r="AA654" s="160">
        <f>'прил 7'!AA255</f>
        <v>0</v>
      </c>
      <c r="AB654" s="160">
        <f>'прил 7'!AB255</f>
        <v>0</v>
      </c>
      <c r="AC654" s="160">
        <f>'прил 7'!AC255</f>
        <v>0</v>
      </c>
      <c r="AD654" s="160">
        <f>'прил 7'!AD255</f>
        <v>0</v>
      </c>
      <c r="AE654" s="160">
        <f>'прил 7'!AE255</f>
        <v>0</v>
      </c>
      <c r="AF654" s="160">
        <f>'прил 7'!AF255</f>
        <v>0</v>
      </c>
      <c r="AG654" s="160">
        <f>'прил 7'!AG255</f>
        <v>0</v>
      </c>
    </row>
    <row r="655" spans="1:33" ht="30.75" hidden="1" customHeight="1">
      <c r="A655" s="25" t="s">
        <v>391</v>
      </c>
      <c r="B655" s="15"/>
      <c r="C655" s="16"/>
      <c r="D655" s="16"/>
      <c r="E655" s="16" t="s">
        <v>392</v>
      </c>
      <c r="F655" s="15"/>
      <c r="G655" s="160">
        <f>G656</f>
        <v>0</v>
      </c>
      <c r="H655" s="160">
        <f t="shared" ref="H655:AG657" si="278">H656</f>
        <v>0</v>
      </c>
      <c r="I655" s="160">
        <f t="shared" si="278"/>
        <v>0</v>
      </c>
      <c r="J655" s="160">
        <f t="shared" si="278"/>
        <v>0</v>
      </c>
      <c r="K655" s="160">
        <f t="shared" si="278"/>
        <v>0</v>
      </c>
      <c r="L655" s="160">
        <f t="shared" si="278"/>
        <v>0</v>
      </c>
      <c r="M655" s="160">
        <f t="shared" si="278"/>
        <v>0</v>
      </c>
      <c r="N655" s="160">
        <f t="shared" si="278"/>
        <v>0</v>
      </c>
      <c r="O655" s="160">
        <f t="shared" si="278"/>
        <v>0</v>
      </c>
      <c r="P655" s="160">
        <f t="shared" si="278"/>
        <v>0</v>
      </c>
      <c r="Q655" s="160">
        <f t="shared" si="278"/>
        <v>0</v>
      </c>
      <c r="R655" s="160">
        <f t="shared" si="278"/>
        <v>0</v>
      </c>
      <c r="S655" s="160">
        <f t="shared" si="278"/>
        <v>0</v>
      </c>
      <c r="T655" s="160">
        <f t="shared" si="278"/>
        <v>0</v>
      </c>
      <c r="U655" s="160">
        <f t="shared" si="278"/>
        <v>0</v>
      </c>
      <c r="V655" s="160">
        <f t="shared" si="278"/>
        <v>0</v>
      </c>
      <c r="W655" s="160">
        <f t="shared" si="278"/>
        <v>0</v>
      </c>
      <c r="X655" s="160">
        <f t="shared" si="278"/>
        <v>0</v>
      </c>
      <c r="Y655" s="160">
        <f t="shared" si="278"/>
        <v>0</v>
      </c>
      <c r="Z655" s="160">
        <f t="shared" si="278"/>
        <v>0</v>
      </c>
      <c r="AA655" s="160">
        <f t="shared" si="278"/>
        <v>0</v>
      </c>
      <c r="AB655" s="160">
        <f t="shared" si="278"/>
        <v>0</v>
      </c>
      <c r="AC655" s="160">
        <f t="shared" si="278"/>
        <v>0</v>
      </c>
      <c r="AD655" s="160">
        <f t="shared" si="278"/>
        <v>0</v>
      </c>
      <c r="AE655" s="160">
        <f t="shared" si="278"/>
        <v>0</v>
      </c>
      <c r="AF655" s="160">
        <f t="shared" si="278"/>
        <v>0</v>
      </c>
      <c r="AG655" s="160">
        <f t="shared" si="278"/>
        <v>0</v>
      </c>
    </row>
    <row r="656" spans="1:33" ht="106.5" hidden="1" customHeight="1">
      <c r="A656" s="56" t="s">
        <v>55</v>
      </c>
      <c r="B656" s="15">
        <v>757</v>
      </c>
      <c r="C656" s="16" t="s">
        <v>35</v>
      </c>
      <c r="D656" s="16" t="s">
        <v>109</v>
      </c>
      <c r="E656" s="16" t="s">
        <v>242</v>
      </c>
      <c r="F656" s="16"/>
      <c r="G656" s="159">
        <f>G657</f>
        <v>0</v>
      </c>
      <c r="H656" s="159">
        <f t="shared" si="278"/>
        <v>0</v>
      </c>
      <c r="I656" s="159">
        <f t="shared" si="278"/>
        <v>0</v>
      </c>
      <c r="J656" s="159">
        <f t="shared" si="278"/>
        <v>0</v>
      </c>
      <c r="K656" s="159">
        <f t="shared" si="278"/>
        <v>0</v>
      </c>
      <c r="L656" s="159">
        <f t="shared" si="278"/>
        <v>0</v>
      </c>
      <c r="M656" s="159">
        <f t="shared" si="278"/>
        <v>0</v>
      </c>
      <c r="N656" s="159">
        <f t="shared" si="278"/>
        <v>0</v>
      </c>
      <c r="O656" s="159">
        <f t="shared" si="278"/>
        <v>0</v>
      </c>
      <c r="P656" s="159">
        <f t="shared" si="278"/>
        <v>0</v>
      </c>
      <c r="Q656" s="159">
        <f t="shared" si="278"/>
        <v>0</v>
      </c>
      <c r="R656" s="159">
        <f t="shared" si="278"/>
        <v>0</v>
      </c>
      <c r="S656" s="159">
        <f t="shared" si="278"/>
        <v>0</v>
      </c>
      <c r="T656" s="159">
        <f t="shared" si="278"/>
        <v>0</v>
      </c>
      <c r="U656" s="159">
        <f t="shared" si="278"/>
        <v>0</v>
      </c>
      <c r="V656" s="159">
        <f t="shared" si="278"/>
        <v>0</v>
      </c>
      <c r="W656" s="159">
        <f t="shared" si="278"/>
        <v>0</v>
      </c>
      <c r="X656" s="159">
        <f t="shared" si="278"/>
        <v>0</v>
      </c>
      <c r="Y656" s="159">
        <f t="shared" si="278"/>
        <v>0</v>
      </c>
      <c r="Z656" s="159">
        <f t="shared" si="278"/>
        <v>0</v>
      </c>
      <c r="AA656" s="159">
        <f t="shared" si="278"/>
        <v>0</v>
      </c>
      <c r="AB656" s="159">
        <f t="shared" si="278"/>
        <v>0</v>
      </c>
      <c r="AC656" s="159">
        <f t="shared" si="278"/>
        <v>0</v>
      </c>
      <c r="AD656" s="159">
        <f t="shared" si="278"/>
        <v>0</v>
      </c>
      <c r="AE656" s="159">
        <f t="shared" si="278"/>
        <v>0</v>
      </c>
      <c r="AF656" s="159">
        <f t="shared" si="278"/>
        <v>0</v>
      </c>
      <c r="AG656" s="159">
        <f t="shared" si="278"/>
        <v>0</v>
      </c>
    </row>
    <row r="657" spans="1:33" ht="25.5" hidden="1">
      <c r="A657" s="17" t="s">
        <v>40</v>
      </c>
      <c r="B657" s="15">
        <v>757</v>
      </c>
      <c r="C657" s="16" t="s">
        <v>35</v>
      </c>
      <c r="D657" s="16" t="s">
        <v>109</v>
      </c>
      <c r="E657" s="16" t="s">
        <v>242</v>
      </c>
      <c r="F657" s="16" t="s">
        <v>41</v>
      </c>
      <c r="G657" s="159">
        <f>G658</f>
        <v>0</v>
      </c>
      <c r="H657" s="159">
        <f t="shared" si="278"/>
        <v>0</v>
      </c>
      <c r="I657" s="159">
        <f t="shared" si="278"/>
        <v>0</v>
      </c>
      <c r="J657" s="159">
        <f t="shared" si="278"/>
        <v>0</v>
      </c>
      <c r="K657" s="159">
        <f t="shared" si="278"/>
        <v>0</v>
      </c>
      <c r="L657" s="159">
        <f t="shared" si="278"/>
        <v>0</v>
      </c>
      <c r="M657" s="159">
        <f t="shared" si="278"/>
        <v>0</v>
      </c>
      <c r="N657" s="159">
        <f t="shared" si="278"/>
        <v>0</v>
      </c>
      <c r="O657" s="159">
        <f t="shared" si="278"/>
        <v>0</v>
      </c>
      <c r="P657" s="159">
        <f t="shared" si="278"/>
        <v>0</v>
      </c>
      <c r="Q657" s="159">
        <f t="shared" si="278"/>
        <v>0</v>
      </c>
      <c r="R657" s="159">
        <f t="shared" si="278"/>
        <v>0</v>
      </c>
      <c r="S657" s="159">
        <f t="shared" si="278"/>
        <v>0</v>
      </c>
      <c r="T657" s="159">
        <f t="shared" si="278"/>
        <v>0</v>
      </c>
      <c r="U657" s="159">
        <f t="shared" si="278"/>
        <v>0</v>
      </c>
      <c r="V657" s="159">
        <f t="shared" si="278"/>
        <v>0</v>
      </c>
      <c r="W657" s="159">
        <f t="shared" si="278"/>
        <v>0</v>
      </c>
      <c r="X657" s="159">
        <f t="shared" si="278"/>
        <v>0</v>
      </c>
      <c r="Y657" s="159">
        <f t="shared" si="278"/>
        <v>0</v>
      </c>
      <c r="Z657" s="159">
        <f t="shared" si="278"/>
        <v>0</v>
      </c>
      <c r="AA657" s="159">
        <f t="shared" si="278"/>
        <v>0</v>
      </c>
      <c r="AB657" s="159">
        <f t="shared" si="278"/>
        <v>0</v>
      </c>
      <c r="AC657" s="159">
        <f t="shared" si="278"/>
        <v>0</v>
      </c>
      <c r="AD657" s="159">
        <f t="shared" si="278"/>
        <v>0</v>
      </c>
      <c r="AE657" s="159">
        <f t="shared" si="278"/>
        <v>0</v>
      </c>
      <c r="AF657" s="159">
        <f t="shared" si="278"/>
        <v>0</v>
      </c>
      <c r="AG657" s="159">
        <f t="shared" si="278"/>
        <v>0</v>
      </c>
    </row>
    <row r="658" spans="1:33" ht="19.5" hidden="1" customHeight="1">
      <c r="A658" s="17" t="s">
        <v>42</v>
      </c>
      <c r="B658" s="15">
        <v>757</v>
      </c>
      <c r="C658" s="16" t="s">
        <v>35</v>
      </c>
      <c r="D658" s="16" t="s">
        <v>109</v>
      </c>
      <c r="E658" s="16" t="s">
        <v>242</v>
      </c>
      <c r="F658" s="16" t="s">
        <v>43</v>
      </c>
      <c r="G658" s="159">
        <f>'прил 7'!G44</f>
        <v>0</v>
      </c>
      <c r="H658" s="159">
        <f>'прил 7'!H44</f>
        <v>0</v>
      </c>
      <c r="I658" s="159">
        <f>'прил 7'!I44</f>
        <v>0</v>
      </c>
      <c r="J658" s="159">
        <f>'прил 7'!J44</f>
        <v>0</v>
      </c>
      <c r="K658" s="159">
        <f>'прил 7'!K44</f>
        <v>0</v>
      </c>
      <c r="L658" s="159">
        <f>'прил 7'!L44</f>
        <v>0</v>
      </c>
      <c r="M658" s="159">
        <f>'прил 7'!M44</f>
        <v>0</v>
      </c>
      <c r="N658" s="159">
        <f>'прил 7'!N44</f>
        <v>0</v>
      </c>
      <c r="O658" s="159">
        <f>'прил 7'!O44</f>
        <v>0</v>
      </c>
      <c r="P658" s="159">
        <f>'прил 7'!P44</f>
        <v>0</v>
      </c>
      <c r="Q658" s="159">
        <f>'прил 7'!Q44</f>
        <v>0</v>
      </c>
      <c r="R658" s="159">
        <f>'прил 7'!R44</f>
        <v>0</v>
      </c>
      <c r="S658" s="159">
        <f>'прил 7'!S44</f>
        <v>0</v>
      </c>
      <c r="T658" s="159">
        <f>'прил 7'!T44</f>
        <v>0</v>
      </c>
      <c r="U658" s="159">
        <f>'прил 7'!U44</f>
        <v>0</v>
      </c>
      <c r="V658" s="159">
        <f>'прил 7'!V44</f>
        <v>0</v>
      </c>
      <c r="W658" s="159">
        <f>'прил 7'!W44</f>
        <v>0</v>
      </c>
      <c r="X658" s="159">
        <f>'прил 7'!X44</f>
        <v>0</v>
      </c>
      <c r="Y658" s="159">
        <f>'прил 7'!Y44</f>
        <v>0</v>
      </c>
      <c r="Z658" s="159">
        <f>'прил 7'!Z44</f>
        <v>0</v>
      </c>
      <c r="AA658" s="159">
        <f>'прил 7'!AA44</f>
        <v>0</v>
      </c>
      <c r="AB658" s="159">
        <f>'прил 7'!AB44</f>
        <v>0</v>
      </c>
      <c r="AC658" s="159">
        <f>'прил 7'!AC44</f>
        <v>0</v>
      </c>
      <c r="AD658" s="159">
        <f>'прил 7'!AD44</f>
        <v>0</v>
      </c>
      <c r="AE658" s="159">
        <f>'прил 7'!AE44</f>
        <v>0</v>
      </c>
      <c r="AF658" s="159">
        <f>'прил 7'!AF44</f>
        <v>0</v>
      </c>
      <c r="AG658" s="159">
        <f>'прил 7'!AG44</f>
        <v>0</v>
      </c>
    </row>
    <row r="659" spans="1:33" ht="25.5">
      <c r="A659" s="17" t="s">
        <v>39</v>
      </c>
      <c r="B659" s="15">
        <v>757</v>
      </c>
      <c r="C659" s="16" t="s">
        <v>35</v>
      </c>
      <c r="D659" s="16" t="s">
        <v>37</v>
      </c>
      <c r="E659" s="16" t="s">
        <v>421</v>
      </c>
      <c r="F659" s="16"/>
      <c r="G659" s="159">
        <f>G660+G674</f>
        <v>22728853.57</v>
      </c>
      <c r="H659" s="159">
        <f t="shared" ref="H659:AG659" si="279">H660+H674</f>
        <v>22728854.57</v>
      </c>
      <c r="I659" s="159">
        <f t="shared" si="279"/>
        <v>22728855.57</v>
      </c>
      <c r="J659" s="159">
        <f t="shared" si="279"/>
        <v>22728856.57</v>
      </c>
      <c r="K659" s="159">
        <f t="shared" si="279"/>
        <v>22728857.57</v>
      </c>
      <c r="L659" s="159">
        <f t="shared" si="279"/>
        <v>22728858.57</v>
      </c>
      <c r="M659" s="159">
        <f t="shared" si="279"/>
        <v>22728859.57</v>
      </c>
      <c r="N659" s="159">
        <f t="shared" si="279"/>
        <v>22728860.57</v>
      </c>
      <c r="O659" s="159">
        <f t="shared" si="279"/>
        <v>22728861.57</v>
      </c>
      <c r="P659" s="159">
        <f t="shared" si="279"/>
        <v>22728862.57</v>
      </c>
      <c r="Q659" s="159">
        <f t="shared" si="279"/>
        <v>22728863.57</v>
      </c>
      <c r="R659" s="159">
        <f t="shared" si="279"/>
        <v>22728864.57</v>
      </c>
      <c r="S659" s="159">
        <f t="shared" si="279"/>
        <v>12</v>
      </c>
      <c r="T659" s="159">
        <f t="shared" si="279"/>
        <v>13</v>
      </c>
      <c r="U659" s="159">
        <f t="shared" si="279"/>
        <v>14</v>
      </c>
      <c r="V659" s="159">
        <f t="shared" si="279"/>
        <v>15</v>
      </c>
      <c r="W659" s="159">
        <f t="shared" si="279"/>
        <v>16</v>
      </c>
      <c r="X659" s="159">
        <f t="shared" si="279"/>
        <v>17</v>
      </c>
      <c r="Y659" s="159">
        <f t="shared" si="279"/>
        <v>18</v>
      </c>
      <c r="Z659" s="159">
        <f t="shared" si="279"/>
        <v>19</v>
      </c>
      <c r="AA659" s="159">
        <f t="shared" si="279"/>
        <v>20</v>
      </c>
      <c r="AB659" s="159">
        <f t="shared" si="279"/>
        <v>21</v>
      </c>
      <c r="AC659" s="159">
        <f t="shared" si="279"/>
        <v>22</v>
      </c>
      <c r="AD659" s="159">
        <f t="shared" si="279"/>
        <v>23</v>
      </c>
      <c r="AE659" s="159">
        <f t="shared" si="279"/>
        <v>24</v>
      </c>
      <c r="AF659" s="159">
        <f t="shared" si="279"/>
        <v>25</v>
      </c>
      <c r="AG659" s="159">
        <f t="shared" si="279"/>
        <v>22728853.57</v>
      </c>
    </row>
    <row r="660" spans="1:33" ht="25.5">
      <c r="A660" s="17" t="s">
        <v>40</v>
      </c>
      <c r="B660" s="15">
        <v>757</v>
      </c>
      <c r="C660" s="16" t="s">
        <v>35</v>
      </c>
      <c r="D660" s="16" t="s">
        <v>37</v>
      </c>
      <c r="E660" s="16" t="s">
        <v>421</v>
      </c>
      <c r="F660" s="16" t="s">
        <v>41</v>
      </c>
      <c r="G660" s="159">
        <f>G661</f>
        <v>22728853.57</v>
      </c>
      <c r="H660" s="159">
        <f t="shared" ref="H660:AG660" si="280">H661</f>
        <v>22728853.57</v>
      </c>
      <c r="I660" s="159">
        <f t="shared" si="280"/>
        <v>22728853.57</v>
      </c>
      <c r="J660" s="159">
        <f t="shared" si="280"/>
        <v>22728853.57</v>
      </c>
      <c r="K660" s="159">
        <f t="shared" si="280"/>
        <v>22728853.57</v>
      </c>
      <c r="L660" s="159">
        <f t="shared" si="280"/>
        <v>22728853.57</v>
      </c>
      <c r="M660" s="159">
        <f t="shared" si="280"/>
        <v>22728853.57</v>
      </c>
      <c r="N660" s="159">
        <f t="shared" si="280"/>
        <v>22728853.57</v>
      </c>
      <c r="O660" s="159">
        <f t="shared" si="280"/>
        <v>22728853.57</v>
      </c>
      <c r="P660" s="159">
        <f t="shared" si="280"/>
        <v>22728853.57</v>
      </c>
      <c r="Q660" s="159">
        <f t="shared" si="280"/>
        <v>22728853.57</v>
      </c>
      <c r="R660" s="159">
        <f t="shared" si="280"/>
        <v>22728853.57</v>
      </c>
      <c r="S660" s="159">
        <f t="shared" si="280"/>
        <v>0</v>
      </c>
      <c r="T660" s="159">
        <f t="shared" si="280"/>
        <v>0</v>
      </c>
      <c r="U660" s="159">
        <f t="shared" si="280"/>
        <v>0</v>
      </c>
      <c r="V660" s="159">
        <f t="shared" si="280"/>
        <v>0</v>
      </c>
      <c r="W660" s="159">
        <f t="shared" si="280"/>
        <v>0</v>
      </c>
      <c r="X660" s="159">
        <f t="shared" si="280"/>
        <v>0</v>
      </c>
      <c r="Y660" s="159">
        <f t="shared" si="280"/>
        <v>0</v>
      </c>
      <c r="Z660" s="159">
        <f t="shared" si="280"/>
        <v>0</v>
      </c>
      <c r="AA660" s="159">
        <f t="shared" si="280"/>
        <v>0</v>
      </c>
      <c r="AB660" s="159">
        <f t="shared" si="280"/>
        <v>0</v>
      </c>
      <c r="AC660" s="159">
        <f t="shared" si="280"/>
        <v>0</v>
      </c>
      <c r="AD660" s="159">
        <f t="shared" si="280"/>
        <v>0</v>
      </c>
      <c r="AE660" s="159">
        <f t="shared" si="280"/>
        <v>0</v>
      </c>
      <c r="AF660" s="159">
        <f t="shared" si="280"/>
        <v>0</v>
      </c>
      <c r="AG660" s="159">
        <f t="shared" si="280"/>
        <v>22728853.57</v>
      </c>
    </row>
    <row r="661" spans="1:33" ht="19.5" customHeight="1">
      <c r="A661" s="17" t="s">
        <v>42</v>
      </c>
      <c r="B661" s="15">
        <v>757</v>
      </c>
      <c r="C661" s="16" t="s">
        <v>35</v>
      </c>
      <c r="D661" s="16" t="s">
        <v>37</v>
      </c>
      <c r="E661" s="16" t="s">
        <v>421</v>
      </c>
      <c r="F661" s="16" t="s">
        <v>43</v>
      </c>
      <c r="G661" s="159">
        <f>'прил 7'!G47</f>
        <v>22728853.57</v>
      </c>
      <c r="H661" s="159">
        <f>'прил 7'!H47</f>
        <v>22728853.57</v>
      </c>
      <c r="I661" s="159">
        <f>'прил 7'!I47</f>
        <v>22728853.57</v>
      </c>
      <c r="J661" s="159">
        <f>'прил 7'!J47</f>
        <v>22728853.57</v>
      </c>
      <c r="K661" s="159">
        <f>'прил 7'!K47</f>
        <v>22728853.57</v>
      </c>
      <c r="L661" s="159">
        <f>'прил 7'!L47</f>
        <v>22728853.57</v>
      </c>
      <c r="M661" s="159">
        <f>'прил 7'!M47</f>
        <v>22728853.57</v>
      </c>
      <c r="N661" s="159">
        <f>'прил 7'!N47</f>
        <v>22728853.57</v>
      </c>
      <c r="O661" s="159">
        <f>'прил 7'!O47</f>
        <v>22728853.57</v>
      </c>
      <c r="P661" s="159">
        <f>'прил 7'!P47</f>
        <v>22728853.57</v>
      </c>
      <c r="Q661" s="159">
        <f>'прил 7'!Q47</f>
        <v>22728853.57</v>
      </c>
      <c r="R661" s="159">
        <f>'прил 7'!R47</f>
        <v>22728853.57</v>
      </c>
      <c r="S661" s="159">
        <f>'прил 7'!S47</f>
        <v>0</v>
      </c>
      <c r="T661" s="159">
        <f>'прил 7'!T47</f>
        <v>0</v>
      </c>
      <c r="U661" s="159">
        <f>'прил 7'!U47</f>
        <v>0</v>
      </c>
      <c r="V661" s="159">
        <f>'прил 7'!V47</f>
        <v>0</v>
      </c>
      <c r="W661" s="159">
        <f>'прил 7'!W47</f>
        <v>0</v>
      </c>
      <c r="X661" s="159">
        <f>'прил 7'!X47</f>
        <v>0</v>
      </c>
      <c r="Y661" s="159">
        <f>'прил 7'!Y47</f>
        <v>0</v>
      </c>
      <c r="Z661" s="159">
        <f>'прил 7'!Z47</f>
        <v>0</v>
      </c>
      <c r="AA661" s="159">
        <f>'прил 7'!AA47</f>
        <v>0</v>
      </c>
      <c r="AB661" s="159">
        <f>'прил 7'!AB47</f>
        <v>0</v>
      </c>
      <c r="AC661" s="159">
        <f>'прил 7'!AC47</f>
        <v>0</v>
      </c>
      <c r="AD661" s="159">
        <f>'прил 7'!AD47</f>
        <v>0</v>
      </c>
      <c r="AE661" s="159">
        <f>'прил 7'!AE47</f>
        <v>0</v>
      </c>
      <c r="AF661" s="159">
        <f>'прил 7'!AF47</f>
        <v>0</v>
      </c>
      <c r="AG661" s="159">
        <v>22728853.57</v>
      </c>
    </row>
    <row r="662" spans="1:33" ht="51.75" hidden="1" customHeight="1">
      <c r="A662" s="17" t="s">
        <v>233</v>
      </c>
      <c r="B662" s="15">
        <v>757</v>
      </c>
      <c r="C662" s="16" t="s">
        <v>72</v>
      </c>
      <c r="D662" s="16" t="s">
        <v>26</v>
      </c>
      <c r="E662" s="16" t="s">
        <v>427</v>
      </c>
      <c r="F662" s="16"/>
      <c r="G662" s="160">
        <f>G663</f>
        <v>0</v>
      </c>
      <c r="H662" s="160">
        <f t="shared" ref="H662:AG664" si="281">H663</f>
        <v>0</v>
      </c>
      <c r="I662" s="160">
        <f t="shared" si="281"/>
        <v>0</v>
      </c>
      <c r="J662" s="160">
        <f t="shared" si="281"/>
        <v>0</v>
      </c>
      <c r="K662" s="160">
        <f t="shared" si="281"/>
        <v>0</v>
      </c>
      <c r="L662" s="160">
        <f t="shared" si="281"/>
        <v>0</v>
      </c>
      <c r="M662" s="160">
        <f t="shared" si="281"/>
        <v>0</v>
      </c>
      <c r="N662" s="160">
        <f t="shared" si="281"/>
        <v>0</v>
      </c>
      <c r="O662" s="160">
        <f t="shared" si="281"/>
        <v>0</v>
      </c>
      <c r="P662" s="160">
        <f t="shared" si="281"/>
        <v>0</v>
      </c>
      <c r="Q662" s="160">
        <f t="shared" si="281"/>
        <v>0</v>
      </c>
      <c r="R662" s="160">
        <f t="shared" si="281"/>
        <v>0</v>
      </c>
      <c r="S662" s="160">
        <f t="shared" si="281"/>
        <v>0</v>
      </c>
      <c r="T662" s="160">
        <f t="shared" si="281"/>
        <v>0</v>
      </c>
      <c r="U662" s="160">
        <f t="shared" si="281"/>
        <v>0</v>
      </c>
      <c r="V662" s="160">
        <f t="shared" si="281"/>
        <v>0</v>
      </c>
      <c r="W662" s="160">
        <f t="shared" si="281"/>
        <v>0</v>
      </c>
      <c r="X662" s="160">
        <f t="shared" si="281"/>
        <v>0</v>
      </c>
      <c r="Y662" s="160">
        <f t="shared" si="281"/>
        <v>0</v>
      </c>
      <c r="Z662" s="160">
        <f t="shared" si="281"/>
        <v>0</v>
      </c>
      <c r="AA662" s="160">
        <f t="shared" si="281"/>
        <v>0</v>
      </c>
      <c r="AB662" s="160">
        <f t="shared" si="281"/>
        <v>0</v>
      </c>
      <c r="AC662" s="160">
        <f t="shared" si="281"/>
        <v>0</v>
      </c>
      <c r="AD662" s="160">
        <f t="shared" si="281"/>
        <v>0</v>
      </c>
      <c r="AE662" s="160">
        <f t="shared" si="281"/>
        <v>0</v>
      </c>
      <c r="AF662" s="160">
        <f t="shared" si="281"/>
        <v>0</v>
      </c>
      <c r="AG662" s="160">
        <f t="shared" si="281"/>
        <v>0</v>
      </c>
    </row>
    <row r="663" spans="1:33" ht="25.5" hidden="1">
      <c r="A663" s="17" t="s">
        <v>40</v>
      </c>
      <c r="B663" s="15">
        <v>757</v>
      </c>
      <c r="C663" s="16" t="s">
        <v>72</v>
      </c>
      <c r="D663" s="16" t="s">
        <v>26</v>
      </c>
      <c r="E663" s="16" t="s">
        <v>427</v>
      </c>
      <c r="F663" s="16" t="s">
        <v>41</v>
      </c>
      <c r="G663" s="160">
        <f>G664</f>
        <v>0</v>
      </c>
      <c r="H663" s="160">
        <f t="shared" si="281"/>
        <v>0</v>
      </c>
      <c r="I663" s="160">
        <f t="shared" si="281"/>
        <v>0</v>
      </c>
      <c r="J663" s="160">
        <f t="shared" si="281"/>
        <v>0</v>
      </c>
      <c r="K663" s="160">
        <f t="shared" si="281"/>
        <v>0</v>
      </c>
      <c r="L663" s="160">
        <f t="shared" si="281"/>
        <v>0</v>
      </c>
      <c r="M663" s="160">
        <f t="shared" si="281"/>
        <v>0</v>
      </c>
      <c r="N663" s="160">
        <f t="shared" si="281"/>
        <v>0</v>
      </c>
      <c r="O663" s="160">
        <f t="shared" si="281"/>
        <v>0</v>
      </c>
      <c r="P663" s="160">
        <f t="shared" si="281"/>
        <v>0</v>
      </c>
      <c r="Q663" s="160">
        <f t="shared" si="281"/>
        <v>0</v>
      </c>
      <c r="R663" s="160">
        <f t="shared" si="281"/>
        <v>0</v>
      </c>
      <c r="S663" s="160">
        <f t="shared" si="281"/>
        <v>0</v>
      </c>
      <c r="T663" s="160">
        <f t="shared" si="281"/>
        <v>0</v>
      </c>
      <c r="U663" s="160">
        <f t="shared" si="281"/>
        <v>0</v>
      </c>
      <c r="V663" s="160">
        <f t="shared" si="281"/>
        <v>0</v>
      </c>
      <c r="W663" s="160">
        <f t="shared" si="281"/>
        <v>0</v>
      </c>
      <c r="X663" s="160">
        <f t="shared" si="281"/>
        <v>0</v>
      </c>
      <c r="Y663" s="160">
        <f t="shared" si="281"/>
        <v>0</v>
      </c>
      <c r="Z663" s="160">
        <f t="shared" si="281"/>
        <v>0</v>
      </c>
      <c r="AA663" s="160">
        <f t="shared" si="281"/>
        <v>0</v>
      </c>
      <c r="AB663" s="160">
        <f t="shared" si="281"/>
        <v>0</v>
      </c>
      <c r="AC663" s="160">
        <f t="shared" si="281"/>
        <v>0</v>
      </c>
      <c r="AD663" s="160">
        <f t="shared" si="281"/>
        <v>0</v>
      </c>
      <c r="AE663" s="160">
        <f t="shared" si="281"/>
        <v>0</v>
      </c>
      <c r="AF663" s="160">
        <f t="shared" si="281"/>
        <v>0</v>
      </c>
      <c r="AG663" s="160">
        <f t="shared" si="281"/>
        <v>0</v>
      </c>
    </row>
    <row r="664" spans="1:33" hidden="1">
      <c r="A664" s="17" t="s">
        <v>42</v>
      </c>
      <c r="B664" s="15">
        <v>757</v>
      </c>
      <c r="C664" s="16" t="s">
        <v>72</v>
      </c>
      <c r="D664" s="16" t="s">
        <v>26</v>
      </c>
      <c r="E664" s="16" t="s">
        <v>427</v>
      </c>
      <c r="F664" s="16" t="s">
        <v>43</v>
      </c>
      <c r="G664" s="160">
        <f>G665</f>
        <v>0</v>
      </c>
      <c r="H664" s="160">
        <f t="shared" si="281"/>
        <v>0</v>
      </c>
      <c r="I664" s="160">
        <f t="shared" si="281"/>
        <v>0</v>
      </c>
      <c r="J664" s="160">
        <f t="shared" si="281"/>
        <v>0</v>
      </c>
      <c r="K664" s="160">
        <f t="shared" si="281"/>
        <v>0</v>
      </c>
      <c r="L664" s="160">
        <f t="shared" si="281"/>
        <v>0</v>
      </c>
      <c r="M664" s="160">
        <f t="shared" si="281"/>
        <v>0</v>
      </c>
      <c r="N664" s="160">
        <f t="shared" si="281"/>
        <v>0</v>
      </c>
      <c r="O664" s="160">
        <f t="shared" si="281"/>
        <v>0</v>
      </c>
      <c r="P664" s="160">
        <f t="shared" si="281"/>
        <v>0</v>
      </c>
      <c r="Q664" s="160">
        <f t="shared" si="281"/>
        <v>0</v>
      </c>
      <c r="R664" s="160">
        <f t="shared" si="281"/>
        <v>0</v>
      </c>
      <c r="S664" s="160">
        <f t="shared" si="281"/>
        <v>0</v>
      </c>
      <c r="T664" s="160">
        <f t="shared" si="281"/>
        <v>0</v>
      </c>
      <c r="U664" s="160">
        <f t="shared" si="281"/>
        <v>0</v>
      </c>
      <c r="V664" s="160">
        <f t="shared" si="281"/>
        <v>0</v>
      </c>
      <c r="W664" s="160">
        <f t="shared" si="281"/>
        <v>0</v>
      </c>
      <c r="X664" s="160">
        <f t="shared" si="281"/>
        <v>0</v>
      </c>
      <c r="Y664" s="160">
        <f t="shared" si="281"/>
        <v>0</v>
      </c>
      <c r="Z664" s="160">
        <f t="shared" si="281"/>
        <v>0</v>
      </c>
      <c r="AA664" s="160">
        <f t="shared" si="281"/>
        <v>0</v>
      </c>
      <c r="AB664" s="160">
        <f t="shared" si="281"/>
        <v>0</v>
      </c>
      <c r="AC664" s="160">
        <f t="shared" si="281"/>
        <v>0</v>
      </c>
      <c r="AD664" s="160">
        <f t="shared" si="281"/>
        <v>0</v>
      </c>
      <c r="AE664" s="160">
        <f t="shared" si="281"/>
        <v>0</v>
      </c>
      <c r="AF664" s="160">
        <f t="shared" si="281"/>
        <v>0</v>
      </c>
      <c r="AG664" s="160">
        <f t="shared" si="281"/>
        <v>0</v>
      </c>
    </row>
    <row r="665" spans="1:33" hidden="1">
      <c r="A665" s="25" t="s">
        <v>45</v>
      </c>
      <c r="B665" s="15">
        <v>757</v>
      </c>
      <c r="C665" s="16" t="s">
        <v>72</v>
      </c>
      <c r="D665" s="16" t="s">
        <v>26</v>
      </c>
      <c r="E665" s="16" t="s">
        <v>427</v>
      </c>
      <c r="F665" s="16" t="s">
        <v>88</v>
      </c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60"/>
    </row>
    <row r="666" spans="1:33" ht="51.75" hidden="1" customHeight="1">
      <c r="A666" s="17" t="s">
        <v>14</v>
      </c>
      <c r="B666" s="15">
        <v>757</v>
      </c>
      <c r="C666" s="16" t="s">
        <v>72</v>
      </c>
      <c r="D666" s="16" t="s">
        <v>26</v>
      </c>
      <c r="E666" s="16" t="s">
        <v>428</v>
      </c>
      <c r="F666" s="16"/>
      <c r="G666" s="160">
        <f>G667</f>
        <v>0</v>
      </c>
      <c r="H666" s="160">
        <f t="shared" ref="H666:AG668" si="282">H667</f>
        <v>0</v>
      </c>
      <c r="I666" s="160">
        <f t="shared" si="282"/>
        <v>0</v>
      </c>
      <c r="J666" s="160">
        <f t="shared" si="282"/>
        <v>0</v>
      </c>
      <c r="K666" s="160">
        <f t="shared" si="282"/>
        <v>0</v>
      </c>
      <c r="L666" s="160">
        <f t="shared" si="282"/>
        <v>0</v>
      </c>
      <c r="M666" s="160">
        <f t="shared" si="282"/>
        <v>0</v>
      </c>
      <c r="N666" s="160">
        <f t="shared" si="282"/>
        <v>0</v>
      </c>
      <c r="O666" s="160">
        <f t="shared" si="282"/>
        <v>0</v>
      </c>
      <c r="P666" s="160">
        <f t="shared" si="282"/>
        <v>0</v>
      </c>
      <c r="Q666" s="160">
        <f t="shared" si="282"/>
        <v>0</v>
      </c>
      <c r="R666" s="160">
        <f t="shared" si="282"/>
        <v>0</v>
      </c>
      <c r="S666" s="160">
        <f t="shared" si="282"/>
        <v>0</v>
      </c>
      <c r="T666" s="160">
        <f t="shared" si="282"/>
        <v>0</v>
      </c>
      <c r="U666" s="160">
        <f t="shared" si="282"/>
        <v>0</v>
      </c>
      <c r="V666" s="160">
        <f t="shared" si="282"/>
        <v>0</v>
      </c>
      <c r="W666" s="160">
        <f t="shared" si="282"/>
        <v>0</v>
      </c>
      <c r="X666" s="160">
        <f t="shared" si="282"/>
        <v>0</v>
      </c>
      <c r="Y666" s="160">
        <f t="shared" si="282"/>
        <v>0</v>
      </c>
      <c r="Z666" s="160">
        <f t="shared" si="282"/>
        <v>0</v>
      </c>
      <c r="AA666" s="160">
        <f t="shared" si="282"/>
        <v>0</v>
      </c>
      <c r="AB666" s="160">
        <f t="shared" si="282"/>
        <v>0</v>
      </c>
      <c r="AC666" s="160">
        <f t="shared" si="282"/>
        <v>0</v>
      </c>
      <c r="AD666" s="160">
        <f t="shared" si="282"/>
        <v>0</v>
      </c>
      <c r="AE666" s="160">
        <f t="shared" si="282"/>
        <v>0</v>
      </c>
      <c r="AF666" s="160">
        <f t="shared" si="282"/>
        <v>0</v>
      </c>
      <c r="AG666" s="160">
        <f t="shared" si="282"/>
        <v>0</v>
      </c>
    </row>
    <row r="667" spans="1:33" ht="25.5" hidden="1">
      <c r="A667" s="17" t="s">
        <v>40</v>
      </c>
      <c r="B667" s="15">
        <v>757</v>
      </c>
      <c r="C667" s="16" t="s">
        <v>72</v>
      </c>
      <c r="D667" s="16" t="s">
        <v>26</v>
      </c>
      <c r="E667" s="16" t="s">
        <v>428</v>
      </c>
      <c r="F667" s="16" t="s">
        <v>41</v>
      </c>
      <c r="G667" s="160">
        <f>G668</f>
        <v>0</v>
      </c>
      <c r="H667" s="160">
        <f t="shared" si="282"/>
        <v>0</v>
      </c>
      <c r="I667" s="160">
        <f t="shared" si="282"/>
        <v>0</v>
      </c>
      <c r="J667" s="160">
        <f t="shared" si="282"/>
        <v>0</v>
      </c>
      <c r="K667" s="160">
        <f t="shared" si="282"/>
        <v>0</v>
      </c>
      <c r="L667" s="160">
        <f t="shared" si="282"/>
        <v>0</v>
      </c>
      <c r="M667" s="160">
        <f t="shared" si="282"/>
        <v>0</v>
      </c>
      <c r="N667" s="160">
        <f t="shared" si="282"/>
        <v>0</v>
      </c>
      <c r="O667" s="160">
        <f t="shared" si="282"/>
        <v>0</v>
      </c>
      <c r="P667" s="160">
        <f t="shared" si="282"/>
        <v>0</v>
      </c>
      <c r="Q667" s="160">
        <f t="shared" si="282"/>
        <v>0</v>
      </c>
      <c r="R667" s="160">
        <f t="shared" si="282"/>
        <v>0</v>
      </c>
      <c r="S667" s="160">
        <f t="shared" si="282"/>
        <v>0</v>
      </c>
      <c r="T667" s="160">
        <f t="shared" si="282"/>
        <v>0</v>
      </c>
      <c r="U667" s="160">
        <f t="shared" si="282"/>
        <v>0</v>
      </c>
      <c r="V667" s="160">
        <f t="shared" si="282"/>
        <v>0</v>
      </c>
      <c r="W667" s="160">
        <f t="shared" si="282"/>
        <v>0</v>
      </c>
      <c r="X667" s="160">
        <f t="shared" si="282"/>
        <v>0</v>
      </c>
      <c r="Y667" s="160">
        <f t="shared" si="282"/>
        <v>0</v>
      </c>
      <c r="Z667" s="160">
        <f t="shared" si="282"/>
        <v>0</v>
      </c>
      <c r="AA667" s="160">
        <f t="shared" si="282"/>
        <v>0</v>
      </c>
      <c r="AB667" s="160">
        <f t="shared" si="282"/>
        <v>0</v>
      </c>
      <c r="AC667" s="160">
        <f t="shared" si="282"/>
        <v>0</v>
      </c>
      <c r="AD667" s="160">
        <f t="shared" si="282"/>
        <v>0</v>
      </c>
      <c r="AE667" s="160">
        <f t="shared" si="282"/>
        <v>0</v>
      </c>
      <c r="AF667" s="160">
        <f t="shared" si="282"/>
        <v>0</v>
      </c>
      <c r="AG667" s="160">
        <f t="shared" si="282"/>
        <v>0</v>
      </c>
    </row>
    <row r="668" spans="1:33" hidden="1">
      <c r="A668" s="17" t="s">
        <v>42</v>
      </c>
      <c r="B668" s="15">
        <v>757</v>
      </c>
      <c r="C668" s="16" t="s">
        <v>72</v>
      </c>
      <c r="D668" s="16" t="s">
        <v>26</v>
      </c>
      <c r="E668" s="16" t="s">
        <v>428</v>
      </c>
      <c r="F668" s="16" t="s">
        <v>43</v>
      </c>
      <c r="G668" s="160">
        <f>G669</f>
        <v>0</v>
      </c>
      <c r="H668" s="160">
        <f t="shared" si="282"/>
        <v>0</v>
      </c>
      <c r="I668" s="160">
        <f t="shared" si="282"/>
        <v>0</v>
      </c>
      <c r="J668" s="160">
        <f t="shared" si="282"/>
        <v>0</v>
      </c>
      <c r="K668" s="160">
        <f t="shared" si="282"/>
        <v>0</v>
      </c>
      <c r="L668" s="160">
        <f t="shared" si="282"/>
        <v>0</v>
      </c>
      <c r="M668" s="160">
        <f t="shared" si="282"/>
        <v>0</v>
      </c>
      <c r="N668" s="160">
        <f t="shared" si="282"/>
        <v>0</v>
      </c>
      <c r="O668" s="160">
        <f t="shared" si="282"/>
        <v>0</v>
      </c>
      <c r="P668" s="160">
        <f t="shared" si="282"/>
        <v>0</v>
      </c>
      <c r="Q668" s="160">
        <f t="shared" si="282"/>
        <v>0</v>
      </c>
      <c r="R668" s="160">
        <f t="shared" si="282"/>
        <v>0</v>
      </c>
      <c r="S668" s="160">
        <f t="shared" si="282"/>
        <v>0</v>
      </c>
      <c r="T668" s="160">
        <f t="shared" si="282"/>
        <v>0</v>
      </c>
      <c r="U668" s="160">
        <f t="shared" si="282"/>
        <v>0</v>
      </c>
      <c r="V668" s="160">
        <f t="shared" si="282"/>
        <v>0</v>
      </c>
      <c r="W668" s="160">
        <f t="shared" si="282"/>
        <v>0</v>
      </c>
      <c r="X668" s="160">
        <f t="shared" si="282"/>
        <v>0</v>
      </c>
      <c r="Y668" s="160">
        <f t="shared" si="282"/>
        <v>0</v>
      </c>
      <c r="Z668" s="160">
        <f t="shared" si="282"/>
        <v>0</v>
      </c>
      <c r="AA668" s="160">
        <f t="shared" si="282"/>
        <v>0</v>
      </c>
      <c r="AB668" s="160">
        <f t="shared" si="282"/>
        <v>0</v>
      </c>
      <c r="AC668" s="160">
        <f t="shared" si="282"/>
        <v>0</v>
      </c>
      <c r="AD668" s="160">
        <f t="shared" si="282"/>
        <v>0</v>
      </c>
      <c r="AE668" s="160">
        <f t="shared" si="282"/>
        <v>0</v>
      </c>
      <c r="AF668" s="160">
        <f t="shared" si="282"/>
        <v>0</v>
      </c>
      <c r="AG668" s="160">
        <f t="shared" si="282"/>
        <v>0</v>
      </c>
    </row>
    <row r="669" spans="1:33" hidden="1">
      <c r="A669" s="25" t="s">
        <v>45</v>
      </c>
      <c r="B669" s="15">
        <v>757</v>
      </c>
      <c r="C669" s="16" t="s">
        <v>72</v>
      </c>
      <c r="D669" s="16" t="s">
        <v>26</v>
      </c>
      <c r="E669" s="16" t="s">
        <v>428</v>
      </c>
      <c r="F669" s="16" t="s">
        <v>88</v>
      </c>
      <c r="G669" s="160"/>
      <c r="H669" s="160"/>
      <c r="I669" s="160"/>
      <c r="J669" s="160"/>
      <c r="K669" s="160"/>
      <c r="L669" s="160"/>
      <c r="M669" s="160"/>
      <c r="N669" s="160"/>
      <c r="O669" s="160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  <c r="AA669" s="160"/>
      <c r="AB669" s="160"/>
      <c r="AC669" s="160"/>
      <c r="AD669" s="160"/>
      <c r="AE669" s="160"/>
      <c r="AF669" s="160"/>
      <c r="AG669" s="160"/>
    </row>
    <row r="670" spans="1:33" ht="25.5" hidden="1">
      <c r="A670" s="17" t="s">
        <v>74</v>
      </c>
      <c r="B670" s="15">
        <v>757</v>
      </c>
      <c r="C670" s="16" t="s">
        <v>72</v>
      </c>
      <c r="D670" s="16" t="s">
        <v>26</v>
      </c>
      <c r="E670" s="16" t="s">
        <v>429</v>
      </c>
      <c r="F670" s="16"/>
      <c r="G670" s="160">
        <f>G673</f>
        <v>0</v>
      </c>
      <c r="H670" s="160">
        <f t="shared" ref="H670:AG670" si="283">H673</f>
        <v>0</v>
      </c>
      <c r="I670" s="160">
        <f t="shared" si="283"/>
        <v>0</v>
      </c>
      <c r="J670" s="160">
        <f t="shared" si="283"/>
        <v>0</v>
      </c>
      <c r="K670" s="160">
        <f t="shared" si="283"/>
        <v>0</v>
      </c>
      <c r="L670" s="160">
        <f t="shared" si="283"/>
        <v>0</v>
      </c>
      <c r="M670" s="160">
        <f t="shared" si="283"/>
        <v>0</v>
      </c>
      <c r="N670" s="160">
        <f t="shared" si="283"/>
        <v>0</v>
      </c>
      <c r="O670" s="160">
        <f t="shared" si="283"/>
        <v>0</v>
      </c>
      <c r="P670" s="160">
        <f t="shared" si="283"/>
        <v>0</v>
      </c>
      <c r="Q670" s="160">
        <f t="shared" si="283"/>
        <v>0</v>
      </c>
      <c r="R670" s="160">
        <f t="shared" si="283"/>
        <v>0</v>
      </c>
      <c r="S670" s="160">
        <f t="shared" si="283"/>
        <v>0</v>
      </c>
      <c r="T670" s="160">
        <f t="shared" si="283"/>
        <v>0</v>
      </c>
      <c r="U670" s="160">
        <f t="shared" si="283"/>
        <v>0</v>
      </c>
      <c r="V670" s="160">
        <f t="shared" si="283"/>
        <v>0</v>
      </c>
      <c r="W670" s="160">
        <f t="shared" si="283"/>
        <v>0</v>
      </c>
      <c r="X670" s="160">
        <f t="shared" si="283"/>
        <v>0</v>
      </c>
      <c r="Y670" s="160">
        <f t="shared" si="283"/>
        <v>0</v>
      </c>
      <c r="Z670" s="160">
        <f t="shared" si="283"/>
        <v>0</v>
      </c>
      <c r="AA670" s="160">
        <f t="shared" si="283"/>
        <v>0</v>
      </c>
      <c r="AB670" s="160">
        <f t="shared" si="283"/>
        <v>0</v>
      </c>
      <c r="AC670" s="160">
        <f t="shared" si="283"/>
        <v>0</v>
      </c>
      <c r="AD670" s="160">
        <f t="shared" si="283"/>
        <v>0</v>
      </c>
      <c r="AE670" s="160">
        <f t="shared" si="283"/>
        <v>0</v>
      </c>
      <c r="AF670" s="160">
        <f t="shared" si="283"/>
        <v>0</v>
      </c>
      <c r="AG670" s="160">
        <f t="shared" si="283"/>
        <v>0</v>
      </c>
    </row>
    <row r="671" spans="1:33" ht="25.5" hidden="1">
      <c r="A671" s="17" t="s">
        <v>40</v>
      </c>
      <c r="B671" s="15">
        <v>757</v>
      </c>
      <c r="C671" s="16" t="s">
        <v>72</v>
      </c>
      <c r="D671" s="16" t="s">
        <v>26</v>
      </c>
      <c r="E671" s="16" t="s">
        <v>429</v>
      </c>
      <c r="F671" s="16" t="s">
        <v>41</v>
      </c>
      <c r="G671" s="160">
        <f>G672</f>
        <v>0</v>
      </c>
      <c r="H671" s="160">
        <f t="shared" ref="H671:AG672" si="284">H672</f>
        <v>0</v>
      </c>
      <c r="I671" s="160">
        <f t="shared" si="284"/>
        <v>0</v>
      </c>
      <c r="J671" s="160">
        <f t="shared" si="284"/>
        <v>0</v>
      </c>
      <c r="K671" s="160">
        <f t="shared" si="284"/>
        <v>0</v>
      </c>
      <c r="L671" s="160">
        <f t="shared" si="284"/>
        <v>0</v>
      </c>
      <c r="M671" s="160">
        <f t="shared" si="284"/>
        <v>0</v>
      </c>
      <c r="N671" s="160">
        <f t="shared" si="284"/>
        <v>0</v>
      </c>
      <c r="O671" s="160">
        <f t="shared" si="284"/>
        <v>0</v>
      </c>
      <c r="P671" s="160">
        <f t="shared" si="284"/>
        <v>0</v>
      </c>
      <c r="Q671" s="160">
        <f t="shared" si="284"/>
        <v>0</v>
      </c>
      <c r="R671" s="160">
        <f t="shared" si="284"/>
        <v>0</v>
      </c>
      <c r="S671" s="160">
        <f t="shared" si="284"/>
        <v>0</v>
      </c>
      <c r="T671" s="160">
        <f t="shared" si="284"/>
        <v>0</v>
      </c>
      <c r="U671" s="160">
        <f t="shared" si="284"/>
        <v>0</v>
      </c>
      <c r="V671" s="160">
        <f t="shared" si="284"/>
        <v>0</v>
      </c>
      <c r="W671" s="160">
        <f t="shared" si="284"/>
        <v>0</v>
      </c>
      <c r="X671" s="160">
        <f t="shared" si="284"/>
        <v>0</v>
      </c>
      <c r="Y671" s="160">
        <f t="shared" si="284"/>
        <v>0</v>
      </c>
      <c r="Z671" s="160">
        <f t="shared" si="284"/>
        <v>0</v>
      </c>
      <c r="AA671" s="160">
        <f t="shared" si="284"/>
        <v>0</v>
      </c>
      <c r="AB671" s="160">
        <f t="shared" si="284"/>
        <v>0</v>
      </c>
      <c r="AC671" s="160">
        <f t="shared" si="284"/>
        <v>0</v>
      </c>
      <c r="AD671" s="160">
        <f t="shared" si="284"/>
        <v>0</v>
      </c>
      <c r="AE671" s="160">
        <f t="shared" si="284"/>
        <v>0</v>
      </c>
      <c r="AF671" s="160">
        <f t="shared" si="284"/>
        <v>0</v>
      </c>
      <c r="AG671" s="160">
        <f t="shared" si="284"/>
        <v>0</v>
      </c>
    </row>
    <row r="672" spans="1:33" hidden="1">
      <c r="A672" s="17" t="s">
        <v>42</v>
      </c>
      <c r="B672" s="15">
        <v>757</v>
      </c>
      <c r="C672" s="16" t="s">
        <v>72</v>
      </c>
      <c r="D672" s="16" t="s">
        <v>26</v>
      </c>
      <c r="E672" s="16" t="s">
        <v>429</v>
      </c>
      <c r="F672" s="16" t="s">
        <v>43</v>
      </c>
      <c r="G672" s="160">
        <f>G673</f>
        <v>0</v>
      </c>
      <c r="H672" s="160">
        <f t="shared" si="284"/>
        <v>0</v>
      </c>
      <c r="I672" s="160">
        <f t="shared" si="284"/>
        <v>0</v>
      </c>
      <c r="J672" s="160">
        <f t="shared" si="284"/>
        <v>0</v>
      </c>
      <c r="K672" s="160">
        <f t="shared" si="284"/>
        <v>0</v>
      </c>
      <c r="L672" s="160">
        <f t="shared" si="284"/>
        <v>0</v>
      </c>
      <c r="M672" s="160">
        <f t="shared" si="284"/>
        <v>0</v>
      </c>
      <c r="N672" s="160">
        <f t="shared" si="284"/>
        <v>0</v>
      </c>
      <c r="O672" s="160">
        <f t="shared" si="284"/>
        <v>0</v>
      </c>
      <c r="P672" s="160">
        <f t="shared" si="284"/>
        <v>0</v>
      </c>
      <c r="Q672" s="160">
        <f t="shared" si="284"/>
        <v>0</v>
      </c>
      <c r="R672" s="160">
        <f t="shared" si="284"/>
        <v>0</v>
      </c>
      <c r="S672" s="160">
        <f t="shared" si="284"/>
        <v>0</v>
      </c>
      <c r="T672" s="160">
        <f t="shared" si="284"/>
        <v>0</v>
      </c>
      <c r="U672" s="160">
        <f t="shared" si="284"/>
        <v>0</v>
      </c>
      <c r="V672" s="160">
        <f t="shared" si="284"/>
        <v>0</v>
      </c>
      <c r="W672" s="160">
        <f t="shared" si="284"/>
        <v>0</v>
      </c>
      <c r="X672" s="160">
        <f t="shared" si="284"/>
        <v>0</v>
      </c>
      <c r="Y672" s="160">
        <f t="shared" si="284"/>
        <v>0</v>
      </c>
      <c r="Z672" s="160">
        <f t="shared" si="284"/>
        <v>0</v>
      </c>
      <c r="AA672" s="160">
        <f t="shared" si="284"/>
        <v>0</v>
      </c>
      <c r="AB672" s="160">
        <f t="shared" si="284"/>
        <v>0</v>
      </c>
      <c r="AC672" s="160">
        <f t="shared" si="284"/>
        <v>0</v>
      </c>
      <c r="AD672" s="160">
        <f t="shared" si="284"/>
        <v>0</v>
      </c>
      <c r="AE672" s="160">
        <f t="shared" si="284"/>
        <v>0</v>
      </c>
      <c r="AF672" s="160">
        <f t="shared" si="284"/>
        <v>0</v>
      </c>
      <c r="AG672" s="160">
        <f t="shared" si="284"/>
        <v>0</v>
      </c>
    </row>
    <row r="673" spans="1:33" hidden="1">
      <c r="A673" s="25" t="s">
        <v>45</v>
      </c>
      <c r="B673" s="15">
        <v>757</v>
      </c>
      <c r="C673" s="16" t="s">
        <v>72</v>
      </c>
      <c r="D673" s="16" t="s">
        <v>26</v>
      </c>
      <c r="E673" s="16" t="s">
        <v>429</v>
      </c>
      <c r="F673" s="15">
        <v>612</v>
      </c>
      <c r="G673" s="160"/>
      <c r="H673" s="160"/>
      <c r="I673" s="160"/>
      <c r="J673" s="160"/>
      <c r="K673" s="160"/>
      <c r="L673" s="160"/>
      <c r="M673" s="160"/>
      <c r="N673" s="160"/>
      <c r="O673" s="160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  <c r="AA673" s="160"/>
      <c r="AB673" s="160"/>
      <c r="AC673" s="160"/>
      <c r="AD673" s="160"/>
      <c r="AE673" s="160"/>
      <c r="AF673" s="160"/>
      <c r="AG673" s="160"/>
    </row>
    <row r="674" spans="1:33" ht="19.5" hidden="1" customHeight="1">
      <c r="A674" s="17" t="s">
        <v>100</v>
      </c>
      <c r="B674" s="15">
        <v>757</v>
      </c>
      <c r="C674" s="16" t="s">
        <v>35</v>
      </c>
      <c r="D674" s="16" t="s">
        <v>109</v>
      </c>
      <c r="E674" s="16" t="s">
        <v>421</v>
      </c>
      <c r="F674" s="16" t="s">
        <v>101</v>
      </c>
      <c r="G674" s="159">
        <f>G675</f>
        <v>0</v>
      </c>
      <c r="H674" s="159">
        <f t="shared" ref="H674:AG674" si="285">H675</f>
        <v>1</v>
      </c>
      <c r="I674" s="159">
        <f t="shared" si="285"/>
        <v>2</v>
      </c>
      <c r="J674" s="159">
        <f t="shared" si="285"/>
        <v>3</v>
      </c>
      <c r="K674" s="159">
        <f t="shared" si="285"/>
        <v>4</v>
      </c>
      <c r="L674" s="159">
        <f t="shared" si="285"/>
        <v>5</v>
      </c>
      <c r="M674" s="159">
        <f t="shared" si="285"/>
        <v>6</v>
      </c>
      <c r="N674" s="159">
        <f t="shared" si="285"/>
        <v>7</v>
      </c>
      <c r="O674" s="159">
        <f t="shared" si="285"/>
        <v>8</v>
      </c>
      <c r="P674" s="159">
        <f t="shared" si="285"/>
        <v>9</v>
      </c>
      <c r="Q674" s="159">
        <f t="shared" si="285"/>
        <v>10</v>
      </c>
      <c r="R674" s="159">
        <f t="shared" si="285"/>
        <v>11</v>
      </c>
      <c r="S674" s="159">
        <f t="shared" si="285"/>
        <v>12</v>
      </c>
      <c r="T674" s="159">
        <f t="shared" si="285"/>
        <v>13</v>
      </c>
      <c r="U674" s="159">
        <f t="shared" si="285"/>
        <v>14</v>
      </c>
      <c r="V674" s="159">
        <f t="shared" si="285"/>
        <v>15</v>
      </c>
      <c r="W674" s="159">
        <f t="shared" si="285"/>
        <v>16</v>
      </c>
      <c r="X674" s="159">
        <f t="shared" si="285"/>
        <v>17</v>
      </c>
      <c r="Y674" s="159">
        <f t="shared" si="285"/>
        <v>18</v>
      </c>
      <c r="Z674" s="159">
        <f t="shared" si="285"/>
        <v>19</v>
      </c>
      <c r="AA674" s="159">
        <f t="shared" si="285"/>
        <v>20</v>
      </c>
      <c r="AB674" s="159">
        <f t="shared" si="285"/>
        <v>21</v>
      </c>
      <c r="AC674" s="159">
        <f t="shared" si="285"/>
        <v>22</v>
      </c>
      <c r="AD674" s="159">
        <f t="shared" si="285"/>
        <v>23</v>
      </c>
      <c r="AE674" s="159">
        <f t="shared" si="285"/>
        <v>24</v>
      </c>
      <c r="AF674" s="159">
        <f t="shared" si="285"/>
        <v>25</v>
      </c>
      <c r="AG674" s="159">
        <f t="shared" si="285"/>
        <v>0</v>
      </c>
    </row>
    <row r="675" spans="1:33" ht="19.5" hidden="1" customHeight="1">
      <c r="A675" s="17" t="s">
        <v>373</v>
      </c>
      <c r="B675" s="15">
        <v>757</v>
      </c>
      <c r="C675" s="16" t="s">
        <v>35</v>
      </c>
      <c r="D675" s="16" t="s">
        <v>109</v>
      </c>
      <c r="E675" s="16" t="s">
        <v>421</v>
      </c>
      <c r="F675" s="16" t="s">
        <v>374</v>
      </c>
      <c r="G675" s="159">
        <v>0</v>
      </c>
      <c r="H675" s="159">
        <v>1</v>
      </c>
      <c r="I675" s="159">
        <v>2</v>
      </c>
      <c r="J675" s="159">
        <v>3</v>
      </c>
      <c r="K675" s="159">
        <v>4</v>
      </c>
      <c r="L675" s="159">
        <v>5</v>
      </c>
      <c r="M675" s="159">
        <v>6</v>
      </c>
      <c r="N675" s="159">
        <v>7</v>
      </c>
      <c r="O675" s="159">
        <v>8</v>
      </c>
      <c r="P675" s="159">
        <v>9</v>
      </c>
      <c r="Q675" s="159">
        <v>10</v>
      </c>
      <c r="R675" s="159">
        <v>11</v>
      </c>
      <c r="S675" s="159">
        <v>12</v>
      </c>
      <c r="T675" s="159">
        <v>13</v>
      </c>
      <c r="U675" s="159">
        <v>14</v>
      </c>
      <c r="V675" s="159">
        <v>15</v>
      </c>
      <c r="W675" s="159">
        <v>16</v>
      </c>
      <c r="X675" s="159">
        <v>17</v>
      </c>
      <c r="Y675" s="159">
        <v>18</v>
      </c>
      <c r="Z675" s="159">
        <v>19</v>
      </c>
      <c r="AA675" s="159">
        <v>20</v>
      </c>
      <c r="AB675" s="159">
        <v>21</v>
      </c>
      <c r="AC675" s="159">
        <v>22</v>
      </c>
      <c r="AD675" s="159">
        <v>23</v>
      </c>
      <c r="AE675" s="159">
        <v>24</v>
      </c>
      <c r="AF675" s="159">
        <v>25</v>
      </c>
      <c r="AG675" s="159">
        <v>0</v>
      </c>
    </row>
    <row r="676" spans="1:33">
      <c r="A676" s="25" t="s">
        <v>79</v>
      </c>
      <c r="B676" s="15">
        <v>757</v>
      </c>
      <c r="C676" s="16" t="s">
        <v>72</v>
      </c>
      <c r="D676" s="16" t="s">
        <v>26</v>
      </c>
      <c r="E676" s="16" t="s">
        <v>430</v>
      </c>
      <c r="F676" s="15"/>
      <c r="G676" s="160">
        <f>G677+G681</f>
        <v>59460265.869999997</v>
      </c>
      <c r="H676" s="160">
        <f t="shared" ref="H676:AG676" si="286">H677+H681</f>
        <v>59460266.869999997</v>
      </c>
      <c r="I676" s="160">
        <f t="shared" si="286"/>
        <v>59460267.869999997</v>
      </c>
      <c r="J676" s="160">
        <f t="shared" si="286"/>
        <v>59460268.869999997</v>
      </c>
      <c r="K676" s="160">
        <f t="shared" si="286"/>
        <v>59460269.869999997</v>
      </c>
      <c r="L676" s="160">
        <f t="shared" si="286"/>
        <v>59460270.869999997</v>
      </c>
      <c r="M676" s="160">
        <f t="shared" si="286"/>
        <v>59460271.869999997</v>
      </c>
      <c r="N676" s="160">
        <f t="shared" si="286"/>
        <v>59460272.869999997</v>
      </c>
      <c r="O676" s="160">
        <f t="shared" si="286"/>
        <v>59460273.869999997</v>
      </c>
      <c r="P676" s="160">
        <f t="shared" si="286"/>
        <v>59460274.869999997</v>
      </c>
      <c r="Q676" s="160">
        <f t="shared" si="286"/>
        <v>59460275.869999997</v>
      </c>
      <c r="R676" s="160">
        <f t="shared" si="286"/>
        <v>59460265.869999997</v>
      </c>
      <c r="S676" s="160">
        <f t="shared" si="286"/>
        <v>0</v>
      </c>
      <c r="T676" s="160">
        <f t="shared" si="286"/>
        <v>0</v>
      </c>
      <c r="U676" s="160">
        <f t="shared" si="286"/>
        <v>0</v>
      </c>
      <c r="V676" s="160">
        <f t="shared" si="286"/>
        <v>0</v>
      </c>
      <c r="W676" s="160">
        <f t="shared" si="286"/>
        <v>0</v>
      </c>
      <c r="X676" s="160">
        <f t="shared" si="286"/>
        <v>0</v>
      </c>
      <c r="Y676" s="160">
        <f t="shared" si="286"/>
        <v>0</v>
      </c>
      <c r="Z676" s="160">
        <f t="shared" si="286"/>
        <v>0</v>
      </c>
      <c r="AA676" s="160">
        <f t="shared" si="286"/>
        <v>0</v>
      </c>
      <c r="AB676" s="160">
        <f t="shared" si="286"/>
        <v>0</v>
      </c>
      <c r="AC676" s="160">
        <f t="shared" si="286"/>
        <v>0</v>
      </c>
      <c r="AD676" s="160">
        <f t="shared" si="286"/>
        <v>0</v>
      </c>
      <c r="AE676" s="160">
        <f t="shared" si="286"/>
        <v>0</v>
      </c>
      <c r="AF676" s="160">
        <f t="shared" si="286"/>
        <v>0</v>
      </c>
      <c r="AG676" s="160">
        <f t="shared" si="286"/>
        <v>59460265.869999997</v>
      </c>
    </row>
    <row r="677" spans="1:33" ht="25.5">
      <c r="A677" s="17" t="s">
        <v>40</v>
      </c>
      <c r="B677" s="15">
        <v>757</v>
      </c>
      <c r="C677" s="16" t="s">
        <v>72</v>
      </c>
      <c r="D677" s="16" t="s">
        <v>26</v>
      </c>
      <c r="E677" s="16" t="s">
        <v>430</v>
      </c>
      <c r="F677" s="16" t="s">
        <v>41</v>
      </c>
      <c r="G677" s="160">
        <f>G678</f>
        <v>59460265.869999997</v>
      </c>
      <c r="H677" s="160">
        <f t="shared" ref="H677:AG677" si="287">H678</f>
        <v>59460266.869999997</v>
      </c>
      <c r="I677" s="160">
        <f t="shared" si="287"/>
        <v>59460267.869999997</v>
      </c>
      <c r="J677" s="160">
        <f t="shared" si="287"/>
        <v>59460268.869999997</v>
      </c>
      <c r="K677" s="160">
        <f t="shared" si="287"/>
        <v>59460269.869999997</v>
      </c>
      <c r="L677" s="160">
        <f t="shared" si="287"/>
        <v>59460270.869999997</v>
      </c>
      <c r="M677" s="160">
        <f t="shared" si="287"/>
        <v>59460271.869999997</v>
      </c>
      <c r="N677" s="160">
        <f t="shared" si="287"/>
        <v>59460272.869999997</v>
      </c>
      <c r="O677" s="160">
        <f t="shared" si="287"/>
        <v>59460273.869999997</v>
      </c>
      <c r="P677" s="160">
        <f t="shared" si="287"/>
        <v>59460274.869999997</v>
      </c>
      <c r="Q677" s="160">
        <f t="shared" si="287"/>
        <v>59460275.869999997</v>
      </c>
      <c r="R677" s="160">
        <f t="shared" si="287"/>
        <v>59460265.869999997</v>
      </c>
      <c r="S677" s="160">
        <f t="shared" si="287"/>
        <v>0</v>
      </c>
      <c r="T677" s="160">
        <f t="shared" si="287"/>
        <v>0</v>
      </c>
      <c r="U677" s="160">
        <f t="shared" si="287"/>
        <v>0</v>
      </c>
      <c r="V677" s="160">
        <f t="shared" si="287"/>
        <v>0</v>
      </c>
      <c r="W677" s="160">
        <f t="shared" si="287"/>
        <v>0</v>
      </c>
      <c r="X677" s="160">
        <f t="shared" si="287"/>
        <v>0</v>
      </c>
      <c r="Y677" s="160">
        <f t="shared" si="287"/>
        <v>0</v>
      </c>
      <c r="Z677" s="160">
        <f t="shared" si="287"/>
        <v>0</v>
      </c>
      <c r="AA677" s="160">
        <f t="shared" si="287"/>
        <v>0</v>
      </c>
      <c r="AB677" s="160">
        <f t="shared" si="287"/>
        <v>0</v>
      </c>
      <c r="AC677" s="160">
        <f t="shared" si="287"/>
        <v>0</v>
      </c>
      <c r="AD677" s="160">
        <f t="shared" si="287"/>
        <v>0</v>
      </c>
      <c r="AE677" s="160">
        <f t="shared" si="287"/>
        <v>0</v>
      </c>
      <c r="AF677" s="160">
        <f t="shared" si="287"/>
        <v>0</v>
      </c>
      <c r="AG677" s="160">
        <f t="shared" si="287"/>
        <v>59460265.869999997</v>
      </c>
    </row>
    <row r="678" spans="1:33">
      <c r="A678" s="17" t="s">
        <v>42</v>
      </c>
      <c r="B678" s="15">
        <v>757</v>
      </c>
      <c r="C678" s="16" t="s">
        <v>72</v>
      </c>
      <c r="D678" s="16" t="s">
        <v>26</v>
      </c>
      <c r="E678" s="16" t="s">
        <v>430</v>
      </c>
      <c r="F678" s="16" t="s">
        <v>43</v>
      </c>
      <c r="G678" s="160">
        <f>'прил 7'!G192</f>
        <v>59460265.869999997</v>
      </c>
      <c r="H678" s="160">
        <f>'прил 7'!H192</f>
        <v>59460266.869999997</v>
      </c>
      <c r="I678" s="160">
        <f>'прил 7'!I192</f>
        <v>59460267.869999997</v>
      </c>
      <c r="J678" s="160">
        <f>'прил 7'!J192</f>
        <v>59460268.869999997</v>
      </c>
      <c r="K678" s="160">
        <f>'прил 7'!K192</f>
        <v>59460269.869999997</v>
      </c>
      <c r="L678" s="160">
        <f>'прил 7'!L192</f>
        <v>59460270.869999997</v>
      </c>
      <c r="M678" s="160">
        <f>'прил 7'!M192</f>
        <v>59460271.869999997</v>
      </c>
      <c r="N678" s="160">
        <f>'прил 7'!N192</f>
        <v>59460272.869999997</v>
      </c>
      <c r="O678" s="160">
        <f>'прил 7'!O192</f>
        <v>59460273.869999997</v>
      </c>
      <c r="P678" s="160">
        <f>'прил 7'!P192</f>
        <v>59460274.869999997</v>
      </c>
      <c r="Q678" s="160">
        <f>'прил 7'!Q192</f>
        <v>59460275.869999997</v>
      </c>
      <c r="R678" s="160">
        <f>'прил 7'!R192</f>
        <v>59460265.869999997</v>
      </c>
      <c r="S678" s="160">
        <f>'прил 7'!S192</f>
        <v>0</v>
      </c>
      <c r="T678" s="160">
        <f>'прил 7'!T192</f>
        <v>0</v>
      </c>
      <c r="U678" s="160">
        <f>'прил 7'!U192</f>
        <v>0</v>
      </c>
      <c r="V678" s="160">
        <f>'прил 7'!V192</f>
        <v>0</v>
      </c>
      <c r="W678" s="160">
        <f>'прил 7'!W192</f>
        <v>0</v>
      </c>
      <c r="X678" s="160">
        <f>'прил 7'!X192</f>
        <v>0</v>
      </c>
      <c r="Y678" s="160">
        <f>'прил 7'!Y192</f>
        <v>0</v>
      </c>
      <c r="Z678" s="160">
        <f>'прил 7'!Z192</f>
        <v>0</v>
      </c>
      <c r="AA678" s="160">
        <f>'прил 7'!AA192</f>
        <v>0</v>
      </c>
      <c r="AB678" s="160">
        <f>'прил 7'!AB192</f>
        <v>0</v>
      </c>
      <c r="AC678" s="160">
        <f>'прил 7'!AC192</f>
        <v>0</v>
      </c>
      <c r="AD678" s="160">
        <f>'прил 7'!AD192</f>
        <v>0</v>
      </c>
      <c r="AE678" s="160">
        <f>'прил 7'!AE192</f>
        <v>0</v>
      </c>
      <c r="AF678" s="160">
        <f>'прил 7'!AF192</f>
        <v>0</v>
      </c>
      <c r="AG678" s="160">
        <v>59460265.869999997</v>
      </c>
    </row>
    <row r="679" spans="1:33" ht="51" hidden="1">
      <c r="A679" s="25" t="s">
        <v>44</v>
      </c>
      <c r="B679" s="15">
        <v>757</v>
      </c>
      <c r="C679" s="16" t="s">
        <v>72</v>
      </c>
      <c r="D679" s="16" t="s">
        <v>26</v>
      </c>
      <c r="E679" s="16" t="s">
        <v>430</v>
      </c>
      <c r="F679" s="15">
        <v>611</v>
      </c>
      <c r="G679" s="160"/>
      <c r="H679" s="160"/>
      <c r="I679" s="160"/>
      <c r="J679" s="160"/>
      <c r="K679" s="160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  <c r="AA679" s="160"/>
      <c r="AB679" s="160"/>
      <c r="AC679" s="160"/>
      <c r="AD679" s="160"/>
      <c r="AE679" s="160"/>
      <c r="AF679" s="160"/>
      <c r="AG679" s="160"/>
    </row>
    <row r="680" spans="1:33" hidden="1">
      <c r="A680" s="25" t="s">
        <v>45</v>
      </c>
      <c r="B680" s="15">
        <v>757</v>
      </c>
      <c r="C680" s="16" t="s">
        <v>72</v>
      </c>
      <c r="D680" s="16" t="s">
        <v>26</v>
      </c>
      <c r="E680" s="16" t="s">
        <v>430</v>
      </c>
      <c r="F680" s="15">
        <v>612</v>
      </c>
      <c r="G680" s="160"/>
      <c r="H680" s="160"/>
      <c r="I680" s="160"/>
      <c r="J680" s="160"/>
      <c r="K680" s="160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  <c r="AA680" s="160"/>
      <c r="AB680" s="160"/>
      <c r="AC680" s="160"/>
      <c r="AD680" s="160"/>
      <c r="AE680" s="160"/>
      <c r="AF680" s="160"/>
      <c r="AG680" s="160"/>
    </row>
    <row r="681" spans="1:33">
      <c r="A681" s="17" t="s">
        <v>100</v>
      </c>
      <c r="B681" s="15">
        <v>757</v>
      </c>
      <c r="C681" s="16" t="s">
        <v>72</v>
      </c>
      <c r="D681" s="16" t="s">
        <v>26</v>
      </c>
      <c r="E681" s="16" t="s">
        <v>430</v>
      </c>
      <c r="F681" s="16" t="s">
        <v>101</v>
      </c>
      <c r="G681" s="160">
        <f>G682</f>
        <v>0</v>
      </c>
      <c r="H681" s="160">
        <f t="shared" ref="H681:AG681" si="288">H682</f>
        <v>0</v>
      </c>
      <c r="I681" s="160">
        <f t="shared" si="288"/>
        <v>0</v>
      </c>
      <c r="J681" s="160">
        <f t="shared" si="288"/>
        <v>0</v>
      </c>
      <c r="K681" s="160">
        <f t="shared" si="288"/>
        <v>0</v>
      </c>
      <c r="L681" s="160">
        <f t="shared" si="288"/>
        <v>0</v>
      </c>
      <c r="M681" s="160">
        <f t="shared" si="288"/>
        <v>0</v>
      </c>
      <c r="N681" s="160">
        <f t="shared" si="288"/>
        <v>0</v>
      </c>
      <c r="O681" s="160">
        <f t="shared" si="288"/>
        <v>0</v>
      </c>
      <c r="P681" s="160">
        <f t="shared" si="288"/>
        <v>0</v>
      </c>
      <c r="Q681" s="160">
        <f t="shared" si="288"/>
        <v>0</v>
      </c>
      <c r="R681" s="160">
        <f t="shared" si="288"/>
        <v>0</v>
      </c>
      <c r="S681" s="160">
        <f t="shared" si="288"/>
        <v>0</v>
      </c>
      <c r="T681" s="160">
        <f t="shared" si="288"/>
        <v>0</v>
      </c>
      <c r="U681" s="160">
        <f t="shared" si="288"/>
        <v>0</v>
      </c>
      <c r="V681" s="160">
        <f t="shared" si="288"/>
        <v>0</v>
      </c>
      <c r="W681" s="160">
        <f t="shared" si="288"/>
        <v>0</v>
      </c>
      <c r="X681" s="160">
        <f t="shared" si="288"/>
        <v>0</v>
      </c>
      <c r="Y681" s="160">
        <f t="shared" si="288"/>
        <v>0</v>
      </c>
      <c r="Z681" s="160">
        <f t="shared" si="288"/>
        <v>0</v>
      </c>
      <c r="AA681" s="160">
        <f t="shared" si="288"/>
        <v>0</v>
      </c>
      <c r="AB681" s="160">
        <f t="shared" si="288"/>
        <v>0</v>
      </c>
      <c r="AC681" s="160">
        <f t="shared" si="288"/>
        <v>0</v>
      </c>
      <c r="AD681" s="160">
        <f t="shared" si="288"/>
        <v>0</v>
      </c>
      <c r="AE681" s="160">
        <f t="shared" si="288"/>
        <v>0</v>
      </c>
      <c r="AF681" s="160">
        <f t="shared" si="288"/>
        <v>0</v>
      </c>
      <c r="AG681" s="160">
        <f t="shared" si="288"/>
        <v>0</v>
      </c>
    </row>
    <row r="682" spans="1:33">
      <c r="A682" s="17" t="s">
        <v>373</v>
      </c>
      <c r="B682" s="15">
        <v>757</v>
      </c>
      <c r="C682" s="16" t="s">
        <v>72</v>
      </c>
      <c r="D682" s="16" t="s">
        <v>26</v>
      </c>
      <c r="E682" s="16" t="s">
        <v>430</v>
      </c>
      <c r="F682" s="16" t="s">
        <v>374</v>
      </c>
      <c r="G682" s="160">
        <f>'прил 7'!G194</f>
        <v>0</v>
      </c>
      <c r="H682" s="160">
        <f>'прил 7'!H194</f>
        <v>0</v>
      </c>
      <c r="I682" s="160">
        <f>'прил 7'!I194</f>
        <v>0</v>
      </c>
      <c r="J682" s="160">
        <f>'прил 7'!J194</f>
        <v>0</v>
      </c>
      <c r="K682" s="160">
        <f>'прил 7'!K194</f>
        <v>0</v>
      </c>
      <c r="L682" s="160">
        <f>'прил 7'!L194</f>
        <v>0</v>
      </c>
      <c r="M682" s="160">
        <f>'прил 7'!M194</f>
        <v>0</v>
      </c>
      <c r="N682" s="160">
        <f>'прил 7'!N194</f>
        <v>0</v>
      </c>
      <c r="O682" s="160">
        <f>'прил 7'!O194</f>
        <v>0</v>
      </c>
      <c r="P682" s="160">
        <f>'прил 7'!P194</f>
        <v>0</v>
      </c>
      <c r="Q682" s="160">
        <f>'прил 7'!Q194</f>
        <v>0</v>
      </c>
      <c r="R682" s="160">
        <f>'прил 7'!R194</f>
        <v>0</v>
      </c>
      <c r="S682" s="160">
        <f>'прил 7'!S194</f>
        <v>0</v>
      </c>
      <c r="T682" s="160">
        <f>'прил 7'!T194</f>
        <v>0</v>
      </c>
      <c r="U682" s="160">
        <f>'прил 7'!U194</f>
        <v>0</v>
      </c>
      <c r="V682" s="160">
        <f>'прил 7'!V194</f>
        <v>0</v>
      </c>
      <c r="W682" s="160">
        <f>'прил 7'!W194</f>
        <v>0</v>
      </c>
      <c r="X682" s="160">
        <f>'прил 7'!X194</f>
        <v>0</v>
      </c>
      <c r="Y682" s="160">
        <f>'прил 7'!Y194</f>
        <v>0</v>
      </c>
      <c r="Z682" s="160">
        <f>'прил 7'!Z194</f>
        <v>0</v>
      </c>
      <c r="AA682" s="160">
        <f>'прил 7'!AA194</f>
        <v>0</v>
      </c>
      <c r="AB682" s="160">
        <f>'прил 7'!AB194</f>
        <v>0</v>
      </c>
      <c r="AC682" s="160">
        <f>'прил 7'!AC194</f>
        <v>0</v>
      </c>
      <c r="AD682" s="160">
        <f>'прил 7'!AD194</f>
        <v>0</v>
      </c>
      <c r="AE682" s="160">
        <f>'прил 7'!AE194</f>
        <v>0</v>
      </c>
      <c r="AF682" s="160">
        <f>'прил 7'!AF194</f>
        <v>0</v>
      </c>
      <c r="AG682" s="160">
        <f>'прил 7'!AG194</f>
        <v>0</v>
      </c>
    </row>
    <row r="683" spans="1:33" ht="30.75" hidden="1" customHeight="1">
      <c r="A683" s="25" t="s">
        <v>391</v>
      </c>
      <c r="B683" s="15">
        <v>757</v>
      </c>
      <c r="C683" s="16" t="s">
        <v>72</v>
      </c>
      <c r="D683" s="16" t="s">
        <v>26</v>
      </c>
      <c r="E683" s="16" t="s">
        <v>392</v>
      </c>
      <c r="F683" s="15"/>
      <c r="G683" s="160">
        <f>G684</f>
        <v>0</v>
      </c>
      <c r="H683" s="160">
        <f t="shared" ref="H683:AG685" si="289">H684</f>
        <v>0</v>
      </c>
      <c r="I683" s="160">
        <f t="shared" si="289"/>
        <v>0</v>
      </c>
      <c r="J683" s="160">
        <f t="shared" si="289"/>
        <v>0</v>
      </c>
      <c r="K683" s="160">
        <f t="shared" si="289"/>
        <v>0</v>
      </c>
      <c r="L683" s="160">
        <f t="shared" si="289"/>
        <v>0</v>
      </c>
      <c r="M683" s="160">
        <f t="shared" si="289"/>
        <v>0</v>
      </c>
      <c r="N683" s="160">
        <f t="shared" si="289"/>
        <v>0</v>
      </c>
      <c r="O683" s="160">
        <f t="shared" si="289"/>
        <v>0</v>
      </c>
      <c r="P683" s="160">
        <f t="shared" si="289"/>
        <v>0</v>
      </c>
      <c r="Q683" s="160">
        <f t="shared" si="289"/>
        <v>0</v>
      </c>
      <c r="R683" s="160">
        <f t="shared" si="289"/>
        <v>0</v>
      </c>
      <c r="S683" s="160">
        <f t="shared" si="289"/>
        <v>0</v>
      </c>
      <c r="T683" s="160">
        <f t="shared" si="289"/>
        <v>0</v>
      </c>
      <c r="U683" s="160">
        <f t="shared" si="289"/>
        <v>0</v>
      </c>
      <c r="V683" s="160">
        <f t="shared" si="289"/>
        <v>0</v>
      </c>
      <c r="W683" s="160">
        <f t="shared" si="289"/>
        <v>0</v>
      </c>
      <c r="X683" s="160">
        <f t="shared" si="289"/>
        <v>0</v>
      </c>
      <c r="Y683" s="160">
        <f t="shared" si="289"/>
        <v>0</v>
      </c>
      <c r="Z683" s="160">
        <f t="shared" si="289"/>
        <v>0</v>
      </c>
      <c r="AA683" s="160">
        <f t="shared" si="289"/>
        <v>0</v>
      </c>
      <c r="AB683" s="160">
        <f t="shared" si="289"/>
        <v>0</v>
      </c>
      <c r="AC683" s="160">
        <f t="shared" si="289"/>
        <v>0</v>
      </c>
      <c r="AD683" s="160">
        <f t="shared" si="289"/>
        <v>0</v>
      </c>
      <c r="AE683" s="160">
        <f t="shared" si="289"/>
        <v>0</v>
      </c>
      <c r="AF683" s="160">
        <f t="shared" si="289"/>
        <v>0</v>
      </c>
      <c r="AG683" s="160">
        <f t="shared" si="289"/>
        <v>0</v>
      </c>
    </row>
    <row r="684" spans="1:33" ht="84" hidden="1" customHeight="1">
      <c r="A684" s="118" t="s">
        <v>58</v>
      </c>
      <c r="B684" s="15">
        <v>757</v>
      </c>
      <c r="C684" s="16" t="s">
        <v>72</v>
      </c>
      <c r="D684" s="16" t="s">
        <v>26</v>
      </c>
      <c r="E684" s="16" t="s">
        <v>243</v>
      </c>
      <c r="F684" s="15"/>
      <c r="G684" s="160">
        <f>G685</f>
        <v>0</v>
      </c>
      <c r="H684" s="160">
        <f t="shared" si="289"/>
        <v>0</v>
      </c>
      <c r="I684" s="160">
        <f t="shared" si="289"/>
        <v>0</v>
      </c>
      <c r="J684" s="160">
        <f t="shared" si="289"/>
        <v>0</v>
      </c>
      <c r="K684" s="160">
        <f t="shared" si="289"/>
        <v>0</v>
      </c>
      <c r="L684" s="160">
        <f t="shared" si="289"/>
        <v>0</v>
      </c>
      <c r="M684" s="160">
        <f t="shared" si="289"/>
        <v>0</v>
      </c>
      <c r="N684" s="160">
        <f t="shared" si="289"/>
        <v>0</v>
      </c>
      <c r="O684" s="160">
        <f t="shared" si="289"/>
        <v>0</v>
      </c>
      <c r="P684" s="160">
        <f t="shared" si="289"/>
        <v>0</v>
      </c>
      <c r="Q684" s="160">
        <f t="shared" si="289"/>
        <v>0</v>
      </c>
      <c r="R684" s="160">
        <f t="shared" si="289"/>
        <v>0</v>
      </c>
      <c r="S684" s="160">
        <f t="shared" si="289"/>
        <v>0</v>
      </c>
      <c r="T684" s="160">
        <f t="shared" si="289"/>
        <v>0</v>
      </c>
      <c r="U684" s="160">
        <f t="shared" si="289"/>
        <v>0</v>
      </c>
      <c r="V684" s="160">
        <f t="shared" si="289"/>
        <v>0</v>
      </c>
      <c r="W684" s="160">
        <f t="shared" si="289"/>
        <v>0</v>
      </c>
      <c r="X684" s="160">
        <f t="shared" si="289"/>
        <v>0</v>
      </c>
      <c r="Y684" s="160">
        <f t="shared" si="289"/>
        <v>0</v>
      </c>
      <c r="Z684" s="160">
        <f t="shared" si="289"/>
        <v>0</v>
      </c>
      <c r="AA684" s="160">
        <f t="shared" si="289"/>
        <v>0</v>
      </c>
      <c r="AB684" s="160">
        <f t="shared" si="289"/>
        <v>0</v>
      </c>
      <c r="AC684" s="160">
        <f t="shared" si="289"/>
        <v>0</v>
      </c>
      <c r="AD684" s="160">
        <f t="shared" si="289"/>
        <v>0</v>
      </c>
      <c r="AE684" s="160">
        <f t="shared" si="289"/>
        <v>0</v>
      </c>
      <c r="AF684" s="160">
        <f t="shared" si="289"/>
        <v>0</v>
      </c>
      <c r="AG684" s="160">
        <f t="shared" si="289"/>
        <v>0</v>
      </c>
    </row>
    <row r="685" spans="1:33" ht="25.5" hidden="1">
      <c r="A685" s="17" t="s">
        <v>40</v>
      </c>
      <c r="B685" s="15">
        <v>757</v>
      </c>
      <c r="C685" s="16" t="s">
        <v>72</v>
      </c>
      <c r="D685" s="16" t="s">
        <v>26</v>
      </c>
      <c r="E685" s="16" t="s">
        <v>243</v>
      </c>
      <c r="F685" s="16" t="s">
        <v>41</v>
      </c>
      <c r="G685" s="160">
        <f>G686</f>
        <v>0</v>
      </c>
      <c r="H685" s="160">
        <f t="shared" si="289"/>
        <v>0</v>
      </c>
      <c r="I685" s="160">
        <f t="shared" si="289"/>
        <v>0</v>
      </c>
      <c r="J685" s="160">
        <f t="shared" si="289"/>
        <v>0</v>
      </c>
      <c r="K685" s="160">
        <f t="shared" si="289"/>
        <v>0</v>
      </c>
      <c r="L685" s="160">
        <f t="shared" si="289"/>
        <v>0</v>
      </c>
      <c r="M685" s="160">
        <f t="shared" si="289"/>
        <v>0</v>
      </c>
      <c r="N685" s="160">
        <f t="shared" si="289"/>
        <v>0</v>
      </c>
      <c r="O685" s="160">
        <f t="shared" si="289"/>
        <v>0</v>
      </c>
      <c r="P685" s="160">
        <f t="shared" si="289"/>
        <v>0</v>
      </c>
      <c r="Q685" s="160">
        <f t="shared" si="289"/>
        <v>0</v>
      </c>
      <c r="R685" s="160">
        <f t="shared" si="289"/>
        <v>0</v>
      </c>
      <c r="S685" s="160">
        <f t="shared" si="289"/>
        <v>0</v>
      </c>
      <c r="T685" s="160">
        <f t="shared" si="289"/>
        <v>0</v>
      </c>
      <c r="U685" s="160">
        <f t="shared" si="289"/>
        <v>0</v>
      </c>
      <c r="V685" s="160">
        <f t="shared" si="289"/>
        <v>0</v>
      </c>
      <c r="W685" s="160">
        <f t="shared" si="289"/>
        <v>0</v>
      </c>
      <c r="X685" s="160">
        <f t="shared" si="289"/>
        <v>0</v>
      </c>
      <c r="Y685" s="160">
        <f t="shared" si="289"/>
        <v>0</v>
      </c>
      <c r="Z685" s="160">
        <f t="shared" si="289"/>
        <v>0</v>
      </c>
      <c r="AA685" s="160">
        <f t="shared" si="289"/>
        <v>0</v>
      </c>
      <c r="AB685" s="160">
        <f t="shared" si="289"/>
        <v>0</v>
      </c>
      <c r="AC685" s="160">
        <f t="shared" si="289"/>
        <v>0</v>
      </c>
      <c r="AD685" s="160">
        <f t="shared" si="289"/>
        <v>0</v>
      </c>
      <c r="AE685" s="160">
        <f t="shared" si="289"/>
        <v>0</v>
      </c>
      <c r="AF685" s="160">
        <f t="shared" si="289"/>
        <v>0</v>
      </c>
      <c r="AG685" s="160">
        <f t="shared" si="289"/>
        <v>0</v>
      </c>
    </row>
    <row r="686" spans="1:33" hidden="1">
      <c r="A686" s="17" t="s">
        <v>42</v>
      </c>
      <c r="B686" s="15">
        <v>757</v>
      </c>
      <c r="C686" s="16" t="s">
        <v>72</v>
      </c>
      <c r="D686" s="16" t="s">
        <v>26</v>
      </c>
      <c r="E686" s="16" t="s">
        <v>243</v>
      </c>
      <c r="F686" s="16" t="s">
        <v>43</v>
      </c>
      <c r="G686" s="160">
        <f>'прил 7'!G198</f>
        <v>0</v>
      </c>
      <c r="H686" s="160">
        <f>'прил 7'!H198</f>
        <v>0</v>
      </c>
      <c r="I686" s="160">
        <f>'прил 7'!I198</f>
        <v>0</v>
      </c>
      <c r="J686" s="160">
        <f>'прил 7'!J198</f>
        <v>0</v>
      </c>
      <c r="K686" s="160">
        <f>'прил 7'!K198</f>
        <v>0</v>
      </c>
      <c r="L686" s="160">
        <f>'прил 7'!L198</f>
        <v>0</v>
      </c>
      <c r="M686" s="160">
        <f>'прил 7'!M198</f>
        <v>0</v>
      </c>
      <c r="N686" s="160">
        <f>'прил 7'!N198</f>
        <v>0</v>
      </c>
      <c r="O686" s="160">
        <f>'прил 7'!O198</f>
        <v>0</v>
      </c>
      <c r="P686" s="160">
        <f>'прил 7'!P198</f>
        <v>0</v>
      </c>
      <c r="Q686" s="160">
        <f>'прил 7'!Q198</f>
        <v>0</v>
      </c>
      <c r="R686" s="160">
        <f>'прил 7'!R198</f>
        <v>0</v>
      </c>
      <c r="S686" s="160">
        <f>'прил 7'!S198</f>
        <v>0</v>
      </c>
      <c r="T686" s="160">
        <f>'прил 7'!T198</f>
        <v>0</v>
      </c>
      <c r="U686" s="160">
        <f>'прил 7'!U198</f>
        <v>0</v>
      </c>
      <c r="V686" s="160">
        <f>'прил 7'!V198</f>
        <v>0</v>
      </c>
      <c r="W686" s="160">
        <f>'прил 7'!W198</f>
        <v>0</v>
      </c>
      <c r="X686" s="160">
        <f>'прил 7'!X198</f>
        <v>0</v>
      </c>
      <c r="Y686" s="160">
        <f>'прил 7'!Y198</f>
        <v>0</v>
      </c>
      <c r="Z686" s="160">
        <f>'прил 7'!Z198</f>
        <v>0</v>
      </c>
      <c r="AA686" s="160">
        <f>'прил 7'!AA198</f>
        <v>0</v>
      </c>
      <c r="AB686" s="160">
        <f>'прил 7'!AB198</f>
        <v>0</v>
      </c>
      <c r="AC686" s="160">
        <f>'прил 7'!AC198</f>
        <v>0</v>
      </c>
      <c r="AD686" s="160">
        <f>'прил 7'!AD198</f>
        <v>0</v>
      </c>
      <c r="AE686" s="160">
        <f>'прил 7'!AE198</f>
        <v>0</v>
      </c>
      <c r="AF686" s="160">
        <f>'прил 7'!AF198</f>
        <v>0</v>
      </c>
      <c r="AG686" s="160">
        <f>'прил 7'!AG198</f>
        <v>0</v>
      </c>
    </row>
    <row r="687" spans="1:33" s="4" customFormat="1" ht="15" customHeight="1">
      <c r="A687" s="26" t="s">
        <v>80</v>
      </c>
      <c r="B687" s="15">
        <v>757</v>
      </c>
      <c r="C687" s="16" t="s">
        <v>72</v>
      </c>
      <c r="D687" s="16" t="s">
        <v>26</v>
      </c>
      <c r="E687" s="16" t="s">
        <v>431</v>
      </c>
      <c r="F687" s="16"/>
      <c r="G687" s="162">
        <f>G688</f>
        <v>7280110.9000000004</v>
      </c>
      <c r="H687" s="162">
        <f t="shared" ref="H687:AG688" si="290">H688</f>
        <v>7280110.9000000004</v>
      </c>
      <c r="I687" s="162">
        <f t="shared" si="290"/>
        <v>7280110.9000000004</v>
      </c>
      <c r="J687" s="162">
        <f t="shared" si="290"/>
        <v>7280110.9000000004</v>
      </c>
      <c r="K687" s="162">
        <f t="shared" si="290"/>
        <v>7280110.9000000004</v>
      </c>
      <c r="L687" s="162">
        <f t="shared" si="290"/>
        <v>7280110.9000000004</v>
      </c>
      <c r="M687" s="162">
        <f t="shared" si="290"/>
        <v>7280110.9000000004</v>
      </c>
      <c r="N687" s="162">
        <f t="shared" si="290"/>
        <v>7280110.9000000004</v>
      </c>
      <c r="O687" s="162">
        <f t="shared" si="290"/>
        <v>7280110.9000000004</v>
      </c>
      <c r="P687" s="162">
        <f t="shared" si="290"/>
        <v>7280110.9000000004</v>
      </c>
      <c r="Q687" s="162">
        <f t="shared" si="290"/>
        <v>7280110.9000000004</v>
      </c>
      <c r="R687" s="162">
        <f t="shared" si="290"/>
        <v>7280110.9000000004</v>
      </c>
      <c r="S687" s="162">
        <f t="shared" si="290"/>
        <v>0</v>
      </c>
      <c r="T687" s="162">
        <f t="shared" si="290"/>
        <v>0</v>
      </c>
      <c r="U687" s="162">
        <f t="shared" si="290"/>
        <v>0</v>
      </c>
      <c r="V687" s="162">
        <f t="shared" si="290"/>
        <v>0</v>
      </c>
      <c r="W687" s="162">
        <f t="shared" si="290"/>
        <v>0</v>
      </c>
      <c r="X687" s="162">
        <f t="shared" si="290"/>
        <v>0</v>
      </c>
      <c r="Y687" s="162">
        <f t="shared" si="290"/>
        <v>0</v>
      </c>
      <c r="Z687" s="162">
        <f t="shared" si="290"/>
        <v>0</v>
      </c>
      <c r="AA687" s="162">
        <f t="shared" si="290"/>
        <v>0</v>
      </c>
      <c r="AB687" s="162">
        <f t="shared" si="290"/>
        <v>0</v>
      </c>
      <c r="AC687" s="162">
        <f t="shared" si="290"/>
        <v>0</v>
      </c>
      <c r="AD687" s="162">
        <f t="shared" si="290"/>
        <v>0</v>
      </c>
      <c r="AE687" s="162">
        <f t="shared" si="290"/>
        <v>0</v>
      </c>
      <c r="AF687" s="162">
        <f t="shared" si="290"/>
        <v>0</v>
      </c>
      <c r="AG687" s="162">
        <f t="shared" si="290"/>
        <v>7280110.9000000004</v>
      </c>
    </row>
    <row r="688" spans="1:33" ht="25.5">
      <c r="A688" s="17" t="s">
        <v>40</v>
      </c>
      <c r="B688" s="15">
        <v>757</v>
      </c>
      <c r="C688" s="16" t="s">
        <v>72</v>
      </c>
      <c r="D688" s="16" t="s">
        <v>26</v>
      </c>
      <c r="E688" s="16" t="s">
        <v>431</v>
      </c>
      <c r="F688" s="16" t="s">
        <v>41</v>
      </c>
      <c r="G688" s="160">
        <f>G689</f>
        <v>7280110.9000000004</v>
      </c>
      <c r="H688" s="160">
        <f t="shared" si="290"/>
        <v>7280110.9000000004</v>
      </c>
      <c r="I688" s="160">
        <f t="shared" si="290"/>
        <v>7280110.9000000004</v>
      </c>
      <c r="J688" s="160">
        <f t="shared" si="290"/>
        <v>7280110.9000000004</v>
      </c>
      <c r="K688" s="160">
        <f t="shared" si="290"/>
        <v>7280110.9000000004</v>
      </c>
      <c r="L688" s="160">
        <f t="shared" si="290"/>
        <v>7280110.9000000004</v>
      </c>
      <c r="M688" s="160">
        <f t="shared" si="290"/>
        <v>7280110.9000000004</v>
      </c>
      <c r="N688" s="160">
        <f t="shared" si="290"/>
        <v>7280110.9000000004</v>
      </c>
      <c r="O688" s="160">
        <f t="shared" si="290"/>
        <v>7280110.9000000004</v>
      </c>
      <c r="P688" s="160">
        <f t="shared" si="290"/>
        <v>7280110.9000000004</v>
      </c>
      <c r="Q688" s="160">
        <f t="shared" si="290"/>
        <v>7280110.9000000004</v>
      </c>
      <c r="R688" s="160">
        <f t="shared" si="290"/>
        <v>7280110.9000000004</v>
      </c>
      <c r="S688" s="160">
        <f t="shared" si="290"/>
        <v>0</v>
      </c>
      <c r="T688" s="160">
        <f t="shared" si="290"/>
        <v>0</v>
      </c>
      <c r="U688" s="160">
        <f t="shared" si="290"/>
        <v>0</v>
      </c>
      <c r="V688" s="160">
        <f t="shared" si="290"/>
        <v>0</v>
      </c>
      <c r="W688" s="160">
        <f t="shared" si="290"/>
        <v>0</v>
      </c>
      <c r="X688" s="160">
        <f t="shared" si="290"/>
        <v>0</v>
      </c>
      <c r="Y688" s="160">
        <f t="shared" si="290"/>
        <v>0</v>
      </c>
      <c r="Z688" s="160">
        <f t="shared" si="290"/>
        <v>0</v>
      </c>
      <c r="AA688" s="160">
        <f t="shared" si="290"/>
        <v>0</v>
      </c>
      <c r="AB688" s="160">
        <f t="shared" si="290"/>
        <v>0</v>
      </c>
      <c r="AC688" s="160">
        <f t="shared" si="290"/>
        <v>0</v>
      </c>
      <c r="AD688" s="160">
        <f t="shared" si="290"/>
        <v>0</v>
      </c>
      <c r="AE688" s="160">
        <f t="shared" si="290"/>
        <v>0</v>
      </c>
      <c r="AF688" s="160">
        <f t="shared" si="290"/>
        <v>0</v>
      </c>
      <c r="AG688" s="160">
        <f t="shared" si="290"/>
        <v>7280110.9000000004</v>
      </c>
    </row>
    <row r="689" spans="1:33">
      <c r="A689" s="17" t="s">
        <v>42</v>
      </c>
      <c r="B689" s="15">
        <v>757</v>
      </c>
      <c r="C689" s="16" t="s">
        <v>72</v>
      </c>
      <c r="D689" s="16" t="s">
        <v>26</v>
      </c>
      <c r="E689" s="16" t="s">
        <v>431</v>
      </c>
      <c r="F689" s="16" t="s">
        <v>43</v>
      </c>
      <c r="G689" s="160">
        <f>'прил 7'!G201</f>
        <v>7280110.9000000004</v>
      </c>
      <c r="H689" s="160">
        <f>'прил 7'!H201</f>
        <v>7280110.9000000004</v>
      </c>
      <c r="I689" s="160">
        <f>'прил 7'!I201</f>
        <v>7280110.9000000004</v>
      </c>
      <c r="J689" s="160">
        <f>'прил 7'!J201</f>
        <v>7280110.9000000004</v>
      </c>
      <c r="K689" s="160">
        <f>'прил 7'!K201</f>
        <v>7280110.9000000004</v>
      </c>
      <c r="L689" s="160">
        <f>'прил 7'!L201</f>
        <v>7280110.9000000004</v>
      </c>
      <c r="M689" s="160">
        <f>'прил 7'!M201</f>
        <v>7280110.9000000004</v>
      </c>
      <c r="N689" s="160">
        <f>'прил 7'!N201</f>
        <v>7280110.9000000004</v>
      </c>
      <c r="O689" s="160">
        <f>'прил 7'!O201</f>
        <v>7280110.9000000004</v>
      </c>
      <c r="P689" s="160">
        <f>'прил 7'!P201</f>
        <v>7280110.9000000004</v>
      </c>
      <c r="Q689" s="160">
        <f>'прил 7'!Q201</f>
        <v>7280110.9000000004</v>
      </c>
      <c r="R689" s="160">
        <f>'прил 7'!R201</f>
        <v>7280110.9000000004</v>
      </c>
      <c r="S689" s="160">
        <f>'прил 7'!S201</f>
        <v>0</v>
      </c>
      <c r="T689" s="160">
        <f>'прил 7'!T201</f>
        <v>0</v>
      </c>
      <c r="U689" s="160">
        <f>'прил 7'!U201</f>
        <v>0</v>
      </c>
      <c r="V689" s="160">
        <f>'прил 7'!V201</f>
        <v>0</v>
      </c>
      <c r="W689" s="160">
        <f>'прил 7'!W201</f>
        <v>0</v>
      </c>
      <c r="X689" s="160">
        <f>'прил 7'!X201</f>
        <v>0</v>
      </c>
      <c r="Y689" s="160">
        <f>'прил 7'!Y201</f>
        <v>0</v>
      </c>
      <c r="Z689" s="160">
        <f>'прил 7'!Z201</f>
        <v>0</v>
      </c>
      <c r="AA689" s="160">
        <f>'прил 7'!AA201</f>
        <v>0</v>
      </c>
      <c r="AB689" s="160">
        <f>'прил 7'!AB201</f>
        <v>0</v>
      </c>
      <c r="AC689" s="160">
        <f>'прил 7'!AC201</f>
        <v>0</v>
      </c>
      <c r="AD689" s="160">
        <f>'прил 7'!AD201</f>
        <v>0</v>
      </c>
      <c r="AE689" s="160">
        <f>'прил 7'!AE201</f>
        <v>0</v>
      </c>
      <c r="AF689" s="160">
        <f>'прил 7'!AF201</f>
        <v>0</v>
      </c>
      <c r="AG689" s="160">
        <v>7280110.9000000004</v>
      </c>
    </row>
    <row r="690" spans="1:33" ht="51" hidden="1">
      <c r="A690" s="25" t="s">
        <v>44</v>
      </c>
      <c r="B690" s="15">
        <v>757</v>
      </c>
      <c r="C690" s="16" t="s">
        <v>72</v>
      </c>
      <c r="D690" s="16" t="s">
        <v>26</v>
      </c>
      <c r="E690" s="16" t="s">
        <v>431</v>
      </c>
      <c r="F690" s="15">
        <v>611</v>
      </c>
      <c r="G690" s="160"/>
      <c r="H690" s="160"/>
      <c r="I690" s="160"/>
      <c r="J690" s="160"/>
      <c r="K690" s="160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  <c r="AA690" s="160"/>
      <c r="AB690" s="160"/>
      <c r="AC690" s="160"/>
      <c r="AD690" s="160"/>
      <c r="AE690" s="160"/>
      <c r="AF690" s="160"/>
      <c r="AG690" s="160"/>
    </row>
    <row r="691" spans="1:33" hidden="1">
      <c r="A691" s="25" t="s">
        <v>45</v>
      </c>
      <c r="B691" s="15">
        <v>757</v>
      </c>
      <c r="C691" s="16" t="s">
        <v>72</v>
      </c>
      <c r="D691" s="16" t="s">
        <v>26</v>
      </c>
      <c r="E691" s="16" t="s">
        <v>431</v>
      </c>
      <c r="F691" s="15">
        <v>612</v>
      </c>
      <c r="G691" s="160"/>
      <c r="H691" s="160"/>
      <c r="I691" s="160"/>
      <c r="J691" s="160"/>
      <c r="K691" s="160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  <c r="AA691" s="160"/>
      <c r="AB691" s="160"/>
      <c r="AC691" s="160"/>
      <c r="AD691" s="160"/>
      <c r="AE691" s="160"/>
      <c r="AF691" s="160"/>
      <c r="AG691" s="160"/>
    </row>
    <row r="692" spans="1:33" ht="30.75" hidden="1" customHeight="1">
      <c r="A692" s="25" t="s">
        <v>391</v>
      </c>
      <c r="B692" s="15">
        <v>757</v>
      </c>
      <c r="C692" s="16" t="s">
        <v>72</v>
      </c>
      <c r="D692" s="16" t="s">
        <v>26</v>
      </c>
      <c r="E692" s="16" t="s">
        <v>392</v>
      </c>
      <c r="F692" s="15"/>
      <c r="G692" s="160">
        <f>G694</f>
        <v>0</v>
      </c>
      <c r="H692" s="160">
        <f t="shared" ref="H692:AG692" si="291">H694</f>
        <v>0</v>
      </c>
      <c r="I692" s="160">
        <f t="shared" si="291"/>
        <v>0</v>
      </c>
      <c r="J692" s="160">
        <f t="shared" si="291"/>
        <v>0</v>
      </c>
      <c r="K692" s="160">
        <f t="shared" si="291"/>
        <v>0</v>
      </c>
      <c r="L692" s="160">
        <f t="shared" si="291"/>
        <v>0</v>
      </c>
      <c r="M692" s="160">
        <f t="shared" si="291"/>
        <v>0</v>
      </c>
      <c r="N692" s="160">
        <f t="shared" si="291"/>
        <v>0</v>
      </c>
      <c r="O692" s="160">
        <f t="shared" si="291"/>
        <v>0</v>
      </c>
      <c r="P692" s="160">
        <f t="shared" si="291"/>
        <v>0</v>
      </c>
      <c r="Q692" s="160">
        <f t="shared" si="291"/>
        <v>0</v>
      </c>
      <c r="R692" s="160">
        <f t="shared" si="291"/>
        <v>0</v>
      </c>
      <c r="S692" s="160">
        <f t="shared" si="291"/>
        <v>0</v>
      </c>
      <c r="T692" s="160">
        <f t="shared" si="291"/>
        <v>0</v>
      </c>
      <c r="U692" s="160">
        <f t="shared" si="291"/>
        <v>0</v>
      </c>
      <c r="V692" s="160">
        <f t="shared" si="291"/>
        <v>0</v>
      </c>
      <c r="W692" s="160">
        <f t="shared" si="291"/>
        <v>0</v>
      </c>
      <c r="X692" s="160">
        <f t="shared" si="291"/>
        <v>0</v>
      </c>
      <c r="Y692" s="160">
        <f t="shared" si="291"/>
        <v>0</v>
      </c>
      <c r="Z692" s="160">
        <f t="shared" si="291"/>
        <v>0</v>
      </c>
      <c r="AA692" s="160">
        <f t="shared" si="291"/>
        <v>0</v>
      </c>
      <c r="AB692" s="160">
        <f t="shared" si="291"/>
        <v>0</v>
      </c>
      <c r="AC692" s="160">
        <f t="shared" si="291"/>
        <v>0</v>
      </c>
      <c r="AD692" s="160">
        <f t="shared" si="291"/>
        <v>0</v>
      </c>
      <c r="AE692" s="160">
        <f t="shared" si="291"/>
        <v>0</v>
      </c>
      <c r="AF692" s="160">
        <f t="shared" si="291"/>
        <v>0</v>
      </c>
      <c r="AG692" s="160">
        <f t="shared" si="291"/>
        <v>0</v>
      </c>
    </row>
    <row r="693" spans="1:33" s="4" customFormat="1" ht="84" hidden="1" customHeight="1">
      <c r="A693" s="26" t="s">
        <v>61</v>
      </c>
      <c r="B693" s="15">
        <v>757</v>
      </c>
      <c r="C693" s="16" t="s">
        <v>72</v>
      </c>
      <c r="D693" s="16" t="s">
        <v>26</v>
      </c>
      <c r="E693" s="16" t="s">
        <v>60</v>
      </c>
      <c r="F693" s="16"/>
      <c r="G693" s="162">
        <f>G694</f>
        <v>0</v>
      </c>
      <c r="H693" s="162">
        <f t="shared" ref="H693:AG694" si="292">H694</f>
        <v>0</v>
      </c>
      <c r="I693" s="162">
        <f t="shared" si="292"/>
        <v>0</v>
      </c>
      <c r="J693" s="162">
        <f t="shared" si="292"/>
        <v>0</v>
      </c>
      <c r="K693" s="162">
        <f t="shared" si="292"/>
        <v>0</v>
      </c>
      <c r="L693" s="162">
        <f t="shared" si="292"/>
        <v>0</v>
      </c>
      <c r="M693" s="162">
        <f t="shared" si="292"/>
        <v>0</v>
      </c>
      <c r="N693" s="162">
        <f t="shared" si="292"/>
        <v>0</v>
      </c>
      <c r="O693" s="162">
        <f t="shared" si="292"/>
        <v>0</v>
      </c>
      <c r="P693" s="162">
        <f t="shared" si="292"/>
        <v>0</v>
      </c>
      <c r="Q693" s="162">
        <f t="shared" si="292"/>
        <v>0</v>
      </c>
      <c r="R693" s="162">
        <f t="shared" si="292"/>
        <v>0</v>
      </c>
      <c r="S693" s="162">
        <f t="shared" si="292"/>
        <v>0</v>
      </c>
      <c r="T693" s="162">
        <f t="shared" si="292"/>
        <v>0</v>
      </c>
      <c r="U693" s="162">
        <f t="shared" si="292"/>
        <v>0</v>
      </c>
      <c r="V693" s="162">
        <f t="shared" si="292"/>
        <v>0</v>
      </c>
      <c r="W693" s="162">
        <f t="shared" si="292"/>
        <v>0</v>
      </c>
      <c r="X693" s="162">
        <f t="shared" si="292"/>
        <v>0</v>
      </c>
      <c r="Y693" s="162">
        <f t="shared" si="292"/>
        <v>0</v>
      </c>
      <c r="Z693" s="162">
        <f t="shared" si="292"/>
        <v>0</v>
      </c>
      <c r="AA693" s="162">
        <f t="shared" si="292"/>
        <v>0</v>
      </c>
      <c r="AB693" s="162">
        <f t="shared" si="292"/>
        <v>0</v>
      </c>
      <c r="AC693" s="162">
        <f t="shared" si="292"/>
        <v>0</v>
      </c>
      <c r="AD693" s="162">
        <f t="shared" si="292"/>
        <v>0</v>
      </c>
      <c r="AE693" s="162">
        <f t="shared" si="292"/>
        <v>0</v>
      </c>
      <c r="AF693" s="162">
        <f t="shared" si="292"/>
        <v>0</v>
      </c>
      <c r="AG693" s="162">
        <f t="shared" si="292"/>
        <v>0</v>
      </c>
    </row>
    <row r="694" spans="1:33" ht="25.5" hidden="1">
      <c r="A694" s="17" t="s">
        <v>40</v>
      </c>
      <c r="B694" s="15">
        <v>757</v>
      </c>
      <c r="C694" s="16" t="s">
        <v>72</v>
      </c>
      <c r="D694" s="16" t="s">
        <v>26</v>
      </c>
      <c r="E694" s="16" t="s">
        <v>60</v>
      </c>
      <c r="F694" s="16" t="s">
        <v>41</v>
      </c>
      <c r="G694" s="160">
        <f>G695</f>
        <v>0</v>
      </c>
      <c r="H694" s="160">
        <f t="shared" si="292"/>
        <v>0</v>
      </c>
      <c r="I694" s="160">
        <f t="shared" si="292"/>
        <v>0</v>
      </c>
      <c r="J694" s="160">
        <f t="shared" si="292"/>
        <v>0</v>
      </c>
      <c r="K694" s="160">
        <f t="shared" si="292"/>
        <v>0</v>
      </c>
      <c r="L694" s="160">
        <f t="shared" si="292"/>
        <v>0</v>
      </c>
      <c r="M694" s="160">
        <f t="shared" si="292"/>
        <v>0</v>
      </c>
      <c r="N694" s="160">
        <f t="shared" si="292"/>
        <v>0</v>
      </c>
      <c r="O694" s="160">
        <f t="shared" si="292"/>
        <v>0</v>
      </c>
      <c r="P694" s="160">
        <f t="shared" si="292"/>
        <v>0</v>
      </c>
      <c r="Q694" s="160">
        <f t="shared" si="292"/>
        <v>0</v>
      </c>
      <c r="R694" s="160">
        <f t="shared" si="292"/>
        <v>0</v>
      </c>
      <c r="S694" s="160">
        <f t="shared" si="292"/>
        <v>0</v>
      </c>
      <c r="T694" s="160">
        <f t="shared" si="292"/>
        <v>0</v>
      </c>
      <c r="U694" s="160">
        <f t="shared" si="292"/>
        <v>0</v>
      </c>
      <c r="V694" s="160">
        <f t="shared" si="292"/>
        <v>0</v>
      </c>
      <c r="W694" s="160">
        <f t="shared" si="292"/>
        <v>0</v>
      </c>
      <c r="X694" s="160">
        <f t="shared" si="292"/>
        <v>0</v>
      </c>
      <c r="Y694" s="160">
        <f t="shared" si="292"/>
        <v>0</v>
      </c>
      <c r="Z694" s="160">
        <f t="shared" si="292"/>
        <v>0</v>
      </c>
      <c r="AA694" s="160">
        <f t="shared" si="292"/>
        <v>0</v>
      </c>
      <c r="AB694" s="160">
        <f t="shared" si="292"/>
        <v>0</v>
      </c>
      <c r="AC694" s="160">
        <f t="shared" si="292"/>
        <v>0</v>
      </c>
      <c r="AD694" s="160">
        <f t="shared" si="292"/>
        <v>0</v>
      </c>
      <c r="AE694" s="160">
        <f t="shared" si="292"/>
        <v>0</v>
      </c>
      <c r="AF694" s="160">
        <f t="shared" si="292"/>
        <v>0</v>
      </c>
      <c r="AG694" s="160">
        <f t="shared" si="292"/>
        <v>0</v>
      </c>
    </row>
    <row r="695" spans="1:33" hidden="1">
      <c r="A695" s="17" t="s">
        <v>42</v>
      </c>
      <c r="B695" s="15">
        <v>757</v>
      </c>
      <c r="C695" s="16" t="s">
        <v>72</v>
      </c>
      <c r="D695" s="16" t="s">
        <v>26</v>
      </c>
      <c r="E695" s="16" t="s">
        <v>60</v>
      </c>
      <c r="F695" s="16" t="s">
        <v>43</v>
      </c>
      <c r="G695" s="160">
        <f>'прил 7'!G205</f>
        <v>0</v>
      </c>
      <c r="H695" s="160">
        <f>'прил 7'!H205</f>
        <v>0</v>
      </c>
      <c r="I695" s="160">
        <f>'прил 7'!I205</f>
        <v>0</v>
      </c>
      <c r="J695" s="160">
        <f>'прил 7'!J205</f>
        <v>0</v>
      </c>
      <c r="K695" s="160">
        <f>'прил 7'!K205</f>
        <v>0</v>
      </c>
      <c r="L695" s="160">
        <f>'прил 7'!L205</f>
        <v>0</v>
      </c>
      <c r="M695" s="160">
        <f>'прил 7'!M205</f>
        <v>0</v>
      </c>
      <c r="N695" s="160">
        <f>'прил 7'!N205</f>
        <v>0</v>
      </c>
      <c r="O695" s="160">
        <f>'прил 7'!O205</f>
        <v>0</v>
      </c>
      <c r="P695" s="160">
        <f>'прил 7'!P205</f>
        <v>0</v>
      </c>
      <c r="Q695" s="160">
        <f>'прил 7'!Q205</f>
        <v>0</v>
      </c>
      <c r="R695" s="160">
        <f>'прил 7'!R205</f>
        <v>0</v>
      </c>
      <c r="S695" s="160">
        <f>'прил 7'!S205</f>
        <v>0</v>
      </c>
      <c r="T695" s="160">
        <f>'прил 7'!T205</f>
        <v>0</v>
      </c>
      <c r="U695" s="160">
        <f>'прил 7'!U205</f>
        <v>0</v>
      </c>
      <c r="V695" s="160">
        <f>'прил 7'!V205</f>
        <v>0</v>
      </c>
      <c r="W695" s="160">
        <f>'прил 7'!W205</f>
        <v>0</v>
      </c>
      <c r="X695" s="160">
        <f>'прил 7'!X205</f>
        <v>0</v>
      </c>
      <c r="Y695" s="160">
        <f>'прил 7'!Y205</f>
        <v>0</v>
      </c>
      <c r="Z695" s="160">
        <f>'прил 7'!Z205</f>
        <v>0</v>
      </c>
      <c r="AA695" s="160">
        <f>'прил 7'!AA205</f>
        <v>0</v>
      </c>
      <c r="AB695" s="160">
        <f>'прил 7'!AB205</f>
        <v>0</v>
      </c>
      <c r="AC695" s="160">
        <f>'прил 7'!AC205</f>
        <v>0</v>
      </c>
      <c r="AD695" s="160">
        <f>'прил 7'!AD205</f>
        <v>0</v>
      </c>
      <c r="AE695" s="160">
        <f>'прил 7'!AE205</f>
        <v>0</v>
      </c>
      <c r="AF695" s="160">
        <f>'прил 7'!AF205</f>
        <v>0</v>
      </c>
      <c r="AG695" s="160">
        <f>'прил 7'!AG205</f>
        <v>0</v>
      </c>
    </row>
    <row r="696" spans="1:33" s="4" customFormat="1" ht="15" customHeight="1">
      <c r="A696" s="28" t="s">
        <v>81</v>
      </c>
      <c r="B696" s="15">
        <v>757</v>
      </c>
      <c r="C696" s="16" t="s">
        <v>72</v>
      </c>
      <c r="D696" s="16" t="s">
        <v>26</v>
      </c>
      <c r="E696" s="16" t="s">
        <v>432</v>
      </c>
      <c r="F696" s="16"/>
      <c r="G696" s="162">
        <f>G698</f>
        <v>37687111.149999999</v>
      </c>
      <c r="H696" s="162">
        <f t="shared" ref="H696:AG696" si="293">H698</f>
        <v>37687111.149999999</v>
      </c>
      <c r="I696" s="162">
        <f t="shared" si="293"/>
        <v>37687111.149999999</v>
      </c>
      <c r="J696" s="162">
        <f t="shared" si="293"/>
        <v>37687111.149999999</v>
      </c>
      <c r="K696" s="162">
        <f t="shared" si="293"/>
        <v>37687111.149999999</v>
      </c>
      <c r="L696" s="162">
        <f t="shared" si="293"/>
        <v>37687111.149999999</v>
      </c>
      <c r="M696" s="162">
        <f t="shared" si="293"/>
        <v>37687111.149999999</v>
      </c>
      <c r="N696" s="162">
        <f t="shared" si="293"/>
        <v>37687111.149999999</v>
      </c>
      <c r="O696" s="162">
        <f t="shared" si="293"/>
        <v>37687111.149999999</v>
      </c>
      <c r="P696" s="162">
        <f t="shared" si="293"/>
        <v>37687111.149999999</v>
      </c>
      <c r="Q696" s="162">
        <f t="shared" si="293"/>
        <v>37687111.149999999</v>
      </c>
      <c r="R696" s="162">
        <f t="shared" si="293"/>
        <v>37687111.149999999</v>
      </c>
      <c r="S696" s="162">
        <f t="shared" si="293"/>
        <v>0</v>
      </c>
      <c r="T696" s="162">
        <f t="shared" si="293"/>
        <v>0</v>
      </c>
      <c r="U696" s="162">
        <f t="shared" si="293"/>
        <v>0</v>
      </c>
      <c r="V696" s="162">
        <f t="shared" si="293"/>
        <v>0</v>
      </c>
      <c r="W696" s="162">
        <f t="shared" si="293"/>
        <v>0</v>
      </c>
      <c r="X696" s="162">
        <f t="shared" si="293"/>
        <v>0</v>
      </c>
      <c r="Y696" s="162">
        <f t="shared" si="293"/>
        <v>0</v>
      </c>
      <c r="Z696" s="162">
        <f t="shared" si="293"/>
        <v>0</v>
      </c>
      <c r="AA696" s="162">
        <f t="shared" si="293"/>
        <v>0</v>
      </c>
      <c r="AB696" s="162">
        <f t="shared" si="293"/>
        <v>0</v>
      </c>
      <c r="AC696" s="162">
        <f t="shared" si="293"/>
        <v>0</v>
      </c>
      <c r="AD696" s="162">
        <f t="shared" si="293"/>
        <v>0</v>
      </c>
      <c r="AE696" s="162">
        <f t="shared" si="293"/>
        <v>0</v>
      </c>
      <c r="AF696" s="162">
        <f t="shared" si="293"/>
        <v>0</v>
      </c>
      <c r="AG696" s="162">
        <f t="shared" si="293"/>
        <v>37687111.149999999</v>
      </c>
    </row>
    <row r="697" spans="1:33" s="4" customFormat="1" ht="26.25" hidden="1" customHeight="1">
      <c r="A697" s="17" t="s">
        <v>83</v>
      </c>
      <c r="B697" s="29">
        <v>757</v>
      </c>
      <c r="C697" s="16" t="s">
        <v>72</v>
      </c>
      <c r="D697" s="16" t="s">
        <v>26</v>
      </c>
      <c r="E697" s="16" t="s">
        <v>82</v>
      </c>
      <c r="F697" s="16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  <c r="AA697" s="162"/>
      <c r="AB697" s="162"/>
      <c r="AC697" s="162"/>
      <c r="AD697" s="162"/>
      <c r="AE697" s="162"/>
      <c r="AF697" s="162"/>
      <c r="AG697" s="162"/>
    </row>
    <row r="698" spans="1:33" ht="25.5">
      <c r="A698" s="17" t="s">
        <v>40</v>
      </c>
      <c r="B698" s="15">
        <v>757</v>
      </c>
      <c r="C698" s="16" t="s">
        <v>72</v>
      </c>
      <c r="D698" s="16" t="s">
        <v>26</v>
      </c>
      <c r="E698" s="16" t="s">
        <v>432</v>
      </c>
      <c r="F698" s="16" t="s">
        <v>41</v>
      </c>
      <c r="G698" s="160">
        <f>G699</f>
        <v>37687111.149999999</v>
      </c>
      <c r="H698" s="160">
        <f t="shared" ref="H698:AG698" si="294">H699</f>
        <v>37687111.149999999</v>
      </c>
      <c r="I698" s="160">
        <f t="shared" si="294"/>
        <v>37687111.149999999</v>
      </c>
      <c r="J698" s="160">
        <f t="shared" si="294"/>
        <v>37687111.149999999</v>
      </c>
      <c r="K698" s="160">
        <f t="shared" si="294"/>
        <v>37687111.149999999</v>
      </c>
      <c r="L698" s="160">
        <f t="shared" si="294"/>
        <v>37687111.149999999</v>
      </c>
      <c r="M698" s="160">
        <f t="shared" si="294"/>
        <v>37687111.149999999</v>
      </c>
      <c r="N698" s="160">
        <f t="shared" si="294"/>
        <v>37687111.149999999</v>
      </c>
      <c r="O698" s="160">
        <f t="shared" si="294"/>
        <v>37687111.149999999</v>
      </c>
      <c r="P698" s="160">
        <f t="shared" si="294"/>
        <v>37687111.149999999</v>
      </c>
      <c r="Q698" s="160">
        <f t="shared" si="294"/>
        <v>37687111.149999999</v>
      </c>
      <c r="R698" s="160">
        <f t="shared" si="294"/>
        <v>37687111.149999999</v>
      </c>
      <c r="S698" s="160">
        <f t="shared" si="294"/>
        <v>0</v>
      </c>
      <c r="T698" s="160">
        <f t="shared" si="294"/>
        <v>0</v>
      </c>
      <c r="U698" s="160">
        <f t="shared" si="294"/>
        <v>0</v>
      </c>
      <c r="V698" s="160">
        <f t="shared" si="294"/>
        <v>0</v>
      </c>
      <c r="W698" s="160">
        <f t="shared" si="294"/>
        <v>0</v>
      </c>
      <c r="X698" s="160">
        <f t="shared" si="294"/>
        <v>0</v>
      </c>
      <c r="Y698" s="160">
        <f t="shared" si="294"/>
        <v>0</v>
      </c>
      <c r="Z698" s="160">
        <f t="shared" si="294"/>
        <v>0</v>
      </c>
      <c r="AA698" s="160">
        <f t="shared" si="294"/>
        <v>0</v>
      </c>
      <c r="AB698" s="160">
        <f t="shared" si="294"/>
        <v>0</v>
      </c>
      <c r="AC698" s="160">
        <f t="shared" si="294"/>
        <v>0</v>
      </c>
      <c r="AD698" s="160">
        <f t="shared" si="294"/>
        <v>0</v>
      </c>
      <c r="AE698" s="160">
        <f t="shared" si="294"/>
        <v>0</v>
      </c>
      <c r="AF698" s="160">
        <f t="shared" si="294"/>
        <v>0</v>
      </c>
      <c r="AG698" s="160">
        <f t="shared" si="294"/>
        <v>37687111.149999999</v>
      </c>
    </row>
    <row r="699" spans="1:33">
      <c r="A699" s="17" t="s">
        <v>42</v>
      </c>
      <c r="B699" s="15">
        <v>757</v>
      </c>
      <c r="C699" s="16" t="s">
        <v>72</v>
      </c>
      <c r="D699" s="16" t="s">
        <v>26</v>
      </c>
      <c r="E699" s="16" t="s">
        <v>432</v>
      </c>
      <c r="F699" s="16" t="s">
        <v>43</v>
      </c>
      <c r="G699" s="160">
        <f>'прил 7'!G208</f>
        <v>37687111.149999999</v>
      </c>
      <c r="H699" s="160">
        <f>'прил 7'!H208</f>
        <v>37687111.149999999</v>
      </c>
      <c r="I699" s="160">
        <f>'прил 7'!I208</f>
        <v>37687111.149999999</v>
      </c>
      <c r="J699" s="160">
        <f>'прил 7'!J208</f>
        <v>37687111.149999999</v>
      </c>
      <c r="K699" s="160">
        <f>'прил 7'!K208</f>
        <v>37687111.149999999</v>
      </c>
      <c r="L699" s="160">
        <f>'прил 7'!L208</f>
        <v>37687111.149999999</v>
      </c>
      <c r="M699" s="160">
        <f>'прил 7'!M208</f>
        <v>37687111.149999999</v>
      </c>
      <c r="N699" s="160">
        <f>'прил 7'!N208</f>
        <v>37687111.149999999</v>
      </c>
      <c r="O699" s="160">
        <f>'прил 7'!O208</f>
        <v>37687111.149999999</v>
      </c>
      <c r="P699" s="160">
        <f>'прил 7'!P208</f>
        <v>37687111.149999999</v>
      </c>
      <c r="Q699" s="160">
        <f>'прил 7'!Q208</f>
        <v>37687111.149999999</v>
      </c>
      <c r="R699" s="160">
        <f>'прил 7'!R208</f>
        <v>37687111.149999999</v>
      </c>
      <c r="S699" s="160">
        <f>'прил 7'!S208</f>
        <v>0</v>
      </c>
      <c r="T699" s="160">
        <f>'прил 7'!T208</f>
        <v>0</v>
      </c>
      <c r="U699" s="160">
        <f>'прил 7'!U208</f>
        <v>0</v>
      </c>
      <c r="V699" s="160">
        <f>'прил 7'!V208</f>
        <v>0</v>
      </c>
      <c r="W699" s="160">
        <f>'прил 7'!W208</f>
        <v>0</v>
      </c>
      <c r="X699" s="160">
        <f>'прил 7'!X208</f>
        <v>0</v>
      </c>
      <c r="Y699" s="160">
        <f>'прил 7'!Y208</f>
        <v>0</v>
      </c>
      <c r="Z699" s="160">
        <f>'прил 7'!Z208</f>
        <v>0</v>
      </c>
      <c r="AA699" s="160">
        <f>'прил 7'!AA208</f>
        <v>0</v>
      </c>
      <c r="AB699" s="160">
        <f>'прил 7'!AB208</f>
        <v>0</v>
      </c>
      <c r="AC699" s="160">
        <f>'прил 7'!AC208</f>
        <v>0</v>
      </c>
      <c r="AD699" s="160">
        <f>'прил 7'!AD208</f>
        <v>0</v>
      </c>
      <c r="AE699" s="160">
        <f>'прил 7'!AE208</f>
        <v>0</v>
      </c>
      <c r="AF699" s="160">
        <f>'прил 7'!AF208</f>
        <v>0</v>
      </c>
      <c r="AG699" s="160">
        <v>37687111.149999999</v>
      </c>
    </row>
    <row r="700" spans="1:33" ht="30.75" hidden="1" customHeight="1">
      <c r="A700" s="25" t="s">
        <v>391</v>
      </c>
      <c r="B700" s="15">
        <v>757</v>
      </c>
      <c r="C700" s="16" t="s">
        <v>72</v>
      </c>
      <c r="D700" s="16" t="s">
        <v>26</v>
      </c>
      <c r="E700" s="16" t="s">
        <v>392</v>
      </c>
      <c r="F700" s="15"/>
      <c r="G700" s="160">
        <f>G702</f>
        <v>0</v>
      </c>
      <c r="H700" s="160">
        <f t="shared" ref="H700:AG700" si="295">H702</f>
        <v>0</v>
      </c>
      <c r="I700" s="160">
        <f t="shared" si="295"/>
        <v>0</v>
      </c>
      <c r="J700" s="160">
        <f t="shared" si="295"/>
        <v>0</v>
      </c>
      <c r="K700" s="160">
        <f t="shared" si="295"/>
        <v>0</v>
      </c>
      <c r="L700" s="160">
        <f t="shared" si="295"/>
        <v>0</v>
      </c>
      <c r="M700" s="160">
        <f t="shared" si="295"/>
        <v>0</v>
      </c>
      <c r="N700" s="160">
        <f t="shared" si="295"/>
        <v>0</v>
      </c>
      <c r="O700" s="160">
        <f t="shared" si="295"/>
        <v>0</v>
      </c>
      <c r="P700" s="160">
        <f t="shared" si="295"/>
        <v>0</v>
      </c>
      <c r="Q700" s="160">
        <f t="shared" si="295"/>
        <v>0</v>
      </c>
      <c r="R700" s="160">
        <f t="shared" si="295"/>
        <v>0</v>
      </c>
      <c r="S700" s="160">
        <f t="shared" si="295"/>
        <v>0</v>
      </c>
      <c r="T700" s="160">
        <f t="shared" si="295"/>
        <v>0</v>
      </c>
      <c r="U700" s="160">
        <f t="shared" si="295"/>
        <v>0</v>
      </c>
      <c r="V700" s="160">
        <f t="shared" si="295"/>
        <v>0</v>
      </c>
      <c r="W700" s="160">
        <f t="shared" si="295"/>
        <v>0</v>
      </c>
      <c r="X700" s="160">
        <f t="shared" si="295"/>
        <v>0</v>
      </c>
      <c r="Y700" s="160">
        <f t="shared" si="295"/>
        <v>0</v>
      </c>
      <c r="Z700" s="160">
        <f t="shared" si="295"/>
        <v>0</v>
      </c>
      <c r="AA700" s="160">
        <f t="shared" si="295"/>
        <v>0</v>
      </c>
      <c r="AB700" s="160">
        <f t="shared" si="295"/>
        <v>0</v>
      </c>
      <c r="AC700" s="160">
        <f t="shared" si="295"/>
        <v>0</v>
      </c>
      <c r="AD700" s="160">
        <f t="shared" si="295"/>
        <v>0</v>
      </c>
      <c r="AE700" s="160">
        <f t="shared" si="295"/>
        <v>0</v>
      </c>
      <c r="AF700" s="160">
        <f t="shared" si="295"/>
        <v>0</v>
      </c>
      <c r="AG700" s="160">
        <f t="shared" si="295"/>
        <v>0</v>
      </c>
    </row>
    <row r="701" spans="1:33" s="4" customFormat="1" ht="87" hidden="1" customHeight="1">
      <c r="A701" s="119" t="s">
        <v>62</v>
      </c>
      <c r="B701" s="15">
        <v>757</v>
      </c>
      <c r="C701" s="16" t="s">
        <v>72</v>
      </c>
      <c r="D701" s="16" t="s">
        <v>26</v>
      </c>
      <c r="E701" s="16" t="s">
        <v>244</v>
      </c>
      <c r="F701" s="16"/>
      <c r="G701" s="162">
        <f>G702</f>
        <v>0</v>
      </c>
      <c r="H701" s="162">
        <f t="shared" ref="H701:AG702" si="296">H702</f>
        <v>0</v>
      </c>
      <c r="I701" s="162">
        <f t="shared" si="296"/>
        <v>0</v>
      </c>
      <c r="J701" s="162">
        <f t="shared" si="296"/>
        <v>0</v>
      </c>
      <c r="K701" s="162">
        <f t="shared" si="296"/>
        <v>0</v>
      </c>
      <c r="L701" s="162">
        <f t="shared" si="296"/>
        <v>0</v>
      </c>
      <c r="M701" s="162">
        <f t="shared" si="296"/>
        <v>0</v>
      </c>
      <c r="N701" s="162">
        <f t="shared" si="296"/>
        <v>0</v>
      </c>
      <c r="O701" s="162">
        <f t="shared" si="296"/>
        <v>0</v>
      </c>
      <c r="P701" s="162">
        <f t="shared" si="296"/>
        <v>0</v>
      </c>
      <c r="Q701" s="162">
        <f t="shared" si="296"/>
        <v>0</v>
      </c>
      <c r="R701" s="162">
        <f t="shared" si="296"/>
        <v>0</v>
      </c>
      <c r="S701" s="162">
        <f t="shared" si="296"/>
        <v>0</v>
      </c>
      <c r="T701" s="162">
        <f t="shared" si="296"/>
        <v>0</v>
      </c>
      <c r="U701" s="162">
        <f t="shared" si="296"/>
        <v>0</v>
      </c>
      <c r="V701" s="162">
        <f t="shared" si="296"/>
        <v>0</v>
      </c>
      <c r="W701" s="162">
        <f t="shared" si="296"/>
        <v>0</v>
      </c>
      <c r="X701" s="162">
        <f t="shared" si="296"/>
        <v>0</v>
      </c>
      <c r="Y701" s="162">
        <f t="shared" si="296"/>
        <v>0</v>
      </c>
      <c r="Z701" s="162">
        <f t="shared" si="296"/>
        <v>0</v>
      </c>
      <c r="AA701" s="162">
        <f t="shared" si="296"/>
        <v>0</v>
      </c>
      <c r="AB701" s="162">
        <f t="shared" si="296"/>
        <v>0</v>
      </c>
      <c r="AC701" s="162">
        <f t="shared" si="296"/>
        <v>0</v>
      </c>
      <c r="AD701" s="162">
        <f t="shared" si="296"/>
        <v>0</v>
      </c>
      <c r="AE701" s="162">
        <f t="shared" si="296"/>
        <v>0</v>
      </c>
      <c r="AF701" s="162">
        <f t="shared" si="296"/>
        <v>0</v>
      </c>
      <c r="AG701" s="162">
        <f t="shared" si="296"/>
        <v>0</v>
      </c>
    </row>
    <row r="702" spans="1:33" ht="25.5" hidden="1">
      <c r="A702" s="17" t="s">
        <v>40</v>
      </c>
      <c r="B702" s="15">
        <v>757</v>
      </c>
      <c r="C702" s="16" t="s">
        <v>72</v>
      </c>
      <c r="D702" s="16" t="s">
        <v>26</v>
      </c>
      <c r="E702" s="16" t="s">
        <v>244</v>
      </c>
      <c r="F702" s="16" t="s">
        <v>41</v>
      </c>
      <c r="G702" s="160">
        <f>G703</f>
        <v>0</v>
      </c>
      <c r="H702" s="160">
        <f t="shared" si="296"/>
        <v>0</v>
      </c>
      <c r="I702" s="160">
        <f t="shared" si="296"/>
        <v>0</v>
      </c>
      <c r="J702" s="160">
        <f t="shared" si="296"/>
        <v>0</v>
      </c>
      <c r="K702" s="160">
        <f t="shared" si="296"/>
        <v>0</v>
      </c>
      <c r="L702" s="160">
        <f t="shared" si="296"/>
        <v>0</v>
      </c>
      <c r="M702" s="160">
        <f t="shared" si="296"/>
        <v>0</v>
      </c>
      <c r="N702" s="160">
        <f t="shared" si="296"/>
        <v>0</v>
      </c>
      <c r="O702" s="160">
        <f t="shared" si="296"/>
        <v>0</v>
      </c>
      <c r="P702" s="160">
        <f t="shared" si="296"/>
        <v>0</v>
      </c>
      <c r="Q702" s="160">
        <f t="shared" si="296"/>
        <v>0</v>
      </c>
      <c r="R702" s="160">
        <f t="shared" si="296"/>
        <v>0</v>
      </c>
      <c r="S702" s="160">
        <f t="shared" si="296"/>
        <v>0</v>
      </c>
      <c r="T702" s="160">
        <f t="shared" si="296"/>
        <v>0</v>
      </c>
      <c r="U702" s="160">
        <f t="shared" si="296"/>
        <v>0</v>
      </c>
      <c r="V702" s="160">
        <f t="shared" si="296"/>
        <v>0</v>
      </c>
      <c r="W702" s="160">
        <f t="shared" si="296"/>
        <v>0</v>
      </c>
      <c r="X702" s="160">
        <f t="shared" si="296"/>
        <v>0</v>
      </c>
      <c r="Y702" s="160">
        <f t="shared" si="296"/>
        <v>0</v>
      </c>
      <c r="Z702" s="160">
        <f t="shared" si="296"/>
        <v>0</v>
      </c>
      <c r="AA702" s="160">
        <f t="shared" si="296"/>
        <v>0</v>
      </c>
      <c r="AB702" s="160">
        <f t="shared" si="296"/>
        <v>0</v>
      </c>
      <c r="AC702" s="160">
        <f t="shared" si="296"/>
        <v>0</v>
      </c>
      <c r="AD702" s="160">
        <f t="shared" si="296"/>
        <v>0</v>
      </c>
      <c r="AE702" s="160">
        <f t="shared" si="296"/>
        <v>0</v>
      </c>
      <c r="AF702" s="160">
        <f t="shared" si="296"/>
        <v>0</v>
      </c>
      <c r="AG702" s="160">
        <f t="shared" si="296"/>
        <v>0</v>
      </c>
    </row>
    <row r="703" spans="1:33" hidden="1">
      <c r="A703" s="17" t="s">
        <v>42</v>
      </c>
      <c r="B703" s="15">
        <v>757</v>
      </c>
      <c r="C703" s="16" t="s">
        <v>72</v>
      </c>
      <c r="D703" s="16" t="s">
        <v>26</v>
      </c>
      <c r="E703" s="16" t="s">
        <v>244</v>
      </c>
      <c r="F703" s="16" t="s">
        <v>43</v>
      </c>
      <c r="G703" s="160">
        <f>'прил 7'!G212</f>
        <v>0</v>
      </c>
      <c r="H703" s="160">
        <f>'прил 7'!H212</f>
        <v>0</v>
      </c>
      <c r="I703" s="160">
        <f>'прил 7'!I212</f>
        <v>0</v>
      </c>
      <c r="J703" s="160">
        <f>'прил 7'!J212</f>
        <v>0</v>
      </c>
      <c r="K703" s="160">
        <f>'прил 7'!K212</f>
        <v>0</v>
      </c>
      <c r="L703" s="160">
        <f>'прил 7'!L212</f>
        <v>0</v>
      </c>
      <c r="M703" s="160">
        <f>'прил 7'!M212</f>
        <v>0</v>
      </c>
      <c r="N703" s="160">
        <f>'прил 7'!N212</f>
        <v>0</v>
      </c>
      <c r="O703" s="160">
        <f>'прил 7'!O212</f>
        <v>0</v>
      </c>
      <c r="P703" s="160">
        <f>'прил 7'!P212</f>
        <v>0</v>
      </c>
      <c r="Q703" s="160">
        <f>'прил 7'!Q212</f>
        <v>0</v>
      </c>
      <c r="R703" s="160">
        <f>'прил 7'!R212</f>
        <v>0</v>
      </c>
      <c r="S703" s="160">
        <f>'прил 7'!S212</f>
        <v>0</v>
      </c>
      <c r="T703" s="160">
        <f>'прил 7'!T212</f>
        <v>0</v>
      </c>
      <c r="U703" s="160">
        <f>'прил 7'!U212</f>
        <v>0</v>
      </c>
      <c r="V703" s="160">
        <f>'прил 7'!V212</f>
        <v>0</v>
      </c>
      <c r="W703" s="160">
        <f>'прил 7'!W212</f>
        <v>0</v>
      </c>
      <c r="X703" s="160">
        <f>'прил 7'!X212</f>
        <v>0</v>
      </c>
      <c r="Y703" s="160">
        <f>'прил 7'!Y212</f>
        <v>0</v>
      </c>
      <c r="Z703" s="160">
        <f>'прил 7'!Z212</f>
        <v>0</v>
      </c>
      <c r="AA703" s="160">
        <f>'прил 7'!AA212</f>
        <v>0</v>
      </c>
      <c r="AB703" s="160">
        <f>'прил 7'!AB212</f>
        <v>0</v>
      </c>
      <c r="AC703" s="160">
        <f>'прил 7'!AC212</f>
        <v>0</v>
      </c>
      <c r="AD703" s="160">
        <f>'прил 7'!AD212</f>
        <v>0</v>
      </c>
      <c r="AE703" s="160">
        <f>'прил 7'!AE212</f>
        <v>0</v>
      </c>
      <c r="AF703" s="160">
        <f>'прил 7'!AF212</f>
        <v>0</v>
      </c>
      <c r="AG703" s="160">
        <f>'прил 7'!AG212</f>
        <v>0</v>
      </c>
    </row>
    <row r="704" spans="1:33" ht="25.5" hidden="1">
      <c r="A704" s="17" t="s">
        <v>239</v>
      </c>
      <c r="B704" s="15">
        <v>757</v>
      </c>
      <c r="C704" s="16" t="s">
        <v>72</v>
      </c>
      <c r="D704" s="16" t="s">
        <v>26</v>
      </c>
      <c r="E704" s="16" t="s">
        <v>238</v>
      </c>
      <c r="F704" s="16"/>
      <c r="G704" s="160">
        <f>G706</f>
        <v>0</v>
      </c>
      <c r="H704" s="160">
        <f t="shared" ref="H704:AG704" si="297">H706</f>
        <v>0</v>
      </c>
      <c r="I704" s="160">
        <f t="shared" si="297"/>
        <v>0</v>
      </c>
      <c r="J704" s="160">
        <f t="shared" si="297"/>
        <v>0</v>
      </c>
      <c r="K704" s="160">
        <f t="shared" si="297"/>
        <v>0</v>
      </c>
      <c r="L704" s="160">
        <f t="shared" si="297"/>
        <v>0</v>
      </c>
      <c r="M704" s="160">
        <f t="shared" si="297"/>
        <v>0</v>
      </c>
      <c r="N704" s="160">
        <f t="shared" si="297"/>
        <v>0</v>
      </c>
      <c r="O704" s="160">
        <f t="shared" si="297"/>
        <v>0</v>
      </c>
      <c r="P704" s="160">
        <f t="shared" si="297"/>
        <v>0</v>
      </c>
      <c r="Q704" s="160">
        <f t="shared" si="297"/>
        <v>0</v>
      </c>
      <c r="R704" s="160">
        <f t="shared" si="297"/>
        <v>0</v>
      </c>
      <c r="S704" s="160">
        <f t="shared" si="297"/>
        <v>0</v>
      </c>
      <c r="T704" s="160">
        <f t="shared" si="297"/>
        <v>0</v>
      </c>
      <c r="U704" s="160">
        <f t="shared" si="297"/>
        <v>0</v>
      </c>
      <c r="V704" s="160">
        <f t="shared" si="297"/>
        <v>0</v>
      </c>
      <c r="W704" s="160">
        <f t="shared" si="297"/>
        <v>0</v>
      </c>
      <c r="X704" s="160">
        <f t="shared" si="297"/>
        <v>0</v>
      </c>
      <c r="Y704" s="160">
        <f t="shared" si="297"/>
        <v>0</v>
      </c>
      <c r="Z704" s="160">
        <f t="shared" si="297"/>
        <v>0</v>
      </c>
      <c r="AA704" s="160">
        <f t="shared" si="297"/>
        <v>0</v>
      </c>
      <c r="AB704" s="160">
        <f t="shared" si="297"/>
        <v>0</v>
      </c>
      <c r="AC704" s="160">
        <f t="shared" si="297"/>
        <v>0</v>
      </c>
      <c r="AD704" s="160">
        <f t="shared" si="297"/>
        <v>0</v>
      </c>
      <c r="AE704" s="160">
        <f t="shared" si="297"/>
        <v>0</v>
      </c>
      <c r="AF704" s="160">
        <f t="shared" si="297"/>
        <v>0</v>
      </c>
      <c r="AG704" s="160">
        <f t="shared" si="297"/>
        <v>0</v>
      </c>
    </row>
    <row r="705" spans="1:33" ht="25.5" hidden="1">
      <c r="A705" s="17" t="s">
        <v>40</v>
      </c>
      <c r="B705" s="15">
        <v>757</v>
      </c>
      <c r="C705" s="16" t="s">
        <v>72</v>
      </c>
      <c r="D705" s="16" t="s">
        <v>26</v>
      </c>
      <c r="E705" s="16" t="s">
        <v>238</v>
      </c>
      <c r="F705" s="16" t="s">
        <v>41</v>
      </c>
      <c r="G705" s="160">
        <f>G706</f>
        <v>0</v>
      </c>
      <c r="H705" s="160">
        <f t="shared" ref="H705:AG705" si="298">H706</f>
        <v>0</v>
      </c>
      <c r="I705" s="160">
        <f t="shared" si="298"/>
        <v>0</v>
      </c>
      <c r="J705" s="160">
        <f t="shared" si="298"/>
        <v>0</v>
      </c>
      <c r="K705" s="160">
        <f t="shared" si="298"/>
        <v>0</v>
      </c>
      <c r="L705" s="160">
        <f t="shared" si="298"/>
        <v>0</v>
      </c>
      <c r="M705" s="160">
        <f t="shared" si="298"/>
        <v>0</v>
      </c>
      <c r="N705" s="160">
        <f t="shared" si="298"/>
        <v>0</v>
      </c>
      <c r="O705" s="160">
        <f t="shared" si="298"/>
        <v>0</v>
      </c>
      <c r="P705" s="160">
        <f t="shared" si="298"/>
        <v>0</v>
      </c>
      <c r="Q705" s="160">
        <f t="shared" si="298"/>
        <v>0</v>
      </c>
      <c r="R705" s="160">
        <f t="shared" si="298"/>
        <v>0</v>
      </c>
      <c r="S705" s="160">
        <f t="shared" si="298"/>
        <v>0</v>
      </c>
      <c r="T705" s="160">
        <f t="shared" si="298"/>
        <v>0</v>
      </c>
      <c r="U705" s="160">
        <f t="shared" si="298"/>
        <v>0</v>
      </c>
      <c r="V705" s="160">
        <f t="shared" si="298"/>
        <v>0</v>
      </c>
      <c r="W705" s="160">
        <f t="shared" si="298"/>
        <v>0</v>
      </c>
      <c r="X705" s="160">
        <f t="shared" si="298"/>
        <v>0</v>
      </c>
      <c r="Y705" s="160">
        <f t="shared" si="298"/>
        <v>0</v>
      </c>
      <c r="Z705" s="160">
        <f t="shared" si="298"/>
        <v>0</v>
      </c>
      <c r="AA705" s="160">
        <f t="shared" si="298"/>
        <v>0</v>
      </c>
      <c r="AB705" s="160">
        <f t="shared" si="298"/>
        <v>0</v>
      </c>
      <c r="AC705" s="160">
        <f t="shared" si="298"/>
        <v>0</v>
      </c>
      <c r="AD705" s="160">
        <f t="shared" si="298"/>
        <v>0</v>
      </c>
      <c r="AE705" s="160">
        <f t="shared" si="298"/>
        <v>0</v>
      </c>
      <c r="AF705" s="160">
        <f t="shared" si="298"/>
        <v>0</v>
      </c>
      <c r="AG705" s="160">
        <f t="shared" si="298"/>
        <v>0</v>
      </c>
    </row>
    <row r="706" spans="1:33" hidden="1">
      <c r="A706" s="17" t="s">
        <v>42</v>
      </c>
      <c r="B706" s="15">
        <v>757</v>
      </c>
      <c r="C706" s="16" t="s">
        <v>72</v>
      </c>
      <c r="D706" s="16" t="s">
        <v>26</v>
      </c>
      <c r="E706" s="16" t="s">
        <v>238</v>
      </c>
      <c r="F706" s="16" t="s">
        <v>43</v>
      </c>
      <c r="G706" s="160">
        <f>'прил 7'!G269</f>
        <v>0</v>
      </c>
      <c r="H706" s="160">
        <f>'прил 7'!H269</f>
        <v>0</v>
      </c>
      <c r="I706" s="160">
        <f>'прил 7'!I269</f>
        <v>0</v>
      </c>
      <c r="J706" s="160">
        <f>'прил 7'!J269</f>
        <v>0</v>
      </c>
      <c r="K706" s="160">
        <f>'прил 7'!K269</f>
        <v>0</v>
      </c>
      <c r="L706" s="160">
        <f>'прил 7'!L269</f>
        <v>0</v>
      </c>
      <c r="M706" s="160">
        <f>'прил 7'!M269</f>
        <v>0</v>
      </c>
      <c r="N706" s="160">
        <f>'прил 7'!N269</f>
        <v>0</v>
      </c>
      <c r="O706" s="160">
        <f>'прил 7'!O269</f>
        <v>0</v>
      </c>
      <c r="P706" s="160">
        <f>'прил 7'!P269</f>
        <v>0</v>
      </c>
      <c r="Q706" s="160">
        <f>'прил 7'!Q269</f>
        <v>0</v>
      </c>
      <c r="R706" s="160">
        <f>'прил 7'!R269</f>
        <v>0</v>
      </c>
      <c r="S706" s="160">
        <f>'прил 7'!S269</f>
        <v>0</v>
      </c>
      <c r="T706" s="160">
        <f>'прил 7'!T269</f>
        <v>0</v>
      </c>
      <c r="U706" s="160">
        <f>'прил 7'!U269</f>
        <v>0</v>
      </c>
      <c r="V706" s="160">
        <f>'прил 7'!V269</f>
        <v>0</v>
      </c>
      <c r="W706" s="160">
        <f>'прил 7'!W269</f>
        <v>0</v>
      </c>
      <c r="X706" s="160">
        <f>'прил 7'!X269</f>
        <v>0</v>
      </c>
      <c r="Y706" s="160">
        <f>'прил 7'!Y269</f>
        <v>0</v>
      </c>
      <c r="Z706" s="160">
        <f>'прил 7'!Z269</f>
        <v>0</v>
      </c>
      <c r="AA706" s="160">
        <f>'прил 7'!AA269</f>
        <v>0</v>
      </c>
      <c r="AB706" s="160">
        <f>'прил 7'!AB269</f>
        <v>0</v>
      </c>
      <c r="AC706" s="160">
        <f>'прил 7'!AC269</f>
        <v>0</v>
      </c>
      <c r="AD706" s="160">
        <f>'прил 7'!AD269</f>
        <v>0</v>
      </c>
      <c r="AE706" s="160">
        <f>'прил 7'!AE269</f>
        <v>0</v>
      </c>
      <c r="AF706" s="160">
        <f>'прил 7'!AF269</f>
        <v>0</v>
      </c>
      <c r="AG706" s="160">
        <f>'прил 7'!AG269</f>
        <v>0</v>
      </c>
    </row>
    <row r="707" spans="1:33" ht="63.75" hidden="1">
      <c r="A707" s="17" t="s">
        <v>297</v>
      </c>
      <c r="B707" s="15">
        <v>757</v>
      </c>
      <c r="C707" s="16" t="s">
        <v>72</v>
      </c>
      <c r="D707" s="16" t="s">
        <v>26</v>
      </c>
      <c r="E707" s="16" t="s">
        <v>5</v>
      </c>
      <c r="F707" s="16"/>
      <c r="G707" s="160">
        <f>G709</f>
        <v>0</v>
      </c>
      <c r="H707" s="160">
        <f t="shared" ref="H707:AG707" si="299">H709</f>
        <v>0</v>
      </c>
      <c r="I707" s="160">
        <f t="shared" si="299"/>
        <v>0</v>
      </c>
      <c r="J707" s="160">
        <f t="shared" si="299"/>
        <v>0</v>
      </c>
      <c r="K707" s="160">
        <f t="shared" si="299"/>
        <v>0</v>
      </c>
      <c r="L707" s="160">
        <f t="shared" si="299"/>
        <v>0</v>
      </c>
      <c r="M707" s="160">
        <f t="shared" si="299"/>
        <v>0</v>
      </c>
      <c r="N707" s="160">
        <f t="shared" si="299"/>
        <v>0</v>
      </c>
      <c r="O707" s="160">
        <f t="shared" si="299"/>
        <v>0</v>
      </c>
      <c r="P707" s="160">
        <f t="shared" si="299"/>
        <v>0</v>
      </c>
      <c r="Q707" s="160">
        <f t="shared" si="299"/>
        <v>0</v>
      </c>
      <c r="R707" s="160">
        <f t="shared" si="299"/>
        <v>0</v>
      </c>
      <c r="S707" s="160">
        <f t="shared" si="299"/>
        <v>0</v>
      </c>
      <c r="T707" s="160">
        <f t="shared" si="299"/>
        <v>0</v>
      </c>
      <c r="U707" s="160">
        <f t="shared" si="299"/>
        <v>0</v>
      </c>
      <c r="V707" s="160">
        <f t="shared" si="299"/>
        <v>0</v>
      </c>
      <c r="W707" s="160">
        <f t="shared" si="299"/>
        <v>0</v>
      </c>
      <c r="X707" s="160">
        <f t="shared" si="299"/>
        <v>0</v>
      </c>
      <c r="Y707" s="160">
        <f t="shared" si="299"/>
        <v>0</v>
      </c>
      <c r="Z707" s="160">
        <f t="shared" si="299"/>
        <v>0</v>
      </c>
      <c r="AA707" s="160">
        <f t="shared" si="299"/>
        <v>0</v>
      </c>
      <c r="AB707" s="160">
        <f t="shared" si="299"/>
        <v>0</v>
      </c>
      <c r="AC707" s="160">
        <f t="shared" si="299"/>
        <v>0</v>
      </c>
      <c r="AD707" s="160">
        <f t="shared" si="299"/>
        <v>0</v>
      </c>
      <c r="AE707" s="160">
        <f t="shared" si="299"/>
        <v>0</v>
      </c>
      <c r="AF707" s="160">
        <f t="shared" si="299"/>
        <v>0</v>
      </c>
      <c r="AG707" s="160">
        <f t="shared" si="299"/>
        <v>0</v>
      </c>
    </row>
    <row r="708" spans="1:33" ht="25.5" hidden="1">
      <c r="A708" s="17" t="s">
        <v>40</v>
      </c>
      <c r="B708" s="15">
        <v>757</v>
      </c>
      <c r="C708" s="16" t="s">
        <v>72</v>
      </c>
      <c r="D708" s="16" t="s">
        <v>26</v>
      </c>
      <c r="E708" s="16" t="s">
        <v>5</v>
      </c>
      <c r="F708" s="16" t="s">
        <v>41</v>
      </c>
      <c r="G708" s="160">
        <f>G709</f>
        <v>0</v>
      </c>
      <c r="H708" s="160">
        <f t="shared" ref="H708:AG708" si="300">H709</f>
        <v>0</v>
      </c>
      <c r="I708" s="160">
        <f t="shared" si="300"/>
        <v>0</v>
      </c>
      <c r="J708" s="160">
        <f t="shared" si="300"/>
        <v>0</v>
      </c>
      <c r="K708" s="160">
        <f t="shared" si="300"/>
        <v>0</v>
      </c>
      <c r="L708" s="160">
        <f t="shared" si="300"/>
        <v>0</v>
      </c>
      <c r="M708" s="160">
        <f t="shared" si="300"/>
        <v>0</v>
      </c>
      <c r="N708" s="160">
        <f t="shared" si="300"/>
        <v>0</v>
      </c>
      <c r="O708" s="160">
        <f t="shared" si="300"/>
        <v>0</v>
      </c>
      <c r="P708" s="160">
        <f t="shared" si="300"/>
        <v>0</v>
      </c>
      <c r="Q708" s="160">
        <f t="shared" si="300"/>
        <v>0</v>
      </c>
      <c r="R708" s="160">
        <f t="shared" si="300"/>
        <v>0</v>
      </c>
      <c r="S708" s="160">
        <f t="shared" si="300"/>
        <v>0</v>
      </c>
      <c r="T708" s="160">
        <f t="shared" si="300"/>
        <v>0</v>
      </c>
      <c r="U708" s="160">
        <f t="shared" si="300"/>
        <v>0</v>
      </c>
      <c r="V708" s="160">
        <f t="shared" si="300"/>
        <v>0</v>
      </c>
      <c r="W708" s="160">
        <f t="shared" si="300"/>
        <v>0</v>
      </c>
      <c r="X708" s="160">
        <f t="shared" si="300"/>
        <v>0</v>
      </c>
      <c r="Y708" s="160">
        <f t="shared" si="300"/>
        <v>0</v>
      </c>
      <c r="Z708" s="160">
        <f t="shared" si="300"/>
        <v>0</v>
      </c>
      <c r="AA708" s="160">
        <f t="shared" si="300"/>
        <v>0</v>
      </c>
      <c r="AB708" s="160">
        <f t="shared" si="300"/>
        <v>0</v>
      </c>
      <c r="AC708" s="160">
        <f t="shared" si="300"/>
        <v>0</v>
      </c>
      <c r="AD708" s="160">
        <f t="shared" si="300"/>
        <v>0</v>
      </c>
      <c r="AE708" s="160">
        <f t="shared" si="300"/>
        <v>0</v>
      </c>
      <c r="AF708" s="160">
        <f t="shared" si="300"/>
        <v>0</v>
      </c>
      <c r="AG708" s="160">
        <f t="shared" si="300"/>
        <v>0</v>
      </c>
    </row>
    <row r="709" spans="1:33" hidden="1">
      <c r="A709" s="17" t="s">
        <v>42</v>
      </c>
      <c r="B709" s="15">
        <v>757</v>
      </c>
      <c r="C709" s="16" t="s">
        <v>72</v>
      </c>
      <c r="D709" s="16" t="s">
        <v>26</v>
      </c>
      <c r="E709" s="16" t="s">
        <v>5</v>
      </c>
      <c r="F709" s="16" t="s">
        <v>43</v>
      </c>
      <c r="G709" s="160">
        <f>'прил 7'!G272</f>
        <v>0</v>
      </c>
      <c r="H709" s="160">
        <f>'прил 7'!H272</f>
        <v>0</v>
      </c>
      <c r="I709" s="160">
        <f>'прил 7'!I272</f>
        <v>0</v>
      </c>
      <c r="J709" s="160">
        <f>'прил 7'!J272</f>
        <v>0</v>
      </c>
      <c r="K709" s="160">
        <f>'прил 7'!K272</f>
        <v>0</v>
      </c>
      <c r="L709" s="160">
        <f>'прил 7'!L272</f>
        <v>0</v>
      </c>
      <c r="M709" s="160">
        <f>'прил 7'!M272</f>
        <v>0</v>
      </c>
      <c r="N709" s="160">
        <f>'прил 7'!N272</f>
        <v>0</v>
      </c>
      <c r="O709" s="160">
        <f>'прил 7'!O272</f>
        <v>0</v>
      </c>
      <c r="P709" s="160">
        <f>'прил 7'!P272</f>
        <v>0</v>
      </c>
      <c r="Q709" s="160">
        <f>'прил 7'!Q272</f>
        <v>0</v>
      </c>
      <c r="R709" s="160">
        <f>'прил 7'!R272</f>
        <v>0</v>
      </c>
      <c r="S709" s="160">
        <f>'прил 7'!S272</f>
        <v>0</v>
      </c>
      <c r="T709" s="160">
        <f>'прил 7'!T272</f>
        <v>0</v>
      </c>
      <c r="U709" s="160">
        <f>'прил 7'!U272</f>
        <v>0</v>
      </c>
      <c r="V709" s="160">
        <f>'прил 7'!V272</f>
        <v>0</v>
      </c>
      <c r="W709" s="160">
        <f>'прил 7'!W272</f>
        <v>0</v>
      </c>
      <c r="X709" s="160">
        <f>'прил 7'!X272</f>
        <v>0</v>
      </c>
      <c r="Y709" s="160">
        <f>'прил 7'!Y272</f>
        <v>0</v>
      </c>
      <c r="Z709" s="160">
        <f>'прил 7'!Z272</f>
        <v>0</v>
      </c>
      <c r="AA709" s="160">
        <f>'прил 7'!AA272</f>
        <v>0</v>
      </c>
      <c r="AB709" s="160">
        <f>'прил 7'!AB272</f>
        <v>0</v>
      </c>
      <c r="AC709" s="160">
        <f>'прил 7'!AC272</f>
        <v>0</v>
      </c>
      <c r="AD709" s="160">
        <f>'прил 7'!AD272</f>
        <v>0</v>
      </c>
      <c r="AE709" s="160">
        <f>'прил 7'!AE272</f>
        <v>0</v>
      </c>
      <c r="AF709" s="160">
        <f>'прил 7'!AF272</f>
        <v>0</v>
      </c>
      <c r="AG709" s="160">
        <f>'прил 7'!AG272</f>
        <v>0</v>
      </c>
    </row>
    <row r="710" spans="1:33" ht="68.25" hidden="1" customHeight="1">
      <c r="A710" s="17" t="s">
        <v>299</v>
      </c>
      <c r="B710" s="15">
        <v>757</v>
      </c>
      <c r="C710" s="16" t="s">
        <v>72</v>
      </c>
      <c r="D710" s="16" t="s">
        <v>26</v>
      </c>
      <c r="E710" s="16" t="s">
        <v>298</v>
      </c>
      <c r="F710" s="16"/>
      <c r="G710" s="160">
        <f>G711</f>
        <v>0</v>
      </c>
      <c r="H710" s="160">
        <f t="shared" ref="H710:AG711" si="301">H711</f>
        <v>0</v>
      </c>
      <c r="I710" s="160">
        <f t="shared" si="301"/>
        <v>0</v>
      </c>
      <c r="J710" s="160">
        <f t="shared" si="301"/>
        <v>0</v>
      </c>
      <c r="K710" s="160">
        <f t="shared" si="301"/>
        <v>0</v>
      </c>
      <c r="L710" s="160">
        <f t="shared" si="301"/>
        <v>0</v>
      </c>
      <c r="M710" s="160">
        <f t="shared" si="301"/>
        <v>0</v>
      </c>
      <c r="N710" s="160">
        <f t="shared" si="301"/>
        <v>0</v>
      </c>
      <c r="O710" s="160">
        <f t="shared" si="301"/>
        <v>0</v>
      </c>
      <c r="P710" s="160">
        <f t="shared" si="301"/>
        <v>0</v>
      </c>
      <c r="Q710" s="160">
        <f t="shared" si="301"/>
        <v>0</v>
      </c>
      <c r="R710" s="160">
        <f t="shared" si="301"/>
        <v>0</v>
      </c>
      <c r="S710" s="160">
        <f t="shared" si="301"/>
        <v>0</v>
      </c>
      <c r="T710" s="160">
        <f t="shared" si="301"/>
        <v>0</v>
      </c>
      <c r="U710" s="160">
        <f t="shared" si="301"/>
        <v>0</v>
      </c>
      <c r="V710" s="160">
        <f t="shared" si="301"/>
        <v>0</v>
      </c>
      <c r="W710" s="160">
        <f t="shared" si="301"/>
        <v>0</v>
      </c>
      <c r="X710" s="160">
        <f t="shared" si="301"/>
        <v>0</v>
      </c>
      <c r="Y710" s="160">
        <f t="shared" si="301"/>
        <v>0</v>
      </c>
      <c r="Z710" s="160">
        <f t="shared" si="301"/>
        <v>0</v>
      </c>
      <c r="AA710" s="160">
        <f t="shared" si="301"/>
        <v>0</v>
      </c>
      <c r="AB710" s="160">
        <f t="shared" si="301"/>
        <v>0</v>
      </c>
      <c r="AC710" s="160">
        <f t="shared" si="301"/>
        <v>0</v>
      </c>
      <c r="AD710" s="160">
        <f t="shared" si="301"/>
        <v>0</v>
      </c>
      <c r="AE710" s="160">
        <f t="shared" si="301"/>
        <v>0</v>
      </c>
      <c r="AF710" s="160">
        <f t="shared" si="301"/>
        <v>0</v>
      </c>
      <c r="AG710" s="160">
        <f t="shared" si="301"/>
        <v>0</v>
      </c>
    </row>
    <row r="711" spans="1:33" ht="25.5" hidden="1">
      <c r="A711" s="17" t="s">
        <v>40</v>
      </c>
      <c r="B711" s="15">
        <v>757</v>
      </c>
      <c r="C711" s="16" t="s">
        <v>72</v>
      </c>
      <c r="D711" s="16" t="s">
        <v>26</v>
      </c>
      <c r="E711" s="16" t="s">
        <v>298</v>
      </c>
      <c r="F711" s="16" t="s">
        <v>41</v>
      </c>
      <c r="G711" s="160">
        <f>G712</f>
        <v>0</v>
      </c>
      <c r="H711" s="160">
        <f t="shared" si="301"/>
        <v>0</v>
      </c>
      <c r="I711" s="160">
        <f t="shared" si="301"/>
        <v>0</v>
      </c>
      <c r="J711" s="160">
        <f t="shared" si="301"/>
        <v>0</v>
      </c>
      <c r="K711" s="160">
        <f t="shared" si="301"/>
        <v>0</v>
      </c>
      <c r="L711" s="160">
        <f t="shared" si="301"/>
        <v>0</v>
      </c>
      <c r="M711" s="160">
        <f t="shared" si="301"/>
        <v>0</v>
      </c>
      <c r="N711" s="160">
        <f t="shared" si="301"/>
        <v>0</v>
      </c>
      <c r="O711" s="160">
        <f t="shared" si="301"/>
        <v>0</v>
      </c>
      <c r="P711" s="160">
        <f t="shared" si="301"/>
        <v>0</v>
      </c>
      <c r="Q711" s="160">
        <f t="shared" si="301"/>
        <v>0</v>
      </c>
      <c r="R711" s="160">
        <f t="shared" si="301"/>
        <v>0</v>
      </c>
      <c r="S711" s="160">
        <f t="shared" si="301"/>
        <v>0</v>
      </c>
      <c r="T711" s="160">
        <f t="shared" si="301"/>
        <v>0</v>
      </c>
      <c r="U711" s="160">
        <f t="shared" si="301"/>
        <v>0</v>
      </c>
      <c r="V711" s="160">
        <f t="shared" si="301"/>
        <v>0</v>
      </c>
      <c r="W711" s="160">
        <f t="shared" si="301"/>
        <v>0</v>
      </c>
      <c r="X711" s="160">
        <f t="shared" si="301"/>
        <v>0</v>
      </c>
      <c r="Y711" s="160">
        <f t="shared" si="301"/>
        <v>0</v>
      </c>
      <c r="Z711" s="160">
        <f t="shared" si="301"/>
        <v>0</v>
      </c>
      <c r="AA711" s="160">
        <f t="shared" si="301"/>
        <v>0</v>
      </c>
      <c r="AB711" s="160">
        <f t="shared" si="301"/>
        <v>0</v>
      </c>
      <c r="AC711" s="160">
        <f t="shared" si="301"/>
        <v>0</v>
      </c>
      <c r="AD711" s="160">
        <f t="shared" si="301"/>
        <v>0</v>
      </c>
      <c r="AE711" s="160">
        <f t="shared" si="301"/>
        <v>0</v>
      </c>
      <c r="AF711" s="160">
        <f t="shared" si="301"/>
        <v>0</v>
      </c>
      <c r="AG711" s="160">
        <f t="shared" si="301"/>
        <v>0</v>
      </c>
    </row>
    <row r="712" spans="1:33" hidden="1">
      <c r="A712" s="17" t="s">
        <v>42</v>
      </c>
      <c r="B712" s="15">
        <v>757</v>
      </c>
      <c r="C712" s="16" t="s">
        <v>72</v>
      </c>
      <c r="D712" s="16" t="s">
        <v>26</v>
      </c>
      <c r="E712" s="16" t="s">
        <v>298</v>
      </c>
      <c r="F712" s="16" t="s">
        <v>43</v>
      </c>
      <c r="G712" s="160">
        <f>'прил 7'!G275</f>
        <v>0</v>
      </c>
      <c r="H712" s="160">
        <f>'прил 7'!H275</f>
        <v>0</v>
      </c>
      <c r="I712" s="160">
        <f>'прил 7'!I275</f>
        <v>0</v>
      </c>
      <c r="J712" s="160">
        <f>'прил 7'!J275</f>
        <v>0</v>
      </c>
      <c r="K712" s="160">
        <f>'прил 7'!K275</f>
        <v>0</v>
      </c>
      <c r="L712" s="160">
        <f>'прил 7'!L275</f>
        <v>0</v>
      </c>
      <c r="M712" s="160">
        <f>'прил 7'!M275</f>
        <v>0</v>
      </c>
      <c r="N712" s="160">
        <f>'прил 7'!N275</f>
        <v>0</v>
      </c>
      <c r="O712" s="160">
        <f>'прил 7'!O275</f>
        <v>0</v>
      </c>
      <c r="P712" s="160">
        <f>'прил 7'!P275</f>
        <v>0</v>
      </c>
      <c r="Q712" s="160">
        <f>'прил 7'!Q275</f>
        <v>0</v>
      </c>
      <c r="R712" s="160">
        <f>'прил 7'!R275</f>
        <v>0</v>
      </c>
      <c r="S712" s="160">
        <f>'прил 7'!S275</f>
        <v>0</v>
      </c>
      <c r="T712" s="160">
        <f>'прил 7'!T275</f>
        <v>0</v>
      </c>
      <c r="U712" s="160">
        <f>'прил 7'!U275</f>
        <v>0</v>
      </c>
      <c r="V712" s="160">
        <f>'прил 7'!V275</f>
        <v>0</v>
      </c>
      <c r="W712" s="160">
        <f>'прил 7'!W275</f>
        <v>0</v>
      </c>
      <c r="X712" s="160">
        <f>'прил 7'!X275</f>
        <v>0</v>
      </c>
      <c r="Y712" s="160">
        <f>'прил 7'!Y275</f>
        <v>0</v>
      </c>
      <c r="Z712" s="160">
        <f>'прил 7'!Z275</f>
        <v>0</v>
      </c>
      <c r="AA712" s="160">
        <f>'прил 7'!AA275</f>
        <v>0</v>
      </c>
      <c r="AB712" s="160">
        <f>'прил 7'!AB275</f>
        <v>0</v>
      </c>
      <c r="AC712" s="160">
        <f>'прил 7'!AC275</f>
        <v>0</v>
      </c>
      <c r="AD712" s="160">
        <f>'прил 7'!AD275</f>
        <v>0</v>
      </c>
      <c r="AE712" s="160">
        <f>'прил 7'!AE275</f>
        <v>0</v>
      </c>
      <c r="AF712" s="160">
        <f>'прил 7'!AF275</f>
        <v>0</v>
      </c>
      <c r="AG712" s="160">
        <f>'прил 7'!AG275</f>
        <v>0</v>
      </c>
    </row>
    <row r="713" spans="1:33" ht="45.75" hidden="1" customHeight="1">
      <c r="A713" s="17" t="s">
        <v>300</v>
      </c>
      <c r="B713" s="15">
        <v>757</v>
      </c>
      <c r="C713" s="16" t="s">
        <v>72</v>
      </c>
      <c r="D713" s="16" t="s">
        <v>26</v>
      </c>
      <c r="E713" s="16" t="s">
        <v>301</v>
      </c>
      <c r="F713" s="16"/>
      <c r="G713" s="160">
        <f>G714</f>
        <v>0</v>
      </c>
      <c r="H713" s="160">
        <f t="shared" ref="H713:AG714" si="302">H714</f>
        <v>0</v>
      </c>
      <c r="I713" s="160">
        <f t="shared" si="302"/>
        <v>0</v>
      </c>
      <c r="J713" s="160">
        <f t="shared" si="302"/>
        <v>0</v>
      </c>
      <c r="K713" s="160">
        <f t="shared" si="302"/>
        <v>0</v>
      </c>
      <c r="L713" s="160">
        <f t="shared" si="302"/>
        <v>0</v>
      </c>
      <c r="M713" s="160">
        <f t="shared" si="302"/>
        <v>0</v>
      </c>
      <c r="N713" s="160">
        <f t="shared" si="302"/>
        <v>0</v>
      </c>
      <c r="O713" s="160">
        <f t="shared" si="302"/>
        <v>0</v>
      </c>
      <c r="P713" s="160">
        <f t="shared" si="302"/>
        <v>0</v>
      </c>
      <c r="Q713" s="160">
        <f t="shared" si="302"/>
        <v>0</v>
      </c>
      <c r="R713" s="160">
        <f t="shared" si="302"/>
        <v>0</v>
      </c>
      <c r="S713" s="160">
        <f t="shared" si="302"/>
        <v>0</v>
      </c>
      <c r="T713" s="160">
        <f t="shared" si="302"/>
        <v>0</v>
      </c>
      <c r="U713" s="160">
        <f t="shared" si="302"/>
        <v>0</v>
      </c>
      <c r="V713" s="160">
        <f t="shared" si="302"/>
        <v>0</v>
      </c>
      <c r="W713" s="160">
        <f t="shared" si="302"/>
        <v>0</v>
      </c>
      <c r="X713" s="160">
        <f t="shared" si="302"/>
        <v>0</v>
      </c>
      <c r="Y713" s="160">
        <f t="shared" si="302"/>
        <v>0</v>
      </c>
      <c r="Z713" s="160">
        <f t="shared" si="302"/>
        <v>0</v>
      </c>
      <c r="AA713" s="160">
        <f t="shared" si="302"/>
        <v>0</v>
      </c>
      <c r="AB713" s="160">
        <f t="shared" si="302"/>
        <v>0</v>
      </c>
      <c r="AC713" s="160">
        <f t="shared" si="302"/>
        <v>0</v>
      </c>
      <c r="AD713" s="160">
        <f t="shared" si="302"/>
        <v>0</v>
      </c>
      <c r="AE713" s="160">
        <f t="shared" si="302"/>
        <v>0</v>
      </c>
      <c r="AF713" s="160">
        <f t="shared" si="302"/>
        <v>0</v>
      </c>
      <c r="AG713" s="160">
        <f t="shared" si="302"/>
        <v>0</v>
      </c>
    </row>
    <row r="714" spans="1:33" ht="25.5" hidden="1">
      <c r="A714" s="17" t="s">
        <v>40</v>
      </c>
      <c r="B714" s="15">
        <v>757</v>
      </c>
      <c r="C714" s="16" t="s">
        <v>72</v>
      </c>
      <c r="D714" s="16" t="s">
        <v>26</v>
      </c>
      <c r="E714" s="16" t="s">
        <v>301</v>
      </c>
      <c r="F714" s="16" t="s">
        <v>41</v>
      </c>
      <c r="G714" s="160">
        <f>G715</f>
        <v>0</v>
      </c>
      <c r="H714" s="160">
        <f t="shared" si="302"/>
        <v>0</v>
      </c>
      <c r="I714" s="160">
        <f t="shared" si="302"/>
        <v>0</v>
      </c>
      <c r="J714" s="160">
        <f t="shared" si="302"/>
        <v>0</v>
      </c>
      <c r="K714" s="160">
        <f t="shared" si="302"/>
        <v>0</v>
      </c>
      <c r="L714" s="160">
        <f t="shared" si="302"/>
        <v>0</v>
      </c>
      <c r="M714" s="160">
        <f t="shared" si="302"/>
        <v>0</v>
      </c>
      <c r="N714" s="160">
        <f t="shared" si="302"/>
        <v>0</v>
      </c>
      <c r="O714" s="160">
        <f t="shared" si="302"/>
        <v>0</v>
      </c>
      <c r="P714" s="160">
        <f t="shared" si="302"/>
        <v>0</v>
      </c>
      <c r="Q714" s="160">
        <f t="shared" si="302"/>
        <v>0</v>
      </c>
      <c r="R714" s="160">
        <f t="shared" si="302"/>
        <v>0</v>
      </c>
      <c r="S714" s="160">
        <f t="shared" si="302"/>
        <v>0</v>
      </c>
      <c r="T714" s="160">
        <f t="shared" si="302"/>
        <v>0</v>
      </c>
      <c r="U714" s="160">
        <f t="shared" si="302"/>
        <v>0</v>
      </c>
      <c r="V714" s="160">
        <f t="shared" si="302"/>
        <v>0</v>
      </c>
      <c r="W714" s="160">
        <f t="shared" si="302"/>
        <v>0</v>
      </c>
      <c r="X714" s="160">
        <f t="shared" si="302"/>
        <v>0</v>
      </c>
      <c r="Y714" s="160">
        <f t="shared" si="302"/>
        <v>0</v>
      </c>
      <c r="Z714" s="160">
        <f t="shared" si="302"/>
        <v>0</v>
      </c>
      <c r="AA714" s="160">
        <f t="shared" si="302"/>
        <v>0</v>
      </c>
      <c r="AB714" s="160">
        <f t="shared" si="302"/>
        <v>0</v>
      </c>
      <c r="AC714" s="160">
        <f t="shared" si="302"/>
        <v>0</v>
      </c>
      <c r="AD714" s="160">
        <f t="shared" si="302"/>
        <v>0</v>
      </c>
      <c r="AE714" s="160">
        <f t="shared" si="302"/>
        <v>0</v>
      </c>
      <c r="AF714" s="160">
        <f t="shared" si="302"/>
        <v>0</v>
      </c>
      <c r="AG714" s="160">
        <f t="shared" si="302"/>
        <v>0</v>
      </c>
    </row>
    <row r="715" spans="1:33" hidden="1">
      <c r="A715" s="17" t="s">
        <v>42</v>
      </c>
      <c r="B715" s="15">
        <v>757</v>
      </c>
      <c r="C715" s="16" t="s">
        <v>72</v>
      </c>
      <c r="D715" s="16" t="s">
        <v>26</v>
      </c>
      <c r="E715" s="16" t="s">
        <v>301</v>
      </c>
      <c r="F715" s="16" t="s">
        <v>43</v>
      </c>
      <c r="G715" s="160">
        <f>'прил 7'!G278</f>
        <v>0</v>
      </c>
      <c r="H715" s="160">
        <f>'прил 7'!H278</f>
        <v>0</v>
      </c>
      <c r="I715" s="160">
        <f>'прил 7'!I278</f>
        <v>0</v>
      </c>
      <c r="J715" s="160">
        <f>'прил 7'!J278</f>
        <v>0</v>
      </c>
      <c r="K715" s="160">
        <f>'прил 7'!K278</f>
        <v>0</v>
      </c>
      <c r="L715" s="160">
        <f>'прил 7'!L278</f>
        <v>0</v>
      </c>
      <c r="M715" s="160">
        <f>'прил 7'!M278</f>
        <v>0</v>
      </c>
      <c r="N715" s="160">
        <f>'прил 7'!N278</f>
        <v>0</v>
      </c>
      <c r="O715" s="160">
        <f>'прил 7'!O278</f>
        <v>0</v>
      </c>
      <c r="P715" s="160">
        <f>'прил 7'!P278</f>
        <v>0</v>
      </c>
      <c r="Q715" s="160">
        <f>'прил 7'!Q278</f>
        <v>0</v>
      </c>
      <c r="R715" s="160">
        <f>'прил 7'!R278</f>
        <v>0</v>
      </c>
      <c r="S715" s="160">
        <f>'прил 7'!S278</f>
        <v>0</v>
      </c>
      <c r="T715" s="160">
        <f>'прил 7'!T278</f>
        <v>0</v>
      </c>
      <c r="U715" s="160">
        <f>'прил 7'!U278</f>
        <v>0</v>
      </c>
      <c r="V715" s="160">
        <f>'прил 7'!V278</f>
        <v>0</v>
      </c>
      <c r="W715" s="160">
        <f>'прил 7'!W278</f>
        <v>0</v>
      </c>
      <c r="X715" s="160">
        <f>'прил 7'!X278</f>
        <v>0</v>
      </c>
      <c r="Y715" s="160">
        <f>'прил 7'!Y278</f>
        <v>0</v>
      </c>
      <c r="Z715" s="160">
        <f>'прил 7'!Z278</f>
        <v>0</v>
      </c>
      <c r="AA715" s="160">
        <f>'прил 7'!AA278</f>
        <v>0</v>
      </c>
      <c r="AB715" s="160">
        <f>'прил 7'!AB278</f>
        <v>0</v>
      </c>
      <c r="AC715" s="160">
        <f>'прил 7'!AC278</f>
        <v>0</v>
      </c>
      <c r="AD715" s="160">
        <f>'прил 7'!AD278</f>
        <v>0</v>
      </c>
      <c r="AE715" s="160">
        <f>'прил 7'!AE278</f>
        <v>0</v>
      </c>
      <c r="AF715" s="160">
        <f>'прил 7'!AF278</f>
        <v>0</v>
      </c>
      <c r="AG715" s="160">
        <f>'прил 7'!AG278</f>
        <v>0</v>
      </c>
    </row>
    <row r="716" spans="1:33" ht="66.75" hidden="1" customHeight="1">
      <c r="A716" s="17" t="s">
        <v>299</v>
      </c>
      <c r="B716" s="15">
        <v>757</v>
      </c>
      <c r="C716" s="16" t="s">
        <v>72</v>
      </c>
      <c r="D716" s="16" t="s">
        <v>26</v>
      </c>
      <c r="E716" s="16" t="s">
        <v>302</v>
      </c>
      <c r="F716" s="16"/>
      <c r="G716" s="160">
        <f>G717</f>
        <v>0</v>
      </c>
      <c r="H716" s="160">
        <f t="shared" ref="H716:AG717" si="303">H717</f>
        <v>0</v>
      </c>
      <c r="I716" s="160">
        <f t="shared" si="303"/>
        <v>0</v>
      </c>
      <c r="J716" s="160">
        <f t="shared" si="303"/>
        <v>0</v>
      </c>
      <c r="K716" s="160">
        <f t="shared" si="303"/>
        <v>0</v>
      </c>
      <c r="L716" s="160">
        <f t="shared" si="303"/>
        <v>0</v>
      </c>
      <c r="M716" s="160">
        <f t="shared" si="303"/>
        <v>0</v>
      </c>
      <c r="N716" s="160">
        <f t="shared" si="303"/>
        <v>0</v>
      </c>
      <c r="O716" s="160">
        <f t="shared" si="303"/>
        <v>0</v>
      </c>
      <c r="P716" s="160">
        <f t="shared" si="303"/>
        <v>0</v>
      </c>
      <c r="Q716" s="160">
        <f t="shared" si="303"/>
        <v>0</v>
      </c>
      <c r="R716" s="160">
        <f t="shared" si="303"/>
        <v>0</v>
      </c>
      <c r="S716" s="160">
        <f t="shared" si="303"/>
        <v>0</v>
      </c>
      <c r="T716" s="160">
        <f t="shared" si="303"/>
        <v>0</v>
      </c>
      <c r="U716" s="160">
        <f t="shared" si="303"/>
        <v>0</v>
      </c>
      <c r="V716" s="160">
        <f t="shared" si="303"/>
        <v>0</v>
      </c>
      <c r="W716" s="160">
        <f t="shared" si="303"/>
        <v>0</v>
      </c>
      <c r="X716" s="160">
        <f t="shared" si="303"/>
        <v>0</v>
      </c>
      <c r="Y716" s="160">
        <f t="shared" si="303"/>
        <v>0</v>
      </c>
      <c r="Z716" s="160">
        <f t="shared" si="303"/>
        <v>0</v>
      </c>
      <c r="AA716" s="160">
        <f t="shared" si="303"/>
        <v>0</v>
      </c>
      <c r="AB716" s="160">
        <f t="shared" si="303"/>
        <v>0</v>
      </c>
      <c r="AC716" s="160">
        <f t="shared" si="303"/>
        <v>0</v>
      </c>
      <c r="AD716" s="160">
        <f t="shared" si="303"/>
        <v>0</v>
      </c>
      <c r="AE716" s="160">
        <f t="shared" si="303"/>
        <v>0</v>
      </c>
      <c r="AF716" s="160">
        <f t="shared" si="303"/>
        <v>0</v>
      </c>
      <c r="AG716" s="160">
        <f t="shared" si="303"/>
        <v>0</v>
      </c>
    </row>
    <row r="717" spans="1:33" ht="25.5" hidden="1">
      <c r="A717" s="17" t="s">
        <v>40</v>
      </c>
      <c r="B717" s="15">
        <v>757</v>
      </c>
      <c r="C717" s="16" t="s">
        <v>72</v>
      </c>
      <c r="D717" s="16" t="s">
        <v>26</v>
      </c>
      <c r="E717" s="16" t="s">
        <v>302</v>
      </c>
      <c r="F717" s="16" t="s">
        <v>41</v>
      </c>
      <c r="G717" s="160">
        <f>G718</f>
        <v>0</v>
      </c>
      <c r="H717" s="160">
        <f t="shared" si="303"/>
        <v>0</v>
      </c>
      <c r="I717" s="160">
        <f t="shared" si="303"/>
        <v>0</v>
      </c>
      <c r="J717" s="160">
        <f t="shared" si="303"/>
        <v>0</v>
      </c>
      <c r="K717" s="160">
        <f t="shared" si="303"/>
        <v>0</v>
      </c>
      <c r="L717" s="160">
        <f t="shared" si="303"/>
        <v>0</v>
      </c>
      <c r="M717" s="160">
        <f t="shared" si="303"/>
        <v>0</v>
      </c>
      <c r="N717" s="160">
        <f t="shared" si="303"/>
        <v>0</v>
      </c>
      <c r="O717" s="160">
        <f t="shared" si="303"/>
        <v>0</v>
      </c>
      <c r="P717" s="160">
        <f t="shared" si="303"/>
        <v>0</v>
      </c>
      <c r="Q717" s="160">
        <f t="shared" si="303"/>
        <v>0</v>
      </c>
      <c r="R717" s="160">
        <f t="shared" si="303"/>
        <v>0</v>
      </c>
      <c r="S717" s="160">
        <f t="shared" si="303"/>
        <v>0</v>
      </c>
      <c r="T717" s="160">
        <f t="shared" si="303"/>
        <v>0</v>
      </c>
      <c r="U717" s="160">
        <f t="shared" si="303"/>
        <v>0</v>
      </c>
      <c r="V717" s="160">
        <f t="shared" si="303"/>
        <v>0</v>
      </c>
      <c r="W717" s="160">
        <f t="shared" si="303"/>
        <v>0</v>
      </c>
      <c r="X717" s="160">
        <f t="shared" si="303"/>
        <v>0</v>
      </c>
      <c r="Y717" s="160">
        <f t="shared" si="303"/>
        <v>0</v>
      </c>
      <c r="Z717" s="160">
        <f t="shared" si="303"/>
        <v>0</v>
      </c>
      <c r="AA717" s="160">
        <f t="shared" si="303"/>
        <v>0</v>
      </c>
      <c r="AB717" s="160">
        <f t="shared" si="303"/>
        <v>0</v>
      </c>
      <c r="AC717" s="160">
        <f t="shared" si="303"/>
        <v>0</v>
      </c>
      <c r="AD717" s="160">
        <f t="shared" si="303"/>
        <v>0</v>
      </c>
      <c r="AE717" s="160">
        <f t="shared" si="303"/>
        <v>0</v>
      </c>
      <c r="AF717" s="160">
        <f t="shared" si="303"/>
        <v>0</v>
      </c>
      <c r="AG717" s="160">
        <f t="shared" si="303"/>
        <v>0</v>
      </c>
    </row>
    <row r="718" spans="1:33" hidden="1">
      <c r="A718" s="17" t="s">
        <v>42</v>
      </c>
      <c r="B718" s="15">
        <v>757</v>
      </c>
      <c r="C718" s="16" t="s">
        <v>72</v>
      </c>
      <c r="D718" s="16" t="s">
        <v>26</v>
      </c>
      <c r="E718" s="16" t="s">
        <v>302</v>
      </c>
      <c r="F718" s="16" t="s">
        <v>43</v>
      </c>
      <c r="G718" s="160"/>
      <c r="H718" s="160"/>
      <c r="I718" s="160"/>
      <c r="J718" s="160"/>
      <c r="K718" s="160"/>
      <c r="L718" s="160"/>
      <c r="M718" s="160"/>
      <c r="N718" s="160"/>
      <c r="O718" s="160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  <c r="AA718" s="160"/>
      <c r="AB718" s="160"/>
      <c r="AC718" s="160"/>
      <c r="AD718" s="160"/>
      <c r="AE718" s="160"/>
      <c r="AF718" s="160"/>
      <c r="AG718" s="160"/>
    </row>
    <row r="719" spans="1:33" ht="27.75" hidden="1" customHeight="1">
      <c r="A719" s="17" t="s">
        <v>653</v>
      </c>
      <c r="B719" s="15">
        <v>757</v>
      </c>
      <c r="C719" s="16" t="s">
        <v>72</v>
      </c>
      <c r="D719" s="16" t="s">
        <v>26</v>
      </c>
      <c r="E719" s="16" t="s">
        <v>441</v>
      </c>
      <c r="F719" s="16"/>
      <c r="G719" s="160">
        <f>G720</f>
        <v>0</v>
      </c>
      <c r="H719" s="160">
        <f t="shared" ref="H719:AG720" si="304">H720</f>
        <v>0</v>
      </c>
      <c r="I719" s="160">
        <f t="shared" si="304"/>
        <v>0</v>
      </c>
      <c r="J719" s="160">
        <f t="shared" si="304"/>
        <v>0</v>
      </c>
      <c r="K719" s="160">
        <f t="shared" si="304"/>
        <v>0</v>
      </c>
      <c r="L719" s="160">
        <f t="shared" si="304"/>
        <v>0</v>
      </c>
      <c r="M719" s="160">
        <f t="shared" si="304"/>
        <v>0</v>
      </c>
      <c r="N719" s="160">
        <f t="shared" si="304"/>
        <v>0</v>
      </c>
      <c r="O719" s="160">
        <f t="shared" si="304"/>
        <v>0</v>
      </c>
      <c r="P719" s="160">
        <f t="shared" si="304"/>
        <v>0</v>
      </c>
      <c r="Q719" s="160">
        <f t="shared" si="304"/>
        <v>0</v>
      </c>
      <c r="R719" s="160">
        <f t="shared" si="304"/>
        <v>0</v>
      </c>
      <c r="S719" s="160">
        <f t="shared" si="304"/>
        <v>0</v>
      </c>
      <c r="T719" s="160">
        <f t="shared" si="304"/>
        <v>0</v>
      </c>
      <c r="U719" s="160">
        <f t="shared" si="304"/>
        <v>0</v>
      </c>
      <c r="V719" s="160">
        <f t="shared" si="304"/>
        <v>0</v>
      </c>
      <c r="W719" s="160">
        <f t="shared" si="304"/>
        <v>0</v>
      </c>
      <c r="X719" s="160">
        <f t="shared" si="304"/>
        <v>0</v>
      </c>
      <c r="Y719" s="160">
        <f t="shared" si="304"/>
        <v>0</v>
      </c>
      <c r="Z719" s="160">
        <f t="shared" si="304"/>
        <v>0</v>
      </c>
      <c r="AA719" s="160">
        <f t="shared" si="304"/>
        <v>0</v>
      </c>
      <c r="AB719" s="160">
        <f t="shared" si="304"/>
        <v>0</v>
      </c>
      <c r="AC719" s="160">
        <f t="shared" si="304"/>
        <v>0</v>
      </c>
      <c r="AD719" s="160">
        <f t="shared" si="304"/>
        <v>0</v>
      </c>
      <c r="AE719" s="160">
        <f t="shared" si="304"/>
        <v>0</v>
      </c>
      <c r="AF719" s="160">
        <f t="shared" si="304"/>
        <v>0</v>
      </c>
      <c r="AG719" s="160">
        <f t="shared" si="304"/>
        <v>0</v>
      </c>
    </row>
    <row r="720" spans="1:33" ht="25.5" hidden="1">
      <c r="A720" s="17" t="s">
        <v>40</v>
      </c>
      <c r="B720" s="15">
        <v>757</v>
      </c>
      <c r="C720" s="16" t="s">
        <v>72</v>
      </c>
      <c r="D720" s="16" t="s">
        <v>26</v>
      </c>
      <c r="E720" s="16" t="s">
        <v>441</v>
      </c>
      <c r="F720" s="16" t="s">
        <v>41</v>
      </c>
      <c r="G720" s="160">
        <f>G721</f>
        <v>0</v>
      </c>
      <c r="H720" s="160">
        <f t="shared" si="304"/>
        <v>0</v>
      </c>
      <c r="I720" s="160">
        <f t="shared" si="304"/>
        <v>0</v>
      </c>
      <c r="J720" s="160">
        <f t="shared" si="304"/>
        <v>0</v>
      </c>
      <c r="K720" s="160">
        <f t="shared" si="304"/>
        <v>0</v>
      </c>
      <c r="L720" s="160">
        <f t="shared" si="304"/>
        <v>0</v>
      </c>
      <c r="M720" s="160">
        <f t="shared" si="304"/>
        <v>0</v>
      </c>
      <c r="N720" s="160">
        <f t="shared" si="304"/>
        <v>0</v>
      </c>
      <c r="O720" s="160">
        <f t="shared" si="304"/>
        <v>0</v>
      </c>
      <c r="P720" s="160">
        <f t="shared" si="304"/>
        <v>0</v>
      </c>
      <c r="Q720" s="160">
        <f t="shared" si="304"/>
        <v>0</v>
      </c>
      <c r="R720" s="160">
        <f t="shared" si="304"/>
        <v>0</v>
      </c>
      <c r="S720" s="160">
        <f t="shared" si="304"/>
        <v>0</v>
      </c>
      <c r="T720" s="160">
        <f t="shared" si="304"/>
        <v>0</v>
      </c>
      <c r="U720" s="160">
        <f t="shared" si="304"/>
        <v>0</v>
      </c>
      <c r="V720" s="160">
        <f t="shared" si="304"/>
        <v>0</v>
      </c>
      <c r="W720" s="160">
        <f t="shared" si="304"/>
        <v>0</v>
      </c>
      <c r="X720" s="160">
        <f t="shared" si="304"/>
        <v>0</v>
      </c>
      <c r="Y720" s="160">
        <f t="shared" si="304"/>
        <v>0</v>
      </c>
      <c r="Z720" s="160">
        <f t="shared" si="304"/>
        <v>0</v>
      </c>
      <c r="AA720" s="160">
        <f t="shared" si="304"/>
        <v>0</v>
      </c>
      <c r="AB720" s="160">
        <f t="shared" si="304"/>
        <v>0</v>
      </c>
      <c r="AC720" s="160">
        <f t="shared" si="304"/>
        <v>0</v>
      </c>
      <c r="AD720" s="160">
        <f t="shared" si="304"/>
        <v>0</v>
      </c>
      <c r="AE720" s="160">
        <f t="shared" si="304"/>
        <v>0</v>
      </c>
      <c r="AF720" s="160">
        <f t="shared" si="304"/>
        <v>0</v>
      </c>
      <c r="AG720" s="160">
        <f t="shared" si="304"/>
        <v>0</v>
      </c>
    </row>
    <row r="721" spans="1:33" hidden="1">
      <c r="A721" s="17" t="s">
        <v>42</v>
      </c>
      <c r="B721" s="15">
        <v>757</v>
      </c>
      <c r="C721" s="16" t="s">
        <v>72</v>
      </c>
      <c r="D721" s="16" t="s">
        <v>26</v>
      </c>
      <c r="E721" s="16" t="s">
        <v>441</v>
      </c>
      <c r="F721" s="16" t="s">
        <v>43</v>
      </c>
      <c r="G721" s="160">
        <f>'прил 7'!G284</f>
        <v>0</v>
      </c>
      <c r="H721" s="160">
        <f>'прил 7'!H284</f>
        <v>0</v>
      </c>
      <c r="I721" s="160">
        <f>'прил 7'!I284</f>
        <v>0</v>
      </c>
      <c r="J721" s="160">
        <f>'прил 7'!J284</f>
        <v>0</v>
      </c>
      <c r="K721" s="160">
        <f>'прил 7'!K284</f>
        <v>0</v>
      </c>
      <c r="L721" s="160">
        <f>'прил 7'!L284</f>
        <v>0</v>
      </c>
      <c r="M721" s="160">
        <f>'прил 7'!M284</f>
        <v>0</v>
      </c>
      <c r="N721" s="160">
        <f>'прил 7'!N284</f>
        <v>0</v>
      </c>
      <c r="O721" s="160">
        <f>'прил 7'!O284</f>
        <v>0</v>
      </c>
      <c r="P721" s="160">
        <f>'прил 7'!P284</f>
        <v>0</v>
      </c>
      <c r="Q721" s="160">
        <f>'прил 7'!Q284</f>
        <v>0</v>
      </c>
      <c r="R721" s="160">
        <f>'прил 7'!R284</f>
        <v>0</v>
      </c>
      <c r="S721" s="160">
        <f>'прил 7'!S284</f>
        <v>0</v>
      </c>
      <c r="T721" s="160">
        <f>'прил 7'!T284</f>
        <v>0</v>
      </c>
      <c r="U721" s="160">
        <f>'прил 7'!U284</f>
        <v>0</v>
      </c>
      <c r="V721" s="160">
        <f>'прил 7'!V284</f>
        <v>0</v>
      </c>
      <c r="W721" s="160">
        <f>'прил 7'!W284</f>
        <v>0</v>
      </c>
      <c r="X721" s="160">
        <f>'прил 7'!X284</f>
        <v>0</v>
      </c>
      <c r="Y721" s="160">
        <f>'прил 7'!Y284</f>
        <v>0</v>
      </c>
      <c r="Z721" s="160">
        <f>'прил 7'!Z284</f>
        <v>0</v>
      </c>
      <c r="AA721" s="160">
        <f>'прил 7'!AA284</f>
        <v>0</v>
      </c>
      <c r="AB721" s="160">
        <f>'прил 7'!AB284</f>
        <v>0</v>
      </c>
      <c r="AC721" s="160">
        <f>'прил 7'!AC284</f>
        <v>0</v>
      </c>
      <c r="AD721" s="160">
        <f>'прил 7'!AD284</f>
        <v>0</v>
      </c>
      <c r="AE721" s="160">
        <f>'прил 7'!AE284</f>
        <v>0</v>
      </c>
      <c r="AF721" s="160">
        <f>'прил 7'!AF284</f>
        <v>0</v>
      </c>
      <c r="AG721" s="160">
        <f>'прил 7'!AG284</f>
        <v>0</v>
      </c>
    </row>
    <row r="722" spans="1:33" ht="54.75" hidden="1" customHeight="1">
      <c r="A722" s="17" t="s">
        <v>304</v>
      </c>
      <c r="B722" s="15">
        <v>757</v>
      </c>
      <c r="C722" s="16" t="s">
        <v>72</v>
      </c>
      <c r="D722" s="16" t="s">
        <v>26</v>
      </c>
      <c r="E722" s="16" t="s">
        <v>303</v>
      </c>
      <c r="F722" s="16"/>
      <c r="G722" s="160">
        <f>G723</f>
        <v>0</v>
      </c>
      <c r="H722" s="160">
        <f t="shared" ref="H722:AG723" si="305">H723</f>
        <v>0</v>
      </c>
      <c r="I722" s="160">
        <f t="shared" si="305"/>
        <v>0</v>
      </c>
      <c r="J722" s="160">
        <f t="shared" si="305"/>
        <v>0</v>
      </c>
      <c r="K722" s="160">
        <f t="shared" si="305"/>
        <v>0</v>
      </c>
      <c r="L722" s="160">
        <f t="shared" si="305"/>
        <v>0</v>
      </c>
      <c r="M722" s="160">
        <f t="shared" si="305"/>
        <v>0</v>
      </c>
      <c r="N722" s="160">
        <f t="shared" si="305"/>
        <v>0</v>
      </c>
      <c r="O722" s="160">
        <f t="shared" si="305"/>
        <v>0</v>
      </c>
      <c r="P722" s="160">
        <f t="shared" si="305"/>
        <v>0</v>
      </c>
      <c r="Q722" s="160">
        <f t="shared" si="305"/>
        <v>0</v>
      </c>
      <c r="R722" s="160">
        <f t="shared" si="305"/>
        <v>0</v>
      </c>
      <c r="S722" s="160">
        <f t="shared" si="305"/>
        <v>0</v>
      </c>
      <c r="T722" s="160">
        <f t="shared" si="305"/>
        <v>0</v>
      </c>
      <c r="U722" s="160">
        <f t="shared" si="305"/>
        <v>0</v>
      </c>
      <c r="V722" s="160">
        <f t="shared" si="305"/>
        <v>0</v>
      </c>
      <c r="W722" s="160">
        <f t="shared" si="305"/>
        <v>0</v>
      </c>
      <c r="X722" s="160">
        <f t="shared" si="305"/>
        <v>0</v>
      </c>
      <c r="Y722" s="160">
        <f t="shared" si="305"/>
        <v>0</v>
      </c>
      <c r="Z722" s="160">
        <f t="shared" si="305"/>
        <v>0</v>
      </c>
      <c r="AA722" s="160">
        <f t="shared" si="305"/>
        <v>0</v>
      </c>
      <c r="AB722" s="160">
        <f t="shared" si="305"/>
        <v>0</v>
      </c>
      <c r="AC722" s="160">
        <f t="shared" si="305"/>
        <v>0</v>
      </c>
      <c r="AD722" s="160">
        <f t="shared" si="305"/>
        <v>0</v>
      </c>
      <c r="AE722" s="160">
        <f t="shared" si="305"/>
        <v>0</v>
      </c>
      <c r="AF722" s="160">
        <f t="shared" si="305"/>
        <v>0</v>
      </c>
      <c r="AG722" s="160">
        <f t="shared" si="305"/>
        <v>0</v>
      </c>
    </row>
    <row r="723" spans="1:33" ht="25.5" hidden="1">
      <c r="A723" s="17" t="s">
        <v>40</v>
      </c>
      <c r="B723" s="15">
        <v>757</v>
      </c>
      <c r="C723" s="16" t="s">
        <v>72</v>
      </c>
      <c r="D723" s="16" t="s">
        <v>26</v>
      </c>
      <c r="E723" s="16" t="s">
        <v>303</v>
      </c>
      <c r="F723" s="16" t="s">
        <v>41</v>
      </c>
      <c r="G723" s="160">
        <f>G724</f>
        <v>0</v>
      </c>
      <c r="H723" s="160">
        <f t="shared" si="305"/>
        <v>0</v>
      </c>
      <c r="I723" s="160">
        <f t="shared" si="305"/>
        <v>0</v>
      </c>
      <c r="J723" s="160">
        <f t="shared" si="305"/>
        <v>0</v>
      </c>
      <c r="K723" s="160">
        <f t="shared" si="305"/>
        <v>0</v>
      </c>
      <c r="L723" s="160">
        <f t="shared" si="305"/>
        <v>0</v>
      </c>
      <c r="M723" s="160">
        <f t="shared" si="305"/>
        <v>0</v>
      </c>
      <c r="N723" s="160">
        <f t="shared" si="305"/>
        <v>0</v>
      </c>
      <c r="O723" s="160">
        <f t="shared" si="305"/>
        <v>0</v>
      </c>
      <c r="P723" s="160">
        <f t="shared" si="305"/>
        <v>0</v>
      </c>
      <c r="Q723" s="160">
        <f t="shared" si="305"/>
        <v>0</v>
      </c>
      <c r="R723" s="160">
        <f t="shared" si="305"/>
        <v>0</v>
      </c>
      <c r="S723" s="160">
        <f t="shared" si="305"/>
        <v>0</v>
      </c>
      <c r="T723" s="160">
        <f t="shared" si="305"/>
        <v>0</v>
      </c>
      <c r="U723" s="160">
        <f t="shared" si="305"/>
        <v>0</v>
      </c>
      <c r="V723" s="160">
        <f t="shared" si="305"/>
        <v>0</v>
      </c>
      <c r="W723" s="160">
        <f t="shared" si="305"/>
        <v>0</v>
      </c>
      <c r="X723" s="160">
        <f t="shared" si="305"/>
        <v>0</v>
      </c>
      <c r="Y723" s="160">
        <f t="shared" si="305"/>
        <v>0</v>
      </c>
      <c r="Z723" s="160">
        <f t="shared" si="305"/>
        <v>0</v>
      </c>
      <c r="AA723" s="160">
        <f t="shared" si="305"/>
        <v>0</v>
      </c>
      <c r="AB723" s="160">
        <f t="shared" si="305"/>
        <v>0</v>
      </c>
      <c r="AC723" s="160">
        <f t="shared" si="305"/>
        <v>0</v>
      </c>
      <c r="AD723" s="160">
        <f t="shared" si="305"/>
        <v>0</v>
      </c>
      <c r="AE723" s="160">
        <f t="shared" si="305"/>
        <v>0</v>
      </c>
      <c r="AF723" s="160">
        <f t="shared" si="305"/>
        <v>0</v>
      </c>
      <c r="AG723" s="160">
        <f t="shared" si="305"/>
        <v>0</v>
      </c>
    </row>
    <row r="724" spans="1:33" hidden="1">
      <c r="A724" s="17" t="s">
        <v>42</v>
      </c>
      <c r="B724" s="15">
        <v>757</v>
      </c>
      <c r="C724" s="16" t="s">
        <v>72</v>
      </c>
      <c r="D724" s="16" t="s">
        <v>26</v>
      </c>
      <c r="E724" s="16" t="s">
        <v>303</v>
      </c>
      <c r="F724" s="16" t="s">
        <v>43</v>
      </c>
      <c r="G724" s="160"/>
      <c r="H724" s="160"/>
      <c r="I724" s="160"/>
      <c r="J724" s="160"/>
      <c r="K724" s="160"/>
      <c r="L724" s="160"/>
      <c r="M724" s="160"/>
      <c r="N724" s="160"/>
      <c r="O724" s="160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  <c r="AA724" s="160"/>
      <c r="AB724" s="160"/>
      <c r="AC724" s="160"/>
      <c r="AD724" s="160"/>
      <c r="AE724" s="160"/>
      <c r="AF724" s="160"/>
      <c r="AG724" s="160"/>
    </row>
    <row r="725" spans="1:33">
      <c r="A725" s="17" t="s">
        <v>917</v>
      </c>
      <c r="B725" s="15">
        <v>757</v>
      </c>
      <c r="C725" s="16" t="s">
        <v>72</v>
      </c>
      <c r="D725" s="16" t="s">
        <v>26</v>
      </c>
      <c r="E725" s="16" t="s">
        <v>916</v>
      </c>
      <c r="F725" s="16"/>
      <c r="G725" s="160">
        <f>G726</f>
        <v>0</v>
      </c>
      <c r="H725" s="160">
        <f t="shared" ref="H725:AG725" si="306">H726</f>
        <v>0</v>
      </c>
      <c r="I725" s="160">
        <f t="shared" si="306"/>
        <v>0</v>
      </c>
      <c r="J725" s="160">
        <f t="shared" si="306"/>
        <v>0</v>
      </c>
      <c r="K725" s="160">
        <f t="shared" si="306"/>
        <v>0</v>
      </c>
      <c r="L725" s="160">
        <f t="shared" si="306"/>
        <v>0</v>
      </c>
      <c r="M725" s="160">
        <f t="shared" si="306"/>
        <v>0</v>
      </c>
      <c r="N725" s="160">
        <f t="shared" si="306"/>
        <v>0</v>
      </c>
      <c r="O725" s="160">
        <f t="shared" si="306"/>
        <v>0</v>
      </c>
      <c r="P725" s="160">
        <f t="shared" si="306"/>
        <v>0</v>
      </c>
      <c r="Q725" s="160">
        <f t="shared" si="306"/>
        <v>0</v>
      </c>
      <c r="R725" s="160">
        <f t="shared" si="306"/>
        <v>0</v>
      </c>
      <c r="S725" s="160">
        <f t="shared" si="306"/>
        <v>0</v>
      </c>
      <c r="T725" s="160">
        <f t="shared" si="306"/>
        <v>0</v>
      </c>
      <c r="U725" s="160">
        <f t="shared" si="306"/>
        <v>0</v>
      </c>
      <c r="V725" s="160">
        <f t="shared" si="306"/>
        <v>0</v>
      </c>
      <c r="W725" s="160">
        <f t="shared" si="306"/>
        <v>0</v>
      </c>
      <c r="X725" s="160">
        <f t="shared" si="306"/>
        <v>0</v>
      </c>
      <c r="Y725" s="160">
        <f t="shared" si="306"/>
        <v>0</v>
      </c>
      <c r="Z725" s="160">
        <f t="shared" si="306"/>
        <v>0</v>
      </c>
      <c r="AA725" s="160">
        <f t="shared" si="306"/>
        <v>0</v>
      </c>
      <c r="AB725" s="160">
        <f t="shared" si="306"/>
        <v>0</v>
      </c>
      <c r="AC725" s="160">
        <f t="shared" si="306"/>
        <v>0</v>
      </c>
      <c r="AD725" s="160">
        <f t="shared" si="306"/>
        <v>0</v>
      </c>
      <c r="AE725" s="160">
        <f t="shared" si="306"/>
        <v>0</v>
      </c>
      <c r="AF725" s="160">
        <f t="shared" si="306"/>
        <v>0</v>
      </c>
      <c r="AG725" s="160">
        <f t="shared" si="306"/>
        <v>0</v>
      </c>
    </row>
    <row r="726" spans="1:33">
      <c r="A726" s="17" t="s">
        <v>42</v>
      </c>
      <c r="B726" s="15">
        <v>757</v>
      </c>
      <c r="C726" s="16" t="s">
        <v>72</v>
      </c>
      <c r="D726" s="16" t="s">
        <v>26</v>
      </c>
      <c r="E726" s="16" t="s">
        <v>916</v>
      </c>
      <c r="F726" s="16" t="s">
        <v>43</v>
      </c>
      <c r="G726" s="160"/>
      <c r="H726" s="160"/>
      <c r="I726" s="160"/>
      <c r="J726" s="160"/>
      <c r="K726" s="160"/>
      <c r="L726" s="160"/>
      <c r="M726" s="160"/>
      <c r="N726" s="160"/>
      <c r="O726" s="160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  <c r="AA726" s="160"/>
      <c r="AB726" s="160"/>
      <c r="AC726" s="160"/>
      <c r="AD726" s="160"/>
      <c r="AE726" s="160"/>
      <c r="AF726" s="160"/>
      <c r="AG726" s="160"/>
    </row>
    <row r="727" spans="1:33" s="31" customFormat="1" ht="25.5">
      <c r="A727" s="14" t="s">
        <v>121</v>
      </c>
      <c r="B727" s="15">
        <v>757</v>
      </c>
      <c r="C727" s="16" t="s">
        <v>72</v>
      </c>
      <c r="D727" s="16" t="s">
        <v>90</v>
      </c>
      <c r="E727" s="16" t="s">
        <v>435</v>
      </c>
      <c r="F727" s="16"/>
      <c r="G727" s="164">
        <f>G728+G732+G735</f>
        <v>6928158.4399999995</v>
      </c>
      <c r="H727" s="164">
        <f t="shared" ref="H727:AG727" si="307">H728+H732+H735</f>
        <v>6928160.4399999995</v>
      </c>
      <c r="I727" s="164">
        <f t="shared" si="307"/>
        <v>6928162.4399999995</v>
      </c>
      <c r="J727" s="164">
        <f t="shared" si="307"/>
        <v>6928164.4399999995</v>
      </c>
      <c r="K727" s="164">
        <f t="shared" si="307"/>
        <v>6928166.4399999995</v>
      </c>
      <c r="L727" s="164">
        <f t="shared" si="307"/>
        <v>6928168.4399999995</v>
      </c>
      <c r="M727" s="164">
        <f t="shared" si="307"/>
        <v>6928170.4399999995</v>
      </c>
      <c r="N727" s="164">
        <f t="shared" si="307"/>
        <v>6928172.4399999995</v>
      </c>
      <c r="O727" s="164">
        <f t="shared" si="307"/>
        <v>6928174.4399999995</v>
      </c>
      <c r="P727" s="164">
        <f t="shared" si="307"/>
        <v>6928176.4399999995</v>
      </c>
      <c r="Q727" s="164">
        <f t="shared" si="307"/>
        <v>6928178.4399999995</v>
      </c>
      <c r="R727" s="164">
        <f t="shared" si="307"/>
        <v>6912706.3499999996</v>
      </c>
      <c r="S727" s="164">
        <f t="shared" si="307"/>
        <v>0</v>
      </c>
      <c r="T727" s="164">
        <f t="shared" si="307"/>
        <v>0</v>
      </c>
      <c r="U727" s="164">
        <f t="shared" si="307"/>
        <v>0</v>
      </c>
      <c r="V727" s="164">
        <f t="shared" si="307"/>
        <v>0</v>
      </c>
      <c r="W727" s="164">
        <f t="shared" si="307"/>
        <v>0</v>
      </c>
      <c r="X727" s="164">
        <f t="shared" si="307"/>
        <v>0</v>
      </c>
      <c r="Y727" s="164">
        <f t="shared" si="307"/>
        <v>0</v>
      </c>
      <c r="Z727" s="164">
        <f t="shared" si="307"/>
        <v>0</v>
      </c>
      <c r="AA727" s="164">
        <f t="shared" si="307"/>
        <v>0</v>
      </c>
      <c r="AB727" s="164">
        <f t="shared" si="307"/>
        <v>0</v>
      </c>
      <c r="AC727" s="164">
        <f t="shared" si="307"/>
        <v>0</v>
      </c>
      <c r="AD727" s="164">
        <f t="shared" si="307"/>
        <v>0</v>
      </c>
      <c r="AE727" s="164">
        <f t="shared" si="307"/>
        <v>0</v>
      </c>
      <c r="AF727" s="164">
        <f t="shared" si="307"/>
        <v>0</v>
      </c>
      <c r="AG727" s="164">
        <f t="shared" si="307"/>
        <v>6912706.3499999996</v>
      </c>
    </row>
    <row r="728" spans="1:33" s="35" customFormat="1" ht="51">
      <c r="A728" s="17" t="s">
        <v>92</v>
      </c>
      <c r="B728" s="15">
        <v>757</v>
      </c>
      <c r="C728" s="16" t="s">
        <v>72</v>
      </c>
      <c r="D728" s="16" t="s">
        <v>90</v>
      </c>
      <c r="E728" s="16" t="s">
        <v>435</v>
      </c>
      <c r="F728" s="16" t="s">
        <v>95</v>
      </c>
      <c r="G728" s="159">
        <f>G729</f>
        <v>6261931.4399999995</v>
      </c>
      <c r="H728" s="159">
        <f t="shared" ref="H728:AG728" si="308">H729</f>
        <v>6261931.4399999995</v>
      </c>
      <c r="I728" s="159">
        <f t="shared" si="308"/>
        <v>6261931.4399999995</v>
      </c>
      <c r="J728" s="159">
        <f t="shared" si="308"/>
        <v>6261931.4399999995</v>
      </c>
      <c r="K728" s="159">
        <f t="shared" si="308"/>
        <v>6261931.4399999995</v>
      </c>
      <c r="L728" s="159">
        <f t="shared" si="308"/>
        <v>6261931.4399999995</v>
      </c>
      <c r="M728" s="159">
        <f t="shared" si="308"/>
        <v>6261931.4399999995</v>
      </c>
      <c r="N728" s="159">
        <f t="shared" si="308"/>
        <v>6261931.4399999995</v>
      </c>
      <c r="O728" s="159">
        <f t="shared" si="308"/>
        <v>6261931.4399999995</v>
      </c>
      <c r="P728" s="159">
        <f t="shared" si="308"/>
        <v>6261931.4399999995</v>
      </c>
      <c r="Q728" s="159">
        <f t="shared" si="308"/>
        <v>6261931.4399999995</v>
      </c>
      <c r="R728" s="159">
        <f t="shared" si="308"/>
        <v>6246479.3499999996</v>
      </c>
      <c r="S728" s="159">
        <f t="shared" si="308"/>
        <v>0</v>
      </c>
      <c r="T728" s="159">
        <f t="shared" si="308"/>
        <v>0</v>
      </c>
      <c r="U728" s="159">
        <f t="shared" si="308"/>
        <v>0</v>
      </c>
      <c r="V728" s="159">
        <f t="shared" si="308"/>
        <v>0</v>
      </c>
      <c r="W728" s="159">
        <f t="shared" si="308"/>
        <v>0</v>
      </c>
      <c r="X728" s="159">
        <f t="shared" si="308"/>
        <v>0</v>
      </c>
      <c r="Y728" s="159">
        <f t="shared" si="308"/>
        <v>0</v>
      </c>
      <c r="Z728" s="159">
        <f t="shared" si="308"/>
        <v>0</v>
      </c>
      <c r="AA728" s="159">
        <f t="shared" si="308"/>
        <v>0</v>
      </c>
      <c r="AB728" s="159">
        <f t="shared" si="308"/>
        <v>0</v>
      </c>
      <c r="AC728" s="159">
        <f t="shared" si="308"/>
        <v>0</v>
      </c>
      <c r="AD728" s="159">
        <f t="shared" si="308"/>
        <v>0</v>
      </c>
      <c r="AE728" s="159">
        <f t="shared" si="308"/>
        <v>0</v>
      </c>
      <c r="AF728" s="159">
        <f t="shared" si="308"/>
        <v>0</v>
      </c>
      <c r="AG728" s="159">
        <f t="shared" si="308"/>
        <v>6246479.3499999996</v>
      </c>
    </row>
    <row r="729" spans="1:33" s="35" customFormat="1" ht="25.5">
      <c r="A729" s="17" t="s">
        <v>93</v>
      </c>
      <c r="B729" s="15">
        <v>757</v>
      </c>
      <c r="C729" s="16" t="s">
        <v>72</v>
      </c>
      <c r="D729" s="16" t="s">
        <v>90</v>
      </c>
      <c r="E729" s="16" t="s">
        <v>435</v>
      </c>
      <c r="F729" s="16" t="s">
        <v>96</v>
      </c>
      <c r="G729" s="159">
        <f>'прил 7'!G345</f>
        <v>6261931.4399999995</v>
      </c>
      <c r="H729" s="159">
        <f>'прил 7'!H345</f>
        <v>6261931.4399999995</v>
      </c>
      <c r="I729" s="159">
        <f>'прил 7'!I345</f>
        <v>6261931.4399999995</v>
      </c>
      <c r="J729" s="159">
        <f>'прил 7'!J345</f>
        <v>6261931.4399999995</v>
      </c>
      <c r="K729" s="159">
        <f>'прил 7'!K345</f>
        <v>6261931.4399999995</v>
      </c>
      <c r="L729" s="159">
        <f>'прил 7'!L345</f>
        <v>6261931.4399999995</v>
      </c>
      <c r="M729" s="159">
        <f>'прил 7'!M345</f>
        <v>6261931.4399999995</v>
      </c>
      <c r="N729" s="159">
        <f>'прил 7'!N345</f>
        <v>6261931.4399999995</v>
      </c>
      <c r="O729" s="159">
        <f>'прил 7'!O345</f>
        <v>6261931.4399999995</v>
      </c>
      <c r="P729" s="159">
        <f>'прил 7'!P345</f>
        <v>6261931.4399999995</v>
      </c>
      <c r="Q729" s="159">
        <f>'прил 7'!Q345</f>
        <v>6261931.4399999995</v>
      </c>
      <c r="R729" s="159">
        <f>'прил 7'!R345</f>
        <v>6246479.3499999996</v>
      </c>
      <c r="S729" s="159">
        <f>'прил 7'!S345</f>
        <v>0</v>
      </c>
      <c r="T729" s="159">
        <f>'прил 7'!T345</f>
        <v>0</v>
      </c>
      <c r="U729" s="159">
        <f>'прил 7'!U345</f>
        <v>0</v>
      </c>
      <c r="V729" s="159">
        <f>'прил 7'!V345</f>
        <v>0</v>
      </c>
      <c r="W729" s="159">
        <f>'прил 7'!W345</f>
        <v>0</v>
      </c>
      <c r="X729" s="159">
        <f>'прил 7'!X345</f>
        <v>0</v>
      </c>
      <c r="Y729" s="159">
        <f>'прил 7'!Y345</f>
        <v>0</v>
      </c>
      <c r="Z729" s="159">
        <f>'прил 7'!Z345</f>
        <v>0</v>
      </c>
      <c r="AA729" s="159">
        <f>'прил 7'!AA345</f>
        <v>0</v>
      </c>
      <c r="AB729" s="159">
        <f>'прил 7'!AB345</f>
        <v>0</v>
      </c>
      <c r="AC729" s="159">
        <f>'прил 7'!AC345</f>
        <v>0</v>
      </c>
      <c r="AD729" s="159">
        <f>'прил 7'!AD345</f>
        <v>0</v>
      </c>
      <c r="AE729" s="159">
        <f>'прил 7'!AE345</f>
        <v>0</v>
      </c>
      <c r="AF729" s="159">
        <f>'прил 7'!AF345</f>
        <v>0</v>
      </c>
      <c r="AG729" s="159">
        <v>6246479.3499999996</v>
      </c>
    </row>
    <row r="730" spans="1:33" s="35" customFormat="1" ht="38.25" hidden="1">
      <c r="A730" s="33" t="s">
        <v>94</v>
      </c>
      <c r="B730" s="15">
        <v>757</v>
      </c>
      <c r="C730" s="16" t="s">
        <v>72</v>
      </c>
      <c r="D730" s="16" t="s">
        <v>90</v>
      </c>
      <c r="E730" s="16" t="s">
        <v>435</v>
      </c>
      <c r="F730" s="16" t="s">
        <v>97</v>
      </c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  <c r="AE730" s="159"/>
      <c r="AF730" s="159"/>
      <c r="AG730" s="159"/>
    </row>
    <row r="731" spans="1:33" s="35" customFormat="1" ht="38.25" hidden="1">
      <c r="A731" s="33" t="s">
        <v>98</v>
      </c>
      <c r="B731" s="15">
        <v>757</v>
      </c>
      <c r="C731" s="16" t="s">
        <v>72</v>
      </c>
      <c r="D731" s="16" t="s">
        <v>90</v>
      </c>
      <c r="E731" s="16" t="s">
        <v>435</v>
      </c>
      <c r="F731" s="16" t="s">
        <v>99</v>
      </c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  <c r="AE731" s="159"/>
      <c r="AF731" s="159"/>
      <c r="AG731" s="159"/>
    </row>
    <row r="732" spans="1:33" s="35" customFormat="1" ht="28.5" customHeight="1">
      <c r="A732" s="17" t="s">
        <v>49</v>
      </c>
      <c r="B732" s="15">
        <v>757</v>
      </c>
      <c r="C732" s="16" t="s">
        <v>72</v>
      </c>
      <c r="D732" s="16" t="s">
        <v>90</v>
      </c>
      <c r="E732" s="16" t="s">
        <v>435</v>
      </c>
      <c r="F732" s="16" t="s">
        <v>50</v>
      </c>
      <c r="G732" s="159">
        <f>G733</f>
        <v>666223.61</v>
      </c>
      <c r="H732" s="159">
        <f t="shared" ref="H732:AG732" si="309">H733</f>
        <v>666224.61</v>
      </c>
      <c r="I732" s="159">
        <f t="shared" si="309"/>
        <v>666225.61</v>
      </c>
      <c r="J732" s="159">
        <f t="shared" si="309"/>
        <v>666226.61</v>
      </c>
      <c r="K732" s="159">
        <f t="shared" si="309"/>
        <v>666227.61</v>
      </c>
      <c r="L732" s="159">
        <f t="shared" si="309"/>
        <v>666228.61</v>
      </c>
      <c r="M732" s="159">
        <f t="shared" si="309"/>
        <v>666229.61</v>
      </c>
      <c r="N732" s="159">
        <f t="shared" si="309"/>
        <v>666230.61</v>
      </c>
      <c r="O732" s="159">
        <f t="shared" si="309"/>
        <v>666231.61</v>
      </c>
      <c r="P732" s="159">
        <f t="shared" si="309"/>
        <v>666232.61</v>
      </c>
      <c r="Q732" s="159">
        <f t="shared" si="309"/>
        <v>666233.61</v>
      </c>
      <c r="R732" s="159">
        <f t="shared" si="309"/>
        <v>666223.61</v>
      </c>
      <c r="S732" s="159">
        <f t="shared" si="309"/>
        <v>0</v>
      </c>
      <c r="T732" s="159">
        <f t="shared" si="309"/>
        <v>0</v>
      </c>
      <c r="U732" s="159">
        <f t="shared" si="309"/>
        <v>0</v>
      </c>
      <c r="V732" s="159">
        <f t="shared" si="309"/>
        <v>0</v>
      </c>
      <c r="W732" s="159">
        <f t="shared" si="309"/>
        <v>0</v>
      </c>
      <c r="X732" s="159">
        <f t="shared" si="309"/>
        <v>0</v>
      </c>
      <c r="Y732" s="159">
        <f t="shared" si="309"/>
        <v>0</v>
      </c>
      <c r="Z732" s="159">
        <f t="shared" si="309"/>
        <v>0</v>
      </c>
      <c r="AA732" s="159">
        <f t="shared" si="309"/>
        <v>0</v>
      </c>
      <c r="AB732" s="159">
        <f t="shared" si="309"/>
        <v>0</v>
      </c>
      <c r="AC732" s="159">
        <f t="shared" si="309"/>
        <v>0</v>
      </c>
      <c r="AD732" s="159">
        <f t="shared" si="309"/>
        <v>0</v>
      </c>
      <c r="AE732" s="159">
        <f t="shared" si="309"/>
        <v>0</v>
      </c>
      <c r="AF732" s="159">
        <f t="shared" si="309"/>
        <v>0</v>
      </c>
      <c r="AG732" s="159">
        <f t="shared" si="309"/>
        <v>666223.61</v>
      </c>
    </row>
    <row r="733" spans="1:33" s="35" customFormat="1" ht="25.5">
      <c r="A733" s="17" t="s">
        <v>51</v>
      </c>
      <c r="B733" s="15">
        <v>757</v>
      </c>
      <c r="C733" s="16" t="s">
        <v>72</v>
      </c>
      <c r="D733" s="16" t="s">
        <v>90</v>
      </c>
      <c r="E733" s="16" t="s">
        <v>435</v>
      </c>
      <c r="F733" s="16" t="s">
        <v>52</v>
      </c>
      <c r="G733" s="159">
        <f>'прил 7'!G347</f>
        <v>666223.61</v>
      </c>
      <c r="H733" s="159">
        <f>'прил 7'!H347</f>
        <v>666224.61</v>
      </c>
      <c r="I733" s="159">
        <f>'прил 7'!I347</f>
        <v>666225.61</v>
      </c>
      <c r="J733" s="159">
        <f>'прил 7'!J347</f>
        <v>666226.61</v>
      </c>
      <c r="K733" s="159">
        <f>'прил 7'!K347</f>
        <v>666227.61</v>
      </c>
      <c r="L733" s="159">
        <f>'прил 7'!L347</f>
        <v>666228.61</v>
      </c>
      <c r="M733" s="159">
        <f>'прил 7'!M347</f>
        <v>666229.61</v>
      </c>
      <c r="N733" s="159">
        <f>'прил 7'!N347</f>
        <v>666230.61</v>
      </c>
      <c r="O733" s="159">
        <f>'прил 7'!O347</f>
        <v>666231.61</v>
      </c>
      <c r="P733" s="159">
        <f>'прил 7'!P347</f>
        <v>666232.61</v>
      </c>
      <c r="Q733" s="159">
        <f>'прил 7'!Q347</f>
        <v>666233.61</v>
      </c>
      <c r="R733" s="159">
        <f>'прил 7'!R347</f>
        <v>666223.61</v>
      </c>
      <c r="S733" s="159">
        <f>'прил 7'!S347</f>
        <v>0</v>
      </c>
      <c r="T733" s="159">
        <f>'прил 7'!T347</f>
        <v>0</v>
      </c>
      <c r="U733" s="159">
        <f>'прил 7'!U347</f>
        <v>0</v>
      </c>
      <c r="V733" s="159">
        <f>'прил 7'!V347</f>
        <v>0</v>
      </c>
      <c r="W733" s="159">
        <f>'прил 7'!W347</f>
        <v>0</v>
      </c>
      <c r="X733" s="159">
        <f>'прил 7'!X347</f>
        <v>0</v>
      </c>
      <c r="Y733" s="159">
        <f>'прил 7'!Y347</f>
        <v>0</v>
      </c>
      <c r="Z733" s="159">
        <f>'прил 7'!Z347</f>
        <v>0</v>
      </c>
      <c r="AA733" s="159">
        <f>'прил 7'!AA347</f>
        <v>0</v>
      </c>
      <c r="AB733" s="159">
        <f>'прил 7'!AB347</f>
        <v>0</v>
      </c>
      <c r="AC733" s="159">
        <f>'прил 7'!AC347</f>
        <v>0</v>
      </c>
      <c r="AD733" s="159">
        <f>'прил 7'!AD347</f>
        <v>0</v>
      </c>
      <c r="AE733" s="159">
        <f>'прил 7'!AE347</f>
        <v>0</v>
      </c>
      <c r="AF733" s="159">
        <f>'прил 7'!AF347</f>
        <v>0</v>
      </c>
      <c r="AG733" s="159">
        <v>666223.61</v>
      </c>
    </row>
    <row r="734" spans="1:33" s="35" customFormat="1" ht="25.5" hidden="1">
      <c r="A734" s="33" t="s">
        <v>91</v>
      </c>
      <c r="B734" s="15">
        <v>757</v>
      </c>
      <c r="C734" s="16" t="s">
        <v>72</v>
      </c>
      <c r="D734" s="16" t="s">
        <v>90</v>
      </c>
      <c r="E734" s="16" t="s">
        <v>435</v>
      </c>
      <c r="F734" s="16" t="s">
        <v>53</v>
      </c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  <c r="AE734" s="159"/>
      <c r="AF734" s="159"/>
      <c r="AG734" s="159"/>
    </row>
    <row r="735" spans="1:33">
      <c r="A735" s="17" t="s">
        <v>100</v>
      </c>
      <c r="B735" s="15">
        <v>757</v>
      </c>
      <c r="C735" s="16" t="s">
        <v>72</v>
      </c>
      <c r="D735" s="16" t="s">
        <v>90</v>
      </c>
      <c r="E735" s="16" t="s">
        <v>435</v>
      </c>
      <c r="F735" s="16" t="s">
        <v>101</v>
      </c>
      <c r="G735" s="163">
        <f>G737+G736</f>
        <v>3.39</v>
      </c>
      <c r="H735" s="163">
        <f t="shared" ref="H735:AG735" si="310">H737+H736</f>
        <v>4.3899999999999997</v>
      </c>
      <c r="I735" s="163">
        <f t="shared" si="310"/>
        <v>5.39</v>
      </c>
      <c r="J735" s="163">
        <f t="shared" si="310"/>
        <v>6.39</v>
      </c>
      <c r="K735" s="163">
        <f t="shared" si="310"/>
        <v>7.39</v>
      </c>
      <c r="L735" s="163">
        <f t="shared" si="310"/>
        <v>8.39</v>
      </c>
      <c r="M735" s="163">
        <f t="shared" si="310"/>
        <v>9.39</v>
      </c>
      <c r="N735" s="163">
        <f t="shared" si="310"/>
        <v>10.39</v>
      </c>
      <c r="O735" s="163">
        <f t="shared" si="310"/>
        <v>11.39</v>
      </c>
      <c r="P735" s="163">
        <f t="shared" si="310"/>
        <v>12.39</v>
      </c>
      <c r="Q735" s="163">
        <f t="shared" si="310"/>
        <v>13.39</v>
      </c>
      <c r="R735" s="163">
        <f t="shared" si="310"/>
        <v>3.39</v>
      </c>
      <c r="S735" s="163">
        <f t="shared" si="310"/>
        <v>0</v>
      </c>
      <c r="T735" s="163">
        <f t="shared" si="310"/>
        <v>0</v>
      </c>
      <c r="U735" s="163">
        <f t="shared" si="310"/>
        <v>0</v>
      </c>
      <c r="V735" s="163">
        <f t="shared" si="310"/>
        <v>0</v>
      </c>
      <c r="W735" s="163">
        <f t="shared" si="310"/>
        <v>0</v>
      </c>
      <c r="X735" s="163">
        <f t="shared" si="310"/>
        <v>0</v>
      </c>
      <c r="Y735" s="163">
        <f t="shared" si="310"/>
        <v>0</v>
      </c>
      <c r="Z735" s="163">
        <f t="shared" si="310"/>
        <v>0</v>
      </c>
      <c r="AA735" s="163">
        <f t="shared" si="310"/>
        <v>0</v>
      </c>
      <c r="AB735" s="163">
        <f t="shared" si="310"/>
        <v>0</v>
      </c>
      <c r="AC735" s="163">
        <f t="shared" si="310"/>
        <v>0</v>
      </c>
      <c r="AD735" s="163">
        <f t="shared" si="310"/>
        <v>0</v>
      </c>
      <c r="AE735" s="163">
        <f t="shared" si="310"/>
        <v>0</v>
      </c>
      <c r="AF735" s="163">
        <f t="shared" si="310"/>
        <v>0</v>
      </c>
      <c r="AG735" s="163">
        <f t="shared" si="310"/>
        <v>3.39</v>
      </c>
    </row>
    <row r="736" spans="1:33" hidden="1">
      <c r="A736" s="17" t="s">
        <v>657</v>
      </c>
      <c r="B736" s="15">
        <v>757</v>
      </c>
      <c r="C736" s="16" t="s">
        <v>72</v>
      </c>
      <c r="D736" s="16" t="s">
        <v>90</v>
      </c>
      <c r="E736" s="16" t="s">
        <v>435</v>
      </c>
      <c r="F736" s="16" t="s">
        <v>656</v>
      </c>
      <c r="G736" s="163">
        <f>'прил 7'!G349</f>
        <v>0</v>
      </c>
      <c r="H736" s="163">
        <f>'прил 7'!H349</f>
        <v>0</v>
      </c>
      <c r="I736" s="163">
        <f>'прил 7'!I349</f>
        <v>0</v>
      </c>
      <c r="J736" s="163">
        <f>'прил 7'!J349</f>
        <v>0</v>
      </c>
      <c r="K736" s="163">
        <f>'прил 7'!K349</f>
        <v>0</v>
      </c>
      <c r="L736" s="163">
        <f>'прил 7'!L349</f>
        <v>0</v>
      </c>
      <c r="M736" s="163">
        <f>'прил 7'!M349</f>
        <v>0</v>
      </c>
      <c r="N736" s="163">
        <f>'прил 7'!N349</f>
        <v>0</v>
      </c>
      <c r="O736" s="163">
        <f>'прил 7'!O349</f>
        <v>0</v>
      </c>
      <c r="P736" s="163">
        <f>'прил 7'!P349</f>
        <v>0</v>
      </c>
      <c r="Q736" s="163">
        <f>'прил 7'!Q349</f>
        <v>0</v>
      </c>
      <c r="R736" s="163">
        <f>'прил 7'!R349</f>
        <v>0</v>
      </c>
      <c r="S736" s="163">
        <f>'прил 7'!S349</f>
        <v>0</v>
      </c>
      <c r="T736" s="163">
        <f>'прил 7'!T349</f>
        <v>0</v>
      </c>
      <c r="U736" s="163">
        <f>'прил 7'!U349</f>
        <v>0</v>
      </c>
      <c r="V736" s="163">
        <f>'прил 7'!V349</f>
        <v>0</v>
      </c>
      <c r="W736" s="163">
        <f>'прил 7'!W349</f>
        <v>0</v>
      </c>
      <c r="X736" s="163">
        <f>'прил 7'!X349</f>
        <v>0</v>
      </c>
      <c r="Y736" s="163">
        <f>'прил 7'!Y349</f>
        <v>0</v>
      </c>
      <c r="Z736" s="163">
        <f>'прил 7'!Z349</f>
        <v>0</v>
      </c>
      <c r="AA736" s="163">
        <f>'прил 7'!AA349</f>
        <v>0</v>
      </c>
      <c r="AB736" s="163">
        <f>'прил 7'!AB349</f>
        <v>0</v>
      </c>
      <c r="AC736" s="163">
        <f>'прил 7'!AC349</f>
        <v>0</v>
      </c>
      <c r="AD736" s="163">
        <f>'прил 7'!AD349</f>
        <v>0</v>
      </c>
      <c r="AE736" s="163">
        <f>'прил 7'!AE349</f>
        <v>0</v>
      </c>
      <c r="AF736" s="163">
        <f>'прил 7'!AF349</f>
        <v>0</v>
      </c>
      <c r="AG736" s="163">
        <f>'прил 7'!AG349</f>
        <v>0</v>
      </c>
    </row>
    <row r="737" spans="1:33">
      <c r="A737" s="17" t="s">
        <v>103</v>
      </c>
      <c r="B737" s="15">
        <v>757</v>
      </c>
      <c r="C737" s="16" t="s">
        <v>72</v>
      </c>
      <c r="D737" s="16" t="s">
        <v>90</v>
      </c>
      <c r="E737" s="16" t="s">
        <v>435</v>
      </c>
      <c r="F737" s="16" t="s">
        <v>104</v>
      </c>
      <c r="G737" s="163">
        <f>'прил 7'!G350</f>
        <v>3.39</v>
      </c>
      <c r="H737" s="163">
        <f>'прил 7'!H350</f>
        <v>4.3899999999999997</v>
      </c>
      <c r="I737" s="163">
        <f>'прил 7'!I350</f>
        <v>5.39</v>
      </c>
      <c r="J737" s="163">
        <f>'прил 7'!J350</f>
        <v>6.39</v>
      </c>
      <c r="K737" s="163">
        <f>'прил 7'!K350</f>
        <v>7.39</v>
      </c>
      <c r="L737" s="163">
        <f>'прил 7'!L350</f>
        <v>8.39</v>
      </c>
      <c r="M737" s="163">
        <f>'прил 7'!M350</f>
        <v>9.39</v>
      </c>
      <c r="N737" s="163">
        <f>'прил 7'!N350</f>
        <v>10.39</v>
      </c>
      <c r="O737" s="163">
        <f>'прил 7'!O350</f>
        <v>11.39</v>
      </c>
      <c r="P737" s="163">
        <f>'прил 7'!P350</f>
        <v>12.39</v>
      </c>
      <c r="Q737" s="163">
        <f>'прил 7'!Q350</f>
        <v>13.39</v>
      </c>
      <c r="R737" s="163">
        <f>'прил 7'!R350</f>
        <v>3.39</v>
      </c>
      <c r="S737" s="163">
        <f>'прил 7'!S350</f>
        <v>0</v>
      </c>
      <c r="T737" s="163">
        <f>'прил 7'!T350</f>
        <v>0</v>
      </c>
      <c r="U737" s="163">
        <f>'прил 7'!U350</f>
        <v>0</v>
      </c>
      <c r="V737" s="163">
        <f>'прил 7'!V350</f>
        <v>0</v>
      </c>
      <c r="W737" s="163">
        <f>'прил 7'!W350</f>
        <v>0</v>
      </c>
      <c r="X737" s="163">
        <f>'прил 7'!X350</f>
        <v>0</v>
      </c>
      <c r="Y737" s="163">
        <f>'прил 7'!Y350</f>
        <v>0</v>
      </c>
      <c r="Z737" s="163">
        <f>'прил 7'!Z350</f>
        <v>0</v>
      </c>
      <c r="AA737" s="163">
        <f>'прил 7'!AA350</f>
        <v>0</v>
      </c>
      <c r="AB737" s="163">
        <f>'прил 7'!AB350</f>
        <v>0</v>
      </c>
      <c r="AC737" s="163">
        <f>'прил 7'!AC350</f>
        <v>0</v>
      </c>
      <c r="AD737" s="163">
        <f>'прил 7'!AD350</f>
        <v>0</v>
      </c>
      <c r="AE737" s="163">
        <f>'прил 7'!AE350</f>
        <v>0</v>
      </c>
      <c r="AF737" s="163">
        <f>'прил 7'!AF350</f>
        <v>0</v>
      </c>
      <c r="AG737" s="163">
        <v>3.39</v>
      </c>
    </row>
    <row r="738" spans="1:33" s="4" customFormat="1" ht="21" hidden="1" customHeight="1">
      <c r="A738" s="28" t="s">
        <v>239</v>
      </c>
      <c r="B738" s="15">
        <v>757</v>
      </c>
      <c r="C738" s="16" t="s">
        <v>72</v>
      </c>
      <c r="D738" s="16" t="s">
        <v>26</v>
      </c>
      <c r="E738" s="16" t="s">
        <v>238</v>
      </c>
      <c r="F738" s="16"/>
      <c r="G738" s="162">
        <f>G740</f>
        <v>0</v>
      </c>
      <c r="H738" s="162">
        <f t="shared" ref="H738:AG738" si="311">H740</f>
        <v>0</v>
      </c>
      <c r="I738" s="162">
        <f t="shared" si="311"/>
        <v>0</v>
      </c>
      <c r="J738" s="162">
        <f t="shared" si="311"/>
        <v>0</v>
      </c>
      <c r="K738" s="162">
        <f t="shared" si="311"/>
        <v>0</v>
      </c>
      <c r="L738" s="162">
        <f t="shared" si="311"/>
        <v>0</v>
      </c>
      <c r="M738" s="162">
        <f t="shared" si="311"/>
        <v>0</v>
      </c>
      <c r="N738" s="162">
        <f t="shared" si="311"/>
        <v>0</v>
      </c>
      <c r="O738" s="162">
        <f t="shared" si="311"/>
        <v>0</v>
      </c>
      <c r="P738" s="162">
        <f t="shared" si="311"/>
        <v>0</v>
      </c>
      <c r="Q738" s="162">
        <f t="shared" si="311"/>
        <v>0</v>
      </c>
      <c r="R738" s="162">
        <f t="shared" si="311"/>
        <v>0</v>
      </c>
      <c r="S738" s="162">
        <f t="shared" si="311"/>
        <v>0</v>
      </c>
      <c r="T738" s="162">
        <f t="shared" si="311"/>
        <v>0</v>
      </c>
      <c r="U738" s="162">
        <f t="shared" si="311"/>
        <v>0</v>
      </c>
      <c r="V738" s="162">
        <f t="shared" si="311"/>
        <v>0</v>
      </c>
      <c r="W738" s="162">
        <f t="shared" si="311"/>
        <v>0</v>
      </c>
      <c r="X738" s="162">
        <f t="shared" si="311"/>
        <v>0</v>
      </c>
      <c r="Y738" s="162">
        <f t="shared" si="311"/>
        <v>0</v>
      </c>
      <c r="Z738" s="162">
        <f t="shared" si="311"/>
        <v>0</v>
      </c>
      <c r="AA738" s="162">
        <f t="shared" si="311"/>
        <v>0</v>
      </c>
      <c r="AB738" s="162">
        <f t="shared" si="311"/>
        <v>0</v>
      </c>
      <c r="AC738" s="162">
        <f t="shared" si="311"/>
        <v>0</v>
      </c>
      <c r="AD738" s="162">
        <f t="shared" si="311"/>
        <v>0</v>
      </c>
      <c r="AE738" s="162">
        <f t="shared" si="311"/>
        <v>0</v>
      </c>
      <c r="AF738" s="162">
        <f t="shared" si="311"/>
        <v>0</v>
      </c>
      <c r="AG738" s="162">
        <f t="shared" si="311"/>
        <v>0</v>
      </c>
    </row>
    <row r="739" spans="1:33" s="4" customFormat="1" ht="26.25" hidden="1" customHeight="1">
      <c r="A739" s="17" t="s">
        <v>83</v>
      </c>
      <c r="B739" s="29">
        <v>757</v>
      </c>
      <c r="C739" s="16" t="s">
        <v>72</v>
      </c>
      <c r="D739" s="16" t="s">
        <v>26</v>
      </c>
      <c r="E739" s="16" t="s">
        <v>82</v>
      </c>
      <c r="F739" s="16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  <c r="Z739" s="162"/>
      <c r="AA739" s="162"/>
      <c r="AB739" s="162"/>
      <c r="AC739" s="162"/>
      <c r="AD739" s="162"/>
      <c r="AE739" s="162"/>
      <c r="AF739" s="162"/>
      <c r="AG739" s="162"/>
    </row>
    <row r="740" spans="1:33" ht="25.5" hidden="1">
      <c r="A740" s="17" t="s">
        <v>40</v>
      </c>
      <c r="B740" s="15">
        <v>757</v>
      </c>
      <c r="C740" s="16" t="s">
        <v>72</v>
      </c>
      <c r="D740" s="16" t="s">
        <v>26</v>
      </c>
      <c r="E740" s="16" t="s">
        <v>238</v>
      </c>
      <c r="F740" s="16" t="s">
        <v>41</v>
      </c>
      <c r="G740" s="160">
        <f>G741</f>
        <v>0</v>
      </c>
      <c r="H740" s="160">
        <f t="shared" ref="H740:AG740" si="312">H741</f>
        <v>0</v>
      </c>
      <c r="I740" s="160">
        <f t="shared" si="312"/>
        <v>0</v>
      </c>
      <c r="J740" s="160">
        <f t="shared" si="312"/>
        <v>0</v>
      </c>
      <c r="K740" s="160">
        <f t="shared" si="312"/>
        <v>0</v>
      </c>
      <c r="L740" s="160">
        <f t="shared" si="312"/>
        <v>0</v>
      </c>
      <c r="M740" s="160">
        <f t="shared" si="312"/>
        <v>0</v>
      </c>
      <c r="N740" s="160">
        <f t="shared" si="312"/>
        <v>0</v>
      </c>
      <c r="O740" s="160">
        <f t="shared" si="312"/>
        <v>0</v>
      </c>
      <c r="P740" s="160">
        <f t="shared" si="312"/>
        <v>0</v>
      </c>
      <c r="Q740" s="160">
        <f t="shared" si="312"/>
        <v>0</v>
      </c>
      <c r="R740" s="160">
        <f t="shared" si="312"/>
        <v>0</v>
      </c>
      <c r="S740" s="160">
        <f t="shared" si="312"/>
        <v>0</v>
      </c>
      <c r="T740" s="160">
        <f t="shared" si="312"/>
        <v>0</v>
      </c>
      <c r="U740" s="160">
        <f t="shared" si="312"/>
        <v>0</v>
      </c>
      <c r="V740" s="160">
        <f t="shared" si="312"/>
        <v>0</v>
      </c>
      <c r="W740" s="160">
        <f t="shared" si="312"/>
        <v>0</v>
      </c>
      <c r="X740" s="160">
        <f t="shared" si="312"/>
        <v>0</v>
      </c>
      <c r="Y740" s="160">
        <f t="shared" si="312"/>
        <v>0</v>
      </c>
      <c r="Z740" s="160">
        <f t="shared" si="312"/>
        <v>0</v>
      </c>
      <c r="AA740" s="160">
        <f t="shared" si="312"/>
        <v>0</v>
      </c>
      <c r="AB740" s="160">
        <f t="shared" si="312"/>
        <v>0</v>
      </c>
      <c r="AC740" s="160">
        <f t="shared" si="312"/>
        <v>0</v>
      </c>
      <c r="AD740" s="160">
        <f t="shared" si="312"/>
        <v>0</v>
      </c>
      <c r="AE740" s="160">
        <f t="shared" si="312"/>
        <v>0</v>
      </c>
      <c r="AF740" s="160">
        <f t="shared" si="312"/>
        <v>0</v>
      </c>
      <c r="AG740" s="160">
        <f t="shared" si="312"/>
        <v>0</v>
      </c>
    </row>
    <row r="741" spans="1:33" hidden="1">
      <c r="A741" s="17" t="s">
        <v>42</v>
      </c>
      <c r="B741" s="15">
        <v>757</v>
      </c>
      <c r="C741" s="16" t="s">
        <v>72</v>
      </c>
      <c r="D741" s="16" t="s">
        <v>26</v>
      </c>
      <c r="E741" s="16" t="s">
        <v>238</v>
      </c>
      <c r="F741" s="16" t="s">
        <v>43</v>
      </c>
      <c r="G741" s="160">
        <f>'прил 7'!G215</f>
        <v>0</v>
      </c>
      <c r="H741" s="160">
        <f>'прил 7'!H215</f>
        <v>0</v>
      </c>
      <c r="I741" s="160">
        <f>'прил 7'!I215</f>
        <v>0</v>
      </c>
      <c r="J741" s="160">
        <f>'прил 7'!J215</f>
        <v>0</v>
      </c>
      <c r="K741" s="160">
        <f>'прил 7'!K215</f>
        <v>0</v>
      </c>
      <c r="L741" s="160">
        <f>'прил 7'!L215</f>
        <v>0</v>
      </c>
      <c r="M741" s="160">
        <f>'прил 7'!M215</f>
        <v>0</v>
      </c>
      <c r="N741" s="160">
        <f>'прил 7'!N215</f>
        <v>0</v>
      </c>
      <c r="O741" s="160">
        <f>'прил 7'!O215</f>
        <v>0</v>
      </c>
      <c r="P741" s="160">
        <f>'прил 7'!P215</f>
        <v>0</v>
      </c>
      <c r="Q741" s="160">
        <f>'прил 7'!Q215</f>
        <v>0</v>
      </c>
      <c r="R741" s="160">
        <f>'прил 7'!R215</f>
        <v>0</v>
      </c>
      <c r="S741" s="160">
        <f>'прил 7'!S215</f>
        <v>0</v>
      </c>
      <c r="T741" s="160">
        <f>'прил 7'!T215</f>
        <v>0</v>
      </c>
      <c r="U741" s="160">
        <f>'прил 7'!U215</f>
        <v>0</v>
      </c>
      <c r="V741" s="160">
        <f>'прил 7'!V215</f>
        <v>0</v>
      </c>
      <c r="W741" s="160">
        <f>'прил 7'!W215</f>
        <v>0</v>
      </c>
      <c r="X741" s="160">
        <f>'прил 7'!X215</f>
        <v>0</v>
      </c>
      <c r="Y741" s="160">
        <f>'прил 7'!Y215</f>
        <v>0</v>
      </c>
      <c r="Z741" s="160">
        <f>'прил 7'!Z215</f>
        <v>0</v>
      </c>
      <c r="AA741" s="160">
        <f>'прил 7'!AA215</f>
        <v>0</v>
      </c>
      <c r="AB741" s="160">
        <f>'прил 7'!AB215</f>
        <v>0</v>
      </c>
      <c r="AC741" s="160">
        <f>'прил 7'!AC215</f>
        <v>0</v>
      </c>
      <c r="AD741" s="160">
        <f>'прил 7'!AD215</f>
        <v>0</v>
      </c>
      <c r="AE741" s="160">
        <f>'прил 7'!AE215</f>
        <v>0</v>
      </c>
      <c r="AF741" s="160">
        <f>'прил 7'!AF215</f>
        <v>0</v>
      </c>
      <c r="AG741" s="160">
        <f>'прил 7'!AG215</f>
        <v>0</v>
      </c>
    </row>
    <row r="742" spans="1:33" s="4" customFormat="1" ht="71.25" hidden="1" customHeight="1">
      <c r="A742" s="28" t="s">
        <v>387</v>
      </c>
      <c r="B742" s="15">
        <v>757</v>
      </c>
      <c r="C742" s="16" t="s">
        <v>72</v>
      </c>
      <c r="D742" s="16" t="s">
        <v>26</v>
      </c>
      <c r="E742" s="16" t="s">
        <v>5</v>
      </c>
      <c r="F742" s="16"/>
      <c r="G742" s="162">
        <f>G744</f>
        <v>0</v>
      </c>
      <c r="H742" s="162">
        <f t="shared" ref="H742:AG742" si="313">H744</f>
        <v>0</v>
      </c>
      <c r="I742" s="162">
        <f t="shared" si="313"/>
        <v>0</v>
      </c>
      <c r="J742" s="162">
        <f t="shared" si="313"/>
        <v>0</v>
      </c>
      <c r="K742" s="162">
        <f t="shared" si="313"/>
        <v>0</v>
      </c>
      <c r="L742" s="162">
        <f t="shared" si="313"/>
        <v>0</v>
      </c>
      <c r="M742" s="162">
        <f t="shared" si="313"/>
        <v>0</v>
      </c>
      <c r="N742" s="162">
        <f t="shared" si="313"/>
        <v>0</v>
      </c>
      <c r="O742" s="162">
        <f t="shared" si="313"/>
        <v>0</v>
      </c>
      <c r="P742" s="162">
        <f t="shared" si="313"/>
        <v>0</v>
      </c>
      <c r="Q742" s="162">
        <f t="shared" si="313"/>
        <v>0</v>
      </c>
      <c r="R742" s="162">
        <f t="shared" si="313"/>
        <v>0</v>
      </c>
      <c r="S742" s="162">
        <f t="shared" si="313"/>
        <v>0</v>
      </c>
      <c r="T742" s="162">
        <f t="shared" si="313"/>
        <v>0</v>
      </c>
      <c r="U742" s="162">
        <f t="shared" si="313"/>
        <v>0</v>
      </c>
      <c r="V742" s="162">
        <f t="shared" si="313"/>
        <v>0</v>
      </c>
      <c r="W742" s="162">
        <f t="shared" si="313"/>
        <v>0</v>
      </c>
      <c r="X742" s="162">
        <f t="shared" si="313"/>
        <v>0</v>
      </c>
      <c r="Y742" s="162">
        <f t="shared" si="313"/>
        <v>0</v>
      </c>
      <c r="Z742" s="162">
        <f t="shared" si="313"/>
        <v>0</v>
      </c>
      <c r="AA742" s="162">
        <f t="shared" si="313"/>
        <v>0</v>
      </c>
      <c r="AB742" s="162">
        <f t="shared" si="313"/>
        <v>0</v>
      </c>
      <c r="AC742" s="162">
        <f t="shared" si="313"/>
        <v>0</v>
      </c>
      <c r="AD742" s="162">
        <f t="shared" si="313"/>
        <v>0</v>
      </c>
      <c r="AE742" s="162">
        <f t="shared" si="313"/>
        <v>0</v>
      </c>
      <c r="AF742" s="162">
        <f t="shared" si="313"/>
        <v>0</v>
      </c>
      <c r="AG742" s="162">
        <f t="shared" si="313"/>
        <v>0</v>
      </c>
    </row>
    <row r="743" spans="1:33" s="4" customFormat="1" ht="26.25" hidden="1" customHeight="1">
      <c r="A743" s="17" t="s">
        <v>83</v>
      </c>
      <c r="B743" s="29">
        <v>757</v>
      </c>
      <c r="C743" s="16" t="s">
        <v>72</v>
      </c>
      <c r="D743" s="16" t="s">
        <v>26</v>
      </c>
      <c r="E743" s="16" t="s">
        <v>82</v>
      </c>
      <c r="F743" s="16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  <c r="Z743" s="162"/>
      <c r="AA743" s="162"/>
      <c r="AB743" s="162"/>
      <c r="AC743" s="162"/>
      <c r="AD743" s="162"/>
      <c r="AE743" s="162"/>
      <c r="AF743" s="162"/>
      <c r="AG743" s="162"/>
    </row>
    <row r="744" spans="1:33" ht="25.5" hidden="1">
      <c r="A744" s="17" t="s">
        <v>40</v>
      </c>
      <c r="B744" s="15">
        <v>757</v>
      </c>
      <c r="C744" s="16" t="s">
        <v>72</v>
      </c>
      <c r="D744" s="16" t="s">
        <v>26</v>
      </c>
      <c r="E744" s="16" t="s">
        <v>5</v>
      </c>
      <c r="F744" s="16" t="s">
        <v>41</v>
      </c>
      <c r="G744" s="160">
        <f>G745</f>
        <v>0</v>
      </c>
      <c r="H744" s="160">
        <f t="shared" ref="H744:AG744" si="314">H745</f>
        <v>0</v>
      </c>
      <c r="I744" s="160">
        <f t="shared" si="314"/>
        <v>0</v>
      </c>
      <c r="J744" s="160">
        <f t="shared" si="314"/>
        <v>0</v>
      </c>
      <c r="K744" s="160">
        <f t="shared" si="314"/>
        <v>0</v>
      </c>
      <c r="L744" s="160">
        <f t="shared" si="314"/>
        <v>0</v>
      </c>
      <c r="M744" s="160">
        <f t="shared" si="314"/>
        <v>0</v>
      </c>
      <c r="N744" s="160">
        <f t="shared" si="314"/>
        <v>0</v>
      </c>
      <c r="O744" s="160">
        <f t="shared" si="314"/>
        <v>0</v>
      </c>
      <c r="P744" s="160">
        <f t="shared" si="314"/>
        <v>0</v>
      </c>
      <c r="Q744" s="160">
        <f t="shared" si="314"/>
        <v>0</v>
      </c>
      <c r="R744" s="160">
        <f t="shared" si="314"/>
        <v>0</v>
      </c>
      <c r="S744" s="160">
        <f t="shared" si="314"/>
        <v>0</v>
      </c>
      <c r="T744" s="160">
        <f t="shared" si="314"/>
        <v>0</v>
      </c>
      <c r="U744" s="160">
        <f t="shared" si="314"/>
        <v>0</v>
      </c>
      <c r="V744" s="160">
        <f t="shared" si="314"/>
        <v>0</v>
      </c>
      <c r="W744" s="160">
        <f t="shared" si="314"/>
        <v>0</v>
      </c>
      <c r="X744" s="160">
        <f t="shared" si="314"/>
        <v>0</v>
      </c>
      <c r="Y744" s="160">
        <f t="shared" si="314"/>
        <v>0</v>
      </c>
      <c r="Z744" s="160">
        <f t="shared" si="314"/>
        <v>0</v>
      </c>
      <c r="AA744" s="160">
        <f t="shared" si="314"/>
        <v>0</v>
      </c>
      <c r="AB744" s="160">
        <f t="shared" si="314"/>
        <v>0</v>
      </c>
      <c r="AC744" s="160">
        <f t="shared" si="314"/>
        <v>0</v>
      </c>
      <c r="AD744" s="160">
        <f t="shared" si="314"/>
        <v>0</v>
      </c>
      <c r="AE744" s="160">
        <f t="shared" si="314"/>
        <v>0</v>
      </c>
      <c r="AF744" s="160">
        <f t="shared" si="314"/>
        <v>0</v>
      </c>
      <c r="AG744" s="160">
        <f t="shared" si="314"/>
        <v>0</v>
      </c>
    </row>
    <row r="745" spans="1:33" hidden="1">
      <c r="A745" s="17" t="s">
        <v>42</v>
      </c>
      <c r="B745" s="15">
        <v>757</v>
      </c>
      <c r="C745" s="16" t="s">
        <v>72</v>
      </c>
      <c r="D745" s="16" t="s">
        <v>26</v>
      </c>
      <c r="E745" s="16" t="s">
        <v>5</v>
      </c>
      <c r="F745" s="16" t="s">
        <v>43</v>
      </c>
      <c r="G745" s="160">
        <f>'прил 7'!G219</f>
        <v>0</v>
      </c>
      <c r="H745" s="160">
        <f>'прил 7'!H219</f>
        <v>0</v>
      </c>
      <c r="I745" s="160">
        <f>'прил 7'!I219</f>
        <v>0</v>
      </c>
      <c r="J745" s="160">
        <f>'прил 7'!J219</f>
        <v>0</v>
      </c>
      <c r="K745" s="160">
        <f>'прил 7'!K219</f>
        <v>0</v>
      </c>
      <c r="L745" s="160">
        <f>'прил 7'!L219</f>
        <v>0</v>
      </c>
      <c r="M745" s="160">
        <f>'прил 7'!M219</f>
        <v>0</v>
      </c>
      <c r="N745" s="160">
        <f>'прил 7'!N219</f>
        <v>0</v>
      </c>
      <c r="O745" s="160">
        <f>'прил 7'!O219</f>
        <v>0</v>
      </c>
      <c r="P745" s="160">
        <f>'прил 7'!P219</f>
        <v>0</v>
      </c>
      <c r="Q745" s="160">
        <f>'прил 7'!Q219</f>
        <v>0</v>
      </c>
      <c r="R745" s="160">
        <f>'прил 7'!R219</f>
        <v>0</v>
      </c>
      <c r="S745" s="160">
        <f>'прил 7'!S219</f>
        <v>0</v>
      </c>
      <c r="T745" s="160">
        <f>'прил 7'!T219</f>
        <v>0</v>
      </c>
      <c r="U745" s="160">
        <f>'прил 7'!U219</f>
        <v>0</v>
      </c>
      <c r="V745" s="160">
        <f>'прил 7'!V219</f>
        <v>0</v>
      </c>
      <c r="W745" s="160">
        <f>'прил 7'!W219</f>
        <v>0</v>
      </c>
      <c r="X745" s="160">
        <f>'прил 7'!X219</f>
        <v>0</v>
      </c>
      <c r="Y745" s="160">
        <f>'прил 7'!Y219</f>
        <v>0</v>
      </c>
      <c r="Z745" s="160">
        <f>'прил 7'!Z219</f>
        <v>0</v>
      </c>
      <c r="AA745" s="160">
        <f>'прил 7'!AA219</f>
        <v>0</v>
      </c>
      <c r="AB745" s="160">
        <f>'прил 7'!AB219</f>
        <v>0</v>
      </c>
      <c r="AC745" s="160">
        <f>'прил 7'!AC219</f>
        <v>0</v>
      </c>
      <c r="AD745" s="160">
        <f>'прил 7'!AD219</f>
        <v>0</v>
      </c>
      <c r="AE745" s="160">
        <f>'прил 7'!AE219</f>
        <v>0</v>
      </c>
      <c r="AF745" s="160">
        <f>'прил 7'!AF219</f>
        <v>0</v>
      </c>
      <c r="AG745" s="160">
        <f>'прил 7'!AG219</f>
        <v>0</v>
      </c>
    </row>
    <row r="746" spans="1:33" s="4" customFormat="1" ht="57.75" hidden="1" customHeight="1">
      <c r="A746" s="28" t="s">
        <v>6</v>
      </c>
      <c r="B746" s="15">
        <v>757</v>
      </c>
      <c r="C746" s="16" t="s">
        <v>72</v>
      </c>
      <c r="D746" s="16" t="s">
        <v>26</v>
      </c>
      <c r="E746" s="16" t="s">
        <v>5</v>
      </c>
      <c r="F746" s="16"/>
      <c r="G746" s="162">
        <f>G748</f>
        <v>0</v>
      </c>
      <c r="H746" s="162">
        <f t="shared" ref="H746:AG746" si="315">H748</f>
        <v>0</v>
      </c>
      <c r="I746" s="162">
        <f t="shared" si="315"/>
        <v>0</v>
      </c>
      <c r="J746" s="162">
        <f t="shared" si="315"/>
        <v>0</v>
      </c>
      <c r="K746" s="162">
        <f t="shared" si="315"/>
        <v>0</v>
      </c>
      <c r="L746" s="162">
        <f t="shared" si="315"/>
        <v>0</v>
      </c>
      <c r="M746" s="162">
        <f t="shared" si="315"/>
        <v>0</v>
      </c>
      <c r="N746" s="162">
        <f t="shared" si="315"/>
        <v>0</v>
      </c>
      <c r="O746" s="162">
        <f t="shared" si="315"/>
        <v>0</v>
      </c>
      <c r="P746" s="162">
        <f t="shared" si="315"/>
        <v>0</v>
      </c>
      <c r="Q746" s="162">
        <f t="shared" si="315"/>
        <v>0</v>
      </c>
      <c r="R746" s="162">
        <f t="shared" si="315"/>
        <v>0</v>
      </c>
      <c r="S746" s="162">
        <f t="shared" si="315"/>
        <v>0</v>
      </c>
      <c r="T746" s="162">
        <f t="shared" si="315"/>
        <v>0</v>
      </c>
      <c r="U746" s="162">
        <f t="shared" si="315"/>
        <v>0</v>
      </c>
      <c r="V746" s="162">
        <f t="shared" si="315"/>
        <v>0</v>
      </c>
      <c r="W746" s="162">
        <f t="shared" si="315"/>
        <v>0</v>
      </c>
      <c r="X746" s="162">
        <f t="shared" si="315"/>
        <v>0</v>
      </c>
      <c r="Y746" s="162">
        <f t="shared" si="315"/>
        <v>0</v>
      </c>
      <c r="Z746" s="162">
        <f t="shared" si="315"/>
        <v>0</v>
      </c>
      <c r="AA746" s="162">
        <f t="shared" si="315"/>
        <v>0</v>
      </c>
      <c r="AB746" s="162">
        <f t="shared" si="315"/>
        <v>0</v>
      </c>
      <c r="AC746" s="162">
        <f t="shared" si="315"/>
        <v>0</v>
      </c>
      <c r="AD746" s="162">
        <f t="shared" si="315"/>
        <v>0</v>
      </c>
      <c r="AE746" s="162">
        <f t="shared" si="315"/>
        <v>0</v>
      </c>
      <c r="AF746" s="162">
        <f t="shared" si="315"/>
        <v>0</v>
      </c>
      <c r="AG746" s="162">
        <f t="shared" si="315"/>
        <v>0</v>
      </c>
    </row>
    <row r="747" spans="1:33" s="4" customFormat="1" ht="26.25" hidden="1" customHeight="1">
      <c r="A747" s="17" t="s">
        <v>83</v>
      </c>
      <c r="B747" s="29">
        <v>757</v>
      </c>
      <c r="C747" s="16" t="s">
        <v>72</v>
      </c>
      <c r="D747" s="16" t="s">
        <v>26</v>
      </c>
      <c r="E747" s="16" t="s">
        <v>82</v>
      </c>
      <c r="F747" s="16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  <c r="Z747" s="162"/>
      <c r="AA747" s="162"/>
      <c r="AB747" s="162"/>
      <c r="AC747" s="162"/>
      <c r="AD747" s="162"/>
      <c r="AE747" s="162"/>
      <c r="AF747" s="162"/>
      <c r="AG747" s="162"/>
    </row>
    <row r="748" spans="1:33" ht="25.5" hidden="1">
      <c r="A748" s="17" t="s">
        <v>40</v>
      </c>
      <c r="B748" s="15">
        <v>757</v>
      </c>
      <c r="C748" s="16" t="s">
        <v>72</v>
      </c>
      <c r="D748" s="16" t="s">
        <v>26</v>
      </c>
      <c r="E748" s="16" t="s">
        <v>5</v>
      </c>
      <c r="F748" s="16" t="s">
        <v>41</v>
      </c>
      <c r="G748" s="160">
        <f>G749</f>
        <v>0</v>
      </c>
      <c r="H748" s="160">
        <f t="shared" ref="H748:AG748" si="316">H749</f>
        <v>0</v>
      </c>
      <c r="I748" s="160">
        <f t="shared" si="316"/>
        <v>0</v>
      </c>
      <c r="J748" s="160">
        <f t="shared" si="316"/>
        <v>0</v>
      </c>
      <c r="K748" s="160">
        <f t="shared" si="316"/>
        <v>0</v>
      </c>
      <c r="L748" s="160">
        <f t="shared" si="316"/>
        <v>0</v>
      </c>
      <c r="M748" s="160">
        <f t="shared" si="316"/>
        <v>0</v>
      </c>
      <c r="N748" s="160">
        <f t="shared" si="316"/>
        <v>0</v>
      </c>
      <c r="O748" s="160">
        <f t="shared" si="316"/>
        <v>0</v>
      </c>
      <c r="P748" s="160">
        <f t="shared" si="316"/>
        <v>0</v>
      </c>
      <c r="Q748" s="160">
        <f t="shared" si="316"/>
        <v>0</v>
      </c>
      <c r="R748" s="160">
        <f t="shared" si="316"/>
        <v>0</v>
      </c>
      <c r="S748" s="160">
        <f t="shared" si="316"/>
        <v>0</v>
      </c>
      <c r="T748" s="160">
        <f t="shared" si="316"/>
        <v>0</v>
      </c>
      <c r="U748" s="160">
        <f t="shared" si="316"/>
        <v>0</v>
      </c>
      <c r="V748" s="160">
        <f t="shared" si="316"/>
        <v>0</v>
      </c>
      <c r="W748" s="160">
        <f t="shared" si="316"/>
        <v>0</v>
      </c>
      <c r="X748" s="160">
        <f t="shared" si="316"/>
        <v>0</v>
      </c>
      <c r="Y748" s="160">
        <f t="shared" si="316"/>
        <v>0</v>
      </c>
      <c r="Z748" s="160">
        <f t="shared" si="316"/>
        <v>0</v>
      </c>
      <c r="AA748" s="160">
        <f t="shared" si="316"/>
        <v>0</v>
      </c>
      <c r="AB748" s="160">
        <f t="shared" si="316"/>
        <v>0</v>
      </c>
      <c r="AC748" s="160">
        <f t="shared" si="316"/>
        <v>0</v>
      </c>
      <c r="AD748" s="160">
        <f t="shared" si="316"/>
        <v>0</v>
      </c>
      <c r="AE748" s="160">
        <f t="shared" si="316"/>
        <v>0</v>
      </c>
      <c r="AF748" s="160">
        <f t="shared" si="316"/>
        <v>0</v>
      </c>
      <c r="AG748" s="160">
        <f t="shared" si="316"/>
        <v>0</v>
      </c>
    </row>
    <row r="749" spans="1:33" hidden="1">
      <c r="A749" s="17" t="s">
        <v>42</v>
      </c>
      <c r="B749" s="15">
        <v>757</v>
      </c>
      <c r="C749" s="16" t="s">
        <v>72</v>
      </c>
      <c r="D749" s="16" t="s">
        <v>26</v>
      </c>
      <c r="E749" s="16" t="s">
        <v>5</v>
      </c>
      <c r="F749" s="16" t="s">
        <v>43</v>
      </c>
      <c r="G749" s="160"/>
      <c r="H749" s="160"/>
      <c r="I749" s="160"/>
      <c r="J749" s="160"/>
      <c r="K749" s="160"/>
      <c r="L749" s="160"/>
      <c r="M749" s="160"/>
      <c r="N749" s="160"/>
      <c r="O749" s="160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  <c r="AA749" s="160"/>
      <c r="AB749" s="160"/>
      <c r="AC749" s="160"/>
      <c r="AD749" s="160"/>
      <c r="AE749" s="160"/>
      <c r="AF749" s="160"/>
      <c r="AG749" s="160"/>
    </row>
    <row r="750" spans="1:33" s="4" customFormat="1" ht="54" hidden="1" customHeight="1">
      <c r="A750" s="28" t="s">
        <v>147</v>
      </c>
      <c r="B750" s="15">
        <v>757</v>
      </c>
      <c r="C750" s="16" t="s">
        <v>72</v>
      </c>
      <c r="D750" s="16" t="s">
        <v>26</v>
      </c>
      <c r="E750" s="16" t="s">
        <v>240</v>
      </c>
      <c r="F750" s="16"/>
      <c r="G750" s="162">
        <f>G751+G754</f>
        <v>0</v>
      </c>
      <c r="H750" s="162">
        <f t="shared" ref="H750:AG750" si="317">H751+H754</f>
        <v>0</v>
      </c>
      <c r="I750" s="162">
        <f t="shared" si="317"/>
        <v>0</v>
      </c>
      <c r="J750" s="162">
        <f t="shared" si="317"/>
        <v>0</v>
      </c>
      <c r="K750" s="162">
        <f t="shared" si="317"/>
        <v>0</v>
      </c>
      <c r="L750" s="162">
        <f t="shared" si="317"/>
        <v>0</v>
      </c>
      <c r="M750" s="162">
        <f t="shared" si="317"/>
        <v>0</v>
      </c>
      <c r="N750" s="162">
        <f t="shared" si="317"/>
        <v>0</v>
      </c>
      <c r="O750" s="162">
        <f t="shared" si="317"/>
        <v>0</v>
      </c>
      <c r="P750" s="162">
        <f t="shared" si="317"/>
        <v>0</v>
      </c>
      <c r="Q750" s="162">
        <f t="shared" si="317"/>
        <v>0</v>
      </c>
      <c r="R750" s="162">
        <f t="shared" si="317"/>
        <v>0</v>
      </c>
      <c r="S750" s="162">
        <f t="shared" si="317"/>
        <v>0</v>
      </c>
      <c r="T750" s="162">
        <f t="shared" si="317"/>
        <v>0</v>
      </c>
      <c r="U750" s="162">
        <f t="shared" si="317"/>
        <v>0</v>
      </c>
      <c r="V750" s="162">
        <f t="shared" si="317"/>
        <v>0</v>
      </c>
      <c r="W750" s="162">
        <f t="shared" si="317"/>
        <v>0</v>
      </c>
      <c r="X750" s="162">
        <f t="shared" si="317"/>
        <v>0</v>
      </c>
      <c r="Y750" s="162">
        <f t="shared" si="317"/>
        <v>0</v>
      </c>
      <c r="Z750" s="162">
        <f t="shared" si="317"/>
        <v>0</v>
      </c>
      <c r="AA750" s="162">
        <f t="shared" si="317"/>
        <v>0</v>
      </c>
      <c r="AB750" s="162">
        <f t="shared" si="317"/>
        <v>0</v>
      </c>
      <c r="AC750" s="162">
        <f t="shared" si="317"/>
        <v>0</v>
      </c>
      <c r="AD750" s="162">
        <f t="shared" si="317"/>
        <v>0</v>
      </c>
      <c r="AE750" s="162">
        <f t="shared" si="317"/>
        <v>0</v>
      </c>
      <c r="AF750" s="162">
        <f t="shared" si="317"/>
        <v>0</v>
      </c>
      <c r="AG750" s="162">
        <f t="shared" si="317"/>
        <v>0</v>
      </c>
    </row>
    <row r="751" spans="1:33" s="4" customFormat="1" ht="54" hidden="1" customHeight="1">
      <c r="A751" s="28" t="s">
        <v>143</v>
      </c>
      <c r="B751" s="15">
        <v>757</v>
      </c>
      <c r="C751" s="16" t="s">
        <v>72</v>
      </c>
      <c r="D751" s="16" t="s">
        <v>26</v>
      </c>
      <c r="E751" s="16" t="s">
        <v>144</v>
      </c>
      <c r="F751" s="16"/>
      <c r="G751" s="162">
        <f>G752</f>
        <v>0</v>
      </c>
      <c r="H751" s="162">
        <f t="shared" ref="H751:AG752" si="318">H752</f>
        <v>0</v>
      </c>
      <c r="I751" s="162">
        <f t="shared" si="318"/>
        <v>0</v>
      </c>
      <c r="J751" s="162">
        <f t="shared" si="318"/>
        <v>0</v>
      </c>
      <c r="K751" s="162">
        <f t="shared" si="318"/>
        <v>0</v>
      </c>
      <c r="L751" s="162">
        <f t="shared" si="318"/>
        <v>0</v>
      </c>
      <c r="M751" s="162">
        <f t="shared" si="318"/>
        <v>0</v>
      </c>
      <c r="N751" s="162">
        <f t="shared" si="318"/>
        <v>0</v>
      </c>
      <c r="O751" s="162">
        <f t="shared" si="318"/>
        <v>0</v>
      </c>
      <c r="P751" s="162">
        <f t="shared" si="318"/>
        <v>0</v>
      </c>
      <c r="Q751" s="162">
        <f t="shared" si="318"/>
        <v>0</v>
      </c>
      <c r="R751" s="162">
        <f t="shared" si="318"/>
        <v>0</v>
      </c>
      <c r="S751" s="162">
        <f t="shared" si="318"/>
        <v>0</v>
      </c>
      <c r="T751" s="162">
        <f t="shared" si="318"/>
        <v>0</v>
      </c>
      <c r="U751" s="162">
        <f t="shared" si="318"/>
        <v>0</v>
      </c>
      <c r="V751" s="162">
        <f t="shared" si="318"/>
        <v>0</v>
      </c>
      <c r="W751" s="162">
        <f t="shared" si="318"/>
        <v>0</v>
      </c>
      <c r="X751" s="162">
        <f t="shared" si="318"/>
        <v>0</v>
      </c>
      <c r="Y751" s="162">
        <f t="shared" si="318"/>
        <v>0</v>
      </c>
      <c r="Z751" s="162">
        <f t="shared" si="318"/>
        <v>0</v>
      </c>
      <c r="AA751" s="162">
        <f t="shared" si="318"/>
        <v>0</v>
      </c>
      <c r="AB751" s="162">
        <f t="shared" si="318"/>
        <v>0</v>
      </c>
      <c r="AC751" s="162">
        <f t="shared" si="318"/>
        <v>0</v>
      </c>
      <c r="AD751" s="162">
        <f t="shared" si="318"/>
        <v>0</v>
      </c>
      <c r="AE751" s="162">
        <f t="shared" si="318"/>
        <v>0</v>
      </c>
      <c r="AF751" s="162">
        <f t="shared" si="318"/>
        <v>0</v>
      </c>
      <c r="AG751" s="162">
        <f t="shared" si="318"/>
        <v>0</v>
      </c>
    </row>
    <row r="752" spans="1:33" ht="25.5" hidden="1">
      <c r="A752" s="17" t="s">
        <v>40</v>
      </c>
      <c r="B752" s="15">
        <v>757</v>
      </c>
      <c r="C752" s="16" t="s">
        <v>72</v>
      </c>
      <c r="D752" s="16" t="s">
        <v>26</v>
      </c>
      <c r="E752" s="16" t="s">
        <v>144</v>
      </c>
      <c r="F752" s="16" t="s">
        <v>41</v>
      </c>
      <c r="G752" s="160">
        <f>G753</f>
        <v>0</v>
      </c>
      <c r="H752" s="160">
        <f t="shared" si="318"/>
        <v>0</v>
      </c>
      <c r="I752" s="160">
        <f t="shared" si="318"/>
        <v>0</v>
      </c>
      <c r="J752" s="160">
        <f t="shared" si="318"/>
        <v>0</v>
      </c>
      <c r="K752" s="160">
        <f t="shared" si="318"/>
        <v>0</v>
      </c>
      <c r="L752" s="160">
        <f t="shared" si="318"/>
        <v>0</v>
      </c>
      <c r="M752" s="160">
        <f t="shared" si="318"/>
        <v>0</v>
      </c>
      <c r="N752" s="160">
        <f t="shared" si="318"/>
        <v>0</v>
      </c>
      <c r="O752" s="160">
        <f t="shared" si="318"/>
        <v>0</v>
      </c>
      <c r="P752" s="160">
        <f t="shared" si="318"/>
        <v>0</v>
      </c>
      <c r="Q752" s="160">
        <f t="shared" si="318"/>
        <v>0</v>
      </c>
      <c r="R752" s="160">
        <f t="shared" si="318"/>
        <v>0</v>
      </c>
      <c r="S752" s="160">
        <f t="shared" si="318"/>
        <v>0</v>
      </c>
      <c r="T752" s="160">
        <f t="shared" si="318"/>
        <v>0</v>
      </c>
      <c r="U752" s="160">
        <f t="shared" si="318"/>
        <v>0</v>
      </c>
      <c r="V752" s="160">
        <f t="shared" si="318"/>
        <v>0</v>
      </c>
      <c r="W752" s="160">
        <f t="shared" si="318"/>
        <v>0</v>
      </c>
      <c r="X752" s="160">
        <f t="shared" si="318"/>
        <v>0</v>
      </c>
      <c r="Y752" s="160">
        <f t="shared" si="318"/>
        <v>0</v>
      </c>
      <c r="Z752" s="160">
        <f t="shared" si="318"/>
        <v>0</v>
      </c>
      <c r="AA752" s="160">
        <f t="shared" si="318"/>
        <v>0</v>
      </c>
      <c r="AB752" s="160">
        <f t="shared" si="318"/>
        <v>0</v>
      </c>
      <c r="AC752" s="160">
        <f t="shared" si="318"/>
        <v>0</v>
      </c>
      <c r="AD752" s="160">
        <f t="shared" si="318"/>
        <v>0</v>
      </c>
      <c r="AE752" s="160">
        <f t="shared" si="318"/>
        <v>0</v>
      </c>
      <c r="AF752" s="160">
        <f t="shared" si="318"/>
        <v>0</v>
      </c>
      <c r="AG752" s="160">
        <f t="shared" si="318"/>
        <v>0</v>
      </c>
    </row>
    <row r="753" spans="1:33" hidden="1">
      <c r="A753" s="17" t="s">
        <v>42</v>
      </c>
      <c r="B753" s="15">
        <v>757</v>
      </c>
      <c r="C753" s="16" t="s">
        <v>72</v>
      </c>
      <c r="D753" s="16" t="s">
        <v>26</v>
      </c>
      <c r="E753" s="16" t="s">
        <v>144</v>
      </c>
      <c r="F753" s="16" t="s">
        <v>43</v>
      </c>
      <c r="G753" s="160">
        <f>'прил 7'!G223</f>
        <v>0</v>
      </c>
      <c r="H753" s="160">
        <f>'прил 7'!H223</f>
        <v>0</v>
      </c>
      <c r="I753" s="160">
        <f>'прил 7'!I223</f>
        <v>0</v>
      </c>
      <c r="J753" s="160">
        <f>'прил 7'!J223</f>
        <v>0</v>
      </c>
      <c r="K753" s="160">
        <f>'прил 7'!K223</f>
        <v>0</v>
      </c>
      <c r="L753" s="160">
        <f>'прил 7'!L223</f>
        <v>0</v>
      </c>
      <c r="M753" s="160">
        <f>'прил 7'!M223</f>
        <v>0</v>
      </c>
      <c r="N753" s="160">
        <f>'прил 7'!N223</f>
        <v>0</v>
      </c>
      <c r="O753" s="160">
        <f>'прил 7'!O223</f>
        <v>0</v>
      </c>
      <c r="P753" s="160">
        <f>'прил 7'!P223</f>
        <v>0</v>
      </c>
      <c r="Q753" s="160">
        <f>'прил 7'!Q223</f>
        <v>0</v>
      </c>
      <c r="R753" s="160">
        <f>'прил 7'!R223</f>
        <v>0</v>
      </c>
      <c r="S753" s="160">
        <f>'прил 7'!S223</f>
        <v>0</v>
      </c>
      <c r="T753" s="160">
        <f>'прил 7'!T223</f>
        <v>0</v>
      </c>
      <c r="U753" s="160">
        <f>'прил 7'!U223</f>
        <v>0</v>
      </c>
      <c r="V753" s="160">
        <f>'прил 7'!V223</f>
        <v>0</v>
      </c>
      <c r="W753" s="160">
        <f>'прил 7'!W223</f>
        <v>0</v>
      </c>
      <c r="X753" s="160">
        <f>'прил 7'!X223</f>
        <v>0</v>
      </c>
      <c r="Y753" s="160">
        <f>'прил 7'!Y223</f>
        <v>0</v>
      </c>
      <c r="Z753" s="160">
        <f>'прил 7'!Z223</f>
        <v>0</v>
      </c>
      <c r="AA753" s="160">
        <f>'прил 7'!AA223</f>
        <v>0</v>
      </c>
      <c r="AB753" s="160">
        <f>'прил 7'!AB223</f>
        <v>0</v>
      </c>
      <c r="AC753" s="160">
        <f>'прил 7'!AC223</f>
        <v>0</v>
      </c>
      <c r="AD753" s="160">
        <f>'прил 7'!AD223</f>
        <v>0</v>
      </c>
      <c r="AE753" s="160">
        <f>'прил 7'!AE223</f>
        <v>0</v>
      </c>
      <c r="AF753" s="160">
        <f>'прил 7'!AF223</f>
        <v>0</v>
      </c>
      <c r="AG753" s="160">
        <f>'прил 7'!AG223</f>
        <v>0</v>
      </c>
    </row>
    <row r="754" spans="1:33" s="4" customFormat="1" ht="47.25" hidden="1" customHeight="1">
      <c r="A754" s="28" t="s">
        <v>145</v>
      </c>
      <c r="B754" s="15">
        <v>757</v>
      </c>
      <c r="C754" s="16" t="s">
        <v>72</v>
      </c>
      <c r="D754" s="16" t="s">
        <v>26</v>
      </c>
      <c r="E754" s="16" t="s">
        <v>146</v>
      </c>
      <c r="F754" s="16"/>
      <c r="G754" s="162">
        <f>G755</f>
        <v>0</v>
      </c>
      <c r="H754" s="162">
        <f t="shared" ref="H754:AG755" si="319">H755</f>
        <v>0</v>
      </c>
      <c r="I754" s="162">
        <f t="shared" si="319"/>
        <v>0</v>
      </c>
      <c r="J754" s="162">
        <f t="shared" si="319"/>
        <v>0</v>
      </c>
      <c r="K754" s="162">
        <f t="shared" si="319"/>
        <v>0</v>
      </c>
      <c r="L754" s="162">
        <f t="shared" si="319"/>
        <v>0</v>
      </c>
      <c r="M754" s="162">
        <f t="shared" si="319"/>
        <v>0</v>
      </c>
      <c r="N754" s="162">
        <f t="shared" si="319"/>
        <v>0</v>
      </c>
      <c r="O754" s="162">
        <f t="shared" si="319"/>
        <v>0</v>
      </c>
      <c r="P754" s="162">
        <f t="shared" si="319"/>
        <v>0</v>
      </c>
      <c r="Q754" s="162">
        <f t="shared" si="319"/>
        <v>0</v>
      </c>
      <c r="R754" s="162">
        <f t="shared" si="319"/>
        <v>0</v>
      </c>
      <c r="S754" s="162">
        <f t="shared" si="319"/>
        <v>0</v>
      </c>
      <c r="T754" s="162">
        <f t="shared" si="319"/>
        <v>0</v>
      </c>
      <c r="U754" s="162">
        <f t="shared" si="319"/>
        <v>0</v>
      </c>
      <c r="V754" s="162">
        <f t="shared" si="319"/>
        <v>0</v>
      </c>
      <c r="W754" s="162">
        <f t="shared" si="319"/>
        <v>0</v>
      </c>
      <c r="X754" s="162">
        <f t="shared" si="319"/>
        <v>0</v>
      </c>
      <c r="Y754" s="162">
        <f t="shared" si="319"/>
        <v>0</v>
      </c>
      <c r="Z754" s="162">
        <f t="shared" si="319"/>
        <v>0</v>
      </c>
      <c r="AA754" s="162">
        <f t="shared" si="319"/>
        <v>0</v>
      </c>
      <c r="AB754" s="162">
        <f t="shared" si="319"/>
        <v>0</v>
      </c>
      <c r="AC754" s="162">
        <f t="shared" si="319"/>
        <v>0</v>
      </c>
      <c r="AD754" s="162">
        <f t="shared" si="319"/>
        <v>0</v>
      </c>
      <c r="AE754" s="162">
        <f t="shared" si="319"/>
        <v>0</v>
      </c>
      <c r="AF754" s="162">
        <f t="shared" si="319"/>
        <v>0</v>
      </c>
      <c r="AG754" s="162">
        <f t="shared" si="319"/>
        <v>0</v>
      </c>
    </row>
    <row r="755" spans="1:33" ht="25.5" hidden="1">
      <c r="A755" s="17" t="s">
        <v>40</v>
      </c>
      <c r="B755" s="15">
        <v>757</v>
      </c>
      <c r="C755" s="16" t="s">
        <v>72</v>
      </c>
      <c r="D755" s="16" t="s">
        <v>26</v>
      </c>
      <c r="E755" s="16" t="s">
        <v>146</v>
      </c>
      <c r="F755" s="16" t="s">
        <v>41</v>
      </c>
      <c r="G755" s="160">
        <f>G756</f>
        <v>0</v>
      </c>
      <c r="H755" s="160">
        <f t="shared" si="319"/>
        <v>0</v>
      </c>
      <c r="I755" s="160">
        <f t="shared" si="319"/>
        <v>0</v>
      </c>
      <c r="J755" s="160">
        <f t="shared" si="319"/>
        <v>0</v>
      </c>
      <c r="K755" s="160">
        <f t="shared" si="319"/>
        <v>0</v>
      </c>
      <c r="L755" s="160">
        <f t="shared" si="319"/>
        <v>0</v>
      </c>
      <c r="M755" s="160">
        <f t="shared" si="319"/>
        <v>0</v>
      </c>
      <c r="N755" s="160">
        <f t="shared" si="319"/>
        <v>0</v>
      </c>
      <c r="O755" s="160">
        <f t="shared" si="319"/>
        <v>0</v>
      </c>
      <c r="P755" s="160">
        <f t="shared" si="319"/>
        <v>0</v>
      </c>
      <c r="Q755" s="160">
        <f t="shared" si="319"/>
        <v>0</v>
      </c>
      <c r="R755" s="160">
        <f t="shared" si="319"/>
        <v>0</v>
      </c>
      <c r="S755" s="160">
        <f t="shared" si="319"/>
        <v>0</v>
      </c>
      <c r="T755" s="160">
        <f t="shared" si="319"/>
        <v>0</v>
      </c>
      <c r="U755" s="160">
        <f t="shared" si="319"/>
        <v>0</v>
      </c>
      <c r="V755" s="160">
        <f t="shared" si="319"/>
        <v>0</v>
      </c>
      <c r="W755" s="160">
        <f t="shared" si="319"/>
        <v>0</v>
      </c>
      <c r="X755" s="160">
        <f t="shared" si="319"/>
        <v>0</v>
      </c>
      <c r="Y755" s="160">
        <f t="shared" si="319"/>
        <v>0</v>
      </c>
      <c r="Z755" s="160">
        <f t="shared" si="319"/>
        <v>0</v>
      </c>
      <c r="AA755" s="160">
        <f t="shared" si="319"/>
        <v>0</v>
      </c>
      <c r="AB755" s="160">
        <f t="shared" si="319"/>
        <v>0</v>
      </c>
      <c r="AC755" s="160">
        <f t="shared" si="319"/>
        <v>0</v>
      </c>
      <c r="AD755" s="160">
        <f t="shared" si="319"/>
        <v>0</v>
      </c>
      <c r="AE755" s="160">
        <f t="shared" si="319"/>
        <v>0</v>
      </c>
      <c r="AF755" s="160">
        <f t="shared" si="319"/>
        <v>0</v>
      </c>
      <c r="AG755" s="160">
        <f t="shared" si="319"/>
        <v>0</v>
      </c>
    </row>
    <row r="756" spans="1:33" hidden="1">
      <c r="A756" s="17" t="s">
        <v>42</v>
      </c>
      <c r="B756" s="15">
        <v>757</v>
      </c>
      <c r="C756" s="16" t="s">
        <v>72</v>
      </c>
      <c r="D756" s="16" t="s">
        <v>26</v>
      </c>
      <c r="E756" s="16" t="s">
        <v>146</v>
      </c>
      <c r="F756" s="16" t="s">
        <v>43</v>
      </c>
      <c r="G756" s="160">
        <f>'прил 7'!G226</f>
        <v>0</v>
      </c>
      <c r="H756" s="160">
        <f>'прил 7'!H226</f>
        <v>0</v>
      </c>
      <c r="I756" s="160">
        <f>'прил 7'!I226</f>
        <v>0</v>
      </c>
      <c r="J756" s="160">
        <f>'прил 7'!J226</f>
        <v>0</v>
      </c>
      <c r="K756" s="160">
        <f>'прил 7'!K226</f>
        <v>0</v>
      </c>
      <c r="L756" s="160">
        <f>'прил 7'!L226</f>
        <v>0</v>
      </c>
      <c r="M756" s="160">
        <f>'прил 7'!M226</f>
        <v>0</v>
      </c>
      <c r="N756" s="160">
        <f>'прил 7'!N226</f>
        <v>0</v>
      </c>
      <c r="O756" s="160">
        <f>'прил 7'!O226</f>
        <v>0</v>
      </c>
      <c r="P756" s="160">
        <f>'прил 7'!P226</f>
        <v>0</v>
      </c>
      <c r="Q756" s="160">
        <f>'прил 7'!Q226</f>
        <v>0</v>
      </c>
      <c r="R756" s="160">
        <f>'прил 7'!R226</f>
        <v>0</v>
      </c>
      <c r="S756" s="160">
        <f>'прил 7'!S226</f>
        <v>0</v>
      </c>
      <c r="T756" s="160">
        <f>'прил 7'!T226</f>
        <v>0</v>
      </c>
      <c r="U756" s="160">
        <f>'прил 7'!U226</f>
        <v>0</v>
      </c>
      <c r="V756" s="160">
        <f>'прил 7'!V226</f>
        <v>0</v>
      </c>
      <c r="W756" s="160">
        <f>'прил 7'!W226</f>
        <v>0</v>
      </c>
      <c r="X756" s="160">
        <f>'прил 7'!X226</f>
        <v>0</v>
      </c>
      <c r="Y756" s="160">
        <f>'прил 7'!Y226</f>
        <v>0</v>
      </c>
      <c r="Z756" s="160">
        <f>'прил 7'!Z226</f>
        <v>0</v>
      </c>
      <c r="AA756" s="160">
        <f>'прил 7'!AA226</f>
        <v>0</v>
      </c>
      <c r="AB756" s="160">
        <f>'прил 7'!AB226</f>
        <v>0</v>
      </c>
      <c r="AC756" s="160">
        <f>'прил 7'!AC226</f>
        <v>0</v>
      </c>
      <c r="AD756" s="160">
        <f>'прил 7'!AD226</f>
        <v>0</v>
      </c>
      <c r="AE756" s="160">
        <f>'прил 7'!AE226</f>
        <v>0</v>
      </c>
      <c r="AF756" s="160">
        <f>'прил 7'!AF226</f>
        <v>0</v>
      </c>
      <c r="AG756" s="160">
        <f>'прил 7'!AG226</f>
        <v>0</v>
      </c>
    </row>
    <row r="757" spans="1:33" s="4" customFormat="1" ht="57.75" hidden="1" customHeight="1">
      <c r="A757" s="28" t="s">
        <v>318</v>
      </c>
      <c r="B757" s="15">
        <v>757</v>
      </c>
      <c r="C757" s="16" t="s">
        <v>72</v>
      </c>
      <c r="D757" s="16" t="s">
        <v>26</v>
      </c>
      <c r="E757" s="16" t="s">
        <v>241</v>
      </c>
      <c r="F757" s="16"/>
      <c r="G757" s="162">
        <f>G758+G762</f>
        <v>0</v>
      </c>
      <c r="H757" s="162">
        <f t="shared" ref="H757:AG757" si="320">H758+H762</f>
        <v>0</v>
      </c>
      <c r="I757" s="162">
        <f t="shared" si="320"/>
        <v>0</v>
      </c>
      <c r="J757" s="162">
        <f t="shared" si="320"/>
        <v>0</v>
      </c>
      <c r="K757" s="162">
        <f t="shared" si="320"/>
        <v>0</v>
      </c>
      <c r="L757" s="162">
        <f t="shared" si="320"/>
        <v>0</v>
      </c>
      <c r="M757" s="162">
        <f t="shared" si="320"/>
        <v>0</v>
      </c>
      <c r="N757" s="162">
        <f t="shared" si="320"/>
        <v>0</v>
      </c>
      <c r="O757" s="162">
        <f t="shared" si="320"/>
        <v>0</v>
      </c>
      <c r="P757" s="162">
        <f t="shared" si="320"/>
        <v>0</v>
      </c>
      <c r="Q757" s="162">
        <f t="shared" si="320"/>
        <v>0</v>
      </c>
      <c r="R757" s="162">
        <f t="shared" si="320"/>
        <v>0</v>
      </c>
      <c r="S757" s="162">
        <f t="shared" si="320"/>
        <v>0</v>
      </c>
      <c r="T757" s="162">
        <f t="shared" si="320"/>
        <v>0</v>
      </c>
      <c r="U757" s="162">
        <f t="shared" si="320"/>
        <v>0</v>
      </c>
      <c r="V757" s="162">
        <f t="shared" si="320"/>
        <v>0</v>
      </c>
      <c r="W757" s="162">
        <f t="shared" si="320"/>
        <v>0</v>
      </c>
      <c r="X757" s="162">
        <f t="shared" si="320"/>
        <v>0</v>
      </c>
      <c r="Y757" s="162">
        <f t="shared" si="320"/>
        <v>0</v>
      </c>
      <c r="Z757" s="162">
        <f t="shared" si="320"/>
        <v>0</v>
      </c>
      <c r="AA757" s="162">
        <f t="shared" si="320"/>
        <v>0</v>
      </c>
      <c r="AB757" s="162">
        <f t="shared" si="320"/>
        <v>0</v>
      </c>
      <c r="AC757" s="162">
        <f t="shared" si="320"/>
        <v>0</v>
      </c>
      <c r="AD757" s="162">
        <f t="shared" si="320"/>
        <v>0</v>
      </c>
      <c r="AE757" s="162">
        <f t="shared" si="320"/>
        <v>0</v>
      </c>
      <c r="AF757" s="162">
        <f t="shared" si="320"/>
        <v>0</v>
      </c>
      <c r="AG757" s="162">
        <f t="shared" si="320"/>
        <v>0</v>
      </c>
    </row>
    <row r="758" spans="1:33" s="4" customFormat="1" ht="78.75" hidden="1" customHeight="1">
      <c r="A758" s="28" t="s">
        <v>149</v>
      </c>
      <c r="B758" s="15">
        <v>757</v>
      </c>
      <c r="C758" s="16" t="s">
        <v>72</v>
      </c>
      <c r="D758" s="16" t="s">
        <v>26</v>
      </c>
      <c r="E758" s="16" t="s">
        <v>148</v>
      </c>
      <c r="F758" s="16"/>
      <c r="G758" s="162">
        <f>G760</f>
        <v>0</v>
      </c>
      <c r="H758" s="162">
        <f t="shared" ref="H758:AG758" si="321">H760</f>
        <v>0</v>
      </c>
      <c r="I758" s="162">
        <f t="shared" si="321"/>
        <v>0</v>
      </c>
      <c r="J758" s="162">
        <f t="shared" si="321"/>
        <v>0</v>
      </c>
      <c r="K758" s="162">
        <f t="shared" si="321"/>
        <v>0</v>
      </c>
      <c r="L758" s="162">
        <f t="shared" si="321"/>
        <v>0</v>
      </c>
      <c r="M758" s="162">
        <f t="shared" si="321"/>
        <v>0</v>
      </c>
      <c r="N758" s="162">
        <f t="shared" si="321"/>
        <v>0</v>
      </c>
      <c r="O758" s="162">
        <f t="shared" si="321"/>
        <v>0</v>
      </c>
      <c r="P758" s="162">
        <f t="shared" si="321"/>
        <v>0</v>
      </c>
      <c r="Q758" s="162">
        <f t="shared" si="321"/>
        <v>0</v>
      </c>
      <c r="R758" s="162">
        <f t="shared" si="321"/>
        <v>0</v>
      </c>
      <c r="S758" s="162">
        <f t="shared" si="321"/>
        <v>0</v>
      </c>
      <c r="T758" s="162">
        <f t="shared" si="321"/>
        <v>0</v>
      </c>
      <c r="U758" s="162">
        <f t="shared" si="321"/>
        <v>0</v>
      </c>
      <c r="V758" s="162">
        <f t="shared" si="321"/>
        <v>0</v>
      </c>
      <c r="W758" s="162">
        <f t="shared" si="321"/>
        <v>0</v>
      </c>
      <c r="X758" s="162">
        <f t="shared" si="321"/>
        <v>0</v>
      </c>
      <c r="Y758" s="162">
        <f t="shared" si="321"/>
        <v>0</v>
      </c>
      <c r="Z758" s="162">
        <f t="shared" si="321"/>
        <v>0</v>
      </c>
      <c r="AA758" s="162">
        <f t="shared" si="321"/>
        <v>0</v>
      </c>
      <c r="AB758" s="162">
        <f t="shared" si="321"/>
        <v>0</v>
      </c>
      <c r="AC758" s="162">
        <f t="shared" si="321"/>
        <v>0</v>
      </c>
      <c r="AD758" s="162">
        <f t="shared" si="321"/>
        <v>0</v>
      </c>
      <c r="AE758" s="162">
        <f t="shared" si="321"/>
        <v>0</v>
      </c>
      <c r="AF758" s="162">
        <f t="shared" si="321"/>
        <v>0</v>
      </c>
      <c r="AG758" s="162">
        <f t="shared" si="321"/>
        <v>0</v>
      </c>
    </row>
    <row r="759" spans="1:33" s="4" customFormat="1" ht="26.25" hidden="1" customHeight="1">
      <c r="A759" s="17" t="s">
        <v>83</v>
      </c>
      <c r="B759" s="29">
        <v>757</v>
      </c>
      <c r="C759" s="16" t="s">
        <v>72</v>
      </c>
      <c r="D759" s="16" t="s">
        <v>26</v>
      </c>
      <c r="E759" s="16" t="s">
        <v>82</v>
      </c>
      <c r="F759" s="16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  <c r="Z759" s="162"/>
      <c r="AA759" s="162"/>
      <c r="AB759" s="162"/>
      <c r="AC759" s="162"/>
      <c r="AD759" s="162"/>
      <c r="AE759" s="162"/>
      <c r="AF759" s="162"/>
      <c r="AG759" s="162"/>
    </row>
    <row r="760" spans="1:33" ht="25.5" hidden="1">
      <c r="A760" s="17" t="s">
        <v>40</v>
      </c>
      <c r="B760" s="15">
        <v>757</v>
      </c>
      <c r="C760" s="16" t="s">
        <v>72</v>
      </c>
      <c r="D760" s="16" t="s">
        <v>26</v>
      </c>
      <c r="E760" s="16" t="s">
        <v>148</v>
      </c>
      <c r="F760" s="16" t="s">
        <v>41</v>
      </c>
      <c r="G760" s="160">
        <f>G761</f>
        <v>0</v>
      </c>
      <c r="H760" s="160">
        <f t="shared" ref="H760:AG760" si="322">H761</f>
        <v>0</v>
      </c>
      <c r="I760" s="160">
        <f t="shared" si="322"/>
        <v>0</v>
      </c>
      <c r="J760" s="160">
        <f t="shared" si="322"/>
        <v>0</v>
      </c>
      <c r="K760" s="160">
        <f t="shared" si="322"/>
        <v>0</v>
      </c>
      <c r="L760" s="160">
        <f t="shared" si="322"/>
        <v>0</v>
      </c>
      <c r="M760" s="160">
        <f t="shared" si="322"/>
        <v>0</v>
      </c>
      <c r="N760" s="160">
        <f t="shared" si="322"/>
        <v>0</v>
      </c>
      <c r="O760" s="160">
        <f t="shared" si="322"/>
        <v>0</v>
      </c>
      <c r="P760" s="160">
        <f t="shared" si="322"/>
        <v>0</v>
      </c>
      <c r="Q760" s="160">
        <f t="shared" si="322"/>
        <v>0</v>
      </c>
      <c r="R760" s="160">
        <f t="shared" si="322"/>
        <v>0</v>
      </c>
      <c r="S760" s="160">
        <f t="shared" si="322"/>
        <v>0</v>
      </c>
      <c r="T760" s="160">
        <f t="shared" si="322"/>
        <v>0</v>
      </c>
      <c r="U760" s="160">
        <f t="shared" si="322"/>
        <v>0</v>
      </c>
      <c r="V760" s="160">
        <f t="shared" si="322"/>
        <v>0</v>
      </c>
      <c r="W760" s="160">
        <f t="shared" si="322"/>
        <v>0</v>
      </c>
      <c r="X760" s="160">
        <f t="shared" si="322"/>
        <v>0</v>
      </c>
      <c r="Y760" s="160">
        <f t="shared" si="322"/>
        <v>0</v>
      </c>
      <c r="Z760" s="160">
        <f t="shared" si="322"/>
        <v>0</v>
      </c>
      <c r="AA760" s="160">
        <f t="shared" si="322"/>
        <v>0</v>
      </c>
      <c r="AB760" s="160">
        <f t="shared" si="322"/>
        <v>0</v>
      </c>
      <c r="AC760" s="160">
        <f t="shared" si="322"/>
        <v>0</v>
      </c>
      <c r="AD760" s="160">
        <f t="shared" si="322"/>
        <v>0</v>
      </c>
      <c r="AE760" s="160">
        <f t="shared" si="322"/>
        <v>0</v>
      </c>
      <c r="AF760" s="160">
        <f t="shared" si="322"/>
        <v>0</v>
      </c>
      <c r="AG760" s="160">
        <f t="shared" si="322"/>
        <v>0</v>
      </c>
    </row>
    <row r="761" spans="1:33" hidden="1">
      <c r="A761" s="17" t="s">
        <v>42</v>
      </c>
      <c r="B761" s="15">
        <v>757</v>
      </c>
      <c r="C761" s="16" t="s">
        <v>72</v>
      </c>
      <c r="D761" s="16" t="s">
        <v>26</v>
      </c>
      <c r="E761" s="16" t="s">
        <v>148</v>
      </c>
      <c r="F761" s="16" t="s">
        <v>43</v>
      </c>
      <c r="G761" s="160">
        <f>'прил 7'!G231</f>
        <v>0</v>
      </c>
      <c r="H761" s="160">
        <f>'прил 7'!H231</f>
        <v>0</v>
      </c>
      <c r="I761" s="160">
        <f>'прил 7'!I231</f>
        <v>0</v>
      </c>
      <c r="J761" s="160">
        <f>'прил 7'!J231</f>
        <v>0</v>
      </c>
      <c r="K761" s="160">
        <f>'прил 7'!K231</f>
        <v>0</v>
      </c>
      <c r="L761" s="160">
        <f>'прил 7'!L231</f>
        <v>0</v>
      </c>
      <c r="M761" s="160">
        <f>'прил 7'!M231</f>
        <v>0</v>
      </c>
      <c r="N761" s="160">
        <f>'прил 7'!N231</f>
        <v>0</v>
      </c>
      <c r="O761" s="160">
        <f>'прил 7'!O231</f>
        <v>0</v>
      </c>
      <c r="P761" s="160">
        <f>'прил 7'!P231</f>
        <v>0</v>
      </c>
      <c r="Q761" s="160">
        <f>'прил 7'!Q231</f>
        <v>0</v>
      </c>
      <c r="R761" s="160">
        <f>'прил 7'!R231</f>
        <v>0</v>
      </c>
      <c r="S761" s="160">
        <f>'прил 7'!S231</f>
        <v>0</v>
      </c>
      <c r="T761" s="160">
        <f>'прил 7'!T231</f>
        <v>0</v>
      </c>
      <c r="U761" s="160">
        <f>'прил 7'!U231</f>
        <v>0</v>
      </c>
      <c r="V761" s="160">
        <f>'прил 7'!V231</f>
        <v>0</v>
      </c>
      <c r="W761" s="160">
        <f>'прил 7'!W231</f>
        <v>0</v>
      </c>
      <c r="X761" s="160">
        <f>'прил 7'!X231</f>
        <v>0</v>
      </c>
      <c r="Y761" s="160">
        <f>'прил 7'!Y231</f>
        <v>0</v>
      </c>
      <c r="Z761" s="160">
        <f>'прил 7'!Z231</f>
        <v>0</v>
      </c>
      <c r="AA761" s="160">
        <f>'прил 7'!AA231</f>
        <v>0</v>
      </c>
      <c r="AB761" s="160">
        <f>'прил 7'!AB231</f>
        <v>0</v>
      </c>
      <c r="AC761" s="160">
        <f>'прил 7'!AC231</f>
        <v>0</v>
      </c>
      <c r="AD761" s="160">
        <f>'прил 7'!AD231</f>
        <v>0</v>
      </c>
      <c r="AE761" s="160">
        <f>'прил 7'!AE231</f>
        <v>0</v>
      </c>
      <c r="AF761" s="160">
        <f>'прил 7'!AF231</f>
        <v>0</v>
      </c>
      <c r="AG761" s="160">
        <f>'прил 7'!AG231</f>
        <v>0</v>
      </c>
    </row>
    <row r="762" spans="1:33" s="4" customFormat="1" ht="55.5" hidden="1" customHeight="1">
      <c r="A762" s="28" t="s">
        <v>150</v>
      </c>
      <c r="B762" s="15">
        <v>757</v>
      </c>
      <c r="C762" s="16" t="s">
        <v>72</v>
      </c>
      <c r="D762" s="16" t="s">
        <v>26</v>
      </c>
      <c r="E762" s="16" t="s">
        <v>151</v>
      </c>
      <c r="F762" s="16"/>
      <c r="G762" s="162">
        <f>G764</f>
        <v>0</v>
      </c>
      <c r="H762" s="162">
        <f t="shared" ref="H762:AG762" si="323">H764</f>
        <v>0</v>
      </c>
      <c r="I762" s="162">
        <f t="shared" si="323"/>
        <v>0</v>
      </c>
      <c r="J762" s="162">
        <f t="shared" si="323"/>
        <v>0</v>
      </c>
      <c r="K762" s="162">
        <f t="shared" si="323"/>
        <v>0</v>
      </c>
      <c r="L762" s="162">
        <f t="shared" si="323"/>
        <v>0</v>
      </c>
      <c r="M762" s="162">
        <f t="shared" si="323"/>
        <v>0</v>
      </c>
      <c r="N762" s="162">
        <f t="shared" si="323"/>
        <v>0</v>
      </c>
      <c r="O762" s="162">
        <f t="shared" si="323"/>
        <v>0</v>
      </c>
      <c r="P762" s="162">
        <f t="shared" si="323"/>
        <v>0</v>
      </c>
      <c r="Q762" s="162">
        <f t="shared" si="323"/>
        <v>0</v>
      </c>
      <c r="R762" s="162">
        <f t="shared" si="323"/>
        <v>0</v>
      </c>
      <c r="S762" s="162">
        <f t="shared" si="323"/>
        <v>0</v>
      </c>
      <c r="T762" s="162">
        <f t="shared" si="323"/>
        <v>0</v>
      </c>
      <c r="U762" s="162">
        <f t="shared" si="323"/>
        <v>0</v>
      </c>
      <c r="V762" s="162">
        <f t="shared" si="323"/>
        <v>0</v>
      </c>
      <c r="W762" s="162">
        <f t="shared" si="323"/>
        <v>0</v>
      </c>
      <c r="X762" s="162">
        <f t="shared" si="323"/>
        <v>0</v>
      </c>
      <c r="Y762" s="162">
        <f t="shared" si="323"/>
        <v>0</v>
      </c>
      <c r="Z762" s="162">
        <f t="shared" si="323"/>
        <v>0</v>
      </c>
      <c r="AA762" s="162">
        <f t="shared" si="323"/>
        <v>0</v>
      </c>
      <c r="AB762" s="162">
        <f t="shared" si="323"/>
        <v>0</v>
      </c>
      <c r="AC762" s="162">
        <f t="shared" si="323"/>
        <v>0</v>
      </c>
      <c r="AD762" s="162">
        <f t="shared" si="323"/>
        <v>0</v>
      </c>
      <c r="AE762" s="162">
        <f t="shared" si="323"/>
        <v>0</v>
      </c>
      <c r="AF762" s="162">
        <f t="shared" si="323"/>
        <v>0</v>
      </c>
      <c r="AG762" s="162">
        <f t="shared" si="323"/>
        <v>0</v>
      </c>
    </row>
    <row r="763" spans="1:33" s="4" customFormat="1" ht="26.25" hidden="1" customHeight="1">
      <c r="A763" s="17" t="s">
        <v>83</v>
      </c>
      <c r="B763" s="29">
        <v>757</v>
      </c>
      <c r="C763" s="16" t="s">
        <v>72</v>
      </c>
      <c r="D763" s="16" t="s">
        <v>26</v>
      </c>
      <c r="E763" s="16" t="s">
        <v>82</v>
      </c>
      <c r="F763" s="16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  <c r="Z763" s="162"/>
      <c r="AA763" s="162"/>
      <c r="AB763" s="162"/>
      <c r="AC763" s="162"/>
      <c r="AD763" s="162"/>
      <c r="AE763" s="162"/>
      <c r="AF763" s="162"/>
      <c r="AG763" s="162"/>
    </row>
    <row r="764" spans="1:33" ht="25.5" hidden="1">
      <c r="A764" s="17" t="s">
        <v>40</v>
      </c>
      <c r="B764" s="15">
        <v>757</v>
      </c>
      <c r="C764" s="16" t="s">
        <v>72</v>
      </c>
      <c r="D764" s="16" t="s">
        <v>26</v>
      </c>
      <c r="E764" s="16" t="s">
        <v>151</v>
      </c>
      <c r="F764" s="16" t="s">
        <v>41</v>
      </c>
      <c r="G764" s="160">
        <f>G765</f>
        <v>0</v>
      </c>
      <c r="H764" s="160">
        <f t="shared" ref="H764:AG764" si="324">H765</f>
        <v>0</v>
      </c>
      <c r="I764" s="160">
        <f t="shared" si="324"/>
        <v>0</v>
      </c>
      <c r="J764" s="160">
        <f t="shared" si="324"/>
        <v>0</v>
      </c>
      <c r="K764" s="160">
        <f t="shared" si="324"/>
        <v>0</v>
      </c>
      <c r="L764" s="160">
        <f t="shared" si="324"/>
        <v>0</v>
      </c>
      <c r="M764" s="160">
        <f t="shared" si="324"/>
        <v>0</v>
      </c>
      <c r="N764" s="160">
        <f t="shared" si="324"/>
        <v>0</v>
      </c>
      <c r="O764" s="160">
        <f t="shared" si="324"/>
        <v>0</v>
      </c>
      <c r="P764" s="160">
        <f t="shared" si="324"/>
        <v>0</v>
      </c>
      <c r="Q764" s="160">
        <f t="shared" si="324"/>
        <v>0</v>
      </c>
      <c r="R764" s="160">
        <f t="shared" si="324"/>
        <v>0</v>
      </c>
      <c r="S764" s="160">
        <f t="shared" si="324"/>
        <v>0</v>
      </c>
      <c r="T764" s="160">
        <f t="shared" si="324"/>
        <v>0</v>
      </c>
      <c r="U764" s="160">
        <f t="shared" si="324"/>
        <v>0</v>
      </c>
      <c r="V764" s="160">
        <f t="shared" si="324"/>
        <v>0</v>
      </c>
      <c r="W764" s="160">
        <f t="shared" si="324"/>
        <v>0</v>
      </c>
      <c r="X764" s="160">
        <f t="shared" si="324"/>
        <v>0</v>
      </c>
      <c r="Y764" s="160">
        <f t="shared" si="324"/>
        <v>0</v>
      </c>
      <c r="Z764" s="160">
        <f t="shared" si="324"/>
        <v>0</v>
      </c>
      <c r="AA764" s="160">
        <f t="shared" si="324"/>
        <v>0</v>
      </c>
      <c r="AB764" s="160">
        <f t="shared" si="324"/>
        <v>0</v>
      </c>
      <c r="AC764" s="160">
        <f t="shared" si="324"/>
        <v>0</v>
      </c>
      <c r="AD764" s="160">
        <f t="shared" si="324"/>
        <v>0</v>
      </c>
      <c r="AE764" s="160">
        <f t="shared" si="324"/>
        <v>0</v>
      </c>
      <c r="AF764" s="160">
        <f t="shared" si="324"/>
        <v>0</v>
      </c>
      <c r="AG764" s="160">
        <f t="shared" si="324"/>
        <v>0</v>
      </c>
    </row>
    <row r="765" spans="1:33" hidden="1">
      <c r="A765" s="17" t="s">
        <v>42</v>
      </c>
      <c r="B765" s="15">
        <v>757</v>
      </c>
      <c r="C765" s="16" t="s">
        <v>72</v>
      </c>
      <c r="D765" s="16" t="s">
        <v>26</v>
      </c>
      <c r="E765" s="16" t="s">
        <v>151</v>
      </c>
      <c r="F765" s="16" t="s">
        <v>43</v>
      </c>
      <c r="G765" s="160">
        <f>'прил 7'!G235</f>
        <v>0</v>
      </c>
      <c r="H765" s="160">
        <f>'прил 7'!H235</f>
        <v>0</v>
      </c>
      <c r="I765" s="160">
        <f>'прил 7'!I235</f>
        <v>0</v>
      </c>
      <c r="J765" s="160">
        <f>'прил 7'!J235</f>
        <v>0</v>
      </c>
      <c r="K765" s="160">
        <f>'прил 7'!K235</f>
        <v>0</v>
      </c>
      <c r="L765" s="160">
        <f>'прил 7'!L235</f>
        <v>0</v>
      </c>
      <c r="M765" s="160">
        <f>'прил 7'!M235</f>
        <v>0</v>
      </c>
      <c r="N765" s="160">
        <f>'прил 7'!N235</f>
        <v>0</v>
      </c>
      <c r="O765" s="160">
        <f>'прил 7'!O235</f>
        <v>0</v>
      </c>
      <c r="P765" s="160">
        <f>'прил 7'!P235</f>
        <v>0</v>
      </c>
      <c r="Q765" s="160">
        <f>'прил 7'!Q235</f>
        <v>0</v>
      </c>
      <c r="R765" s="160">
        <f>'прил 7'!R235</f>
        <v>0</v>
      </c>
      <c r="S765" s="160">
        <f>'прил 7'!S235</f>
        <v>0</v>
      </c>
      <c r="T765" s="160">
        <f>'прил 7'!T235</f>
        <v>0</v>
      </c>
      <c r="U765" s="160">
        <f>'прил 7'!U235</f>
        <v>0</v>
      </c>
      <c r="V765" s="160">
        <f>'прил 7'!V235</f>
        <v>0</v>
      </c>
      <c r="W765" s="160">
        <f>'прил 7'!W235</f>
        <v>0</v>
      </c>
      <c r="X765" s="160">
        <f>'прил 7'!X235</f>
        <v>0</v>
      </c>
      <c r="Y765" s="160">
        <f>'прил 7'!Y235</f>
        <v>0</v>
      </c>
      <c r="Z765" s="160">
        <f>'прил 7'!Z235</f>
        <v>0</v>
      </c>
      <c r="AA765" s="160">
        <f>'прил 7'!AA235</f>
        <v>0</v>
      </c>
      <c r="AB765" s="160">
        <f>'прил 7'!AB235</f>
        <v>0</v>
      </c>
      <c r="AC765" s="160">
        <f>'прил 7'!AC235</f>
        <v>0</v>
      </c>
      <c r="AD765" s="160">
        <f>'прил 7'!AD235</f>
        <v>0</v>
      </c>
      <c r="AE765" s="160">
        <f>'прил 7'!AE235</f>
        <v>0</v>
      </c>
      <c r="AF765" s="160">
        <f>'прил 7'!AF235</f>
        <v>0</v>
      </c>
      <c r="AG765" s="160">
        <f>'прил 7'!AG235</f>
        <v>0</v>
      </c>
    </row>
    <row r="766" spans="1:33" hidden="1">
      <c r="A766" s="17" t="s">
        <v>542</v>
      </c>
      <c r="B766" s="15"/>
      <c r="C766" s="16"/>
      <c r="D766" s="16"/>
      <c r="E766" s="16" t="s">
        <v>541</v>
      </c>
      <c r="F766" s="16"/>
      <c r="G766" s="160">
        <f>G769+G767</f>
        <v>0</v>
      </c>
      <c r="H766" s="160">
        <f t="shared" ref="H766:AG766" si="325">H769+H767</f>
        <v>0</v>
      </c>
      <c r="I766" s="160">
        <f t="shared" si="325"/>
        <v>0</v>
      </c>
      <c r="J766" s="160">
        <f t="shared" si="325"/>
        <v>0</v>
      </c>
      <c r="K766" s="160">
        <f t="shared" si="325"/>
        <v>0</v>
      </c>
      <c r="L766" s="160">
        <f t="shared" si="325"/>
        <v>0</v>
      </c>
      <c r="M766" s="160">
        <f t="shared" si="325"/>
        <v>0</v>
      </c>
      <c r="N766" s="160">
        <f t="shared" si="325"/>
        <v>0</v>
      </c>
      <c r="O766" s="160">
        <f t="shared" si="325"/>
        <v>0</v>
      </c>
      <c r="P766" s="160">
        <f t="shared" si="325"/>
        <v>0</v>
      </c>
      <c r="Q766" s="160">
        <f t="shared" si="325"/>
        <v>0</v>
      </c>
      <c r="R766" s="160">
        <f t="shared" si="325"/>
        <v>0</v>
      </c>
      <c r="S766" s="160">
        <f t="shared" si="325"/>
        <v>0</v>
      </c>
      <c r="T766" s="160">
        <f t="shared" si="325"/>
        <v>0</v>
      </c>
      <c r="U766" s="160">
        <f t="shared" si="325"/>
        <v>0</v>
      </c>
      <c r="V766" s="160">
        <f t="shared" si="325"/>
        <v>0</v>
      </c>
      <c r="W766" s="160">
        <f t="shared" si="325"/>
        <v>0</v>
      </c>
      <c r="X766" s="160">
        <f t="shared" si="325"/>
        <v>0</v>
      </c>
      <c r="Y766" s="160">
        <f t="shared" si="325"/>
        <v>0</v>
      </c>
      <c r="Z766" s="160">
        <f t="shared" si="325"/>
        <v>0</v>
      </c>
      <c r="AA766" s="160">
        <f t="shared" si="325"/>
        <v>0</v>
      </c>
      <c r="AB766" s="160">
        <f t="shared" si="325"/>
        <v>0</v>
      </c>
      <c r="AC766" s="160">
        <f t="shared" si="325"/>
        <v>0</v>
      </c>
      <c r="AD766" s="160">
        <f t="shared" si="325"/>
        <v>0</v>
      </c>
      <c r="AE766" s="160">
        <f t="shared" si="325"/>
        <v>0</v>
      </c>
      <c r="AF766" s="160">
        <f t="shared" si="325"/>
        <v>0</v>
      </c>
      <c r="AG766" s="160">
        <f t="shared" si="325"/>
        <v>0</v>
      </c>
    </row>
    <row r="767" spans="1:33" hidden="1">
      <c r="A767" s="17" t="s">
        <v>343</v>
      </c>
      <c r="B767" s="15">
        <v>757</v>
      </c>
      <c r="C767" s="16" t="s">
        <v>72</v>
      </c>
      <c r="D767" s="16" t="s">
        <v>26</v>
      </c>
      <c r="E767" s="16" t="s">
        <v>541</v>
      </c>
      <c r="F767" s="16" t="s">
        <v>344</v>
      </c>
      <c r="G767" s="160">
        <f>G768</f>
        <v>0</v>
      </c>
      <c r="H767" s="160">
        <f t="shared" ref="H767:AG767" si="326">H768</f>
        <v>0</v>
      </c>
      <c r="I767" s="160">
        <f t="shared" si="326"/>
        <v>0</v>
      </c>
      <c r="J767" s="160">
        <f t="shared" si="326"/>
        <v>0</v>
      </c>
      <c r="K767" s="160">
        <f t="shared" si="326"/>
        <v>0</v>
      </c>
      <c r="L767" s="160">
        <f t="shared" si="326"/>
        <v>0</v>
      </c>
      <c r="M767" s="160">
        <f t="shared" si="326"/>
        <v>0</v>
      </c>
      <c r="N767" s="160">
        <f t="shared" si="326"/>
        <v>0</v>
      </c>
      <c r="O767" s="160">
        <f t="shared" si="326"/>
        <v>0</v>
      </c>
      <c r="P767" s="160">
        <f t="shared" si="326"/>
        <v>0</v>
      </c>
      <c r="Q767" s="160">
        <f t="shared" si="326"/>
        <v>0</v>
      </c>
      <c r="R767" s="160">
        <f t="shared" si="326"/>
        <v>0</v>
      </c>
      <c r="S767" s="160">
        <f t="shared" si="326"/>
        <v>0</v>
      </c>
      <c r="T767" s="160">
        <f t="shared" si="326"/>
        <v>0</v>
      </c>
      <c r="U767" s="160">
        <f t="shared" si="326"/>
        <v>0</v>
      </c>
      <c r="V767" s="160">
        <f t="shared" si="326"/>
        <v>0</v>
      </c>
      <c r="W767" s="160">
        <f t="shared" si="326"/>
        <v>0</v>
      </c>
      <c r="X767" s="160">
        <f t="shared" si="326"/>
        <v>0</v>
      </c>
      <c r="Y767" s="160">
        <f t="shared" si="326"/>
        <v>0</v>
      </c>
      <c r="Z767" s="160">
        <f t="shared" si="326"/>
        <v>0</v>
      </c>
      <c r="AA767" s="160">
        <f t="shared" si="326"/>
        <v>0</v>
      </c>
      <c r="AB767" s="160">
        <f t="shared" si="326"/>
        <v>0</v>
      </c>
      <c r="AC767" s="160">
        <f t="shared" si="326"/>
        <v>0</v>
      </c>
      <c r="AD767" s="160">
        <f t="shared" si="326"/>
        <v>0</v>
      </c>
      <c r="AE767" s="160">
        <f t="shared" si="326"/>
        <v>0</v>
      </c>
      <c r="AF767" s="160">
        <f t="shared" si="326"/>
        <v>0</v>
      </c>
      <c r="AG767" s="160">
        <f t="shared" si="326"/>
        <v>0</v>
      </c>
    </row>
    <row r="768" spans="1:33" hidden="1">
      <c r="A768" s="17" t="s">
        <v>371</v>
      </c>
      <c r="B768" s="15">
        <v>757</v>
      </c>
      <c r="C768" s="16" t="s">
        <v>72</v>
      </c>
      <c r="D768" s="16" t="s">
        <v>26</v>
      </c>
      <c r="E768" s="16" t="s">
        <v>541</v>
      </c>
      <c r="F768" s="16" t="s">
        <v>372</v>
      </c>
      <c r="G768" s="160">
        <f>'прил 7'!G238</f>
        <v>0</v>
      </c>
      <c r="H768" s="160">
        <f>'прил 7'!H238</f>
        <v>0</v>
      </c>
      <c r="I768" s="160">
        <f>'прил 7'!I238</f>
        <v>0</v>
      </c>
      <c r="J768" s="160">
        <f>'прил 7'!J238</f>
        <v>0</v>
      </c>
      <c r="K768" s="160">
        <f>'прил 7'!K238</f>
        <v>0</v>
      </c>
      <c r="L768" s="160">
        <f>'прил 7'!L238</f>
        <v>0</v>
      </c>
      <c r="M768" s="160">
        <f>'прил 7'!M238</f>
        <v>0</v>
      </c>
      <c r="N768" s="160">
        <f>'прил 7'!N238</f>
        <v>0</v>
      </c>
      <c r="O768" s="160">
        <f>'прил 7'!O238</f>
        <v>0</v>
      </c>
      <c r="P768" s="160">
        <f>'прил 7'!P238</f>
        <v>0</v>
      </c>
      <c r="Q768" s="160">
        <f>'прил 7'!Q238</f>
        <v>0</v>
      </c>
      <c r="R768" s="160">
        <f>'прил 7'!R238</f>
        <v>0</v>
      </c>
      <c r="S768" s="160">
        <f>'прил 7'!S238</f>
        <v>0</v>
      </c>
      <c r="T768" s="160">
        <f>'прил 7'!T238</f>
        <v>0</v>
      </c>
      <c r="U768" s="160">
        <f>'прил 7'!U238</f>
        <v>0</v>
      </c>
      <c r="V768" s="160">
        <f>'прил 7'!V238</f>
        <v>0</v>
      </c>
      <c r="W768" s="160">
        <f>'прил 7'!W238</f>
        <v>0</v>
      </c>
      <c r="X768" s="160">
        <f>'прил 7'!X238</f>
        <v>0</v>
      </c>
      <c r="Y768" s="160">
        <f>'прил 7'!Y238</f>
        <v>0</v>
      </c>
      <c r="Z768" s="160">
        <f>'прил 7'!Z238</f>
        <v>0</v>
      </c>
      <c r="AA768" s="160">
        <f>'прил 7'!AA238</f>
        <v>0</v>
      </c>
      <c r="AB768" s="160">
        <f>'прил 7'!AB238</f>
        <v>0</v>
      </c>
      <c r="AC768" s="160">
        <f>'прил 7'!AC238</f>
        <v>0</v>
      </c>
      <c r="AD768" s="160">
        <f>'прил 7'!AD238</f>
        <v>0</v>
      </c>
      <c r="AE768" s="160">
        <f>'прил 7'!AE238</f>
        <v>0</v>
      </c>
      <c r="AF768" s="160">
        <f>'прил 7'!AF238</f>
        <v>0</v>
      </c>
      <c r="AG768" s="160">
        <f>'прил 7'!AG238</f>
        <v>0</v>
      </c>
    </row>
    <row r="769" spans="1:33" ht="25.5" hidden="1">
      <c r="A769" s="17" t="s">
        <v>40</v>
      </c>
      <c r="B769" s="15"/>
      <c r="C769" s="16"/>
      <c r="D769" s="16"/>
      <c r="E769" s="16" t="s">
        <v>541</v>
      </c>
      <c r="F769" s="16" t="s">
        <v>41</v>
      </c>
      <c r="G769" s="160">
        <f>G770</f>
        <v>0</v>
      </c>
      <c r="H769" s="160">
        <f t="shared" ref="H769:AG769" si="327">H770</f>
        <v>0</v>
      </c>
      <c r="I769" s="160">
        <f t="shared" si="327"/>
        <v>0</v>
      </c>
      <c r="J769" s="160">
        <f t="shared" si="327"/>
        <v>0</v>
      </c>
      <c r="K769" s="160">
        <f t="shared" si="327"/>
        <v>0</v>
      </c>
      <c r="L769" s="160">
        <f t="shared" si="327"/>
        <v>0</v>
      </c>
      <c r="M769" s="160">
        <f t="shared" si="327"/>
        <v>0</v>
      </c>
      <c r="N769" s="160">
        <f t="shared" si="327"/>
        <v>0</v>
      </c>
      <c r="O769" s="160">
        <f t="shared" si="327"/>
        <v>0</v>
      </c>
      <c r="P769" s="160">
        <f t="shared" si="327"/>
        <v>0</v>
      </c>
      <c r="Q769" s="160">
        <f t="shared" si="327"/>
        <v>0</v>
      </c>
      <c r="R769" s="160">
        <f t="shared" si="327"/>
        <v>0</v>
      </c>
      <c r="S769" s="160">
        <f t="shared" si="327"/>
        <v>0</v>
      </c>
      <c r="T769" s="160">
        <f t="shared" si="327"/>
        <v>0</v>
      </c>
      <c r="U769" s="160">
        <f t="shared" si="327"/>
        <v>0</v>
      </c>
      <c r="V769" s="160">
        <f t="shared" si="327"/>
        <v>0</v>
      </c>
      <c r="W769" s="160">
        <f t="shared" si="327"/>
        <v>0</v>
      </c>
      <c r="X769" s="160">
        <f t="shared" si="327"/>
        <v>0</v>
      </c>
      <c r="Y769" s="160">
        <f t="shared" si="327"/>
        <v>0</v>
      </c>
      <c r="Z769" s="160">
        <f t="shared" si="327"/>
        <v>0</v>
      </c>
      <c r="AA769" s="160">
        <f t="shared" si="327"/>
        <v>0</v>
      </c>
      <c r="AB769" s="160">
        <f t="shared" si="327"/>
        <v>0</v>
      </c>
      <c r="AC769" s="160">
        <f t="shared" si="327"/>
        <v>0</v>
      </c>
      <c r="AD769" s="160">
        <f t="shared" si="327"/>
        <v>0</v>
      </c>
      <c r="AE769" s="160">
        <f t="shared" si="327"/>
        <v>0</v>
      </c>
      <c r="AF769" s="160">
        <f t="shared" si="327"/>
        <v>0</v>
      </c>
      <c r="AG769" s="160">
        <f t="shared" si="327"/>
        <v>0</v>
      </c>
    </row>
    <row r="770" spans="1:33" hidden="1">
      <c r="A770" s="17" t="s">
        <v>42</v>
      </c>
      <c r="B770" s="15"/>
      <c r="C770" s="16"/>
      <c r="D770" s="16"/>
      <c r="E770" s="16" t="s">
        <v>541</v>
      </c>
      <c r="F770" s="16" t="s">
        <v>43</v>
      </c>
      <c r="G770" s="160">
        <f>'прил 7'!G240</f>
        <v>0</v>
      </c>
      <c r="H770" s="160">
        <f>'прил 7'!H240</f>
        <v>0</v>
      </c>
      <c r="I770" s="160">
        <f>'прил 7'!I240</f>
        <v>0</v>
      </c>
      <c r="J770" s="160">
        <f>'прил 7'!J240</f>
        <v>0</v>
      </c>
      <c r="K770" s="160">
        <f>'прил 7'!K240</f>
        <v>0</v>
      </c>
      <c r="L770" s="160">
        <f>'прил 7'!L240</f>
        <v>0</v>
      </c>
      <c r="M770" s="160">
        <f>'прил 7'!M240</f>
        <v>0</v>
      </c>
      <c r="N770" s="160">
        <f>'прил 7'!N240</f>
        <v>0</v>
      </c>
      <c r="O770" s="160">
        <f>'прил 7'!O240</f>
        <v>0</v>
      </c>
      <c r="P770" s="160">
        <f>'прил 7'!P240</f>
        <v>0</v>
      </c>
      <c r="Q770" s="160">
        <f>'прил 7'!Q240</f>
        <v>0</v>
      </c>
      <c r="R770" s="160">
        <f>'прил 7'!R240</f>
        <v>0</v>
      </c>
      <c r="S770" s="160">
        <f>'прил 7'!S240</f>
        <v>0</v>
      </c>
      <c r="T770" s="160">
        <f>'прил 7'!T240</f>
        <v>0</v>
      </c>
      <c r="U770" s="160">
        <f>'прил 7'!U240</f>
        <v>0</v>
      </c>
      <c r="V770" s="160">
        <f>'прил 7'!V240</f>
        <v>0</v>
      </c>
      <c r="W770" s="160">
        <f>'прил 7'!W240</f>
        <v>0</v>
      </c>
      <c r="X770" s="160">
        <f>'прил 7'!X240</f>
        <v>0</v>
      </c>
      <c r="Y770" s="160">
        <f>'прил 7'!Y240</f>
        <v>0</v>
      </c>
      <c r="Z770" s="160">
        <f>'прил 7'!Z240</f>
        <v>0</v>
      </c>
      <c r="AA770" s="160">
        <f>'прил 7'!AA240</f>
        <v>0</v>
      </c>
      <c r="AB770" s="160">
        <f>'прил 7'!AB240</f>
        <v>0</v>
      </c>
      <c r="AC770" s="160">
        <f>'прил 7'!AC240</f>
        <v>0</v>
      </c>
      <c r="AD770" s="160">
        <f>'прил 7'!AD240</f>
        <v>0</v>
      </c>
      <c r="AE770" s="160">
        <f>'прил 7'!AE240</f>
        <v>0</v>
      </c>
      <c r="AF770" s="160">
        <f>'прил 7'!AF240</f>
        <v>0</v>
      </c>
      <c r="AG770" s="160">
        <f>'прил 7'!AG240</f>
        <v>0</v>
      </c>
    </row>
    <row r="771" spans="1:33" ht="25.5" hidden="1">
      <c r="A771" s="17" t="s">
        <v>360</v>
      </c>
      <c r="B771" s="15"/>
      <c r="C771" s="16"/>
      <c r="D771" s="16"/>
      <c r="E771" s="16" t="s">
        <v>543</v>
      </c>
      <c r="F771" s="16"/>
      <c r="G771" s="160">
        <f>G772</f>
        <v>0</v>
      </c>
      <c r="H771" s="160">
        <f t="shared" ref="H771:AG772" si="328">H772</f>
        <v>0</v>
      </c>
      <c r="I771" s="160">
        <f t="shared" si="328"/>
        <v>0</v>
      </c>
      <c r="J771" s="160">
        <f t="shared" si="328"/>
        <v>0</v>
      </c>
      <c r="K771" s="160">
        <f t="shared" si="328"/>
        <v>0</v>
      </c>
      <c r="L771" s="160">
        <f t="shared" si="328"/>
        <v>0</v>
      </c>
      <c r="M771" s="160">
        <f t="shared" si="328"/>
        <v>0</v>
      </c>
      <c r="N771" s="160">
        <f t="shared" si="328"/>
        <v>0</v>
      </c>
      <c r="O771" s="160">
        <f t="shared" si="328"/>
        <v>0</v>
      </c>
      <c r="P771" s="160">
        <f t="shared" si="328"/>
        <v>0</v>
      </c>
      <c r="Q771" s="160">
        <f t="shared" si="328"/>
        <v>0</v>
      </c>
      <c r="R771" s="160">
        <f t="shared" si="328"/>
        <v>0</v>
      </c>
      <c r="S771" s="160">
        <f t="shared" si="328"/>
        <v>0</v>
      </c>
      <c r="T771" s="160">
        <f t="shared" si="328"/>
        <v>0</v>
      </c>
      <c r="U771" s="160">
        <f t="shared" si="328"/>
        <v>0</v>
      </c>
      <c r="V771" s="160">
        <f t="shared" si="328"/>
        <v>0</v>
      </c>
      <c r="W771" s="160">
        <f t="shared" si="328"/>
        <v>0</v>
      </c>
      <c r="X771" s="160">
        <f t="shared" si="328"/>
        <v>0</v>
      </c>
      <c r="Y771" s="160">
        <f t="shared" si="328"/>
        <v>0</v>
      </c>
      <c r="Z771" s="160">
        <f t="shared" si="328"/>
        <v>0</v>
      </c>
      <c r="AA771" s="160">
        <f t="shared" si="328"/>
        <v>0</v>
      </c>
      <c r="AB771" s="160">
        <f t="shared" si="328"/>
        <v>0</v>
      </c>
      <c r="AC771" s="160">
        <f t="shared" si="328"/>
        <v>0</v>
      </c>
      <c r="AD771" s="160">
        <f t="shared" si="328"/>
        <v>0</v>
      </c>
      <c r="AE771" s="160">
        <f t="shared" si="328"/>
        <v>0</v>
      </c>
      <c r="AF771" s="160">
        <f t="shared" si="328"/>
        <v>0</v>
      </c>
      <c r="AG771" s="160">
        <f t="shared" si="328"/>
        <v>0</v>
      </c>
    </row>
    <row r="772" spans="1:33" ht="25.5" hidden="1">
      <c r="A772" s="17" t="s">
        <v>40</v>
      </c>
      <c r="B772" s="15"/>
      <c r="C772" s="16"/>
      <c r="D772" s="16"/>
      <c r="E772" s="16" t="s">
        <v>543</v>
      </c>
      <c r="F772" s="16" t="s">
        <v>41</v>
      </c>
      <c r="G772" s="160">
        <f>G773</f>
        <v>0</v>
      </c>
      <c r="H772" s="160">
        <f t="shared" si="328"/>
        <v>0</v>
      </c>
      <c r="I772" s="160">
        <f t="shared" si="328"/>
        <v>0</v>
      </c>
      <c r="J772" s="160">
        <f t="shared" si="328"/>
        <v>0</v>
      </c>
      <c r="K772" s="160">
        <f t="shared" si="328"/>
        <v>0</v>
      </c>
      <c r="L772" s="160">
        <f t="shared" si="328"/>
        <v>0</v>
      </c>
      <c r="M772" s="160">
        <f t="shared" si="328"/>
        <v>0</v>
      </c>
      <c r="N772" s="160">
        <f t="shared" si="328"/>
        <v>0</v>
      </c>
      <c r="O772" s="160">
        <f t="shared" si="328"/>
        <v>0</v>
      </c>
      <c r="P772" s="160">
        <f t="shared" si="328"/>
        <v>0</v>
      </c>
      <c r="Q772" s="160">
        <f t="shared" si="328"/>
        <v>0</v>
      </c>
      <c r="R772" s="160">
        <f t="shared" si="328"/>
        <v>0</v>
      </c>
      <c r="S772" s="160">
        <f t="shared" si="328"/>
        <v>0</v>
      </c>
      <c r="T772" s="160">
        <f t="shared" si="328"/>
        <v>0</v>
      </c>
      <c r="U772" s="160">
        <f t="shared" si="328"/>
        <v>0</v>
      </c>
      <c r="V772" s="160">
        <f t="shared" si="328"/>
        <v>0</v>
      </c>
      <c r="W772" s="160">
        <f t="shared" si="328"/>
        <v>0</v>
      </c>
      <c r="X772" s="160">
        <f t="shared" si="328"/>
        <v>0</v>
      </c>
      <c r="Y772" s="160">
        <f t="shared" si="328"/>
        <v>0</v>
      </c>
      <c r="Z772" s="160">
        <f t="shared" si="328"/>
        <v>0</v>
      </c>
      <c r="AA772" s="160">
        <f t="shared" si="328"/>
        <v>0</v>
      </c>
      <c r="AB772" s="160">
        <f t="shared" si="328"/>
        <v>0</v>
      </c>
      <c r="AC772" s="160">
        <f t="shared" si="328"/>
        <v>0</v>
      </c>
      <c r="AD772" s="160">
        <f t="shared" si="328"/>
        <v>0</v>
      </c>
      <c r="AE772" s="160">
        <f t="shared" si="328"/>
        <v>0</v>
      </c>
      <c r="AF772" s="160">
        <f t="shared" si="328"/>
        <v>0</v>
      </c>
      <c r="AG772" s="160">
        <f t="shared" si="328"/>
        <v>0</v>
      </c>
    </row>
    <row r="773" spans="1:33" hidden="1">
      <c r="A773" s="17" t="s">
        <v>42</v>
      </c>
      <c r="B773" s="15"/>
      <c r="C773" s="16"/>
      <c r="D773" s="16"/>
      <c r="E773" s="16" t="s">
        <v>543</v>
      </c>
      <c r="F773" s="16" t="s">
        <v>43</v>
      </c>
      <c r="G773" s="160">
        <f>'прил 7'!G243</f>
        <v>0</v>
      </c>
      <c r="H773" s="160">
        <f>'прил 7'!H243</f>
        <v>0</v>
      </c>
      <c r="I773" s="160">
        <f>'прил 7'!I243</f>
        <v>0</v>
      </c>
      <c r="J773" s="160">
        <f>'прил 7'!J243</f>
        <v>0</v>
      </c>
      <c r="K773" s="160">
        <f>'прил 7'!K243</f>
        <v>0</v>
      </c>
      <c r="L773" s="160">
        <f>'прил 7'!L243</f>
        <v>0</v>
      </c>
      <c r="M773" s="160">
        <f>'прил 7'!M243</f>
        <v>0</v>
      </c>
      <c r="N773" s="160">
        <f>'прил 7'!N243</f>
        <v>0</v>
      </c>
      <c r="O773" s="160">
        <f>'прил 7'!O243</f>
        <v>0</v>
      </c>
      <c r="P773" s="160">
        <f>'прил 7'!P243</f>
        <v>0</v>
      </c>
      <c r="Q773" s="160">
        <f>'прил 7'!Q243</f>
        <v>0</v>
      </c>
      <c r="R773" s="160">
        <f>'прил 7'!R243</f>
        <v>0</v>
      </c>
      <c r="S773" s="160">
        <f>'прил 7'!S243</f>
        <v>0</v>
      </c>
      <c r="T773" s="160">
        <f>'прил 7'!T243</f>
        <v>0</v>
      </c>
      <c r="U773" s="160">
        <f>'прил 7'!U243</f>
        <v>0</v>
      </c>
      <c r="V773" s="160">
        <f>'прил 7'!V243</f>
        <v>0</v>
      </c>
      <c r="W773" s="160">
        <f>'прил 7'!W243</f>
        <v>0</v>
      </c>
      <c r="X773" s="160">
        <f>'прил 7'!X243</f>
        <v>0</v>
      </c>
      <c r="Y773" s="160">
        <f>'прил 7'!Y243</f>
        <v>0</v>
      </c>
      <c r="Z773" s="160">
        <f>'прил 7'!Z243</f>
        <v>0</v>
      </c>
      <c r="AA773" s="160">
        <f>'прил 7'!AA243</f>
        <v>0</v>
      </c>
      <c r="AB773" s="160">
        <f>'прил 7'!AB243</f>
        <v>0</v>
      </c>
      <c r="AC773" s="160">
        <f>'прил 7'!AC243</f>
        <v>0</v>
      </c>
      <c r="AD773" s="160">
        <f>'прил 7'!AD243</f>
        <v>0</v>
      </c>
      <c r="AE773" s="160">
        <f>'прил 7'!AE243</f>
        <v>0</v>
      </c>
      <c r="AF773" s="160">
        <f>'прил 7'!AF243</f>
        <v>0</v>
      </c>
      <c r="AG773" s="160">
        <f>'прил 7'!AG243</f>
        <v>0</v>
      </c>
    </row>
    <row r="774" spans="1:33" ht="25.5" hidden="1">
      <c r="A774" s="17" t="s">
        <v>261</v>
      </c>
      <c r="B774" s="15">
        <v>757</v>
      </c>
      <c r="C774" s="16" t="s">
        <v>35</v>
      </c>
      <c r="D774" s="16" t="s">
        <v>109</v>
      </c>
      <c r="E774" s="16" t="s">
        <v>263</v>
      </c>
      <c r="F774" s="16"/>
      <c r="G774" s="159">
        <f>G775</f>
        <v>0</v>
      </c>
      <c r="H774" s="159">
        <f t="shared" ref="H774:AG775" si="329">H775</f>
        <v>0</v>
      </c>
      <c r="I774" s="159">
        <f t="shared" si="329"/>
        <v>0</v>
      </c>
      <c r="J774" s="159">
        <f t="shared" si="329"/>
        <v>0</v>
      </c>
      <c r="K774" s="159">
        <f t="shared" si="329"/>
        <v>0</v>
      </c>
      <c r="L774" s="159">
        <f t="shared" si="329"/>
        <v>0</v>
      </c>
      <c r="M774" s="159">
        <f t="shared" si="329"/>
        <v>0</v>
      </c>
      <c r="N774" s="159">
        <f t="shared" si="329"/>
        <v>0</v>
      </c>
      <c r="O774" s="159">
        <f t="shared" si="329"/>
        <v>0</v>
      </c>
      <c r="P774" s="159">
        <f t="shared" si="329"/>
        <v>0</v>
      </c>
      <c r="Q774" s="159">
        <f t="shared" si="329"/>
        <v>0</v>
      </c>
      <c r="R774" s="159">
        <f t="shared" si="329"/>
        <v>0</v>
      </c>
      <c r="S774" s="159">
        <f t="shared" si="329"/>
        <v>0</v>
      </c>
      <c r="T774" s="159">
        <f t="shared" si="329"/>
        <v>0</v>
      </c>
      <c r="U774" s="159">
        <f t="shared" si="329"/>
        <v>0</v>
      </c>
      <c r="V774" s="159">
        <f t="shared" si="329"/>
        <v>0</v>
      </c>
      <c r="W774" s="159">
        <f t="shared" si="329"/>
        <v>0</v>
      </c>
      <c r="X774" s="159">
        <f t="shared" si="329"/>
        <v>0</v>
      </c>
      <c r="Y774" s="159">
        <f t="shared" si="329"/>
        <v>0</v>
      </c>
      <c r="Z774" s="159">
        <f t="shared" si="329"/>
        <v>0</v>
      </c>
      <c r="AA774" s="159">
        <f t="shared" si="329"/>
        <v>0</v>
      </c>
      <c r="AB774" s="159">
        <f t="shared" si="329"/>
        <v>0</v>
      </c>
      <c r="AC774" s="159">
        <f t="shared" si="329"/>
        <v>0</v>
      </c>
      <c r="AD774" s="159">
        <f t="shared" si="329"/>
        <v>0</v>
      </c>
      <c r="AE774" s="159">
        <f t="shared" si="329"/>
        <v>0</v>
      </c>
      <c r="AF774" s="159">
        <f t="shared" si="329"/>
        <v>0</v>
      </c>
      <c r="AG774" s="159">
        <f t="shared" si="329"/>
        <v>0</v>
      </c>
    </row>
    <row r="775" spans="1:33" ht="25.5" hidden="1">
      <c r="A775" s="17" t="s">
        <v>40</v>
      </c>
      <c r="B775" s="15">
        <v>757</v>
      </c>
      <c r="C775" s="16" t="s">
        <v>35</v>
      </c>
      <c r="D775" s="16" t="s">
        <v>109</v>
      </c>
      <c r="E775" s="16" t="s">
        <v>263</v>
      </c>
      <c r="F775" s="16" t="s">
        <v>41</v>
      </c>
      <c r="G775" s="159">
        <f>G776</f>
        <v>0</v>
      </c>
      <c r="H775" s="159">
        <f t="shared" si="329"/>
        <v>0</v>
      </c>
      <c r="I775" s="159">
        <f t="shared" si="329"/>
        <v>0</v>
      </c>
      <c r="J775" s="159">
        <f t="shared" si="329"/>
        <v>0</v>
      </c>
      <c r="K775" s="159">
        <f t="shared" si="329"/>
        <v>0</v>
      </c>
      <c r="L775" s="159">
        <f t="shared" si="329"/>
        <v>0</v>
      </c>
      <c r="M775" s="159">
        <f t="shared" si="329"/>
        <v>0</v>
      </c>
      <c r="N775" s="159">
        <f t="shared" si="329"/>
        <v>0</v>
      </c>
      <c r="O775" s="159">
        <f t="shared" si="329"/>
        <v>0</v>
      </c>
      <c r="P775" s="159">
        <f t="shared" si="329"/>
        <v>0</v>
      </c>
      <c r="Q775" s="159">
        <f t="shared" si="329"/>
        <v>0</v>
      </c>
      <c r="R775" s="159">
        <f t="shared" si="329"/>
        <v>0</v>
      </c>
      <c r="S775" s="159">
        <f t="shared" si="329"/>
        <v>0</v>
      </c>
      <c r="T775" s="159">
        <f t="shared" si="329"/>
        <v>0</v>
      </c>
      <c r="U775" s="159">
        <f t="shared" si="329"/>
        <v>0</v>
      </c>
      <c r="V775" s="159">
        <f t="shared" si="329"/>
        <v>0</v>
      </c>
      <c r="W775" s="159">
        <f t="shared" si="329"/>
        <v>0</v>
      </c>
      <c r="X775" s="159">
        <f t="shared" si="329"/>
        <v>0</v>
      </c>
      <c r="Y775" s="159">
        <f t="shared" si="329"/>
        <v>0</v>
      </c>
      <c r="Z775" s="159">
        <f t="shared" si="329"/>
        <v>0</v>
      </c>
      <c r="AA775" s="159">
        <f t="shared" si="329"/>
        <v>0</v>
      </c>
      <c r="AB775" s="159">
        <f t="shared" si="329"/>
        <v>0</v>
      </c>
      <c r="AC775" s="159">
        <f t="shared" si="329"/>
        <v>0</v>
      </c>
      <c r="AD775" s="159">
        <f t="shared" si="329"/>
        <v>0</v>
      </c>
      <c r="AE775" s="159">
        <f t="shared" si="329"/>
        <v>0</v>
      </c>
      <c r="AF775" s="159">
        <f t="shared" si="329"/>
        <v>0</v>
      </c>
      <c r="AG775" s="159">
        <f t="shared" si="329"/>
        <v>0</v>
      </c>
    </row>
    <row r="776" spans="1:33" ht="19.5" hidden="1" customHeight="1">
      <c r="A776" s="17" t="s">
        <v>42</v>
      </c>
      <c r="B776" s="15">
        <v>757</v>
      </c>
      <c r="C776" s="16" t="s">
        <v>35</v>
      </c>
      <c r="D776" s="16" t="s">
        <v>109</v>
      </c>
      <c r="E776" s="16" t="s">
        <v>263</v>
      </c>
      <c r="F776" s="16" t="s">
        <v>43</v>
      </c>
      <c r="G776" s="159">
        <f>'прил 7'!G50</f>
        <v>0</v>
      </c>
      <c r="H776" s="159">
        <f>'прил 7'!H50</f>
        <v>0</v>
      </c>
      <c r="I776" s="159">
        <f>'прил 7'!I50</f>
        <v>0</v>
      </c>
      <c r="J776" s="159">
        <f>'прил 7'!J50</f>
        <v>0</v>
      </c>
      <c r="K776" s="159">
        <f>'прил 7'!K50</f>
        <v>0</v>
      </c>
      <c r="L776" s="159">
        <f>'прил 7'!L50</f>
        <v>0</v>
      </c>
      <c r="M776" s="159">
        <f>'прил 7'!M50</f>
        <v>0</v>
      </c>
      <c r="N776" s="159">
        <f>'прил 7'!N50</f>
        <v>0</v>
      </c>
      <c r="O776" s="159">
        <f>'прил 7'!O50</f>
        <v>0</v>
      </c>
      <c r="P776" s="159">
        <f>'прил 7'!P50</f>
        <v>0</v>
      </c>
      <c r="Q776" s="159">
        <f>'прил 7'!Q50</f>
        <v>0</v>
      </c>
      <c r="R776" s="159">
        <f>'прил 7'!R50</f>
        <v>0</v>
      </c>
      <c r="S776" s="159">
        <f>'прил 7'!S50</f>
        <v>0</v>
      </c>
      <c r="T776" s="159">
        <f>'прил 7'!T50</f>
        <v>0</v>
      </c>
      <c r="U776" s="159">
        <f>'прил 7'!U50</f>
        <v>0</v>
      </c>
      <c r="V776" s="159">
        <f>'прил 7'!V50</f>
        <v>0</v>
      </c>
      <c r="W776" s="159">
        <f>'прил 7'!W50</f>
        <v>0</v>
      </c>
      <c r="X776" s="159">
        <f>'прил 7'!X50</f>
        <v>0</v>
      </c>
      <c r="Y776" s="159">
        <f>'прил 7'!Y50</f>
        <v>0</v>
      </c>
      <c r="Z776" s="159">
        <f>'прил 7'!Z50</f>
        <v>0</v>
      </c>
      <c r="AA776" s="159">
        <f>'прил 7'!AA50</f>
        <v>0</v>
      </c>
      <c r="AB776" s="159">
        <f>'прил 7'!AB50</f>
        <v>0</v>
      </c>
      <c r="AC776" s="159">
        <f>'прил 7'!AC50</f>
        <v>0</v>
      </c>
      <c r="AD776" s="159">
        <f>'прил 7'!AD50</f>
        <v>0</v>
      </c>
      <c r="AE776" s="159">
        <f>'прил 7'!AE50</f>
        <v>0</v>
      </c>
      <c r="AF776" s="159">
        <f>'прил 7'!AF50</f>
        <v>0</v>
      </c>
      <c r="AG776" s="159">
        <f>'прил 7'!AG50</f>
        <v>0</v>
      </c>
    </row>
    <row r="777" spans="1:33" ht="76.5">
      <c r="A777" s="17" t="s">
        <v>813</v>
      </c>
      <c r="B777" s="15">
        <v>757</v>
      </c>
      <c r="C777" s="16" t="s">
        <v>72</v>
      </c>
      <c r="D777" s="16" t="s">
        <v>26</v>
      </c>
      <c r="E777" s="16" t="s">
        <v>812</v>
      </c>
      <c r="F777" s="16"/>
      <c r="G777" s="160">
        <f>G778</f>
        <v>976946.38</v>
      </c>
      <c r="H777" s="160">
        <f t="shared" ref="H777:AG777" si="330">H778</f>
        <v>976947.38</v>
      </c>
      <c r="I777" s="160">
        <f t="shared" si="330"/>
        <v>976948.38</v>
      </c>
      <c r="J777" s="160">
        <f t="shared" si="330"/>
        <v>976949.38</v>
      </c>
      <c r="K777" s="160">
        <f t="shared" si="330"/>
        <v>976950.38</v>
      </c>
      <c r="L777" s="160">
        <f t="shared" si="330"/>
        <v>976951.38</v>
      </c>
      <c r="M777" s="160">
        <f t="shared" si="330"/>
        <v>976952.38</v>
      </c>
      <c r="N777" s="160">
        <f t="shared" si="330"/>
        <v>976953.38</v>
      </c>
      <c r="O777" s="160">
        <f t="shared" si="330"/>
        <v>976954.38</v>
      </c>
      <c r="P777" s="160">
        <f t="shared" si="330"/>
        <v>976955.38</v>
      </c>
      <c r="Q777" s="160">
        <f t="shared" si="330"/>
        <v>976956.38</v>
      </c>
      <c r="R777" s="160">
        <f t="shared" si="330"/>
        <v>976946.38</v>
      </c>
      <c r="S777" s="160">
        <f t="shared" si="330"/>
        <v>0</v>
      </c>
      <c r="T777" s="160">
        <f t="shared" si="330"/>
        <v>0</v>
      </c>
      <c r="U777" s="160">
        <f t="shared" si="330"/>
        <v>0</v>
      </c>
      <c r="V777" s="160">
        <f t="shared" si="330"/>
        <v>0</v>
      </c>
      <c r="W777" s="160">
        <f t="shared" si="330"/>
        <v>0</v>
      </c>
      <c r="X777" s="160">
        <f t="shared" si="330"/>
        <v>0</v>
      </c>
      <c r="Y777" s="160">
        <f t="shared" si="330"/>
        <v>0</v>
      </c>
      <c r="Z777" s="160">
        <f t="shared" si="330"/>
        <v>0</v>
      </c>
      <c r="AA777" s="160">
        <f t="shared" si="330"/>
        <v>0</v>
      </c>
      <c r="AB777" s="160">
        <f t="shared" si="330"/>
        <v>0</v>
      </c>
      <c r="AC777" s="160">
        <f t="shared" si="330"/>
        <v>0</v>
      </c>
      <c r="AD777" s="160">
        <f t="shared" si="330"/>
        <v>0</v>
      </c>
      <c r="AE777" s="160">
        <f t="shared" si="330"/>
        <v>0</v>
      </c>
      <c r="AF777" s="160">
        <f t="shared" si="330"/>
        <v>0</v>
      </c>
      <c r="AG777" s="160">
        <f t="shared" si="330"/>
        <v>976946.38</v>
      </c>
    </row>
    <row r="778" spans="1:33">
      <c r="A778" s="17" t="s">
        <v>42</v>
      </c>
      <c r="B778" s="15">
        <v>757</v>
      </c>
      <c r="C778" s="16" t="s">
        <v>72</v>
      </c>
      <c r="D778" s="16" t="s">
        <v>26</v>
      </c>
      <c r="E778" s="16" t="s">
        <v>812</v>
      </c>
      <c r="F778" s="16" t="s">
        <v>43</v>
      </c>
      <c r="G778" s="160">
        <f>'прил 7'!G293</f>
        <v>976946.38</v>
      </c>
      <c r="H778" s="160">
        <f>'прил 7'!H293</f>
        <v>976947.38</v>
      </c>
      <c r="I778" s="160">
        <f>'прил 7'!I293</f>
        <v>976948.38</v>
      </c>
      <c r="J778" s="160">
        <f>'прил 7'!J293</f>
        <v>976949.38</v>
      </c>
      <c r="K778" s="160">
        <f>'прил 7'!K293</f>
        <v>976950.38</v>
      </c>
      <c r="L778" s="160">
        <f>'прил 7'!L293</f>
        <v>976951.38</v>
      </c>
      <c r="M778" s="160">
        <f>'прил 7'!M293</f>
        <v>976952.38</v>
      </c>
      <c r="N778" s="160">
        <f>'прил 7'!N293</f>
        <v>976953.38</v>
      </c>
      <c r="O778" s="160">
        <f>'прил 7'!O293</f>
        <v>976954.38</v>
      </c>
      <c r="P778" s="160">
        <f>'прил 7'!P293</f>
        <v>976955.38</v>
      </c>
      <c r="Q778" s="160">
        <f>'прил 7'!Q293</f>
        <v>976956.38</v>
      </c>
      <c r="R778" s="160">
        <f>'прил 7'!R293</f>
        <v>976946.38</v>
      </c>
      <c r="S778" s="160">
        <f>'прил 7'!S293</f>
        <v>0</v>
      </c>
      <c r="T778" s="160">
        <f>'прил 7'!T293</f>
        <v>0</v>
      </c>
      <c r="U778" s="160">
        <f>'прил 7'!U293</f>
        <v>0</v>
      </c>
      <c r="V778" s="160">
        <f>'прил 7'!V293</f>
        <v>0</v>
      </c>
      <c r="W778" s="160">
        <f>'прил 7'!W293</f>
        <v>0</v>
      </c>
      <c r="X778" s="160">
        <f>'прил 7'!X293</f>
        <v>0</v>
      </c>
      <c r="Y778" s="160">
        <f>'прил 7'!Y293</f>
        <v>0</v>
      </c>
      <c r="Z778" s="160">
        <f>'прил 7'!Z293</f>
        <v>0</v>
      </c>
      <c r="AA778" s="160">
        <f>'прил 7'!AA293</f>
        <v>0</v>
      </c>
      <c r="AB778" s="160">
        <f>'прил 7'!AB293</f>
        <v>0</v>
      </c>
      <c r="AC778" s="160">
        <f>'прил 7'!AC293</f>
        <v>0</v>
      </c>
      <c r="AD778" s="160">
        <f>'прил 7'!AD293</f>
        <v>0</v>
      </c>
      <c r="AE778" s="160">
        <f>'прил 7'!AE293</f>
        <v>0</v>
      </c>
      <c r="AF778" s="160">
        <f>'прил 7'!AF293</f>
        <v>0</v>
      </c>
      <c r="AG778" s="160">
        <v>976946.38</v>
      </c>
    </row>
    <row r="779" spans="1:33" ht="37.5" customHeight="1">
      <c r="A779" s="17" t="s">
        <v>976</v>
      </c>
      <c r="B779" s="15">
        <v>757</v>
      </c>
      <c r="C779" s="16" t="s">
        <v>72</v>
      </c>
      <c r="D779" s="16" t="s">
        <v>26</v>
      </c>
      <c r="E779" s="16" t="s">
        <v>975</v>
      </c>
      <c r="F779" s="16"/>
      <c r="G779" s="160">
        <f>G780</f>
        <v>19500600</v>
      </c>
      <c r="H779" s="160">
        <f t="shared" ref="H779:AG780" si="331">H780</f>
        <v>19500601</v>
      </c>
      <c r="I779" s="160">
        <f t="shared" si="331"/>
        <v>19500602</v>
      </c>
      <c r="J779" s="160">
        <f t="shared" si="331"/>
        <v>19500603</v>
      </c>
      <c r="K779" s="160">
        <f t="shared" si="331"/>
        <v>19500604</v>
      </c>
      <c r="L779" s="160">
        <f t="shared" si="331"/>
        <v>19500605</v>
      </c>
      <c r="M779" s="160">
        <f t="shared" si="331"/>
        <v>19500606</v>
      </c>
      <c r="N779" s="160">
        <f t="shared" si="331"/>
        <v>19500607</v>
      </c>
      <c r="O779" s="160">
        <f t="shared" si="331"/>
        <v>19500608</v>
      </c>
      <c r="P779" s="160">
        <f t="shared" si="331"/>
        <v>19500609</v>
      </c>
      <c r="Q779" s="160">
        <f t="shared" si="331"/>
        <v>19500610</v>
      </c>
      <c r="R779" s="160">
        <f t="shared" si="331"/>
        <v>19500611</v>
      </c>
      <c r="S779" s="160">
        <f t="shared" si="331"/>
        <v>19500612</v>
      </c>
      <c r="T779" s="160">
        <f t="shared" si="331"/>
        <v>19500613</v>
      </c>
      <c r="U779" s="160">
        <f t="shared" si="331"/>
        <v>19500614</v>
      </c>
      <c r="V779" s="160">
        <f t="shared" si="331"/>
        <v>19500615</v>
      </c>
      <c r="W779" s="160">
        <f t="shared" si="331"/>
        <v>19500616</v>
      </c>
      <c r="X779" s="160">
        <f t="shared" si="331"/>
        <v>19500617</v>
      </c>
      <c r="Y779" s="160">
        <f t="shared" si="331"/>
        <v>19500618</v>
      </c>
      <c r="Z779" s="160">
        <f t="shared" si="331"/>
        <v>19500619</v>
      </c>
      <c r="AA779" s="160">
        <f t="shared" si="331"/>
        <v>19500620</v>
      </c>
      <c r="AB779" s="160">
        <f t="shared" si="331"/>
        <v>19500621</v>
      </c>
      <c r="AC779" s="160">
        <f t="shared" si="331"/>
        <v>19500622</v>
      </c>
      <c r="AD779" s="160">
        <f t="shared" si="331"/>
        <v>19500623</v>
      </c>
      <c r="AE779" s="160">
        <f t="shared" si="331"/>
        <v>19500624</v>
      </c>
      <c r="AF779" s="160">
        <f t="shared" si="331"/>
        <v>19500625</v>
      </c>
      <c r="AG779" s="160">
        <f t="shared" si="331"/>
        <v>19500600</v>
      </c>
    </row>
    <row r="780" spans="1:33" ht="25.5">
      <c r="A780" s="17" t="s">
        <v>40</v>
      </c>
      <c r="B780" s="15">
        <v>757</v>
      </c>
      <c r="C780" s="16" t="s">
        <v>72</v>
      </c>
      <c r="D780" s="16" t="s">
        <v>26</v>
      </c>
      <c r="E780" s="16" t="s">
        <v>975</v>
      </c>
      <c r="F780" s="16" t="s">
        <v>41</v>
      </c>
      <c r="G780" s="160">
        <f>G781</f>
        <v>19500600</v>
      </c>
      <c r="H780" s="160">
        <f t="shared" si="331"/>
        <v>19500601</v>
      </c>
      <c r="I780" s="160">
        <f t="shared" si="331"/>
        <v>19500602</v>
      </c>
      <c r="J780" s="160">
        <f t="shared" si="331"/>
        <v>19500603</v>
      </c>
      <c r="K780" s="160">
        <f t="shared" si="331"/>
        <v>19500604</v>
      </c>
      <c r="L780" s="160">
        <f t="shared" si="331"/>
        <v>19500605</v>
      </c>
      <c r="M780" s="160">
        <f t="shared" si="331"/>
        <v>19500606</v>
      </c>
      <c r="N780" s="160">
        <f t="shared" si="331"/>
        <v>19500607</v>
      </c>
      <c r="O780" s="160">
        <f t="shared" si="331"/>
        <v>19500608</v>
      </c>
      <c r="P780" s="160">
        <f t="shared" si="331"/>
        <v>19500609</v>
      </c>
      <c r="Q780" s="160">
        <f t="shared" si="331"/>
        <v>19500610</v>
      </c>
      <c r="R780" s="160">
        <f t="shared" si="331"/>
        <v>19500611</v>
      </c>
      <c r="S780" s="160">
        <f t="shared" si="331"/>
        <v>19500612</v>
      </c>
      <c r="T780" s="160">
        <f t="shared" si="331"/>
        <v>19500613</v>
      </c>
      <c r="U780" s="160">
        <f t="shared" si="331"/>
        <v>19500614</v>
      </c>
      <c r="V780" s="160">
        <f t="shared" si="331"/>
        <v>19500615</v>
      </c>
      <c r="W780" s="160">
        <f t="shared" si="331"/>
        <v>19500616</v>
      </c>
      <c r="X780" s="160">
        <f t="shared" si="331"/>
        <v>19500617</v>
      </c>
      <c r="Y780" s="160">
        <f t="shared" si="331"/>
        <v>19500618</v>
      </c>
      <c r="Z780" s="160">
        <f t="shared" si="331"/>
        <v>19500619</v>
      </c>
      <c r="AA780" s="160">
        <f t="shared" si="331"/>
        <v>19500620</v>
      </c>
      <c r="AB780" s="160">
        <f t="shared" si="331"/>
        <v>19500621</v>
      </c>
      <c r="AC780" s="160">
        <f t="shared" si="331"/>
        <v>19500622</v>
      </c>
      <c r="AD780" s="160">
        <f t="shared" si="331"/>
        <v>19500623</v>
      </c>
      <c r="AE780" s="160">
        <f t="shared" si="331"/>
        <v>19500624</v>
      </c>
      <c r="AF780" s="160">
        <f t="shared" si="331"/>
        <v>19500625</v>
      </c>
      <c r="AG780" s="160">
        <f t="shared" si="331"/>
        <v>19500600</v>
      </c>
    </row>
    <row r="781" spans="1:33">
      <c r="A781" s="17" t="s">
        <v>42</v>
      </c>
      <c r="B781" s="15">
        <v>757</v>
      </c>
      <c r="C781" s="16" t="s">
        <v>72</v>
      </c>
      <c r="D781" s="16" t="s">
        <v>26</v>
      </c>
      <c r="E781" s="16" t="s">
        <v>975</v>
      </c>
      <c r="F781" s="16" t="s">
        <v>43</v>
      </c>
      <c r="G781" s="160">
        <v>19500600</v>
      </c>
      <c r="H781" s="160">
        <v>19500601</v>
      </c>
      <c r="I781" s="160">
        <v>19500602</v>
      </c>
      <c r="J781" s="160">
        <v>19500603</v>
      </c>
      <c r="K781" s="160">
        <v>19500604</v>
      </c>
      <c r="L781" s="160">
        <v>19500605</v>
      </c>
      <c r="M781" s="160">
        <v>19500606</v>
      </c>
      <c r="N781" s="160">
        <v>19500607</v>
      </c>
      <c r="O781" s="160">
        <v>19500608</v>
      </c>
      <c r="P781" s="160">
        <v>19500609</v>
      </c>
      <c r="Q781" s="160">
        <v>19500610</v>
      </c>
      <c r="R781" s="160">
        <v>19500611</v>
      </c>
      <c r="S781" s="160">
        <v>19500612</v>
      </c>
      <c r="T781" s="160">
        <v>19500613</v>
      </c>
      <c r="U781" s="160">
        <v>19500614</v>
      </c>
      <c r="V781" s="160">
        <v>19500615</v>
      </c>
      <c r="W781" s="160">
        <v>19500616</v>
      </c>
      <c r="X781" s="160">
        <v>19500617</v>
      </c>
      <c r="Y781" s="160">
        <v>19500618</v>
      </c>
      <c r="Z781" s="160">
        <v>19500619</v>
      </c>
      <c r="AA781" s="160">
        <v>19500620</v>
      </c>
      <c r="AB781" s="160">
        <v>19500621</v>
      </c>
      <c r="AC781" s="160">
        <v>19500622</v>
      </c>
      <c r="AD781" s="160">
        <v>19500623</v>
      </c>
      <c r="AE781" s="160">
        <v>19500624</v>
      </c>
      <c r="AF781" s="160">
        <v>19500625</v>
      </c>
      <c r="AG781" s="160">
        <v>19500600</v>
      </c>
    </row>
    <row r="782" spans="1:33" s="111" customFormat="1" ht="36.75" customHeight="1">
      <c r="A782" s="109" t="s">
        <v>796</v>
      </c>
      <c r="B782" s="38">
        <v>757</v>
      </c>
      <c r="C782" s="39" t="s">
        <v>113</v>
      </c>
      <c r="D782" s="39" t="s">
        <v>37</v>
      </c>
      <c r="E782" s="39" t="s">
        <v>422</v>
      </c>
      <c r="F782" s="39"/>
      <c r="G782" s="165">
        <f>G786+G797+G806+G819+G815+G794+G783+G822+G803+G800</f>
        <v>21220805.27</v>
      </c>
      <c r="H782" s="165">
        <f t="shared" ref="H782:AG782" si="332">H786+H797+H806+H819+H815+H794+H783+H822+H803+H800</f>
        <v>21220810.27</v>
      </c>
      <c r="I782" s="165">
        <f t="shared" si="332"/>
        <v>21220815.27</v>
      </c>
      <c r="J782" s="165">
        <f t="shared" si="332"/>
        <v>21220820.27</v>
      </c>
      <c r="K782" s="165">
        <f t="shared" si="332"/>
        <v>21220825.27</v>
      </c>
      <c r="L782" s="165">
        <f t="shared" si="332"/>
        <v>21220830.27</v>
      </c>
      <c r="M782" s="165">
        <f t="shared" si="332"/>
        <v>21220835.27</v>
      </c>
      <c r="N782" s="165">
        <f t="shared" si="332"/>
        <v>21220840.27</v>
      </c>
      <c r="O782" s="165">
        <f t="shared" si="332"/>
        <v>21220845.27</v>
      </c>
      <c r="P782" s="165">
        <f t="shared" si="332"/>
        <v>21220850.27</v>
      </c>
      <c r="Q782" s="165">
        <f t="shared" si="332"/>
        <v>21220855.27</v>
      </c>
      <c r="R782" s="165">
        <f t="shared" si="332"/>
        <v>21220805.27</v>
      </c>
      <c r="S782" s="165">
        <f t="shared" si="332"/>
        <v>0</v>
      </c>
      <c r="T782" s="165">
        <f t="shared" si="332"/>
        <v>0</v>
      </c>
      <c r="U782" s="165">
        <f t="shared" si="332"/>
        <v>0</v>
      </c>
      <c r="V782" s="165">
        <f t="shared" si="332"/>
        <v>0</v>
      </c>
      <c r="W782" s="165">
        <f t="shared" si="332"/>
        <v>0</v>
      </c>
      <c r="X782" s="165">
        <f t="shared" si="332"/>
        <v>0</v>
      </c>
      <c r="Y782" s="165">
        <f t="shared" si="332"/>
        <v>0</v>
      </c>
      <c r="Z782" s="165">
        <f t="shared" si="332"/>
        <v>0</v>
      </c>
      <c r="AA782" s="165">
        <f t="shared" si="332"/>
        <v>0</v>
      </c>
      <c r="AB782" s="165">
        <f t="shared" si="332"/>
        <v>0</v>
      </c>
      <c r="AC782" s="165">
        <f t="shared" si="332"/>
        <v>0</v>
      </c>
      <c r="AD782" s="165">
        <f t="shared" si="332"/>
        <v>0</v>
      </c>
      <c r="AE782" s="165">
        <f t="shared" si="332"/>
        <v>0</v>
      </c>
      <c r="AF782" s="165">
        <f t="shared" si="332"/>
        <v>0</v>
      </c>
      <c r="AG782" s="165">
        <f t="shared" si="332"/>
        <v>21220805.27</v>
      </c>
    </row>
    <row r="783" spans="1:33" ht="25.5" hidden="1">
      <c r="A783" s="17" t="s">
        <v>384</v>
      </c>
      <c r="B783" s="15">
        <v>792</v>
      </c>
      <c r="C783" s="16" t="s">
        <v>35</v>
      </c>
      <c r="D783" s="16" t="s">
        <v>109</v>
      </c>
      <c r="E783" s="16" t="s">
        <v>255</v>
      </c>
      <c r="F783" s="16"/>
      <c r="G783" s="159">
        <f>G784</f>
        <v>0</v>
      </c>
      <c r="H783" s="159">
        <f t="shared" ref="H783:AG784" si="333">H784</f>
        <v>0</v>
      </c>
      <c r="I783" s="159">
        <f t="shared" si="333"/>
        <v>0</v>
      </c>
      <c r="J783" s="159">
        <f t="shared" si="333"/>
        <v>0</v>
      </c>
      <c r="K783" s="159">
        <f t="shared" si="333"/>
        <v>0</v>
      </c>
      <c r="L783" s="159">
        <f t="shared" si="333"/>
        <v>0</v>
      </c>
      <c r="M783" s="159">
        <f t="shared" si="333"/>
        <v>0</v>
      </c>
      <c r="N783" s="159">
        <f t="shared" si="333"/>
        <v>0</v>
      </c>
      <c r="O783" s="159">
        <f t="shared" si="333"/>
        <v>0</v>
      </c>
      <c r="P783" s="159">
        <f t="shared" si="333"/>
        <v>0</v>
      </c>
      <c r="Q783" s="159">
        <f t="shared" si="333"/>
        <v>0</v>
      </c>
      <c r="R783" s="159">
        <f t="shared" si="333"/>
        <v>0</v>
      </c>
      <c r="S783" s="159">
        <f t="shared" si="333"/>
        <v>0</v>
      </c>
      <c r="T783" s="159">
        <f t="shared" si="333"/>
        <v>0</v>
      </c>
      <c r="U783" s="159">
        <f t="shared" si="333"/>
        <v>0</v>
      </c>
      <c r="V783" s="159">
        <f t="shared" si="333"/>
        <v>0</v>
      </c>
      <c r="W783" s="159">
        <f t="shared" si="333"/>
        <v>0</v>
      </c>
      <c r="X783" s="159">
        <f t="shared" si="333"/>
        <v>0</v>
      </c>
      <c r="Y783" s="159">
        <f t="shared" si="333"/>
        <v>0</v>
      </c>
      <c r="Z783" s="159">
        <f t="shared" si="333"/>
        <v>0</v>
      </c>
      <c r="AA783" s="159">
        <f t="shared" si="333"/>
        <v>0</v>
      </c>
      <c r="AB783" s="159">
        <f t="shared" si="333"/>
        <v>0</v>
      </c>
      <c r="AC783" s="159">
        <f t="shared" si="333"/>
        <v>0</v>
      </c>
      <c r="AD783" s="159">
        <f t="shared" si="333"/>
        <v>0</v>
      </c>
      <c r="AE783" s="159">
        <f t="shared" si="333"/>
        <v>0</v>
      </c>
      <c r="AF783" s="159">
        <f t="shared" si="333"/>
        <v>0</v>
      </c>
      <c r="AG783" s="159">
        <f t="shared" si="333"/>
        <v>0</v>
      </c>
    </row>
    <row r="784" spans="1:33" ht="25.5" hidden="1">
      <c r="A784" s="17" t="s">
        <v>40</v>
      </c>
      <c r="B784" s="15">
        <v>792</v>
      </c>
      <c r="C784" s="16" t="s">
        <v>35</v>
      </c>
      <c r="D784" s="16" t="s">
        <v>109</v>
      </c>
      <c r="E784" s="16" t="s">
        <v>255</v>
      </c>
      <c r="F784" s="16" t="s">
        <v>41</v>
      </c>
      <c r="G784" s="159">
        <f>G785</f>
        <v>0</v>
      </c>
      <c r="H784" s="159">
        <f t="shared" si="333"/>
        <v>0</v>
      </c>
      <c r="I784" s="159">
        <f t="shared" si="333"/>
        <v>0</v>
      </c>
      <c r="J784" s="159">
        <f t="shared" si="333"/>
        <v>0</v>
      </c>
      <c r="K784" s="159">
        <f t="shared" si="333"/>
        <v>0</v>
      </c>
      <c r="L784" s="159">
        <f t="shared" si="333"/>
        <v>0</v>
      </c>
      <c r="M784" s="159">
        <f t="shared" si="333"/>
        <v>0</v>
      </c>
      <c r="N784" s="159">
        <f t="shared" si="333"/>
        <v>0</v>
      </c>
      <c r="O784" s="159">
        <f t="shared" si="333"/>
        <v>0</v>
      </c>
      <c r="P784" s="159">
        <f t="shared" si="333"/>
        <v>0</v>
      </c>
      <c r="Q784" s="159">
        <f t="shared" si="333"/>
        <v>0</v>
      </c>
      <c r="R784" s="159">
        <f t="shared" si="333"/>
        <v>0</v>
      </c>
      <c r="S784" s="159">
        <f t="shared" si="333"/>
        <v>0</v>
      </c>
      <c r="T784" s="159">
        <f t="shared" si="333"/>
        <v>0</v>
      </c>
      <c r="U784" s="159">
        <f t="shared" si="333"/>
        <v>0</v>
      </c>
      <c r="V784" s="159">
        <f t="shared" si="333"/>
        <v>0</v>
      </c>
      <c r="W784" s="159">
        <f t="shared" si="333"/>
        <v>0</v>
      </c>
      <c r="X784" s="159">
        <f t="shared" si="333"/>
        <v>0</v>
      </c>
      <c r="Y784" s="159">
        <f t="shared" si="333"/>
        <v>0</v>
      </c>
      <c r="Z784" s="159">
        <f t="shared" si="333"/>
        <v>0</v>
      </c>
      <c r="AA784" s="159">
        <f t="shared" si="333"/>
        <v>0</v>
      </c>
      <c r="AB784" s="159">
        <f t="shared" si="333"/>
        <v>0</v>
      </c>
      <c r="AC784" s="159">
        <f t="shared" si="333"/>
        <v>0</v>
      </c>
      <c r="AD784" s="159">
        <f t="shared" si="333"/>
        <v>0</v>
      </c>
      <c r="AE784" s="159">
        <f t="shared" si="333"/>
        <v>0</v>
      </c>
      <c r="AF784" s="159">
        <f t="shared" si="333"/>
        <v>0</v>
      </c>
      <c r="AG784" s="159">
        <f t="shared" si="333"/>
        <v>0</v>
      </c>
    </row>
    <row r="785" spans="1:33" hidden="1">
      <c r="A785" s="17" t="s">
        <v>42</v>
      </c>
      <c r="B785" s="15">
        <v>792</v>
      </c>
      <c r="C785" s="16" t="s">
        <v>35</v>
      </c>
      <c r="D785" s="16" t="s">
        <v>109</v>
      </c>
      <c r="E785" s="16" t="s">
        <v>255</v>
      </c>
      <c r="F785" s="16" t="s">
        <v>43</v>
      </c>
      <c r="G785" s="159">
        <f>'прил 7'!G70</f>
        <v>0</v>
      </c>
      <c r="H785" s="159">
        <f>'прил 7'!H70</f>
        <v>0</v>
      </c>
      <c r="I785" s="159">
        <f>'прил 7'!I70</f>
        <v>0</v>
      </c>
      <c r="J785" s="159">
        <f>'прил 7'!J70</f>
        <v>0</v>
      </c>
      <c r="K785" s="159">
        <f>'прил 7'!K70</f>
        <v>0</v>
      </c>
      <c r="L785" s="159">
        <f>'прил 7'!L70</f>
        <v>0</v>
      </c>
      <c r="M785" s="159">
        <f>'прил 7'!M70</f>
        <v>0</v>
      </c>
      <c r="N785" s="159">
        <f>'прил 7'!N70</f>
        <v>0</v>
      </c>
      <c r="O785" s="159">
        <f>'прил 7'!O70</f>
        <v>0</v>
      </c>
      <c r="P785" s="159">
        <f>'прил 7'!P70</f>
        <v>0</v>
      </c>
      <c r="Q785" s="159">
        <f>'прил 7'!Q70</f>
        <v>0</v>
      </c>
      <c r="R785" s="159">
        <f>'прил 7'!R70</f>
        <v>0</v>
      </c>
      <c r="S785" s="159">
        <f>'прил 7'!S70</f>
        <v>0</v>
      </c>
      <c r="T785" s="159">
        <f>'прил 7'!T70</f>
        <v>0</v>
      </c>
      <c r="U785" s="159">
        <f>'прил 7'!U70</f>
        <v>0</v>
      </c>
      <c r="V785" s="159">
        <f>'прил 7'!V70</f>
        <v>0</v>
      </c>
      <c r="W785" s="159">
        <f>'прил 7'!W70</f>
        <v>0</v>
      </c>
      <c r="X785" s="159">
        <f>'прил 7'!X70</f>
        <v>0</v>
      </c>
      <c r="Y785" s="159">
        <f>'прил 7'!Y70</f>
        <v>0</v>
      </c>
      <c r="Z785" s="159">
        <f>'прил 7'!Z70</f>
        <v>0</v>
      </c>
      <c r="AA785" s="159">
        <f>'прил 7'!AA70</f>
        <v>0</v>
      </c>
      <c r="AB785" s="159">
        <f>'прил 7'!AB70</f>
        <v>0</v>
      </c>
      <c r="AC785" s="159">
        <f>'прил 7'!AC70</f>
        <v>0</v>
      </c>
      <c r="AD785" s="159">
        <f>'прил 7'!AD70</f>
        <v>0</v>
      </c>
      <c r="AE785" s="159">
        <f>'прил 7'!AE70</f>
        <v>0</v>
      </c>
      <c r="AF785" s="159">
        <f>'прил 7'!AF70</f>
        <v>0</v>
      </c>
      <c r="AG785" s="159">
        <f>'прил 7'!AG70</f>
        <v>0</v>
      </c>
    </row>
    <row r="786" spans="1:33" s="19" customFormat="1" ht="25.5" hidden="1">
      <c r="A786" s="14" t="s">
        <v>229</v>
      </c>
      <c r="B786" s="15">
        <v>757</v>
      </c>
      <c r="C786" s="16" t="s">
        <v>35</v>
      </c>
      <c r="D786" s="16" t="s">
        <v>109</v>
      </c>
      <c r="E786" s="16" t="s">
        <v>440</v>
      </c>
      <c r="F786" s="16"/>
      <c r="G786" s="159">
        <f>G791+G787+G789</f>
        <v>0</v>
      </c>
      <c r="H786" s="159">
        <f t="shared" ref="H786:AG786" si="334">H791+H787+H789</f>
        <v>0</v>
      </c>
      <c r="I786" s="159">
        <f t="shared" si="334"/>
        <v>0</v>
      </c>
      <c r="J786" s="159">
        <f t="shared" si="334"/>
        <v>0</v>
      </c>
      <c r="K786" s="159">
        <f t="shared" si="334"/>
        <v>0</v>
      </c>
      <c r="L786" s="159">
        <f t="shared" si="334"/>
        <v>0</v>
      </c>
      <c r="M786" s="159">
        <f t="shared" si="334"/>
        <v>0</v>
      </c>
      <c r="N786" s="159">
        <f t="shared" si="334"/>
        <v>0</v>
      </c>
      <c r="O786" s="159">
        <f t="shared" si="334"/>
        <v>0</v>
      </c>
      <c r="P786" s="159">
        <f t="shared" si="334"/>
        <v>0</v>
      </c>
      <c r="Q786" s="159">
        <f t="shared" si="334"/>
        <v>0</v>
      </c>
      <c r="R786" s="159">
        <f t="shared" si="334"/>
        <v>0</v>
      </c>
      <c r="S786" s="159">
        <f t="shared" si="334"/>
        <v>0</v>
      </c>
      <c r="T786" s="159">
        <f t="shared" si="334"/>
        <v>0</v>
      </c>
      <c r="U786" s="159">
        <f t="shared" si="334"/>
        <v>0</v>
      </c>
      <c r="V786" s="159">
        <f t="shared" si="334"/>
        <v>0</v>
      </c>
      <c r="W786" s="159">
        <f t="shared" si="334"/>
        <v>0</v>
      </c>
      <c r="X786" s="159">
        <f t="shared" si="334"/>
        <v>0</v>
      </c>
      <c r="Y786" s="159">
        <f t="shared" si="334"/>
        <v>0</v>
      </c>
      <c r="Z786" s="159">
        <f t="shared" si="334"/>
        <v>0</v>
      </c>
      <c r="AA786" s="159">
        <f t="shared" si="334"/>
        <v>0</v>
      </c>
      <c r="AB786" s="159">
        <f t="shared" si="334"/>
        <v>0</v>
      </c>
      <c r="AC786" s="159">
        <f t="shared" si="334"/>
        <v>0</v>
      </c>
      <c r="AD786" s="159">
        <f t="shared" si="334"/>
        <v>0</v>
      </c>
      <c r="AE786" s="159">
        <f t="shared" si="334"/>
        <v>0</v>
      </c>
      <c r="AF786" s="159">
        <f t="shared" si="334"/>
        <v>0</v>
      </c>
      <c r="AG786" s="159">
        <f t="shared" si="334"/>
        <v>0</v>
      </c>
    </row>
    <row r="787" spans="1:33" s="19" customFormat="1" ht="25.5" hidden="1">
      <c r="A787" s="17" t="s">
        <v>40</v>
      </c>
      <c r="B787" s="15">
        <v>757</v>
      </c>
      <c r="C787" s="16" t="s">
        <v>35</v>
      </c>
      <c r="D787" s="16" t="s">
        <v>109</v>
      </c>
      <c r="E787" s="16" t="s">
        <v>440</v>
      </c>
      <c r="F787" s="16" t="s">
        <v>41</v>
      </c>
      <c r="G787" s="159">
        <f>G788</f>
        <v>0</v>
      </c>
      <c r="H787" s="159">
        <f t="shared" ref="H787:AG787" si="335">H788</f>
        <v>0</v>
      </c>
      <c r="I787" s="159">
        <f t="shared" si="335"/>
        <v>0</v>
      </c>
      <c r="J787" s="159">
        <f t="shared" si="335"/>
        <v>0</v>
      </c>
      <c r="K787" s="159">
        <f t="shared" si="335"/>
        <v>0</v>
      </c>
      <c r="L787" s="159">
        <f t="shared" si="335"/>
        <v>0</v>
      </c>
      <c r="M787" s="159">
        <f t="shared" si="335"/>
        <v>0</v>
      </c>
      <c r="N787" s="159">
        <f t="shared" si="335"/>
        <v>0</v>
      </c>
      <c r="O787" s="159">
        <f t="shared" si="335"/>
        <v>0</v>
      </c>
      <c r="P787" s="159">
        <f t="shared" si="335"/>
        <v>0</v>
      </c>
      <c r="Q787" s="159">
        <f t="shared" si="335"/>
        <v>0</v>
      </c>
      <c r="R787" s="159">
        <f t="shared" si="335"/>
        <v>0</v>
      </c>
      <c r="S787" s="159">
        <f t="shared" si="335"/>
        <v>0</v>
      </c>
      <c r="T787" s="159">
        <f t="shared" si="335"/>
        <v>0</v>
      </c>
      <c r="U787" s="159">
        <f t="shared" si="335"/>
        <v>0</v>
      </c>
      <c r="V787" s="159">
        <f t="shared" si="335"/>
        <v>0</v>
      </c>
      <c r="W787" s="159">
        <f t="shared" si="335"/>
        <v>0</v>
      </c>
      <c r="X787" s="159">
        <f t="shared" si="335"/>
        <v>0</v>
      </c>
      <c r="Y787" s="159">
        <f t="shared" si="335"/>
        <v>0</v>
      </c>
      <c r="Z787" s="159">
        <f t="shared" si="335"/>
        <v>0</v>
      </c>
      <c r="AA787" s="159">
        <f t="shared" si="335"/>
        <v>0</v>
      </c>
      <c r="AB787" s="159">
        <f t="shared" si="335"/>
        <v>0</v>
      </c>
      <c r="AC787" s="159">
        <f t="shared" si="335"/>
        <v>0</v>
      </c>
      <c r="AD787" s="159">
        <f t="shared" si="335"/>
        <v>0</v>
      </c>
      <c r="AE787" s="159">
        <f t="shared" si="335"/>
        <v>0</v>
      </c>
      <c r="AF787" s="159">
        <f t="shared" si="335"/>
        <v>0</v>
      </c>
      <c r="AG787" s="159">
        <f t="shared" si="335"/>
        <v>0</v>
      </c>
    </row>
    <row r="788" spans="1:33" s="19" customFormat="1" hidden="1">
      <c r="A788" s="17" t="s">
        <v>42</v>
      </c>
      <c r="B788" s="15">
        <v>757</v>
      </c>
      <c r="C788" s="16" t="s">
        <v>35</v>
      </c>
      <c r="D788" s="16" t="s">
        <v>109</v>
      </c>
      <c r="E788" s="16" t="s">
        <v>440</v>
      </c>
      <c r="F788" s="16" t="s">
        <v>43</v>
      </c>
      <c r="G788" s="159">
        <f>'прил 7'!G105</f>
        <v>0</v>
      </c>
      <c r="H788" s="159">
        <f>'прил 7'!H105</f>
        <v>0</v>
      </c>
      <c r="I788" s="159">
        <f>'прил 7'!I105</f>
        <v>0</v>
      </c>
      <c r="J788" s="159">
        <f>'прил 7'!J105</f>
        <v>0</v>
      </c>
      <c r="K788" s="159">
        <f>'прил 7'!K105</f>
        <v>0</v>
      </c>
      <c r="L788" s="159">
        <f>'прил 7'!L105</f>
        <v>0</v>
      </c>
      <c r="M788" s="159">
        <f>'прил 7'!M105</f>
        <v>0</v>
      </c>
      <c r="N788" s="159">
        <f>'прил 7'!N105</f>
        <v>0</v>
      </c>
      <c r="O788" s="159">
        <f>'прил 7'!O105</f>
        <v>0</v>
      </c>
      <c r="P788" s="159">
        <f>'прил 7'!P105</f>
        <v>0</v>
      </c>
      <c r="Q788" s="159">
        <f>'прил 7'!Q105</f>
        <v>0</v>
      </c>
      <c r="R788" s="159">
        <f>'прил 7'!R105</f>
        <v>0</v>
      </c>
      <c r="S788" s="159">
        <f>'прил 7'!S105</f>
        <v>0</v>
      </c>
      <c r="T788" s="159">
        <f>'прил 7'!T105</f>
        <v>0</v>
      </c>
      <c r="U788" s="159">
        <f>'прил 7'!U105</f>
        <v>0</v>
      </c>
      <c r="V788" s="159">
        <f>'прил 7'!V105</f>
        <v>0</v>
      </c>
      <c r="W788" s="159">
        <f>'прил 7'!W105</f>
        <v>0</v>
      </c>
      <c r="X788" s="159">
        <f>'прил 7'!X105</f>
        <v>0</v>
      </c>
      <c r="Y788" s="159">
        <f>'прил 7'!Y105</f>
        <v>0</v>
      </c>
      <c r="Z788" s="159">
        <f>'прил 7'!Z105</f>
        <v>0</v>
      </c>
      <c r="AA788" s="159">
        <f>'прил 7'!AA105</f>
        <v>0</v>
      </c>
      <c r="AB788" s="159">
        <f>'прил 7'!AB105</f>
        <v>0</v>
      </c>
      <c r="AC788" s="159">
        <f>'прил 7'!AC105</f>
        <v>0</v>
      </c>
      <c r="AD788" s="159">
        <f>'прил 7'!AD105</f>
        <v>0</v>
      </c>
      <c r="AE788" s="159">
        <f>'прил 7'!AE105</f>
        <v>0</v>
      </c>
      <c r="AF788" s="159">
        <f>'прил 7'!AF105</f>
        <v>0</v>
      </c>
      <c r="AG788" s="159">
        <f>'прил 7'!AG105</f>
        <v>0</v>
      </c>
    </row>
    <row r="789" spans="1:33" s="19" customFormat="1" ht="14.25" hidden="1" customHeight="1">
      <c r="A789" s="17" t="s">
        <v>332</v>
      </c>
      <c r="B789" s="15">
        <v>757</v>
      </c>
      <c r="C789" s="16" t="s">
        <v>35</v>
      </c>
      <c r="D789" s="16" t="s">
        <v>109</v>
      </c>
      <c r="E789" s="16" t="s">
        <v>418</v>
      </c>
      <c r="F789" s="16" t="s">
        <v>333</v>
      </c>
      <c r="G789" s="159">
        <f>G790</f>
        <v>0</v>
      </c>
      <c r="H789" s="159">
        <f t="shared" ref="H789:AG789" si="336">H790</f>
        <v>0</v>
      </c>
      <c r="I789" s="159">
        <f t="shared" si="336"/>
        <v>0</v>
      </c>
      <c r="J789" s="159">
        <f t="shared" si="336"/>
        <v>0</v>
      </c>
      <c r="K789" s="159">
        <f t="shared" si="336"/>
        <v>0</v>
      </c>
      <c r="L789" s="159">
        <f t="shared" si="336"/>
        <v>0</v>
      </c>
      <c r="M789" s="159">
        <f t="shared" si="336"/>
        <v>0</v>
      </c>
      <c r="N789" s="159">
        <f t="shared" si="336"/>
        <v>0</v>
      </c>
      <c r="O789" s="159">
        <f t="shared" si="336"/>
        <v>0</v>
      </c>
      <c r="P789" s="159">
        <f t="shared" si="336"/>
        <v>0</v>
      </c>
      <c r="Q789" s="159">
        <f t="shared" si="336"/>
        <v>0</v>
      </c>
      <c r="R789" s="159">
        <f t="shared" si="336"/>
        <v>0</v>
      </c>
      <c r="S789" s="159">
        <f t="shared" si="336"/>
        <v>0</v>
      </c>
      <c r="T789" s="159">
        <f t="shared" si="336"/>
        <v>0</v>
      </c>
      <c r="U789" s="159">
        <f t="shared" si="336"/>
        <v>0</v>
      </c>
      <c r="V789" s="159">
        <f t="shared" si="336"/>
        <v>0</v>
      </c>
      <c r="W789" s="159">
        <f t="shared" si="336"/>
        <v>0</v>
      </c>
      <c r="X789" s="159">
        <f t="shared" si="336"/>
        <v>0</v>
      </c>
      <c r="Y789" s="159">
        <f t="shared" si="336"/>
        <v>0</v>
      </c>
      <c r="Z789" s="159">
        <f t="shared" si="336"/>
        <v>0</v>
      </c>
      <c r="AA789" s="159">
        <f t="shared" si="336"/>
        <v>0</v>
      </c>
      <c r="AB789" s="159">
        <f t="shared" si="336"/>
        <v>0</v>
      </c>
      <c r="AC789" s="159">
        <f t="shared" si="336"/>
        <v>0</v>
      </c>
      <c r="AD789" s="159">
        <f t="shared" si="336"/>
        <v>0</v>
      </c>
      <c r="AE789" s="159">
        <f t="shared" si="336"/>
        <v>0</v>
      </c>
      <c r="AF789" s="159">
        <f t="shared" si="336"/>
        <v>0</v>
      </c>
      <c r="AG789" s="159">
        <f t="shared" si="336"/>
        <v>0</v>
      </c>
    </row>
    <row r="790" spans="1:33" s="19" customFormat="1" ht="27" hidden="1" customHeight="1">
      <c r="A790" s="17" t="s">
        <v>334</v>
      </c>
      <c r="B790" s="15">
        <v>757</v>
      </c>
      <c r="C790" s="16" t="s">
        <v>35</v>
      </c>
      <c r="D790" s="16" t="s">
        <v>109</v>
      </c>
      <c r="E790" s="16" t="s">
        <v>418</v>
      </c>
      <c r="F790" s="16" t="s">
        <v>335</v>
      </c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  <c r="AE790" s="159"/>
      <c r="AF790" s="159"/>
      <c r="AG790" s="159"/>
    </row>
    <row r="791" spans="1:33" s="19" customFormat="1" ht="25.5" hidden="1">
      <c r="A791" s="17" t="s">
        <v>40</v>
      </c>
      <c r="B791" s="15">
        <v>757</v>
      </c>
      <c r="C791" s="16" t="s">
        <v>35</v>
      </c>
      <c r="D791" s="16" t="s">
        <v>109</v>
      </c>
      <c r="E791" s="16" t="s">
        <v>418</v>
      </c>
      <c r="F791" s="16" t="s">
        <v>41</v>
      </c>
      <c r="G791" s="159">
        <f>G792</f>
        <v>0</v>
      </c>
      <c r="H791" s="159">
        <f t="shared" ref="H791:AG791" si="337">H792</f>
        <v>0</v>
      </c>
      <c r="I791" s="159">
        <f t="shared" si="337"/>
        <v>0</v>
      </c>
      <c r="J791" s="159">
        <f t="shared" si="337"/>
        <v>0</v>
      </c>
      <c r="K791" s="159">
        <f t="shared" si="337"/>
        <v>0</v>
      </c>
      <c r="L791" s="159">
        <f t="shared" si="337"/>
        <v>0</v>
      </c>
      <c r="M791" s="159">
        <f t="shared" si="337"/>
        <v>0</v>
      </c>
      <c r="N791" s="159">
        <f t="shared" si="337"/>
        <v>0</v>
      </c>
      <c r="O791" s="159">
        <f t="shared" si="337"/>
        <v>0</v>
      </c>
      <c r="P791" s="159">
        <f t="shared" si="337"/>
        <v>0</v>
      </c>
      <c r="Q791" s="159">
        <f t="shared" si="337"/>
        <v>0</v>
      </c>
      <c r="R791" s="159">
        <f t="shared" si="337"/>
        <v>0</v>
      </c>
      <c r="S791" s="159">
        <f t="shared" si="337"/>
        <v>0</v>
      </c>
      <c r="T791" s="159">
        <f t="shared" si="337"/>
        <v>0</v>
      </c>
      <c r="U791" s="159">
        <f t="shared" si="337"/>
        <v>0</v>
      </c>
      <c r="V791" s="159">
        <f t="shared" si="337"/>
        <v>0</v>
      </c>
      <c r="W791" s="159">
        <f t="shared" si="337"/>
        <v>0</v>
      </c>
      <c r="X791" s="159">
        <f t="shared" si="337"/>
        <v>0</v>
      </c>
      <c r="Y791" s="159">
        <f t="shared" si="337"/>
        <v>0</v>
      </c>
      <c r="Z791" s="159">
        <f t="shared" si="337"/>
        <v>0</v>
      </c>
      <c r="AA791" s="159">
        <f t="shared" si="337"/>
        <v>0</v>
      </c>
      <c r="AB791" s="159">
        <f t="shared" si="337"/>
        <v>0</v>
      </c>
      <c r="AC791" s="159">
        <f t="shared" si="337"/>
        <v>0</v>
      </c>
      <c r="AD791" s="159">
        <f t="shared" si="337"/>
        <v>0</v>
      </c>
      <c r="AE791" s="159">
        <f t="shared" si="337"/>
        <v>0</v>
      </c>
      <c r="AF791" s="159">
        <f t="shared" si="337"/>
        <v>0</v>
      </c>
      <c r="AG791" s="159">
        <f t="shared" si="337"/>
        <v>0</v>
      </c>
    </row>
    <row r="792" spans="1:33" s="19" customFormat="1" hidden="1">
      <c r="A792" s="17" t="s">
        <v>42</v>
      </c>
      <c r="B792" s="15">
        <v>757</v>
      </c>
      <c r="C792" s="16" t="s">
        <v>35</v>
      </c>
      <c r="D792" s="16" t="s">
        <v>109</v>
      </c>
      <c r="E792" s="16" t="s">
        <v>418</v>
      </c>
      <c r="F792" s="16" t="s">
        <v>43</v>
      </c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  <c r="AE792" s="159"/>
      <c r="AF792" s="159"/>
      <c r="AG792" s="159"/>
    </row>
    <row r="793" spans="1:33" s="19" customFormat="1" hidden="1">
      <c r="A793" s="17" t="s">
        <v>45</v>
      </c>
      <c r="B793" s="15">
        <v>757</v>
      </c>
      <c r="C793" s="16" t="s">
        <v>35</v>
      </c>
      <c r="D793" s="16" t="s">
        <v>109</v>
      </c>
      <c r="E793" s="16" t="s">
        <v>230</v>
      </c>
      <c r="F793" s="16" t="s">
        <v>88</v>
      </c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  <c r="AE793" s="159"/>
      <c r="AF793" s="159"/>
      <c r="AG793" s="159"/>
    </row>
    <row r="794" spans="1:33" ht="78.75" hidden="1" customHeight="1">
      <c r="A794" s="17" t="s">
        <v>540</v>
      </c>
      <c r="B794" s="15">
        <v>757</v>
      </c>
      <c r="C794" s="16" t="s">
        <v>35</v>
      </c>
      <c r="D794" s="16" t="s">
        <v>109</v>
      </c>
      <c r="E794" s="16" t="s">
        <v>273</v>
      </c>
      <c r="F794" s="16"/>
      <c r="G794" s="159">
        <f>G795</f>
        <v>0</v>
      </c>
      <c r="H794" s="159">
        <f t="shared" ref="H794:AG795" si="338">H795</f>
        <v>0</v>
      </c>
      <c r="I794" s="159">
        <f t="shared" si="338"/>
        <v>0</v>
      </c>
      <c r="J794" s="159">
        <f t="shared" si="338"/>
        <v>0</v>
      </c>
      <c r="K794" s="159">
        <f t="shared" si="338"/>
        <v>0</v>
      </c>
      <c r="L794" s="159">
        <f t="shared" si="338"/>
        <v>0</v>
      </c>
      <c r="M794" s="159">
        <f t="shared" si="338"/>
        <v>0</v>
      </c>
      <c r="N794" s="159">
        <f t="shared" si="338"/>
        <v>0</v>
      </c>
      <c r="O794" s="159">
        <f t="shared" si="338"/>
        <v>0</v>
      </c>
      <c r="P794" s="159">
        <f t="shared" si="338"/>
        <v>0</v>
      </c>
      <c r="Q794" s="159">
        <f t="shared" si="338"/>
        <v>0</v>
      </c>
      <c r="R794" s="159">
        <f t="shared" si="338"/>
        <v>0</v>
      </c>
      <c r="S794" s="159">
        <f t="shared" si="338"/>
        <v>0</v>
      </c>
      <c r="T794" s="159">
        <f t="shared" si="338"/>
        <v>0</v>
      </c>
      <c r="U794" s="159">
        <f t="shared" si="338"/>
        <v>0</v>
      </c>
      <c r="V794" s="159">
        <f t="shared" si="338"/>
        <v>0</v>
      </c>
      <c r="W794" s="159">
        <f t="shared" si="338"/>
        <v>0</v>
      </c>
      <c r="X794" s="159">
        <f t="shared" si="338"/>
        <v>0</v>
      </c>
      <c r="Y794" s="159">
        <f t="shared" si="338"/>
        <v>0</v>
      </c>
      <c r="Z794" s="159">
        <f t="shared" si="338"/>
        <v>0</v>
      </c>
      <c r="AA794" s="159">
        <f t="shared" si="338"/>
        <v>0</v>
      </c>
      <c r="AB794" s="159">
        <f t="shared" si="338"/>
        <v>0</v>
      </c>
      <c r="AC794" s="159">
        <f t="shared" si="338"/>
        <v>0</v>
      </c>
      <c r="AD794" s="159">
        <f t="shared" si="338"/>
        <v>0</v>
      </c>
      <c r="AE794" s="159">
        <f t="shared" si="338"/>
        <v>0</v>
      </c>
      <c r="AF794" s="159">
        <f t="shared" si="338"/>
        <v>0</v>
      </c>
      <c r="AG794" s="159">
        <f t="shared" si="338"/>
        <v>0</v>
      </c>
    </row>
    <row r="795" spans="1:33" ht="32.25" hidden="1" customHeight="1">
      <c r="A795" s="17" t="s">
        <v>40</v>
      </c>
      <c r="B795" s="15">
        <v>757</v>
      </c>
      <c r="C795" s="16" t="s">
        <v>35</v>
      </c>
      <c r="D795" s="16" t="s">
        <v>109</v>
      </c>
      <c r="E795" s="16" t="s">
        <v>273</v>
      </c>
      <c r="F795" s="16" t="s">
        <v>41</v>
      </c>
      <c r="G795" s="159">
        <f>G796</f>
        <v>0</v>
      </c>
      <c r="H795" s="159">
        <f t="shared" si="338"/>
        <v>0</v>
      </c>
      <c r="I795" s="159">
        <f t="shared" si="338"/>
        <v>0</v>
      </c>
      <c r="J795" s="159">
        <f t="shared" si="338"/>
        <v>0</v>
      </c>
      <c r="K795" s="159">
        <f t="shared" si="338"/>
        <v>0</v>
      </c>
      <c r="L795" s="159">
        <f t="shared" si="338"/>
        <v>0</v>
      </c>
      <c r="M795" s="159">
        <f t="shared" si="338"/>
        <v>0</v>
      </c>
      <c r="N795" s="159">
        <f t="shared" si="338"/>
        <v>0</v>
      </c>
      <c r="O795" s="159">
        <f t="shared" si="338"/>
        <v>0</v>
      </c>
      <c r="P795" s="159">
        <f t="shared" si="338"/>
        <v>0</v>
      </c>
      <c r="Q795" s="159">
        <f t="shared" si="338"/>
        <v>0</v>
      </c>
      <c r="R795" s="159">
        <f t="shared" si="338"/>
        <v>0</v>
      </c>
      <c r="S795" s="159">
        <f t="shared" si="338"/>
        <v>0</v>
      </c>
      <c r="T795" s="159">
        <f t="shared" si="338"/>
        <v>0</v>
      </c>
      <c r="U795" s="159">
        <f t="shared" si="338"/>
        <v>0</v>
      </c>
      <c r="V795" s="159">
        <f t="shared" si="338"/>
        <v>0</v>
      </c>
      <c r="W795" s="159">
        <f t="shared" si="338"/>
        <v>0</v>
      </c>
      <c r="X795" s="159">
        <f t="shared" si="338"/>
        <v>0</v>
      </c>
      <c r="Y795" s="159">
        <f t="shared" si="338"/>
        <v>0</v>
      </c>
      <c r="Z795" s="159">
        <f t="shared" si="338"/>
        <v>0</v>
      </c>
      <c r="AA795" s="159">
        <f t="shared" si="338"/>
        <v>0</v>
      </c>
      <c r="AB795" s="159">
        <f t="shared" si="338"/>
        <v>0</v>
      </c>
      <c r="AC795" s="159">
        <f t="shared" si="338"/>
        <v>0</v>
      </c>
      <c r="AD795" s="159">
        <f t="shared" si="338"/>
        <v>0</v>
      </c>
      <c r="AE795" s="159">
        <f t="shared" si="338"/>
        <v>0</v>
      </c>
      <c r="AF795" s="159">
        <f t="shared" si="338"/>
        <v>0</v>
      </c>
      <c r="AG795" s="159">
        <f t="shared" si="338"/>
        <v>0</v>
      </c>
    </row>
    <row r="796" spans="1:33" ht="19.5" hidden="1" customHeight="1">
      <c r="A796" s="17" t="s">
        <v>42</v>
      </c>
      <c r="B796" s="15">
        <v>757</v>
      </c>
      <c r="C796" s="16" t="s">
        <v>35</v>
      </c>
      <c r="D796" s="16" t="s">
        <v>109</v>
      </c>
      <c r="E796" s="16" t="s">
        <v>273</v>
      </c>
      <c r="F796" s="16" t="s">
        <v>43</v>
      </c>
      <c r="G796" s="159">
        <f>'прил 7'!G86</f>
        <v>0</v>
      </c>
      <c r="H796" s="159">
        <f>'прил 7'!H86</f>
        <v>0</v>
      </c>
      <c r="I796" s="159">
        <f>'прил 7'!I86</f>
        <v>0</v>
      </c>
      <c r="J796" s="159">
        <f>'прил 7'!J86</f>
        <v>0</v>
      </c>
      <c r="K796" s="159">
        <f>'прил 7'!K86</f>
        <v>0</v>
      </c>
      <c r="L796" s="159">
        <f>'прил 7'!L86</f>
        <v>0</v>
      </c>
      <c r="M796" s="159">
        <f>'прил 7'!M86</f>
        <v>0</v>
      </c>
      <c r="N796" s="159">
        <f>'прил 7'!N86</f>
        <v>0</v>
      </c>
      <c r="O796" s="159">
        <f>'прил 7'!O86</f>
        <v>0</v>
      </c>
      <c r="P796" s="159">
        <f>'прил 7'!P86</f>
        <v>0</v>
      </c>
      <c r="Q796" s="159">
        <f>'прил 7'!Q86</f>
        <v>0</v>
      </c>
      <c r="R796" s="159">
        <f>'прил 7'!R86</f>
        <v>0</v>
      </c>
      <c r="S796" s="159">
        <f>'прил 7'!S86</f>
        <v>0</v>
      </c>
      <c r="T796" s="159">
        <f>'прил 7'!T86</f>
        <v>0</v>
      </c>
      <c r="U796" s="159">
        <f>'прил 7'!U86</f>
        <v>0</v>
      </c>
      <c r="V796" s="159">
        <f>'прил 7'!V86</f>
        <v>0</v>
      </c>
      <c r="W796" s="159">
        <f>'прил 7'!W86</f>
        <v>0</v>
      </c>
      <c r="X796" s="159">
        <f>'прил 7'!X86</f>
        <v>0</v>
      </c>
      <c r="Y796" s="159">
        <f>'прил 7'!Y86</f>
        <v>0</v>
      </c>
      <c r="Z796" s="159">
        <f>'прил 7'!Z86</f>
        <v>0</v>
      </c>
      <c r="AA796" s="159">
        <f>'прил 7'!AA86</f>
        <v>0</v>
      </c>
      <c r="AB796" s="159">
        <f>'прил 7'!AB86</f>
        <v>0</v>
      </c>
      <c r="AC796" s="159">
        <f>'прил 7'!AC86</f>
        <v>0</v>
      </c>
      <c r="AD796" s="159">
        <f>'прил 7'!AD86</f>
        <v>0</v>
      </c>
      <c r="AE796" s="159">
        <f>'прил 7'!AE86</f>
        <v>0</v>
      </c>
      <c r="AF796" s="159">
        <f>'прил 7'!AF86</f>
        <v>0</v>
      </c>
      <c r="AG796" s="159">
        <f>'прил 7'!AG86</f>
        <v>0</v>
      </c>
    </row>
    <row r="797" spans="1:33" s="19" customFormat="1" ht="61.5" hidden="1" customHeight="1">
      <c r="A797" s="14" t="s">
        <v>704</v>
      </c>
      <c r="B797" s="15">
        <v>757</v>
      </c>
      <c r="C797" s="16" t="s">
        <v>35</v>
      </c>
      <c r="D797" s="16" t="s">
        <v>109</v>
      </c>
      <c r="E797" s="16" t="s">
        <v>679</v>
      </c>
      <c r="F797" s="16"/>
      <c r="G797" s="159">
        <f>G798</f>
        <v>0</v>
      </c>
      <c r="H797" s="159">
        <f t="shared" ref="H797:AG798" si="339">H798</f>
        <v>0</v>
      </c>
      <c r="I797" s="159">
        <f t="shared" si="339"/>
        <v>0</v>
      </c>
      <c r="J797" s="159">
        <f t="shared" si="339"/>
        <v>0</v>
      </c>
      <c r="K797" s="159">
        <f t="shared" si="339"/>
        <v>0</v>
      </c>
      <c r="L797" s="159">
        <f t="shared" si="339"/>
        <v>0</v>
      </c>
      <c r="M797" s="159">
        <f t="shared" si="339"/>
        <v>0</v>
      </c>
      <c r="N797" s="159">
        <f t="shared" si="339"/>
        <v>0</v>
      </c>
      <c r="O797" s="159">
        <f t="shared" si="339"/>
        <v>0</v>
      </c>
      <c r="P797" s="159">
        <f t="shared" si="339"/>
        <v>0</v>
      </c>
      <c r="Q797" s="159">
        <f t="shared" si="339"/>
        <v>0</v>
      </c>
      <c r="R797" s="159">
        <f t="shared" si="339"/>
        <v>0</v>
      </c>
      <c r="S797" s="159">
        <f t="shared" si="339"/>
        <v>0</v>
      </c>
      <c r="T797" s="159">
        <f t="shared" si="339"/>
        <v>0</v>
      </c>
      <c r="U797" s="159">
        <f t="shared" si="339"/>
        <v>0</v>
      </c>
      <c r="V797" s="159">
        <f t="shared" si="339"/>
        <v>0</v>
      </c>
      <c r="W797" s="159">
        <f t="shared" si="339"/>
        <v>0</v>
      </c>
      <c r="X797" s="159">
        <f t="shared" si="339"/>
        <v>0</v>
      </c>
      <c r="Y797" s="159">
        <f t="shared" si="339"/>
        <v>0</v>
      </c>
      <c r="Z797" s="159">
        <f t="shared" si="339"/>
        <v>0</v>
      </c>
      <c r="AA797" s="159">
        <f t="shared" si="339"/>
        <v>0</v>
      </c>
      <c r="AB797" s="159">
        <f t="shared" si="339"/>
        <v>0</v>
      </c>
      <c r="AC797" s="159">
        <f t="shared" si="339"/>
        <v>0</v>
      </c>
      <c r="AD797" s="159">
        <f t="shared" si="339"/>
        <v>0</v>
      </c>
      <c r="AE797" s="159">
        <f t="shared" si="339"/>
        <v>0</v>
      </c>
      <c r="AF797" s="159">
        <f t="shared" si="339"/>
        <v>0</v>
      </c>
      <c r="AG797" s="159">
        <f t="shared" si="339"/>
        <v>0</v>
      </c>
    </row>
    <row r="798" spans="1:33" s="19" customFormat="1" ht="25.5" hidden="1">
      <c r="A798" s="17" t="s">
        <v>40</v>
      </c>
      <c r="B798" s="15">
        <v>757</v>
      </c>
      <c r="C798" s="16" t="s">
        <v>35</v>
      </c>
      <c r="D798" s="16" t="s">
        <v>109</v>
      </c>
      <c r="E798" s="16" t="s">
        <v>679</v>
      </c>
      <c r="F798" s="16" t="s">
        <v>41</v>
      </c>
      <c r="G798" s="159">
        <f>G799</f>
        <v>0</v>
      </c>
      <c r="H798" s="159">
        <f t="shared" si="339"/>
        <v>0</v>
      </c>
      <c r="I798" s="159">
        <f t="shared" si="339"/>
        <v>0</v>
      </c>
      <c r="J798" s="159">
        <f t="shared" si="339"/>
        <v>0</v>
      </c>
      <c r="K798" s="159">
        <f t="shared" si="339"/>
        <v>0</v>
      </c>
      <c r="L798" s="159">
        <f t="shared" si="339"/>
        <v>0</v>
      </c>
      <c r="M798" s="159">
        <f t="shared" si="339"/>
        <v>0</v>
      </c>
      <c r="N798" s="159">
        <f t="shared" si="339"/>
        <v>0</v>
      </c>
      <c r="O798" s="159">
        <f t="shared" si="339"/>
        <v>0</v>
      </c>
      <c r="P798" s="159">
        <f t="shared" si="339"/>
        <v>0</v>
      </c>
      <c r="Q798" s="159">
        <f t="shared" si="339"/>
        <v>0</v>
      </c>
      <c r="R798" s="159">
        <f t="shared" si="339"/>
        <v>0</v>
      </c>
      <c r="S798" s="159">
        <f t="shared" si="339"/>
        <v>0</v>
      </c>
      <c r="T798" s="159">
        <f t="shared" si="339"/>
        <v>0</v>
      </c>
      <c r="U798" s="159">
        <f t="shared" si="339"/>
        <v>0</v>
      </c>
      <c r="V798" s="159">
        <f t="shared" si="339"/>
        <v>0</v>
      </c>
      <c r="W798" s="159">
        <f t="shared" si="339"/>
        <v>0</v>
      </c>
      <c r="X798" s="159">
        <f t="shared" si="339"/>
        <v>0</v>
      </c>
      <c r="Y798" s="159">
        <f t="shared" si="339"/>
        <v>0</v>
      </c>
      <c r="Z798" s="159">
        <f t="shared" si="339"/>
        <v>0</v>
      </c>
      <c r="AA798" s="159">
        <f t="shared" si="339"/>
        <v>0</v>
      </c>
      <c r="AB798" s="159">
        <f t="shared" si="339"/>
        <v>0</v>
      </c>
      <c r="AC798" s="159">
        <f t="shared" si="339"/>
        <v>0</v>
      </c>
      <c r="AD798" s="159">
        <f t="shared" si="339"/>
        <v>0</v>
      </c>
      <c r="AE798" s="159">
        <f t="shared" si="339"/>
        <v>0</v>
      </c>
      <c r="AF798" s="159">
        <f t="shared" si="339"/>
        <v>0</v>
      </c>
      <c r="AG798" s="159">
        <f t="shared" si="339"/>
        <v>0</v>
      </c>
    </row>
    <row r="799" spans="1:33" s="19" customFormat="1" hidden="1">
      <c r="A799" s="17" t="s">
        <v>42</v>
      </c>
      <c r="B799" s="15">
        <v>757</v>
      </c>
      <c r="C799" s="16" t="s">
        <v>35</v>
      </c>
      <c r="D799" s="16" t="s">
        <v>109</v>
      </c>
      <c r="E799" s="16" t="s">
        <v>679</v>
      </c>
      <c r="F799" s="16" t="s">
        <v>43</v>
      </c>
      <c r="G799" s="159">
        <f>'прил 7'!G108</f>
        <v>0</v>
      </c>
      <c r="H799" s="159">
        <f>'прил 7'!H108</f>
        <v>0</v>
      </c>
      <c r="I799" s="159">
        <f>'прил 7'!I108</f>
        <v>0</v>
      </c>
      <c r="J799" s="159">
        <f>'прил 7'!J108</f>
        <v>0</v>
      </c>
      <c r="K799" s="159">
        <f>'прил 7'!K108</f>
        <v>0</v>
      </c>
      <c r="L799" s="159">
        <f>'прил 7'!L108</f>
        <v>0</v>
      </c>
      <c r="M799" s="159">
        <f>'прил 7'!M108</f>
        <v>0</v>
      </c>
      <c r="N799" s="159">
        <f>'прил 7'!N108</f>
        <v>0</v>
      </c>
      <c r="O799" s="159">
        <f>'прил 7'!O108</f>
        <v>0</v>
      </c>
      <c r="P799" s="159">
        <f>'прил 7'!P108</f>
        <v>0</v>
      </c>
      <c r="Q799" s="159">
        <f>'прил 7'!Q108</f>
        <v>0</v>
      </c>
      <c r="R799" s="159">
        <f>'прил 7'!R108</f>
        <v>0</v>
      </c>
      <c r="S799" s="159">
        <f>'прил 7'!S108</f>
        <v>0</v>
      </c>
      <c r="T799" s="159">
        <f>'прил 7'!T108</f>
        <v>0</v>
      </c>
      <c r="U799" s="159">
        <f>'прил 7'!U108</f>
        <v>0</v>
      </c>
      <c r="V799" s="159">
        <f>'прил 7'!V108</f>
        <v>0</v>
      </c>
      <c r="W799" s="159">
        <f>'прил 7'!W108</f>
        <v>0</v>
      </c>
      <c r="X799" s="159">
        <f>'прил 7'!X108</f>
        <v>0</v>
      </c>
      <c r="Y799" s="159">
        <f>'прил 7'!Y108</f>
        <v>0</v>
      </c>
      <c r="Z799" s="159">
        <f>'прил 7'!Z108</f>
        <v>0</v>
      </c>
      <c r="AA799" s="159">
        <f>'прил 7'!AA108</f>
        <v>0</v>
      </c>
      <c r="AB799" s="159">
        <f>'прил 7'!AB108</f>
        <v>0</v>
      </c>
      <c r="AC799" s="159">
        <f>'прил 7'!AC108</f>
        <v>0</v>
      </c>
      <c r="AD799" s="159">
        <f>'прил 7'!AD108</f>
        <v>0</v>
      </c>
      <c r="AE799" s="159">
        <f>'прил 7'!AE108</f>
        <v>0</v>
      </c>
      <c r="AF799" s="159">
        <f>'прил 7'!AF108</f>
        <v>0</v>
      </c>
      <c r="AG799" s="159">
        <f>'прил 7'!AG108</f>
        <v>0</v>
      </c>
    </row>
    <row r="800" spans="1:33" s="4" customFormat="1" ht="25.5">
      <c r="A800" s="17" t="s">
        <v>843</v>
      </c>
      <c r="B800" s="15">
        <v>792</v>
      </c>
      <c r="C800" s="16" t="s">
        <v>113</v>
      </c>
      <c r="D800" s="16" t="s">
        <v>37</v>
      </c>
      <c r="E800" s="16" t="s">
        <v>918</v>
      </c>
      <c r="F800" s="16"/>
      <c r="G800" s="159">
        <f>G801</f>
        <v>1585758</v>
      </c>
      <c r="H800" s="159">
        <f t="shared" ref="H800:AG801" si="340">H801</f>
        <v>1585759</v>
      </c>
      <c r="I800" s="159">
        <f t="shared" si="340"/>
        <v>1585760</v>
      </c>
      <c r="J800" s="159">
        <f t="shared" si="340"/>
        <v>1585761</v>
      </c>
      <c r="K800" s="159">
        <f t="shared" si="340"/>
        <v>1585762</v>
      </c>
      <c r="L800" s="159">
        <f t="shared" si="340"/>
        <v>1585763</v>
      </c>
      <c r="M800" s="159">
        <f t="shared" si="340"/>
        <v>1585764</v>
      </c>
      <c r="N800" s="159">
        <f t="shared" si="340"/>
        <v>1585765</v>
      </c>
      <c r="O800" s="159">
        <f t="shared" si="340"/>
        <v>1585766</v>
      </c>
      <c r="P800" s="159">
        <f t="shared" si="340"/>
        <v>1585767</v>
      </c>
      <c r="Q800" s="159">
        <f t="shared" si="340"/>
        <v>1585768</v>
      </c>
      <c r="R800" s="159">
        <f t="shared" si="340"/>
        <v>1585758</v>
      </c>
      <c r="S800" s="159">
        <f t="shared" si="340"/>
        <v>0</v>
      </c>
      <c r="T800" s="159">
        <f t="shared" si="340"/>
        <v>0</v>
      </c>
      <c r="U800" s="159">
        <f t="shared" si="340"/>
        <v>0</v>
      </c>
      <c r="V800" s="159">
        <f t="shared" si="340"/>
        <v>0</v>
      </c>
      <c r="W800" s="159">
        <f t="shared" si="340"/>
        <v>0</v>
      </c>
      <c r="X800" s="159">
        <f t="shared" si="340"/>
        <v>0</v>
      </c>
      <c r="Y800" s="159">
        <f t="shared" si="340"/>
        <v>0</v>
      </c>
      <c r="Z800" s="159">
        <f t="shared" si="340"/>
        <v>0</v>
      </c>
      <c r="AA800" s="159">
        <f t="shared" si="340"/>
        <v>0</v>
      </c>
      <c r="AB800" s="159">
        <f t="shared" si="340"/>
        <v>0</v>
      </c>
      <c r="AC800" s="159">
        <f t="shared" si="340"/>
        <v>0</v>
      </c>
      <c r="AD800" s="159">
        <f t="shared" si="340"/>
        <v>0</v>
      </c>
      <c r="AE800" s="159">
        <f t="shared" si="340"/>
        <v>0</v>
      </c>
      <c r="AF800" s="159">
        <f t="shared" si="340"/>
        <v>0</v>
      </c>
      <c r="AG800" s="159">
        <f t="shared" si="340"/>
        <v>1585758</v>
      </c>
    </row>
    <row r="801" spans="1:33" s="4" customFormat="1">
      <c r="A801" s="17" t="s">
        <v>343</v>
      </c>
      <c r="B801" s="15">
        <v>792</v>
      </c>
      <c r="C801" s="16" t="s">
        <v>113</v>
      </c>
      <c r="D801" s="16" t="s">
        <v>37</v>
      </c>
      <c r="E801" s="16" t="s">
        <v>918</v>
      </c>
      <c r="F801" s="16" t="s">
        <v>344</v>
      </c>
      <c r="G801" s="159">
        <f>G802</f>
        <v>1585758</v>
      </c>
      <c r="H801" s="159">
        <f t="shared" si="340"/>
        <v>1585759</v>
      </c>
      <c r="I801" s="159">
        <f t="shared" si="340"/>
        <v>1585760</v>
      </c>
      <c r="J801" s="159">
        <f t="shared" si="340"/>
        <v>1585761</v>
      </c>
      <c r="K801" s="159">
        <f t="shared" si="340"/>
        <v>1585762</v>
      </c>
      <c r="L801" s="159">
        <f t="shared" si="340"/>
        <v>1585763</v>
      </c>
      <c r="M801" s="159">
        <f t="shared" si="340"/>
        <v>1585764</v>
      </c>
      <c r="N801" s="159">
        <f t="shared" si="340"/>
        <v>1585765</v>
      </c>
      <c r="O801" s="159">
        <f t="shared" si="340"/>
        <v>1585766</v>
      </c>
      <c r="P801" s="159">
        <f t="shared" si="340"/>
        <v>1585767</v>
      </c>
      <c r="Q801" s="159">
        <f t="shared" si="340"/>
        <v>1585768</v>
      </c>
      <c r="R801" s="159">
        <f t="shared" si="340"/>
        <v>1585758</v>
      </c>
      <c r="S801" s="159">
        <f t="shared" si="340"/>
        <v>0</v>
      </c>
      <c r="T801" s="159">
        <f t="shared" si="340"/>
        <v>0</v>
      </c>
      <c r="U801" s="159">
        <f t="shared" si="340"/>
        <v>0</v>
      </c>
      <c r="V801" s="159">
        <f t="shared" si="340"/>
        <v>0</v>
      </c>
      <c r="W801" s="159">
        <f t="shared" si="340"/>
        <v>0</v>
      </c>
      <c r="X801" s="159">
        <f t="shared" si="340"/>
        <v>0</v>
      </c>
      <c r="Y801" s="159">
        <f t="shared" si="340"/>
        <v>0</v>
      </c>
      <c r="Z801" s="159">
        <f t="shared" si="340"/>
        <v>0</v>
      </c>
      <c r="AA801" s="159">
        <f t="shared" si="340"/>
        <v>0</v>
      </c>
      <c r="AB801" s="159">
        <f t="shared" si="340"/>
        <v>0</v>
      </c>
      <c r="AC801" s="159">
        <f t="shared" si="340"/>
        <v>0</v>
      </c>
      <c r="AD801" s="159">
        <f t="shared" si="340"/>
        <v>0</v>
      </c>
      <c r="AE801" s="159">
        <f t="shared" si="340"/>
        <v>0</v>
      </c>
      <c r="AF801" s="159">
        <f t="shared" si="340"/>
        <v>0</v>
      </c>
      <c r="AG801" s="159">
        <f t="shared" si="340"/>
        <v>1585758</v>
      </c>
    </row>
    <row r="802" spans="1:33" s="4" customFormat="1">
      <c r="A802" s="17" t="s">
        <v>361</v>
      </c>
      <c r="B802" s="15">
        <v>792</v>
      </c>
      <c r="C802" s="16" t="s">
        <v>113</v>
      </c>
      <c r="D802" s="16" t="s">
        <v>37</v>
      </c>
      <c r="E802" s="16" t="s">
        <v>918</v>
      </c>
      <c r="F802" s="16" t="s">
        <v>362</v>
      </c>
      <c r="G802" s="159">
        <f>'прил 7'!G382</f>
        <v>1585758</v>
      </c>
      <c r="H802" s="159">
        <f>'прил 7'!H382</f>
        <v>1585759</v>
      </c>
      <c r="I802" s="159">
        <f>'прил 7'!I382</f>
        <v>1585760</v>
      </c>
      <c r="J802" s="159">
        <f>'прил 7'!J382</f>
        <v>1585761</v>
      </c>
      <c r="K802" s="159">
        <f>'прил 7'!K382</f>
        <v>1585762</v>
      </c>
      <c r="L802" s="159">
        <f>'прил 7'!L382</f>
        <v>1585763</v>
      </c>
      <c r="M802" s="159">
        <f>'прил 7'!M382</f>
        <v>1585764</v>
      </c>
      <c r="N802" s="159">
        <f>'прил 7'!N382</f>
        <v>1585765</v>
      </c>
      <c r="O802" s="159">
        <f>'прил 7'!O382</f>
        <v>1585766</v>
      </c>
      <c r="P802" s="159">
        <f>'прил 7'!P382</f>
        <v>1585767</v>
      </c>
      <c r="Q802" s="159">
        <f>'прил 7'!Q382</f>
        <v>1585768</v>
      </c>
      <c r="R802" s="159">
        <f>'прил 7'!R382</f>
        <v>1585758</v>
      </c>
      <c r="S802" s="159">
        <f>'прил 7'!S382</f>
        <v>0</v>
      </c>
      <c r="T802" s="159">
        <f>'прил 7'!T382</f>
        <v>0</v>
      </c>
      <c r="U802" s="159">
        <f>'прил 7'!U382</f>
        <v>0</v>
      </c>
      <c r="V802" s="159">
        <f>'прил 7'!V382</f>
        <v>0</v>
      </c>
      <c r="W802" s="159">
        <f>'прил 7'!W382</f>
        <v>0</v>
      </c>
      <c r="X802" s="159">
        <f>'прил 7'!X382</f>
        <v>0</v>
      </c>
      <c r="Y802" s="159">
        <f>'прил 7'!Y382</f>
        <v>0</v>
      </c>
      <c r="Z802" s="159">
        <f>'прил 7'!Z382</f>
        <v>0</v>
      </c>
      <c r="AA802" s="159">
        <f>'прил 7'!AA382</f>
        <v>0</v>
      </c>
      <c r="AB802" s="159">
        <f>'прил 7'!AB382</f>
        <v>0</v>
      </c>
      <c r="AC802" s="159">
        <f>'прил 7'!AC382</f>
        <v>0</v>
      </c>
      <c r="AD802" s="159">
        <f>'прил 7'!AD382</f>
        <v>0</v>
      </c>
      <c r="AE802" s="159">
        <f>'прил 7'!AE382</f>
        <v>0</v>
      </c>
      <c r="AF802" s="159">
        <f>'прил 7'!AF382</f>
        <v>0</v>
      </c>
      <c r="AG802" s="159">
        <v>1585758</v>
      </c>
    </row>
    <row r="803" spans="1:33" s="4" customFormat="1" ht="38.25">
      <c r="A803" s="17" t="s">
        <v>844</v>
      </c>
      <c r="B803" s="15">
        <v>792</v>
      </c>
      <c r="C803" s="16" t="s">
        <v>113</v>
      </c>
      <c r="D803" s="16" t="s">
        <v>37</v>
      </c>
      <c r="E803" s="16" t="s">
        <v>919</v>
      </c>
      <c r="F803" s="16"/>
      <c r="G803" s="159">
        <f>G804</f>
        <v>547548</v>
      </c>
      <c r="H803" s="159">
        <f t="shared" ref="H803:AG804" si="341">H804</f>
        <v>547549</v>
      </c>
      <c r="I803" s="159">
        <f t="shared" si="341"/>
        <v>547550</v>
      </c>
      <c r="J803" s="159">
        <f t="shared" si="341"/>
        <v>547551</v>
      </c>
      <c r="K803" s="159">
        <f t="shared" si="341"/>
        <v>547552</v>
      </c>
      <c r="L803" s="159">
        <f t="shared" si="341"/>
        <v>547553</v>
      </c>
      <c r="M803" s="159">
        <f t="shared" si="341"/>
        <v>547554</v>
      </c>
      <c r="N803" s="159">
        <f t="shared" si="341"/>
        <v>547555</v>
      </c>
      <c r="O803" s="159">
        <f t="shared" si="341"/>
        <v>547556</v>
      </c>
      <c r="P803" s="159">
        <f t="shared" si="341"/>
        <v>547557</v>
      </c>
      <c r="Q803" s="159">
        <f t="shared" si="341"/>
        <v>547558</v>
      </c>
      <c r="R803" s="159">
        <f t="shared" si="341"/>
        <v>547548</v>
      </c>
      <c r="S803" s="159">
        <f t="shared" si="341"/>
        <v>0</v>
      </c>
      <c r="T803" s="159">
        <f t="shared" si="341"/>
        <v>0</v>
      </c>
      <c r="U803" s="159">
        <f t="shared" si="341"/>
        <v>0</v>
      </c>
      <c r="V803" s="159">
        <f t="shared" si="341"/>
        <v>0</v>
      </c>
      <c r="W803" s="159">
        <f t="shared" si="341"/>
        <v>0</v>
      </c>
      <c r="X803" s="159">
        <f t="shared" si="341"/>
        <v>0</v>
      </c>
      <c r="Y803" s="159">
        <f t="shared" si="341"/>
        <v>0</v>
      </c>
      <c r="Z803" s="159">
        <f t="shared" si="341"/>
        <v>0</v>
      </c>
      <c r="AA803" s="159">
        <f t="shared" si="341"/>
        <v>0</v>
      </c>
      <c r="AB803" s="159">
        <f t="shared" si="341"/>
        <v>0</v>
      </c>
      <c r="AC803" s="159">
        <f t="shared" si="341"/>
        <v>0</v>
      </c>
      <c r="AD803" s="159">
        <f t="shared" si="341"/>
        <v>0</v>
      </c>
      <c r="AE803" s="159">
        <f t="shared" si="341"/>
        <v>0</v>
      </c>
      <c r="AF803" s="159">
        <f t="shared" si="341"/>
        <v>0</v>
      </c>
      <c r="AG803" s="159">
        <f t="shared" si="341"/>
        <v>547548</v>
      </c>
    </row>
    <row r="804" spans="1:33" s="4" customFormat="1">
      <c r="A804" s="17" t="s">
        <v>343</v>
      </c>
      <c r="B804" s="15">
        <v>792</v>
      </c>
      <c r="C804" s="16" t="s">
        <v>113</v>
      </c>
      <c r="D804" s="16" t="s">
        <v>37</v>
      </c>
      <c r="E804" s="16" t="s">
        <v>919</v>
      </c>
      <c r="F804" s="16" t="s">
        <v>344</v>
      </c>
      <c r="G804" s="159">
        <f>G805</f>
        <v>547548</v>
      </c>
      <c r="H804" s="159">
        <f t="shared" si="341"/>
        <v>547549</v>
      </c>
      <c r="I804" s="159">
        <f t="shared" si="341"/>
        <v>547550</v>
      </c>
      <c r="J804" s="159">
        <f t="shared" si="341"/>
        <v>547551</v>
      </c>
      <c r="K804" s="159">
        <f t="shared" si="341"/>
        <v>547552</v>
      </c>
      <c r="L804" s="159">
        <f t="shared" si="341"/>
        <v>547553</v>
      </c>
      <c r="M804" s="159">
        <f t="shared" si="341"/>
        <v>547554</v>
      </c>
      <c r="N804" s="159">
        <f t="shared" si="341"/>
        <v>547555</v>
      </c>
      <c r="O804" s="159">
        <f t="shared" si="341"/>
        <v>547556</v>
      </c>
      <c r="P804" s="159">
        <f t="shared" si="341"/>
        <v>547557</v>
      </c>
      <c r="Q804" s="159">
        <f t="shared" si="341"/>
        <v>547558</v>
      </c>
      <c r="R804" s="159">
        <f t="shared" si="341"/>
        <v>547548</v>
      </c>
      <c r="S804" s="159">
        <f t="shared" si="341"/>
        <v>0</v>
      </c>
      <c r="T804" s="159">
        <f t="shared" si="341"/>
        <v>0</v>
      </c>
      <c r="U804" s="159">
        <f t="shared" si="341"/>
        <v>0</v>
      </c>
      <c r="V804" s="159">
        <f t="shared" si="341"/>
        <v>0</v>
      </c>
      <c r="W804" s="159">
        <f t="shared" si="341"/>
        <v>0</v>
      </c>
      <c r="X804" s="159">
        <f t="shared" si="341"/>
        <v>0</v>
      </c>
      <c r="Y804" s="159">
        <f t="shared" si="341"/>
        <v>0</v>
      </c>
      <c r="Z804" s="159">
        <f t="shared" si="341"/>
        <v>0</v>
      </c>
      <c r="AA804" s="159">
        <f t="shared" si="341"/>
        <v>0</v>
      </c>
      <c r="AB804" s="159">
        <f t="shared" si="341"/>
        <v>0</v>
      </c>
      <c r="AC804" s="159">
        <f t="shared" si="341"/>
        <v>0</v>
      </c>
      <c r="AD804" s="159">
        <f t="shared" si="341"/>
        <v>0</v>
      </c>
      <c r="AE804" s="159">
        <f t="shared" si="341"/>
        <v>0</v>
      </c>
      <c r="AF804" s="159">
        <f t="shared" si="341"/>
        <v>0</v>
      </c>
      <c r="AG804" s="159">
        <f t="shared" si="341"/>
        <v>547548</v>
      </c>
    </row>
    <row r="805" spans="1:33" s="4" customFormat="1">
      <c r="A805" s="17" t="s">
        <v>361</v>
      </c>
      <c r="B805" s="15">
        <v>792</v>
      </c>
      <c r="C805" s="16" t="s">
        <v>113</v>
      </c>
      <c r="D805" s="16" t="s">
        <v>37</v>
      </c>
      <c r="E805" s="16" t="s">
        <v>919</v>
      </c>
      <c r="F805" s="16" t="s">
        <v>362</v>
      </c>
      <c r="G805" s="159">
        <f>'прил 7'!G385</f>
        <v>547548</v>
      </c>
      <c r="H805" s="159">
        <f>'прил 7'!H385</f>
        <v>547549</v>
      </c>
      <c r="I805" s="159">
        <f>'прил 7'!I385</f>
        <v>547550</v>
      </c>
      <c r="J805" s="159">
        <f>'прил 7'!J385</f>
        <v>547551</v>
      </c>
      <c r="K805" s="159">
        <f>'прил 7'!K385</f>
        <v>547552</v>
      </c>
      <c r="L805" s="159">
        <f>'прил 7'!L385</f>
        <v>547553</v>
      </c>
      <c r="M805" s="159">
        <f>'прил 7'!M385</f>
        <v>547554</v>
      </c>
      <c r="N805" s="159">
        <f>'прил 7'!N385</f>
        <v>547555</v>
      </c>
      <c r="O805" s="159">
        <f>'прил 7'!O385</f>
        <v>547556</v>
      </c>
      <c r="P805" s="159">
        <f>'прил 7'!P385</f>
        <v>547557</v>
      </c>
      <c r="Q805" s="159">
        <f>'прил 7'!Q385</f>
        <v>547558</v>
      </c>
      <c r="R805" s="159">
        <f>'прил 7'!R385</f>
        <v>547548</v>
      </c>
      <c r="S805" s="159">
        <f>'прил 7'!S385</f>
        <v>0</v>
      </c>
      <c r="T805" s="159">
        <f>'прил 7'!T385</f>
        <v>0</v>
      </c>
      <c r="U805" s="159">
        <f>'прил 7'!U385</f>
        <v>0</v>
      </c>
      <c r="V805" s="159">
        <f>'прил 7'!V385</f>
        <v>0</v>
      </c>
      <c r="W805" s="159">
        <f>'прил 7'!W385</f>
        <v>0</v>
      </c>
      <c r="X805" s="159">
        <f>'прил 7'!X385</f>
        <v>0</v>
      </c>
      <c r="Y805" s="159">
        <f>'прил 7'!Y385</f>
        <v>0</v>
      </c>
      <c r="Z805" s="159">
        <f>'прил 7'!Z385</f>
        <v>0</v>
      </c>
      <c r="AA805" s="159">
        <f>'прил 7'!AA385</f>
        <v>0</v>
      </c>
      <c r="AB805" s="159">
        <f>'прил 7'!AB385</f>
        <v>0</v>
      </c>
      <c r="AC805" s="159">
        <f>'прил 7'!AC385</f>
        <v>0</v>
      </c>
      <c r="AD805" s="159">
        <f>'прил 7'!AD385</f>
        <v>0</v>
      </c>
      <c r="AE805" s="159">
        <f>'прил 7'!AE385</f>
        <v>0</v>
      </c>
      <c r="AF805" s="159">
        <f>'прил 7'!AF385</f>
        <v>0</v>
      </c>
      <c r="AG805" s="159">
        <v>547548</v>
      </c>
    </row>
    <row r="806" spans="1:33" s="31" customFormat="1" ht="27.75" customHeight="1">
      <c r="A806" s="40" t="s">
        <v>114</v>
      </c>
      <c r="B806" s="15">
        <v>757</v>
      </c>
      <c r="C806" s="16" t="s">
        <v>113</v>
      </c>
      <c r="D806" s="16" t="s">
        <v>37</v>
      </c>
      <c r="E806" s="16" t="s">
        <v>438</v>
      </c>
      <c r="F806" s="16"/>
      <c r="G806" s="159">
        <f>G811+G807+G809+G813</f>
        <v>380000</v>
      </c>
      <c r="H806" s="159">
        <f t="shared" ref="H806:AG806" si="342">H811+H807+H809+H813</f>
        <v>380001</v>
      </c>
      <c r="I806" s="159">
        <f t="shared" si="342"/>
        <v>380002</v>
      </c>
      <c r="J806" s="159">
        <f t="shared" si="342"/>
        <v>380003</v>
      </c>
      <c r="K806" s="159">
        <f t="shared" si="342"/>
        <v>380004</v>
      </c>
      <c r="L806" s="159">
        <f t="shared" si="342"/>
        <v>380005</v>
      </c>
      <c r="M806" s="159">
        <f t="shared" si="342"/>
        <v>380006</v>
      </c>
      <c r="N806" s="159">
        <f t="shared" si="342"/>
        <v>380007</v>
      </c>
      <c r="O806" s="159">
        <f t="shared" si="342"/>
        <v>380008</v>
      </c>
      <c r="P806" s="159">
        <f t="shared" si="342"/>
        <v>380009</v>
      </c>
      <c r="Q806" s="159">
        <f t="shared" si="342"/>
        <v>380010</v>
      </c>
      <c r="R806" s="159">
        <f t="shared" si="342"/>
        <v>380000</v>
      </c>
      <c r="S806" s="159">
        <f t="shared" si="342"/>
        <v>0</v>
      </c>
      <c r="T806" s="159">
        <f t="shared" si="342"/>
        <v>0</v>
      </c>
      <c r="U806" s="159">
        <f t="shared" si="342"/>
        <v>0</v>
      </c>
      <c r="V806" s="159">
        <f t="shared" si="342"/>
        <v>0</v>
      </c>
      <c r="W806" s="159">
        <f t="shared" si="342"/>
        <v>0</v>
      </c>
      <c r="X806" s="159">
        <f t="shared" si="342"/>
        <v>0</v>
      </c>
      <c r="Y806" s="159">
        <f t="shared" si="342"/>
        <v>0</v>
      </c>
      <c r="Z806" s="159">
        <f t="shared" si="342"/>
        <v>0</v>
      </c>
      <c r="AA806" s="159">
        <f t="shared" si="342"/>
        <v>0</v>
      </c>
      <c r="AB806" s="159">
        <f t="shared" si="342"/>
        <v>0</v>
      </c>
      <c r="AC806" s="159">
        <f t="shared" si="342"/>
        <v>0</v>
      </c>
      <c r="AD806" s="159">
        <f t="shared" si="342"/>
        <v>0</v>
      </c>
      <c r="AE806" s="159">
        <f t="shared" si="342"/>
        <v>0</v>
      </c>
      <c r="AF806" s="159">
        <f t="shared" si="342"/>
        <v>0</v>
      </c>
      <c r="AG806" s="159">
        <f t="shared" si="342"/>
        <v>380000</v>
      </c>
    </row>
    <row r="807" spans="1:33" s="31" customFormat="1" ht="24.75" hidden="1" customHeight="1">
      <c r="A807" s="17" t="s">
        <v>93</v>
      </c>
      <c r="B807" s="15">
        <v>757</v>
      </c>
      <c r="C807" s="16" t="s">
        <v>113</v>
      </c>
      <c r="D807" s="16" t="s">
        <v>37</v>
      </c>
      <c r="E807" s="16" t="s">
        <v>438</v>
      </c>
      <c r="F807" s="16" t="s">
        <v>96</v>
      </c>
      <c r="G807" s="159">
        <f>G808</f>
        <v>0</v>
      </c>
      <c r="H807" s="159">
        <f t="shared" ref="H807:AG807" si="343">H808</f>
        <v>0</v>
      </c>
      <c r="I807" s="159">
        <f t="shared" si="343"/>
        <v>0</v>
      </c>
      <c r="J807" s="159">
        <f t="shared" si="343"/>
        <v>0</v>
      </c>
      <c r="K807" s="159">
        <f t="shared" si="343"/>
        <v>0</v>
      </c>
      <c r="L807" s="159">
        <f t="shared" si="343"/>
        <v>0</v>
      </c>
      <c r="M807" s="159">
        <f t="shared" si="343"/>
        <v>0</v>
      </c>
      <c r="N807" s="159">
        <f t="shared" si="343"/>
        <v>0</v>
      </c>
      <c r="O807" s="159">
        <f t="shared" si="343"/>
        <v>0</v>
      </c>
      <c r="P807" s="159">
        <f t="shared" si="343"/>
        <v>0</v>
      </c>
      <c r="Q807" s="159">
        <f t="shared" si="343"/>
        <v>0</v>
      </c>
      <c r="R807" s="159">
        <f t="shared" si="343"/>
        <v>0</v>
      </c>
      <c r="S807" s="159">
        <f t="shared" si="343"/>
        <v>0</v>
      </c>
      <c r="T807" s="159">
        <f t="shared" si="343"/>
        <v>0</v>
      </c>
      <c r="U807" s="159">
        <f t="shared" si="343"/>
        <v>0</v>
      </c>
      <c r="V807" s="159">
        <f t="shared" si="343"/>
        <v>0</v>
      </c>
      <c r="W807" s="159">
        <f t="shared" si="343"/>
        <v>0</v>
      </c>
      <c r="X807" s="159">
        <f t="shared" si="343"/>
        <v>0</v>
      </c>
      <c r="Y807" s="159">
        <f t="shared" si="343"/>
        <v>0</v>
      </c>
      <c r="Z807" s="159">
        <f t="shared" si="343"/>
        <v>0</v>
      </c>
      <c r="AA807" s="159">
        <f t="shared" si="343"/>
        <v>0</v>
      </c>
      <c r="AB807" s="159">
        <f t="shared" si="343"/>
        <v>0</v>
      </c>
      <c r="AC807" s="159">
        <f t="shared" si="343"/>
        <v>0</v>
      </c>
      <c r="AD807" s="159">
        <f t="shared" si="343"/>
        <v>0</v>
      </c>
      <c r="AE807" s="159">
        <f t="shared" si="343"/>
        <v>0</v>
      </c>
      <c r="AF807" s="159">
        <f t="shared" si="343"/>
        <v>0</v>
      </c>
      <c r="AG807" s="159">
        <f t="shared" si="343"/>
        <v>0</v>
      </c>
    </row>
    <row r="808" spans="1:33" s="31" customFormat="1" ht="53.25" hidden="1" customHeight="1">
      <c r="A808" s="40" t="s">
        <v>115</v>
      </c>
      <c r="B808" s="15">
        <v>757</v>
      </c>
      <c r="C808" s="16" t="s">
        <v>113</v>
      </c>
      <c r="D808" s="16" t="s">
        <v>37</v>
      </c>
      <c r="E808" s="16" t="s">
        <v>438</v>
      </c>
      <c r="F808" s="16" t="s">
        <v>116</v>
      </c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  <c r="AE808" s="159"/>
      <c r="AF808" s="159"/>
      <c r="AG808" s="159"/>
    </row>
    <row r="809" spans="1:33" s="35" customFormat="1" ht="51" hidden="1">
      <c r="A809" s="17" t="s">
        <v>92</v>
      </c>
      <c r="B809" s="15">
        <v>757</v>
      </c>
      <c r="C809" s="16" t="s">
        <v>72</v>
      </c>
      <c r="D809" s="16" t="s">
        <v>90</v>
      </c>
      <c r="E809" s="16" t="s">
        <v>438</v>
      </c>
      <c r="F809" s="16" t="s">
        <v>95</v>
      </c>
      <c r="G809" s="159">
        <f>G810</f>
        <v>0</v>
      </c>
      <c r="H809" s="159">
        <f t="shared" ref="H809:AG809" si="344">H810</f>
        <v>0</v>
      </c>
      <c r="I809" s="159">
        <f t="shared" si="344"/>
        <v>0</v>
      </c>
      <c r="J809" s="159">
        <f t="shared" si="344"/>
        <v>0</v>
      </c>
      <c r="K809" s="159">
        <f t="shared" si="344"/>
        <v>0</v>
      </c>
      <c r="L809" s="159">
        <f t="shared" si="344"/>
        <v>0</v>
      </c>
      <c r="M809" s="159">
        <f t="shared" si="344"/>
        <v>0</v>
      </c>
      <c r="N809" s="159">
        <f t="shared" si="344"/>
        <v>0</v>
      </c>
      <c r="O809" s="159">
        <f t="shared" si="344"/>
        <v>0</v>
      </c>
      <c r="P809" s="159">
        <f t="shared" si="344"/>
        <v>0</v>
      </c>
      <c r="Q809" s="159">
        <f t="shared" si="344"/>
        <v>0</v>
      </c>
      <c r="R809" s="159">
        <f t="shared" si="344"/>
        <v>0</v>
      </c>
      <c r="S809" s="159">
        <f t="shared" si="344"/>
        <v>0</v>
      </c>
      <c r="T809" s="159">
        <f t="shared" si="344"/>
        <v>0</v>
      </c>
      <c r="U809" s="159">
        <f t="shared" si="344"/>
        <v>0</v>
      </c>
      <c r="V809" s="159">
        <f t="shared" si="344"/>
        <v>0</v>
      </c>
      <c r="W809" s="159">
        <f t="shared" si="344"/>
        <v>0</v>
      </c>
      <c r="X809" s="159">
        <f t="shared" si="344"/>
        <v>0</v>
      </c>
      <c r="Y809" s="159">
        <f t="shared" si="344"/>
        <v>0</v>
      </c>
      <c r="Z809" s="159">
        <f t="shared" si="344"/>
        <v>0</v>
      </c>
      <c r="AA809" s="159">
        <f t="shared" si="344"/>
        <v>0</v>
      </c>
      <c r="AB809" s="159">
        <f t="shared" si="344"/>
        <v>0</v>
      </c>
      <c r="AC809" s="159">
        <f t="shared" si="344"/>
        <v>0</v>
      </c>
      <c r="AD809" s="159">
        <f t="shared" si="344"/>
        <v>0</v>
      </c>
      <c r="AE809" s="159">
        <f t="shared" si="344"/>
        <v>0</v>
      </c>
      <c r="AF809" s="159">
        <f t="shared" si="344"/>
        <v>0</v>
      </c>
      <c r="AG809" s="159">
        <f t="shared" si="344"/>
        <v>0</v>
      </c>
    </row>
    <row r="810" spans="1:33" s="35" customFormat="1" ht="25.5" hidden="1">
      <c r="A810" s="17" t="s">
        <v>93</v>
      </c>
      <c r="B810" s="15">
        <v>757</v>
      </c>
      <c r="C810" s="16" t="s">
        <v>72</v>
      </c>
      <c r="D810" s="16" t="s">
        <v>90</v>
      </c>
      <c r="E810" s="16" t="s">
        <v>438</v>
      </c>
      <c r="F810" s="16" t="s">
        <v>96</v>
      </c>
      <c r="G810" s="159">
        <f>'прил 7'!G388</f>
        <v>0</v>
      </c>
      <c r="H810" s="159">
        <f>'прил 7'!H388</f>
        <v>0</v>
      </c>
      <c r="I810" s="159">
        <f>'прил 7'!I388</f>
        <v>0</v>
      </c>
      <c r="J810" s="159">
        <f>'прил 7'!J388</f>
        <v>0</v>
      </c>
      <c r="K810" s="159">
        <f>'прил 7'!K388</f>
        <v>0</v>
      </c>
      <c r="L810" s="159">
        <f>'прил 7'!L388</f>
        <v>0</v>
      </c>
      <c r="M810" s="159">
        <f>'прил 7'!M388</f>
        <v>0</v>
      </c>
      <c r="N810" s="159">
        <f>'прил 7'!N388</f>
        <v>0</v>
      </c>
      <c r="O810" s="159">
        <f>'прил 7'!O388</f>
        <v>0</v>
      </c>
      <c r="P810" s="159">
        <f>'прил 7'!P388</f>
        <v>0</v>
      </c>
      <c r="Q810" s="159">
        <f>'прил 7'!Q388</f>
        <v>0</v>
      </c>
      <c r="R810" s="159">
        <f>'прил 7'!R388</f>
        <v>0</v>
      </c>
      <c r="S810" s="159">
        <f>'прил 7'!S388</f>
        <v>0</v>
      </c>
      <c r="T810" s="159">
        <f>'прил 7'!T388</f>
        <v>0</v>
      </c>
      <c r="U810" s="159">
        <f>'прил 7'!U388</f>
        <v>0</v>
      </c>
      <c r="V810" s="159">
        <f>'прил 7'!V388</f>
        <v>0</v>
      </c>
      <c r="W810" s="159">
        <f>'прил 7'!W388</f>
        <v>0</v>
      </c>
      <c r="X810" s="159">
        <f>'прил 7'!X388</f>
        <v>0</v>
      </c>
      <c r="Y810" s="159">
        <f>'прил 7'!Y388</f>
        <v>0</v>
      </c>
      <c r="Z810" s="159">
        <f>'прил 7'!Z388</f>
        <v>0</v>
      </c>
      <c r="AA810" s="159">
        <f>'прил 7'!AA388</f>
        <v>0</v>
      </c>
      <c r="AB810" s="159">
        <f>'прил 7'!AB388</f>
        <v>0</v>
      </c>
      <c r="AC810" s="159">
        <f>'прил 7'!AC388</f>
        <v>0</v>
      </c>
      <c r="AD810" s="159">
        <f>'прил 7'!AD388</f>
        <v>0</v>
      </c>
      <c r="AE810" s="159">
        <f>'прил 7'!AE388</f>
        <v>0</v>
      </c>
      <c r="AF810" s="159">
        <f>'прил 7'!AF388</f>
        <v>0</v>
      </c>
      <c r="AG810" s="159">
        <f>'прил 7'!AG388</f>
        <v>0</v>
      </c>
    </row>
    <row r="811" spans="1:33" s="35" customFormat="1" ht="28.5" customHeight="1">
      <c r="A811" s="17" t="s">
        <v>49</v>
      </c>
      <c r="B811" s="15">
        <v>757</v>
      </c>
      <c r="C811" s="16" t="s">
        <v>113</v>
      </c>
      <c r="D811" s="16" t="s">
        <v>37</v>
      </c>
      <c r="E811" s="16" t="s">
        <v>438</v>
      </c>
      <c r="F811" s="16" t="s">
        <v>50</v>
      </c>
      <c r="G811" s="159">
        <f>G812</f>
        <v>380000</v>
      </c>
      <c r="H811" s="159">
        <f t="shared" ref="H811:AG811" si="345">H812</f>
        <v>380001</v>
      </c>
      <c r="I811" s="159">
        <f t="shared" si="345"/>
        <v>380002</v>
      </c>
      <c r="J811" s="159">
        <f t="shared" si="345"/>
        <v>380003</v>
      </c>
      <c r="K811" s="159">
        <f t="shared" si="345"/>
        <v>380004</v>
      </c>
      <c r="L811" s="159">
        <f t="shared" si="345"/>
        <v>380005</v>
      </c>
      <c r="M811" s="159">
        <f t="shared" si="345"/>
        <v>380006</v>
      </c>
      <c r="N811" s="159">
        <f t="shared" si="345"/>
        <v>380007</v>
      </c>
      <c r="O811" s="159">
        <f t="shared" si="345"/>
        <v>380008</v>
      </c>
      <c r="P811" s="159">
        <f t="shared" si="345"/>
        <v>380009</v>
      </c>
      <c r="Q811" s="159">
        <f t="shared" si="345"/>
        <v>380010</v>
      </c>
      <c r="R811" s="159">
        <f t="shared" si="345"/>
        <v>380000</v>
      </c>
      <c r="S811" s="159">
        <f t="shared" si="345"/>
        <v>0</v>
      </c>
      <c r="T811" s="159">
        <f t="shared" si="345"/>
        <v>0</v>
      </c>
      <c r="U811" s="159">
        <f t="shared" si="345"/>
        <v>0</v>
      </c>
      <c r="V811" s="159">
        <f t="shared" si="345"/>
        <v>0</v>
      </c>
      <c r="W811" s="159">
        <f t="shared" si="345"/>
        <v>0</v>
      </c>
      <c r="X811" s="159">
        <f t="shared" si="345"/>
        <v>0</v>
      </c>
      <c r="Y811" s="159">
        <f t="shared" si="345"/>
        <v>0</v>
      </c>
      <c r="Z811" s="159">
        <f t="shared" si="345"/>
        <v>0</v>
      </c>
      <c r="AA811" s="159">
        <f t="shared" si="345"/>
        <v>0</v>
      </c>
      <c r="AB811" s="159">
        <f t="shared" si="345"/>
        <v>0</v>
      </c>
      <c r="AC811" s="159">
        <f t="shared" si="345"/>
        <v>0</v>
      </c>
      <c r="AD811" s="159">
        <f t="shared" si="345"/>
        <v>0</v>
      </c>
      <c r="AE811" s="159">
        <f t="shared" si="345"/>
        <v>0</v>
      </c>
      <c r="AF811" s="159">
        <f t="shared" si="345"/>
        <v>0</v>
      </c>
      <c r="AG811" s="159">
        <f t="shared" si="345"/>
        <v>380000</v>
      </c>
    </row>
    <row r="812" spans="1:33" s="35" customFormat="1" ht="25.5">
      <c r="A812" s="17" t="s">
        <v>51</v>
      </c>
      <c r="B812" s="15">
        <v>757</v>
      </c>
      <c r="C812" s="16" t="s">
        <v>113</v>
      </c>
      <c r="D812" s="16" t="s">
        <v>37</v>
      </c>
      <c r="E812" s="16" t="s">
        <v>438</v>
      </c>
      <c r="F812" s="16" t="s">
        <v>52</v>
      </c>
      <c r="G812" s="159">
        <f>'прил 7'!G390</f>
        <v>380000</v>
      </c>
      <c r="H812" s="159">
        <f>'прил 7'!H390</f>
        <v>380001</v>
      </c>
      <c r="I812" s="159">
        <f>'прил 7'!I390</f>
        <v>380002</v>
      </c>
      <c r="J812" s="159">
        <f>'прил 7'!J390</f>
        <v>380003</v>
      </c>
      <c r="K812" s="159">
        <f>'прил 7'!K390</f>
        <v>380004</v>
      </c>
      <c r="L812" s="159">
        <f>'прил 7'!L390</f>
        <v>380005</v>
      </c>
      <c r="M812" s="159">
        <f>'прил 7'!M390</f>
        <v>380006</v>
      </c>
      <c r="N812" s="159">
        <f>'прил 7'!N390</f>
        <v>380007</v>
      </c>
      <c r="O812" s="159">
        <f>'прил 7'!O390</f>
        <v>380008</v>
      </c>
      <c r="P812" s="159">
        <f>'прил 7'!P390</f>
        <v>380009</v>
      </c>
      <c r="Q812" s="159">
        <f>'прил 7'!Q390</f>
        <v>380010</v>
      </c>
      <c r="R812" s="159">
        <f>'прил 7'!R390</f>
        <v>380000</v>
      </c>
      <c r="S812" s="159">
        <f>'прил 7'!S390</f>
        <v>0</v>
      </c>
      <c r="T812" s="159">
        <f>'прил 7'!T390</f>
        <v>0</v>
      </c>
      <c r="U812" s="159">
        <f>'прил 7'!U390</f>
        <v>0</v>
      </c>
      <c r="V812" s="159">
        <f>'прил 7'!V390</f>
        <v>0</v>
      </c>
      <c r="W812" s="159">
        <f>'прил 7'!W390</f>
        <v>0</v>
      </c>
      <c r="X812" s="159">
        <f>'прил 7'!X390</f>
        <v>0</v>
      </c>
      <c r="Y812" s="159">
        <f>'прил 7'!Y390</f>
        <v>0</v>
      </c>
      <c r="Z812" s="159">
        <f>'прил 7'!Z390</f>
        <v>0</v>
      </c>
      <c r="AA812" s="159">
        <f>'прил 7'!AA390</f>
        <v>0</v>
      </c>
      <c r="AB812" s="159">
        <f>'прил 7'!AB390</f>
        <v>0</v>
      </c>
      <c r="AC812" s="159">
        <f>'прил 7'!AC390</f>
        <v>0</v>
      </c>
      <c r="AD812" s="159">
        <f>'прил 7'!AD390</f>
        <v>0</v>
      </c>
      <c r="AE812" s="159">
        <f>'прил 7'!AE390</f>
        <v>0</v>
      </c>
      <c r="AF812" s="159">
        <f>'прил 7'!AF390</f>
        <v>0</v>
      </c>
      <c r="AG812" s="159">
        <v>380000</v>
      </c>
    </row>
    <row r="813" spans="1:33" s="35" customFormat="1" hidden="1">
      <c r="A813" s="17" t="s">
        <v>100</v>
      </c>
      <c r="B813" s="15">
        <v>757</v>
      </c>
      <c r="C813" s="16" t="s">
        <v>113</v>
      </c>
      <c r="D813" s="16" t="s">
        <v>37</v>
      </c>
      <c r="E813" s="16" t="s">
        <v>438</v>
      </c>
      <c r="F813" s="16" t="s">
        <v>101</v>
      </c>
      <c r="G813" s="159">
        <f>G814</f>
        <v>0</v>
      </c>
      <c r="H813" s="159">
        <f t="shared" ref="H813:AG813" si="346">H814</f>
        <v>0</v>
      </c>
      <c r="I813" s="159">
        <f t="shared" si="346"/>
        <v>0</v>
      </c>
      <c r="J813" s="159">
        <f t="shared" si="346"/>
        <v>0</v>
      </c>
      <c r="K813" s="159">
        <f t="shared" si="346"/>
        <v>0</v>
      </c>
      <c r="L813" s="159">
        <f t="shared" si="346"/>
        <v>0</v>
      </c>
      <c r="M813" s="159">
        <f t="shared" si="346"/>
        <v>0</v>
      </c>
      <c r="N813" s="159">
        <f t="shared" si="346"/>
        <v>0</v>
      </c>
      <c r="O813" s="159">
        <f t="shared" si="346"/>
        <v>0</v>
      </c>
      <c r="P813" s="159">
        <f t="shared" si="346"/>
        <v>0</v>
      </c>
      <c r="Q813" s="159">
        <f t="shared" si="346"/>
        <v>0</v>
      </c>
      <c r="R813" s="159">
        <f t="shared" si="346"/>
        <v>0</v>
      </c>
      <c r="S813" s="159">
        <f t="shared" si="346"/>
        <v>0</v>
      </c>
      <c r="T813" s="159">
        <f t="shared" si="346"/>
        <v>0</v>
      </c>
      <c r="U813" s="159">
        <f t="shared" si="346"/>
        <v>0</v>
      </c>
      <c r="V813" s="159">
        <f t="shared" si="346"/>
        <v>0</v>
      </c>
      <c r="W813" s="159">
        <f t="shared" si="346"/>
        <v>0</v>
      </c>
      <c r="X813" s="159">
        <f t="shared" si="346"/>
        <v>0</v>
      </c>
      <c r="Y813" s="159">
        <f t="shared" si="346"/>
        <v>0</v>
      </c>
      <c r="Z813" s="159">
        <f t="shared" si="346"/>
        <v>0</v>
      </c>
      <c r="AA813" s="159">
        <f t="shared" si="346"/>
        <v>0</v>
      </c>
      <c r="AB813" s="159">
        <f t="shared" si="346"/>
        <v>0</v>
      </c>
      <c r="AC813" s="159">
        <f t="shared" si="346"/>
        <v>0</v>
      </c>
      <c r="AD813" s="159">
        <f t="shared" si="346"/>
        <v>0</v>
      </c>
      <c r="AE813" s="159">
        <f t="shared" si="346"/>
        <v>0</v>
      </c>
      <c r="AF813" s="159">
        <f t="shared" si="346"/>
        <v>0</v>
      </c>
      <c r="AG813" s="159">
        <f t="shared" si="346"/>
        <v>0</v>
      </c>
    </row>
    <row r="814" spans="1:33" s="35" customFormat="1" hidden="1">
      <c r="A814" s="17" t="s">
        <v>103</v>
      </c>
      <c r="B814" s="15">
        <v>757</v>
      </c>
      <c r="C814" s="16" t="s">
        <v>113</v>
      </c>
      <c r="D814" s="16" t="s">
        <v>37</v>
      </c>
      <c r="E814" s="16" t="s">
        <v>438</v>
      </c>
      <c r="F814" s="16" t="s">
        <v>104</v>
      </c>
      <c r="G814" s="159">
        <f>'прил 7'!G392</f>
        <v>0</v>
      </c>
      <c r="H814" s="159">
        <f>'прил 7'!H392</f>
        <v>0</v>
      </c>
      <c r="I814" s="159">
        <f>'прил 7'!I392</f>
        <v>0</v>
      </c>
      <c r="J814" s="159">
        <f>'прил 7'!J392</f>
        <v>0</v>
      </c>
      <c r="K814" s="159">
        <f>'прил 7'!K392</f>
        <v>0</v>
      </c>
      <c r="L814" s="159">
        <f>'прил 7'!L392</f>
        <v>0</v>
      </c>
      <c r="M814" s="159">
        <f>'прил 7'!M392</f>
        <v>0</v>
      </c>
      <c r="N814" s="159">
        <f>'прил 7'!N392</f>
        <v>0</v>
      </c>
      <c r="O814" s="159">
        <f>'прил 7'!O392</f>
        <v>0</v>
      </c>
      <c r="P814" s="159">
        <f>'прил 7'!P392</f>
        <v>0</v>
      </c>
      <c r="Q814" s="159">
        <f>'прил 7'!Q392</f>
        <v>0</v>
      </c>
      <c r="R814" s="159">
        <f>'прил 7'!R392</f>
        <v>0</v>
      </c>
      <c r="S814" s="159">
        <f>'прил 7'!S392</f>
        <v>0</v>
      </c>
      <c r="T814" s="159">
        <f>'прил 7'!T392</f>
        <v>0</v>
      </c>
      <c r="U814" s="159">
        <f>'прил 7'!U392</f>
        <v>0</v>
      </c>
      <c r="V814" s="159">
        <f>'прил 7'!V392</f>
        <v>0</v>
      </c>
      <c r="W814" s="159">
        <f>'прил 7'!W392</f>
        <v>0</v>
      </c>
      <c r="X814" s="159">
        <f>'прил 7'!X392</f>
        <v>0</v>
      </c>
      <c r="Y814" s="159">
        <f>'прил 7'!Y392</f>
        <v>0</v>
      </c>
      <c r="Z814" s="159">
        <f>'прил 7'!Z392</f>
        <v>0</v>
      </c>
      <c r="AA814" s="159">
        <f>'прил 7'!AA392</f>
        <v>0</v>
      </c>
      <c r="AB814" s="159">
        <f>'прил 7'!AB392</f>
        <v>0</v>
      </c>
      <c r="AC814" s="159">
        <f>'прил 7'!AC392</f>
        <v>0</v>
      </c>
      <c r="AD814" s="159">
        <f>'прил 7'!AD392</f>
        <v>0</v>
      </c>
      <c r="AE814" s="159">
        <f>'прил 7'!AE392</f>
        <v>0</v>
      </c>
      <c r="AF814" s="159">
        <f>'прил 7'!AF392</f>
        <v>0</v>
      </c>
      <c r="AG814" s="159">
        <f>'прил 7'!AG392</f>
        <v>0</v>
      </c>
    </row>
    <row r="815" spans="1:33" ht="30.75" hidden="1" customHeight="1">
      <c r="A815" s="25" t="s">
        <v>391</v>
      </c>
      <c r="B815" s="15">
        <v>757</v>
      </c>
      <c r="C815" s="16" t="s">
        <v>35</v>
      </c>
      <c r="D815" s="16" t="s">
        <v>109</v>
      </c>
      <c r="E815" s="16" t="s">
        <v>3</v>
      </c>
      <c r="F815" s="15"/>
      <c r="G815" s="160">
        <f>G817</f>
        <v>0</v>
      </c>
      <c r="H815" s="160">
        <f t="shared" ref="H815:AG815" si="347">H817</f>
        <v>0</v>
      </c>
      <c r="I815" s="160">
        <f t="shared" si="347"/>
        <v>0</v>
      </c>
      <c r="J815" s="160">
        <f t="shared" si="347"/>
        <v>0</v>
      </c>
      <c r="K815" s="160">
        <f t="shared" si="347"/>
        <v>0</v>
      </c>
      <c r="L815" s="160">
        <f t="shared" si="347"/>
        <v>0</v>
      </c>
      <c r="M815" s="160">
        <f t="shared" si="347"/>
        <v>0</v>
      </c>
      <c r="N815" s="160">
        <f t="shared" si="347"/>
        <v>0</v>
      </c>
      <c r="O815" s="160">
        <f t="shared" si="347"/>
        <v>0</v>
      </c>
      <c r="P815" s="160">
        <f t="shared" si="347"/>
        <v>0</v>
      </c>
      <c r="Q815" s="160">
        <f t="shared" si="347"/>
        <v>0</v>
      </c>
      <c r="R815" s="160">
        <f t="shared" si="347"/>
        <v>0</v>
      </c>
      <c r="S815" s="160">
        <f t="shared" si="347"/>
        <v>0</v>
      </c>
      <c r="T815" s="160">
        <f t="shared" si="347"/>
        <v>0</v>
      </c>
      <c r="U815" s="160">
        <f t="shared" si="347"/>
        <v>0</v>
      </c>
      <c r="V815" s="160">
        <f t="shared" si="347"/>
        <v>0</v>
      </c>
      <c r="W815" s="160">
        <f t="shared" si="347"/>
        <v>0</v>
      </c>
      <c r="X815" s="160">
        <f t="shared" si="347"/>
        <v>0</v>
      </c>
      <c r="Y815" s="160">
        <f t="shared" si="347"/>
        <v>0</v>
      </c>
      <c r="Z815" s="160">
        <f t="shared" si="347"/>
        <v>0</v>
      </c>
      <c r="AA815" s="160">
        <f t="shared" si="347"/>
        <v>0</v>
      </c>
      <c r="AB815" s="160">
        <f t="shared" si="347"/>
        <v>0</v>
      </c>
      <c r="AC815" s="160">
        <f t="shared" si="347"/>
        <v>0</v>
      </c>
      <c r="AD815" s="160">
        <f t="shared" si="347"/>
        <v>0</v>
      </c>
      <c r="AE815" s="160">
        <f t="shared" si="347"/>
        <v>0</v>
      </c>
      <c r="AF815" s="160">
        <f t="shared" si="347"/>
        <v>0</v>
      </c>
      <c r="AG815" s="160">
        <f t="shared" si="347"/>
        <v>0</v>
      </c>
    </row>
    <row r="816" spans="1:33" ht="63.75" hidden="1">
      <c r="A816" s="17" t="s">
        <v>56</v>
      </c>
      <c r="B816" s="15">
        <v>757</v>
      </c>
      <c r="C816" s="16" t="s">
        <v>35</v>
      </c>
      <c r="D816" s="16" t="s">
        <v>109</v>
      </c>
      <c r="E816" s="16" t="s">
        <v>57</v>
      </c>
      <c r="F816" s="16"/>
      <c r="G816" s="159">
        <f>G817</f>
        <v>0</v>
      </c>
      <c r="H816" s="159">
        <f t="shared" ref="H816:AG817" si="348">H817</f>
        <v>0</v>
      </c>
      <c r="I816" s="159">
        <f t="shared" si="348"/>
        <v>0</v>
      </c>
      <c r="J816" s="159">
        <f t="shared" si="348"/>
        <v>0</v>
      </c>
      <c r="K816" s="159">
        <f t="shared" si="348"/>
        <v>0</v>
      </c>
      <c r="L816" s="159">
        <f t="shared" si="348"/>
        <v>0</v>
      </c>
      <c r="M816" s="159">
        <f t="shared" si="348"/>
        <v>0</v>
      </c>
      <c r="N816" s="159">
        <f t="shared" si="348"/>
        <v>0</v>
      </c>
      <c r="O816" s="159">
        <f t="shared" si="348"/>
        <v>0</v>
      </c>
      <c r="P816" s="159">
        <f t="shared" si="348"/>
        <v>0</v>
      </c>
      <c r="Q816" s="159">
        <f t="shared" si="348"/>
        <v>0</v>
      </c>
      <c r="R816" s="159">
        <f t="shared" si="348"/>
        <v>0</v>
      </c>
      <c r="S816" s="159">
        <f t="shared" si="348"/>
        <v>0</v>
      </c>
      <c r="T816" s="159">
        <f t="shared" si="348"/>
        <v>0</v>
      </c>
      <c r="U816" s="159">
        <f t="shared" si="348"/>
        <v>0</v>
      </c>
      <c r="V816" s="159">
        <f t="shared" si="348"/>
        <v>0</v>
      </c>
      <c r="W816" s="159">
        <f t="shared" si="348"/>
        <v>0</v>
      </c>
      <c r="X816" s="159">
        <f t="shared" si="348"/>
        <v>0</v>
      </c>
      <c r="Y816" s="159">
        <f t="shared" si="348"/>
        <v>0</v>
      </c>
      <c r="Z816" s="159">
        <f t="shared" si="348"/>
        <v>0</v>
      </c>
      <c r="AA816" s="159">
        <f t="shared" si="348"/>
        <v>0</v>
      </c>
      <c r="AB816" s="159">
        <f t="shared" si="348"/>
        <v>0</v>
      </c>
      <c r="AC816" s="159">
        <f t="shared" si="348"/>
        <v>0</v>
      </c>
      <c r="AD816" s="159">
        <f t="shared" si="348"/>
        <v>0</v>
      </c>
      <c r="AE816" s="159">
        <f t="shared" si="348"/>
        <v>0</v>
      </c>
      <c r="AF816" s="159">
        <f t="shared" si="348"/>
        <v>0</v>
      </c>
      <c r="AG816" s="159">
        <f t="shared" si="348"/>
        <v>0</v>
      </c>
    </row>
    <row r="817" spans="1:33" ht="25.5" hidden="1">
      <c r="A817" s="17" t="s">
        <v>40</v>
      </c>
      <c r="B817" s="15">
        <v>757</v>
      </c>
      <c r="C817" s="16" t="s">
        <v>35</v>
      </c>
      <c r="D817" s="16" t="s">
        <v>109</v>
      </c>
      <c r="E817" s="16" t="s">
        <v>57</v>
      </c>
      <c r="F817" s="16" t="s">
        <v>41</v>
      </c>
      <c r="G817" s="159">
        <f>G818</f>
        <v>0</v>
      </c>
      <c r="H817" s="159">
        <f t="shared" si="348"/>
        <v>0</v>
      </c>
      <c r="I817" s="159">
        <f t="shared" si="348"/>
        <v>0</v>
      </c>
      <c r="J817" s="159">
        <f t="shared" si="348"/>
        <v>0</v>
      </c>
      <c r="K817" s="159">
        <f t="shared" si="348"/>
        <v>0</v>
      </c>
      <c r="L817" s="159">
        <f t="shared" si="348"/>
        <v>0</v>
      </c>
      <c r="M817" s="159">
        <f t="shared" si="348"/>
        <v>0</v>
      </c>
      <c r="N817" s="159">
        <f t="shared" si="348"/>
        <v>0</v>
      </c>
      <c r="O817" s="159">
        <f t="shared" si="348"/>
        <v>0</v>
      </c>
      <c r="P817" s="159">
        <f t="shared" si="348"/>
        <v>0</v>
      </c>
      <c r="Q817" s="159">
        <f t="shared" si="348"/>
        <v>0</v>
      </c>
      <c r="R817" s="159">
        <f t="shared" si="348"/>
        <v>0</v>
      </c>
      <c r="S817" s="159">
        <f t="shared" si="348"/>
        <v>0</v>
      </c>
      <c r="T817" s="159">
        <f t="shared" si="348"/>
        <v>0</v>
      </c>
      <c r="U817" s="159">
        <f t="shared" si="348"/>
        <v>0</v>
      </c>
      <c r="V817" s="159">
        <f t="shared" si="348"/>
        <v>0</v>
      </c>
      <c r="W817" s="159">
        <f t="shared" si="348"/>
        <v>0</v>
      </c>
      <c r="X817" s="159">
        <f t="shared" si="348"/>
        <v>0</v>
      </c>
      <c r="Y817" s="159">
        <f t="shared" si="348"/>
        <v>0</v>
      </c>
      <c r="Z817" s="159">
        <f t="shared" si="348"/>
        <v>0</v>
      </c>
      <c r="AA817" s="159">
        <f t="shared" si="348"/>
        <v>0</v>
      </c>
      <c r="AB817" s="159">
        <f t="shared" si="348"/>
        <v>0</v>
      </c>
      <c r="AC817" s="159">
        <f t="shared" si="348"/>
        <v>0</v>
      </c>
      <c r="AD817" s="159">
        <f t="shared" si="348"/>
        <v>0</v>
      </c>
      <c r="AE817" s="159">
        <f t="shared" si="348"/>
        <v>0</v>
      </c>
      <c r="AF817" s="159">
        <f t="shared" si="348"/>
        <v>0</v>
      </c>
      <c r="AG817" s="159">
        <f t="shared" si="348"/>
        <v>0</v>
      </c>
    </row>
    <row r="818" spans="1:33" ht="19.5" hidden="1" customHeight="1">
      <c r="A818" s="17" t="s">
        <v>42</v>
      </c>
      <c r="B818" s="15">
        <v>757</v>
      </c>
      <c r="C818" s="16" t="s">
        <v>35</v>
      </c>
      <c r="D818" s="16" t="s">
        <v>109</v>
      </c>
      <c r="E818" s="16" t="s">
        <v>57</v>
      </c>
      <c r="F818" s="16" t="s">
        <v>43</v>
      </c>
      <c r="G818" s="159">
        <f>'прил 7'!G75</f>
        <v>0</v>
      </c>
      <c r="H818" s="159">
        <f>'прил 7'!H75</f>
        <v>0</v>
      </c>
      <c r="I818" s="159">
        <f>'прил 7'!I75</f>
        <v>0</v>
      </c>
      <c r="J818" s="159">
        <f>'прил 7'!J75</f>
        <v>0</v>
      </c>
      <c r="K818" s="159">
        <f>'прил 7'!K75</f>
        <v>0</v>
      </c>
      <c r="L818" s="159">
        <f>'прил 7'!L75</f>
        <v>0</v>
      </c>
      <c r="M818" s="159">
        <f>'прил 7'!M75</f>
        <v>0</v>
      </c>
      <c r="N818" s="159">
        <f>'прил 7'!N75</f>
        <v>0</v>
      </c>
      <c r="O818" s="159">
        <f>'прил 7'!O75</f>
        <v>0</v>
      </c>
      <c r="P818" s="159">
        <f>'прил 7'!P75</f>
        <v>0</v>
      </c>
      <c r="Q818" s="159">
        <f>'прил 7'!Q75</f>
        <v>0</v>
      </c>
      <c r="R818" s="159">
        <f>'прил 7'!R75</f>
        <v>0</v>
      </c>
      <c r="S818" s="159">
        <f>'прил 7'!S75</f>
        <v>0</v>
      </c>
      <c r="T818" s="159">
        <f>'прил 7'!T75</f>
        <v>0</v>
      </c>
      <c r="U818" s="159">
        <f>'прил 7'!U75</f>
        <v>0</v>
      </c>
      <c r="V818" s="159">
        <f>'прил 7'!V75</f>
        <v>0</v>
      </c>
      <c r="W818" s="159">
        <f>'прил 7'!W75</f>
        <v>0</v>
      </c>
      <c r="X818" s="159">
        <f>'прил 7'!X75</f>
        <v>0</v>
      </c>
      <c r="Y818" s="159">
        <f>'прил 7'!Y75</f>
        <v>0</v>
      </c>
      <c r="Z818" s="159">
        <f>'прил 7'!Z75</f>
        <v>0</v>
      </c>
      <c r="AA818" s="159">
        <f>'прил 7'!AA75</f>
        <v>0</v>
      </c>
      <c r="AB818" s="159">
        <f>'прил 7'!AB75</f>
        <v>0</v>
      </c>
      <c r="AC818" s="159">
        <f>'прил 7'!AC75</f>
        <v>0</v>
      </c>
      <c r="AD818" s="159">
        <f>'прил 7'!AD75</f>
        <v>0</v>
      </c>
      <c r="AE818" s="159">
        <f>'прил 7'!AE75</f>
        <v>0</v>
      </c>
      <c r="AF818" s="159">
        <f>'прил 7'!AF75</f>
        <v>0</v>
      </c>
      <c r="AG818" s="159">
        <f>'прил 7'!AG75</f>
        <v>0</v>
      </c>
    </row>
    <row r="819" spans="1:33" ht="46.5" customHeight="1">
      <c r="A819" s="17" t="s">
        <v>204</v>
      </c>
      <c r="B819" s="15">
        <v>757</v>
      </c>
      <c r="C819" s="16" t="s">
        <v>35</v>
      </c>
      <c r="D819" s="16" t="s">
        <v>37</v>
      </c>
      <c r="E819" s="16" t="s">
        <v>423</v>
      </c>
      <c r="F819" s="15"/>
      <c r="G819" s="159">
        <f>G820+G828</f>
        <v>18707499.27</v>
      </c>
      <c r="H819" s="159">
        <f t="shared" ref="H819:AG819" si="349">H820+H828</f>
        <v>18707501.27</v>
      </c>
      <c r="I819" s="159">
        <f t="shared" si="349"/>
        <v>18707503.27</v>
      </c>
      <c r="J819" s="159">
        <f t="shared" si="349"/>
        <v>18707505.27</v>
      </c>
      <c r="K819" s="159">
        <f t="shared" si="349"/>
        <v>18707507.27</v>
      </c>
      <c r="L819" s="159">
        <f t="shared" si="349"/>
        <v>18707509.27</v>
      </c>
      <c r="M819" s="159">
        <f t="shared" si="349"/>
        <v>18707511.27</v>
      </c>
      <c r="N819" s="159">
        <f t="shared" si="349"/>
        <v>18707513.27</v>
      </c>
      <c r="O819" s="159">
        <f t="shared" si="349"/>
        <v>18707515.27</v>
      </c>
      <c r="P819" s="159">
        <f t="shared" si="349"/>
        <v>18707517.27</v>
      </c>
      <c r="Q819" s="159">
        <f t="shared" si="349"/>
        <v>18707519.27</v>
      </c>
      <c r="R819" s="159">
        <f t="shared" si="349"/>
        <v>18707499.27</v>
      </c>
      <c r="S819" s="159">
        <f t="shared" si="349"/>
        <v>0</v>
      </c>
      <c r="T819" s="159">
        <f t="shared" si="349"/>
        <v>0</v>
      </c>
      <c r="U819" s="159">
        <f t="shared" si="349"/>
        <v>0</v>
      </c>
      <c r="V819" s="159">
        <f t="shared" si="349"/>
        <v>0</v>
      </c>
      <c r="W819" s="159">
        <f t="shared" si="349"/>
        <v>0</v>
      </c>
      <c r="X819" s="159">
        <f t="shared" si="349"/>
        <v>0</v>
      </c>
      <c r="Y819" s="159">
        <f t="shared" si="349"/>
        <v>0</v>
      </c>
      <c r="Z819" s="159">
        <f t="shared" si="349"/>
        <v>0</v>
      </c>
      <c r="AA819" s="159">
        <f t="shared" si="349"/>
        <v>0</v>
      </c>
      <c r="AB819" s="159">
        <f t="shared" si="349"/>
        <v>0</v>
      </c>
      <c r="AC819" s="159">
        <f t="shared" si="349"/>
        <v>0</v>
      </c>
      <c r="AD819" s="159">
        <f t="shared" si="349"/>
        <v>0</v>
      </c>
      <c r="AE819" s="159">
        <f t="shared" si="349"/>
        <v>0</v>
      </c>
      <c r="AF819" s="159">
        <f t="shared" si="349"/>
        <v>0</v>
      </c>
      <c r="AG819" s="159">
        <f t="shared" si="349"/>
        <v>18707499.27</v>
      </c>
    </row>
    <row r="820" spans="1:33" ht="25.5">
      <c r="A820" s="17" t="s">
        <v>40</v>
      </c>
      <c r="B820" s="15">
        <v>757</v>
      </c>
      <c r="C820" s="16" t="s">
        <v>35</v>
      </c>
      <c r="D820" s="16" t="s">
        <v>37</v>
      </c>
      <c r="E820" s="16" t="s">
        <v>423</v>
      </c>
      <c r="F820" s="15">
        <v>600</v>
      </c>
      <c r="G820" s="159">
        <f>G821</f>
        <v>18707499.27</v>
      </c>
      <c r="H820" s="159">
        <f t="shared" ref="H820:AG820" si="350">H821</f>
        <v>18707501.27</v>
      </c>
      <c r="I820" s="159">
        <f t="shared" si="350"/>
        <v>18707503.27</v>
      </c>
      <c r="J820" s="159">
        <f t="shared" si="350"/>
        <v>18707505.27</v>
      </c>
      <c r="K820" s="159">
        <f t="shared" si="350"/>
        <v>18707507.27</v>
      </c>
      <c r="L820" s="159">
        <f t="shared" si="350"/>
        <v>18707509.27</v>
      </c>
      <c r="M820" s="159">
        <f t="shared" si="350"/>
        <v>18707511.27</v>
      </c>
      <c r="N820" s="159">
        <f t="shared" si="350"/>
        <v>18707513.27</v>
      </c>
      <c r="O820" s="159">
        <f t="shared" si="350"/>
        <v>18707515.27</v>
      </c>
      <c r="P820" s="159">
        <f t="shared" si="350"/>
        <v>18707517.27</v>
      </c>
      <c r="Q820" s="159">
        <f t="shared" si="350"/>
        <v>18707519.27</v>
      </c>
      <c r="R820" s="159">
        <f t="shared" si="350"/>
        <v>18707499.27</v>
      </c>
      <c r="S820" s="159">
        <f t="shared" si="350"/>
        <v>0</v>
      </c>
      <c r="T820" s="159">
        <f t="shared" si="350"/>
        <v>0</v>
      </c>
      <c r="U820" s="159">
        <f t="shared" si="350"/>
        <v>0</v>
      </c>
      <c r="V820" s="159">
        <f t="shared" si="350"/>
        <v>0</v>
      </c>
      <c r="W820" s="159">
        <f t="shared" si="350"/>
        <v>0</v>
      </c>
      <c r="X820" s="159">
        <f t="shared" si="350"/>
        <v>0</v>
      </c>
      <c r="Y820" s="159">
        <f t="shared" si="350"/>
        <v>0</v>
      </c>
      <c r="Z820" s="159">
        <f t="shared" si="350"/>
        <v>0</v>
      </c>
      <c r="AA820" s="159">
        <f t="shared" si="350"/>
        <v>0</v>
      </c>
      <c r="AB820" s="159">
        <f t="shared" si="350"/>
        <v>0</v>
      </c>
      <c r="AC820" s="159">
        <f t="shared" si="350"/>
        <v>0</v>
      </c>
      <c r="AD820" s="159">
        <f t="shared" si="350"/>
        <v>0</v>
      </c>
      <c r="AE820" s="159">
        <f t="shared" si="350"/>
        <v>0</v>
      </c>
      <c r="AF820" s="159">
        <f t="shared" si="350"/>
        <v>0</v>
      </c>
      <c r="AG820" s="159">
        <f t="shared" si="350"/>
        <v>18707499.27</v>
      </c>
    </row>
    <row r="821" spans="1:33">
      <c r="A821" s="17" t="s">
        <v>42</v>
      </c>
      <c r="B821" s="15">
        <v>757</v>
      </c>
      <c r="C821" s="16" t="s">
        <v>35</v>
      </c>
      <c r="D821" s="16" t="s">
        <v>37</v>
      </c>
      <c r="E821" s="16" t="s">
        <v>423</v>
      </c>
      <c r="F821" s="15">
        <v>610</v>
      </c>
      <c r="G821" s="159">
        <f>'прил 7'!G78+'прил 7'!G377</f>
        <v>18707499.27</v>
      </c>
      <c r="H821" s="159">
        <f>'прил 7'!H78+'прил 7'!H377</f>
        <v>18707501.27</v>
      </c>
      <c r="I821" s="159">
        <f>'прил 7'!I78+'прил 7'!I377</f>
        <v>18707503.27</v>
      </c>
      <c r="J821" s="159">
        <f>'прил 7'!J78+'прил 7'!J377</f>
        <v>18707505.27</v>
      </c>
      <c r="K821" s="159">
        <f>'прил 7'!K78+'прил 7'!K377</f>
        <v>18707507.27</v>
      </c>
      <c r="L821" s="159">
        <f>'прил 7'!L78+'прил 7'!L377</f>
        <v>18707509.27</v>
      </c>
      <c r="M821" s="159">
        <f>'прил 7'!M78+'прил 7'!M377</f>
        <v>18707511.27</v>
      </c>
      <c r="N821" s="159">
        <f>'прил 7'!N78+'прил 7'!N377</f>
        <v>18707513.27</v>
      </c>
      <c r="O821" s="159">
        <f>'прил 7'!O78+'прил 7'!O377</f>
        <v>18707515.27</v>
      </c>
      <c r="P821" s="159">
        <f>'прил 7'!P78+'прил 7'!P377</f>
        <v>18707517.27</v>
      </c>
      <c r="Q821" s="159">
        <f>'прил 7'!Q78+'прил 7'!Q377</f>
        <v>18707519.27</v>
      </c>
      <c r="R821" s="159">
        <f>'прил 7'!R78+'прил 7'!R377</f>
        <v>18707499.27</v>
      </c>
      <c r="S821" s="159">
        <f>'прил 7'!S78+'прил 7'!S377</f>
        <v>0</v>
      </c>
      <c r="T821" s="159">
        <f>'прил 7'!T78+'прил 7'!T377</f>
        <v>0</v>
      </c>
      <c r="U821" s="159">
        <f>'прил 7'!U78+'прил 7'!U377</f>
        <v>0</v>
      </c>
      <c r="V821" s="159">
        <f>'прил 7'!V78+'прил 7'!V377</f>
        <v>0</v>
      </c>
      <c r="W821" s="159">
        <f>'прил 7'!W78+'прил 7'!W377</f>
        <v>0</v>
      </c>
      <c r="X821" s="159">
        <f>'прил 7'!X78+'прил 7'!X377</f>
        <v>0</v>
      </c>
      <c r="Y821" s="159">
        <f>'прил 7'!Y78+'прил 7'!Y377</f>
        <v>0</v>
      </c>
      <c r="Z821" s="159">
        <f>'прил 7'!Z78+'прил 7'!Z377</f>
        <v>0</v>
      </c>
      <c r="AA821" s="159">
        <f>'прил 7'!AA78+'прил 7'!AA377</f>
        <v>0</v>
      </c>
      <c r="AB821" s="159">
        <f>'прил 7'!AB78+'прил 7'!AB377</f>
        <v>0</v>
      </c>
      <c r="AC821" s="159">
        <f>'прил 7'!AC78+'прил 7'!AC377</f>
        <v>0</v>
      </c>
      <c r="AD821" s="159">
        <f>'прил 7'!AD78+'прил 7'!AD377</f>
        <v>0</v>
      </c>
      <c r="AE821" s="159">
        <f>'прил 7'!AE78+'прил 7'!AE377</f>
        <v>0</v>
      </c>
      <c r="AF821" s="159">
        <f>'прил 7'!AF78+'прил 7'!AF377</f>
        <v>0</v>
      </c>
      <c r="AG821" s="159">
        <v>18707499.27</v>
      </c>
    </row>
    <row r="822" spans="1:33" ht="25.5" hidden="1">
      <c r="A822" s="17" t="s">
        <v>261</v>
      </c>
      <c r="B822" s="15">
        <v>757</v>
      </c>
      <c r="C822" s="16" t="s">
        <v>35</v>
      </c>
      <c r="D822" s="16" t="s">
        <v>109</v>
      </c>
      <c r="E822" s="16" t="s">
        <v>264</v>
      </c>
      <c r="F822" s="16"/>
      <c r="G822" s="159">
        <f>G823</f>
        <v>0</v>
      </c>
      <c r="H822" s="159">
        <f t="shared" ref="H822:AG823" si="351">H823</f>
        <v>0</v>
      </c>
      <c r="I822" s="159">
        <f t="shared" si="351"/>
        <v>0</v>
      </c>
      <c r="J822" s="159">
        <f t="shared" si="351"/>
        <v>0</v>
      </c>
      <c r="K822" s="159">
        <f t="shared" si="351"/>
        <v>0</v>
      </c>
      <c r="L822" s="159">
        <f t="shared" si="351"/>
        <v>0</v>
      </c>
      <c r="M822" s="159">
        <f t="shared" si="351"/>
        <v>0</v>
      </c>
      <c r="N822" s="159">
        <f t="shared" si="351"/>
        <v>0</v>
      </c>
      <c r="O822" s="159">
        <f t="shared" si="351"/>
        <v>0</v>
      </c>
      <c r="P822" s="159">
        <f t="shared" si="351"/>
        <v>0</v>
      </c>
      <c r="Q822" s="159">
        <f t="shared" si="351"/>
        <v>0</v>
      </c>
      <c r="R822" s="159">
        <f t="shared" si="351"/>
        <v>0</v>
      </c>
      <c r="S822" s="159">
        <f t="shared" si="351"/>
        <v>0</v>
      </c>
      <c r="T822" s="159">
        <f t="shared" si="351"/>
        <v>0</v>
      </c>
      <c r="U822" s="159">
        <f t="shared" si="351"/>
        <v>0</v>
      </c>
      <c r="V822" s="159">
        <f t="shared" si="351"/>
        <v>0</v>
      </c>
      <c r="W822" s="159">
        <f t="shared" si="351"/>
        <v>0</v>
      </c>
      <c r="X822" s="159">
        <f t="shared" si="351"/>
        <v>0</v>
      </c>
      <c r="Y822" s="159">
        <f t="shared" si="351"/>
        <v>0</v>
      </c>
      <c r="Z822" s="159">
        <f t="shared" si="351"/>
        <v>0</v>
      </c>
      <c r="AA822" s="159">
        <f t="shared" si="351"/>
        <v>0</v>
      </c>
      <c r="AB822" s="159">
        <f t="shared" si="351"/>
        <v>0</v>
      </c>
      <c r="AC822" s="159">
        <f t="shared" si="351"/>
        <v>0</v>
      </c>
      <c r="AD822" s="159">
        <f t="shared" si="351"/>
        <v>0</v>
      </c>
      <c r="AE822" s="159">
        <f t="shared" si="351"/>
        <v>0</v>
      </c>
      <c r="AF822" s="159">
        <f t="shared" si="351"/>
        <v>0</v>
      </c>
      <c r="AG822" s="159">
        <f t="shared" si="351"/>
        <v>0</v>
      </c>
    </row>
    <row r="823" spans="1:33" ht="25.5" hidden="1">
      <c r="A823" s="17" t="s">
        <v>40</v>
      </c>
      <c r="B823" s="15">
        <v>757</v>
      </c>
      <c r="C823" s="16" t="s">
        <v>35</v>
      </c>
      <c r="D823" s="16" t="s">
        <v>109</v>
      </c>
      <c r="E823" s="16" t="s">
        <v>264</v>
      </c>
      <c r="F823" s="16" t="s">
        <v>41</v>
      </c>
      <c r="G823" s="159">
        <f>G824</f>
        <v>0</v>
      </c>
      <c r="H823" s="159">
        <f t="shared" si="351"/>
        <v>0</v>
      </c>
      <c r="I823" s="159">
        <f t="shared" si="351"/>
        <v>0</v>
      </c>
      <c r="J823" s="159">
        <f t="shared" si="351"/>
        <v>0</v>
      </c>
      <c r="K823" s="159">
        <f t="shared" si="351"/>
        <v>0</v>
      </c>
      <c r="L823" s="159">
        <f t="shared" si="351"/>
        <v>0</v>
      </c>
      <c r="M823" s="159">
        <f t="shared" si="351"/>
        <v>0</v>
      </c>
      <c r="N823" s="159">
        <f t="shared" si="351"/>
        <v>0</v>
      </c>
      <c r="O823" s="159">
        <f t="shared" si="351"/>
        <v>0</v>
      </c>
      <c r="P823" s="159">
        <f t="shared" si="351"/>
        <v>0</v>
      </c>
      <c r="Q823" s="159">
        <f t="shared" si="351"/>
        <v>0</v>
      </c>
      <c r="R823" s="159">
        <f t="shared" si="351"/>
        <v>0</v>
      </c>
      <c r="S823" s="159">
        <f t="shared" si="351"/>
        <v>0</v>
      </c>
      <c r="T823" s="159">
        <f t="shared" si="351"/>
        <v>0</v>
      </c>
      <c r="U823" s="159">
        <f t="shared" si="351"/>
        <v>0</v>
      </c>
      <c r="V823" s="159">
        <f t="shared" si="351"/>
        <v>0</v>
      </c>
      <c r="W823" s="159">
        <f t="shared" si="351"/>
        <v>0</v>
      </c>
      <c r="X823" s="159">
        <f t="shared" si="351"/>
        <v>0</v>
      </c>
      <c r="Y823" s="159">
        <f t="shared" si="351"/>
        <v>0</v>
      </c>
      <c r="Z823" s="159">
        <f t="shared" si="351"/>
        <v>0</v>
      </c>
      <c r="AA823" s="159">
        <f t="shared" si="351"/>
        <v>0</v>
      </c>
      <c r="AB823" s="159">
        <f t="shared" si="351"/>
        <v>0</v>
      </c>
      <c r="AC823" s="159">
        <f t="shared" si="351"/>
        <v>0</v>
      </c>
      <c r="AD823" s="159">
        <f t="shared" si="351"/>
        <v>0</v>
      </c>
      <c r="AE823" s="159">
        <f t="shared" si="351"/>
        <v>0</v>
      </c>
      <c r="AF823" s="159">
        <f t="shared" si="351"/>
        <v>0</v>
      </c>
      <c r="AG823" s="159">
        <f t="shared" si="351"/>
        <v>0</v>
      </c>
    </row>
    <row r="824" spans="1:33" ht="19.5" hidden="1" customHeight="1">
      <c r="A824" s="17" t="s">
        <v>42</v>
      </c>
      <c r="B824" s="15">
        <v>757</v>
      </c>
      <c r="C824" s="16" t="s">
        <v>35</v>
      </c>
      <c r="D824" s="16" t="s">
        <v>109</v>
      </c>
      <c r="E824" s="16" t="s">
        <v>264</v>
      </c>
      <c r="F824" s="16" t="s">
        <v>43</v>
      </c>
      <c r="G824" s="159">
        <f>'прил 7'!G83</f>
        <v>0</v>
      </c>
      <c r="H824" s="159">
        <f>'прил 7'!H83</f>
        <v>0</v>
      </c>
      <c r="I824" s="159">
        <f>'прил 7'!I83</f>
        <v>0</v>
      </c>
      <c r="J824" s="159">
        <f>'прил 7'!J83</f>
        <v>0</v>
      </c>
      <c r="K824" s="159">
        <f>'прил 7'!K83</f>
        <v>0</v>
      </c>
      <c r="L824" s="159">
        <f>'прил 7'!L83</f>
        <v>0</v>
      </c>
      <c r="M824" s="159">
        <f>'прил 7'!M83</f>
        <v>0</v>
      </c>
      <c r="N824" s="159">
        <f>'прил 7'!N83</f>
        <v>0</v>
      </c>
      <c r="O824" s="159">
        <f>'прил 7'!O83</f>
        <v>0</v>
      </c>
      <c r="P824" s="159">
        <f>'прил 7'!P83</f>
        <v>0</v>
      </c>
      <c r="Q824" s="159">
        <f>'прил 7'!Q83</f>
        <v>0</v>
      </c>
      <c r="R824" s="159">
        <f>'прил 7'!R83</f>
        <v>0</v>
      </c>
      <c r="S824" s="159">
        <f>'прил 7'!S83</f>
        <v>0</v>
      </c>
      <c r="T824" s="159">
        <f>'прил 7'!T83</f>
        <v>0</v>
      </c>
      <c r="U824" s="159">
        <f>'прил 7'!U83</f>
        <v>0</v>
      </c>
      <c r="V824" s="159">
        <f>'прил 7'!V83</f>
        <v>0</v>
      </c>
      <c r="W824" s="159">
        <f>'прил 7'!W83</f>
        <v>0</v>
      </c>
      <c r="X824" s="159">
        <f>'прил 7'!X83</f>
        <v>0</v>
      </c>
      <c r="Y824" s="159">
        <f>'прил 7'!Y83</f>
        <v>0</v>
      </c>
      <c r="Z824" s="159">
        <f>'прил 7'!Z83</f>
        <v>0</v>
      </c>
      <c r="AA824" s="159">
        <f>'прил 7'!AA83</f>
        <v>0</v>
      </c>
      <c r="AB824" s="159">
        <f>'прил 7'!AB83</f>
        <v>0</v>
      </c>
      <c r="AC824" s="159">
        <f>'прил 7'!AC83</f>
        <v>0</v>
      </c>
      <c r="AD824" s="159">
        <f>'прил 7'!AD83</f>
        <v>0</v>
      </c>
      <c r="AE824" s="159">
        <f>'прил 7'!AE83</f>
        <v>0</v>
      </c>
      <c r="AF824" s="159">
        <f>'прил 7'!AF83</f>
        <v>0</v>
      </c>
      <c r="AG824" s="159">
        <f>'прил 7'!AG83</f>
        <v>0</v>
      </c>
    </row>
    <row r="825" spans="1:33" s="35" customFormat="1" ht="52.5" customHeight="1">
      <c r="A825" s="116" t="s">
        <v>204</v>
      </c>
      <c r="B825" s="15">
        <v>757</v>
      </c>
      <c r="C825" s="16" t="s">
        <v>113</v>
      </c>
      <c r="D825" s="16" t="s">
        <v>26</v>
      </c>
      <c r="E825" s="16" t="s">
        <v>423</v>
      </c>
      <c r="F825" s="39"/>
      <c r="G825" s="159">
        <f>G826</f>
        <v>1771665.09</v>
      </c>
      <c r="H825" s="159">
        <f t="shared" ref="H825:AG826" si="352">H826</f>
        <v>1771666.09</v>
      </c>
      <c r="I825" s="159">
        <f t="shared" si="352"/>
        <v>1771667.09</v>
      </c>
      <c r="J825" s="159">
        <f t="shared" si="352"/>
        <v>1771668.09</v>
      </c>
      <c r="K825" s="159">
        <f t="shared" si="352"/>
        <v>1771669.09</v>
      </c>
      <c r="L825" s="159">
        <f t="shared" si="352"/>
        <v>1771670.09</v>
      </c>
      <c r="M825" s="159">
        <f t="shared" si="352"/>
        <v>1771671.09</v>
      </c>
      <c r="N825" s="159">
        <f t="shared" si="352"/>
        <v>1771672.09</v>
      </c>
      <c r="O825" s="159">
        <f t="shared" si="352"/>
        <v>1771673.09</v>
      </c>
      <c r="P825" s="159">
        <f t="shared" si="352"/>
        <v>1771674.09</v>
      </c>
      <c r="Q825" s="159">
        <f t="shared" si="352"/>
        <v>1771675.09</v>
      </c>
      <c r="R825" s="159">
        <f t="shared" si="352"/>
        <v>1771676.09</v>
      </c>
      <c r="S825" s="159">
        <f t="shared" si="352"/>
        <v>1771677.09</v>
      </c>
      <c r="T825" s="159">
        <f t="shared" si="352"/>
        <v>1771678.09</v>
      </c>
      <c r="U825" s="159">
        <f t="shared" si="352"/>
        <v>1771679.09</v>
      </c>
      <c r="V825" s="159">
        <f t="shared" si="352"/>
        <v>1771680.09</v>
      </c>
      <c r="W825" s="159">
        <f t="shared" si="352"/>
        <v>1771681.09</v>
      </c>
      <c r="X825" s="159">
        <f t="shared" si="352"/>
        <v>1771682.09</v>
      </c>
      <c r="Y825" s="159">
        <f t="shared" si="352"/>
        <v>1771683.09</v>
      </c>
      <c r="Z825" s="159">
        <f t="shared" si="352"/>
        <v>1771684.09</v>
      </c>
      <c r="AA825" s="159">
        <f t="shared" si="352"/>
        <v>1771685.09</v>
      </c>
      <c r="AB825" s="159">
        <f t="shared" si="352"/>
        <v>1771686.09</v>
      </c>
      <c r="AC825" s="159">
        <f t="shared" si="352"/>
        <v>1771687.09</v>
      </c>
      <c r="AD825" s="159">
        <f t="shared" si="352"/>
        <v>1771688.09</v>
      </c>
      <c r="AE825" s="159">
        <f t="shared" si="352"/>
        <v>1771689.09</v>
      </c>
      <c r="AF825" s="159">
        <f t="shared" si="352"/>
        <v>1771690.09</v>
      </c>
      <c r="AG825" s="159">
        <f t="shared" si="352"/>
        <v>1771691.09</v>
      </c>
    </row>
    <row r="826" spans="1:33" s="35" customFormat="1" ht="38.25" customHeight="1">
      <c r="A826" s="17" t="s">
        <v>40</v>
      </c>
      <c r="B826" s="15">
        <v>757</v>
      </c>
      <c r="C826" s="16" t="s">
        <v>113</v>
      </c>
      <c r="D826" s="16" t="s">
        <v>26</v>
      </c>
      <c r="E826" s="16" t="s">
        <v>423</v>
      </c>
      <c r="F826" s="16" t="s">
        <v>41</v>
      </c>
      <c r="G826" s="159">
        <f>G827</f>
        <v>1771665.09</v>
      </c>
      <c r="H826" s="159">
        <f t="shared" si="352"/>
        <v>1771666.09</v>
      </c>
      <c r="I826" s="159">
        <f t="shared" si="352"/>
        <v>1771667.09</v>
      </c>
      <c r="J826" s="159">
        <f t="shared" si="352"/>
        <v>1771668.09</v>
      </c>
      <c r="K826" s="159">
        <f t="shared" si="352"/>
        <v>1771669.09</v>
      </c>
      <c r="L826" s="159">
        <f t="shared" si="352"/>
        <v>1771670.09</v>
      </c>
      <c r="M826" s="159">
        <f t="shared" si="352"/>
        <v>1771671.09</v>
      </c>
      <c r="N826" s="159">
        <f t="shared" si="352"/>
        <v>1771672.09</v>
      </c>
      <c r="O826" s="159">
        <f t="shared" si="352"/>
        <v>1771673.09</v>
      </c>
      <c r="P826" s="159">
        <f t="shared" si="352"/>
        <v>1771674.09</v>
      </c>
      <c r="Q826" s="159">
        <f t="shared" si="352"/>
        <v>1771675.09</v>
      </c>
      <c r="R826" s="159">
        <f t="shared" si="352"/>
        <v>1771676.09</v>
      </c>
      <c r="S826" s="159">
        <f t="shared" si="352"/>
        <v>1771677.09</v>
      </c>
      <c r="T826" s="159">
        <f t="shared" si="352"/>
        <v>1771678.09</v>
      </c>
      <c r="U826" s="159">
        <f t="shared" si="352"/>
        <v>1771679.09</v>
      </c>
      <c r="V826" s="159">
        <f t="shared" si="352"/>
        <v>1771680.09</v>
      </c>
      <c r="W826" s="159">
        <f t="shared" si="352"/>
        <v>1771681.09</v>
      </c>
      <c r="X826" s="159">
        <f t="shared" si="352"/>
        <v>1771682.09</v>
      </c>
      <c r="Y826" s="159">
        <f t="shared" si="352"/>
        <v>1771683.09</v>
      </c>
      <c r="Z826" s="159">
        <f t="shared" si="352"/>
        <v>1771684.09</v>
      </c>
      <c r="AA826" s="159">
        <f t="shared" si="352"/>
        <v>1771685.09</v>
      </c>
      <c r="AB826" s="159">
        <f t="shared" si="352"/>
        <v>1771686.09</v>
      </c>
      <c r="AC826" s="159">
        <f t="shared" si="352"/>
        <v>1771687.09</v>
      </c>
      <c r="AD826" s="159">
        <f t="shared" si="352"/>
        <v>1771688.09</v>
      </c>
      <c r="AE826" s="159">
        <f t="shared" si="352"/>
        <v>1771689.09</v>
      </c>
      <c r="AF826" s="159">
        <f t="shared" si="352"/>
        <v>1771690.09</v>
      </c>
      <c r="AG826" s="159">
        <f t="shared" si="352"/>
        <v>1771691.09</v>
      </c>
    </row>
    <row r="827" spans="1:33" s="35" customFormat="1" ht="17.25" customHeight="1">
      <c r="A827" s="17" t="s">
        <v>42</v>
      </c>
      <c r="B827" s="15">
        <v>757</v>
      </c>
      <c r="C827" s="16" t="s">
        <v>113</v>
      </c>
      <c r="D827" s="16" t="s">
        <v>26</v>
      </c>
      <c r="E827" s="16" t="s">
        <v>423</v>
      </c>
      <c r="F827" s="16" t="s">
        <v>43</v>
      </c>
      <c r="G827" s="159">
        <v>1771665.09</v>
      </c>
      <c r="H827" s="159">
        <v>1771666.09</v>
      </c>
      <c r="I827" s="159">
        <v>1771667.09</v>
      </c>
      <c r="J827" s="159">
        <v>1771668.09</v>
      </c>
      <c r="K827" s="159">
        <v>1771669.09</v>
      </c>
      <c r="L827" s="159">
        <v>1771670.09</v>
      </c>
      <c r="M827" s="159">
        <v>1771671.09</v>
      </c>
      <c r="N827" s="159">
        <v>1771672.09</v>
      </c>
      <c r="O827" s="159">
        <v>1771673.09</v>
      </c>
      <c r="P827" s="159">
        <v>1771674.09</v>
      </c>
      <c r="Q827" s="159">
        <v>1771675.09</v>
      </c>
      <c r="R827" s="159">
        <v>1771676.09</v>
      </c>
      <c r="S827" s="159">
        <v>1771677.09</v>
      </c>
      <c r="T827" s="159">
        <v>1771678.09</v>
      </c>
      <c r="U827" s="159">
        <v>1771679.09</v>
      </c>
      <c r="V827" s="159">
        <v>1771680.09</v>
      </c>
      <c r="W827" s="159">
        <v>1771681.09</v>
      </c>
      <c r="X827" s="159">
        <v>1771682.09</v>
      </c>
      <c r="Y827" s="159">
        <v>1771683.09</v>
      </c>
      <c r="Z827" s="159">
        <v>1771684.09</v>
      </c>
      <c r="AA827" s="159">
        <v>1771685.09</v>
      </c>
      <c r="AB827" s="159">
        <v>1771686.09</v>
      </c>
      <c r="AC827" s="159">
        <v>1771687.09</v>
      </c>
      <c r="AD827" s="159">
        <v>1771688.09</v>
      </c>
      <c r="AE827" s="159">
        <v>1771689.09</v>
      </c>
      <c r="AF827" s="159">
        <v>1771690.09</v>
      </c>
      <c r="AG827" s="159">
        <v>1771691.09</v>
      </c>
    </row>
    <row r="828" spans="1:33" ht="19.5" customHeight="1">
      <c r="A828" s="17" t="s">
        <v>100</v>
      </c>
      <c r="B828" s="15">
        <v>757</v>
      </c>
      <c r="C828" s="16" t="s">
        <v>35</v>
      </c>
      <c r="D828" s="16" t="s">
        <v>109</v>
      </c>
      <c r="E828" s="16" t="s">
        <v>423</v>
      </c>
      <c r="F828" s="16" t="s">
        <v>101</v>
      </c>
      <c r="G828" s="159">
        <f>G829</f>
        <v>0</v>
      </c>
      <c r="H828" s="159">
        <f t="shared" ref="H828:AG828" si="353">H829</f>
        <v>0</v>
      </c>
      <c r="I828" s="159">
        <f t="shared" si="353"/>
        <v>0</v>
      </c>
      <c r="J828" s="159">
        <f t="shared" si="353"/>
        <v>0</v>
      </c>
      <c r="K828" s="159">
        <f t="shared" si="353"/>
        <v>0</v>
      </c>
      <c r="L828" s="159">
        <f t="shared" si="353"/>
        <v>0</v>
      </c>
      <c r="M828" s="159">
        <f t="shared" si="353"/>
        <v>0</v>
      </c>
      <c r="N828" s="159">
        <f t="shared" si="353"/>
        <v>0</v>
      </c>
      <c r="O828" s="159">
        <f t="shared" si="353"/>
        <v>0</v>
      </c>
      <c r="P828" s="159">
        <f t="shared" si="353"/>
        <v>0</v>
      </c>
      <c r="Q828" s="159">
        <f t="shared" si="353"/>
        <v>0</v>
      </c>
      <c r="R828" s="159">
        <f t="shared" si="353"/>
        <v>0</v>
      </c>
      <c r="S828" s="159">
        <f t="shared" si="353"/>
        <v>0</v>
      </c>
      <c r="T828" s="159">
        <f t="shared" si="353"/>
        <v>0</v>
      </c>
      <c r="U828" s="159">
        <f t="shared" si="353"/>
        <v>0</v>
      </c>
      <c r="V828" s="159">
        <f t="shared" si="353"/>
        <v>0</v>
      </c>
      <c r="W828" s="159">
        <f t="shared" si="353"/>
        <v>0</v>
      </c>
      <c r="X828" s="159">
        <f t="shared" si="353"/>
        <v>0</v>
      </c>
      <c r="Y828" s="159">
        <f t="shared" si="353"/>
        <v>0</v>
      </c>
      <c r="Z828" s="159">
        <f t="shared" si="353"/>
        <v>0</v>
      </c>
      <c r="AA828" s="159">
        <f t="shared" si="353"/>
        <v>0</v>
      </c>
      <c r="AB828" s="159">
        <f t="shared" si="353"/>
        <v>0</v>
      </c>
      <c r="AC828" s="159">
        <f t="shared" si="353"/>
        <v>0</v>
      </c>
      <c r="AD828" s="159">
        <f t="shared" si="353"/>
        <v>0</v>
      </c>
      <c r="AE828" s="159">
        <f t="shared" si="353"/>
        <v>0</v>
      </c>
      <c r="AF828" s="159">
        <f t="shared" si="353"/>
        <v>0</v>
      </c>
      <c r="AG828" s="159">
        <f t="shared" si="353"/>
        <v>0</v>
      </c>
    </row>
    <row r="829" spans="1:33" ht="19.5" customHeight="1">
      <c r="A829" s="17" t="s">
        <v>373</v>
      </c>
      <c r="B829" s="15">
        <v>757</v>
      </c>
      <c r="C829" s="16" t="s">
        <v>35</v>
      </c>
      <c r="D829" s="16" t="s">
        <v>109</v>
      </c>
      <c r="E829" s="16" t="s">
        <v>423</v>
      </c>
      <c r="F829" s="16" t="s">
        <v>374</v>
      </c>
      <c r="G829" s="159">
        <f>'прил 7'!G80</f>
        <v>0</v>
      </c>
      <c r="H829" s="159">
        <f>'прил 7'!H80</f>
        <v>0</v>
      </c>
      <c r="I829" s="159">
        <f>'прил 7'!I80</f>
        <v>0</v>
      </c>
      <c r="J829" s="159">
        <f>'прил 7'!J80</f>
        <v>0</v>
      </c>
      <c r="K829" s="159">
        <f>'прил 7'!K80</f>
        <v>0</v>
      </c>
      <c r="L829" s="159">
        <f>'прил 7'!L80</f>
        <v>0</v>
      </c>
      <c r="M829" s="159">
        <f>'прил 7'!M80</f>
        <v>0</v>
      </c>
      <c r="N829" s="159">
        <f>'прил 7'!N80</f>
        <v>0</v>
      </c>
      <c r="O829" s="159">
        <f>'прил 7'!O80</f>
        <v>0</v>
      </c>
      <c r="P829" s="159">
        <f>'прил 7'!P80</f>
        <v>0</v>
      </c>
      <c r="Q829" s="159">
        <f>'прил 7'!Q80</f>
        <v>0</v>
      </c>
      <c r="R829" s="159">
        <f>'прил 7'!R80</f>
        <v>0</v>
      </c>
      <c r="S829" s="159">
        <f>'прил 7'!S80</f>
        <v>0</v>
      </c>
      <c r="T829" s="159">
        <f>'прил 7'!T80</f>
        <v>0</v>
      </c>
      <c r="U829" s="159">
        <f>'прил 7'!U80</f>
        <v>0</v>
      </c>
      <c r="V829" s="159">
        <f>'прил 7'!V80</f>
        <v>0</v>
      </c>
      <c r="W829" s="159">
        <f>'прил 7'!W80</f>
        <v>0</v>
      </c>
      <c r="X829" s="159">
        <f>'прил 7'!X80</f>
        <v>0</v>
      </c>
      <c r="Y829" s="159">
        <f>'прил 7'!Y80</f>
        <v>0</v>
      </c>
      <c r="Z829" s="159">
        <f>'прил 7'!Z80</f>
        <v>0</v>
      </c>
      <c r="AA829" s="159">
        <f>'прил 7'!AA80</f>
        <v>0</v>
      </c>
      <c r="AB829" s="159">
        <f>'прил 7'!AB80</f>
        <v>0</v>
      </c>
      <c r="AC829" s="159">
        <f>'прил 7'!AC80</f>
        <v>0</v>
      </c>
      <c r="AD829" s="159">
        <f>'прил 7'!AD80</f>
        <v>0</v>
      </c>
      <c r="AE829" s="159">
        <f>'прил 7'!AE80</f>
        <v>0</v>
      </c>
      <c r="AF829" s="159">
        <f>'прил 7'!AF80</f>
        <v>0</v>
      </c>
      <c r="AG829" s="159">
        <f>'прил 7'!AG80</f>
        <v>0</v>
      </c>
    </row>
    <row r="830" spans="1:33" s="24" customFormat="1" ht="51.75" customHeight="1">
      <c r="A830" s="37" t="s">
        <v>797</v>
      </c>
      <c r="B830" s="38">
        <v>793</v>
      </c>
      <c r="C830" s="39" t="s">
        <v>90</v>
      </c>
      <c r="D830" s="39" t="s">
        <v>140</v>
      </c>
      <c r="E830" s="38" t="s">
        <v>520</v>
      </c>
      <c r="F830" s="38"/>
      <c r="G830" s="165">
        <f>G831</f>
        <v>120000</v>
      </c>
      <c r="H830" s="165">
        <f t="shared" ref="H830:AG833" si="354">H831</f>
        <v>120001</v>
      </c>
      <c r="I830" s="165">
        <f t="shared" si="354"/>
        <v>120002</v>
      </c>
      <c r="J830" s="165">
        <f t="shared" si="354"/>
        <v>120003</v>
      </c>
      <c r="K830" s="165">
        <f t="shared" si="354"/>
        <v>120004</v>
      </c>
      <c r="L830" s="165">
        <f t="shared" si="354"/>
        <v>120005</v>
      </c>
      <c r="M830" s="165">
        <f t="shared" si="354"/>
        <v>120006</v>
      </c>
      <c r="N830" s="165">
        <f t="shared" si="354"/>
        <v>120007</v>
      </c>
      <c r="O830" s="165">
        <f t="shared" si="354"/>
        <v>120008</v>
      </c>
      <c r="P830" s="165">
        <f t="shared" si="354"/>
        <v>120009</v>
      </c>
      <c r="Q830" s="165">
        <f t="shared" si="354"/>
        <v>120010</v>
      </c>
      <c r="R830" s="165">
        <f t="shared" si="354"/>
        <v>120000</v>
      </c>
      <c r="S830" s="165">
        <f t="shared" si="354"/>
        <v>0</v>
      </c>
      <c r="T830" s="165">
        <f t="shared" si="354"/>
        <v>0</v>
      </c>
      <c r="U830" s="165">
        <f t="shared" si="354"/>
        <v>0</v>
      </c>
      <c r="V830" s="165">
        <f t="shared" si="354"/>
        <v>0</v>
      </c>
      <c r="W830" s="165">
        <f t="shared" si="354"/>
        <v>0</v>
      </c>
      <c r="X830" s="165">
        <f t="shared" si="354"/>
        <v>0</v>
      </c>
      <c r="Y830" s="165">
        <f t="shared" si="354"/>
        <v>0</v>
      </c>
      <c r="Z830" s="165">
        <f t="shared" si="354"/>
        <v>0</v>
      </c>
      <c r="AA830" s="165">
        <f t="shared" si="354"/>
        <v>0</v>
      </c>
      <c r="AB830" s="165">
        <f t="shared" si="354"/>
        <v>0</v>
      </c>
      <c r="AC830" s="165">
        <f t="shared" si="354"/>
        <v>0</v>
      </c>
      <c r="AD830" s="165">
        <f t="shared" si="354"/>
        <v>0</v>
      </c>
      <c r="AE830" s="165">
        <f t="shared" si="354"/>
        <v>0</v>
      </c>
      <c r="AF830" s="165">
        <f t="shared" si="354"/>
        <v>0</v>
      </c>
      <c r="AG830" s="165">
        <f t="shared" si="354"/>
        <v>120000</v>
      </c>
    </row>
    <row r="831" spans="1:33" ht="36" hidden="1" customHeight="1">
      <c r="A831" s="17" t="s">
        <v>208</v>
      </c>
      <c r="B831" s="15">
        <v>793</v>
      </c>
      <c r="C831" s="16" t="s">
        <v>90</v>
      </c>
      <c r="D831" s="16" t="s">
        <v>140</v>
      </c>
      <c r="E831" s="15" t="s">
        <v>520</v>
      </c>
      <c r="F831" s="15"/>
      <c r="G831" s="159">
        <f>G832</f>
        <v>120000</v>
      </c>
      <c r="H831" s="159">
        <f t="shared" si="354"/>
        <v>120001</v>
      </c>
      <c r="I831" s="159">
        <f t="shared" si="354"/>
        <v>120002</v>
      </c>
      <c r="J831" s="159">
        <f t="shared" si="354"/>
        <v>120003</v>
      </c>
      <c r="K831" s="159">
        <f t="shared" si="354"/>
        <v>120004</v>
      </c>
      <c r="L831" s="159">
        <f t="shared" si="354"/>
        <v>120005</v>
      </c>
      <c r="M831" s="159">
        <f t="shared" si="354"/>
        <v>120006</v>
      </c>
      <c r="N831" s="159">
        <f t="shared" si="354"/>
        <v>120007</v>
      </c>
      <c r="O831" s="159">
        <f t="shared" si="354"/>
        <v>120008</v>
      </c>
      <c r="P831" s="159">
        <f t="shared" si="354"/>
        <v>120009</v>
      </c>
      <c r="Q831" s="159">
        <f t="shared" si="354"/>
        <v>120010</v>
      </c>
      <c r="R831" s="159">
        <f t="shared" si="354"/>
        <v>120000</v>
      </c>
      <c r="S831" s="159">
        <f t="shared" si="354"/>
        <v>0</v>
      </c>
      <c r="T831" s="159">
        <f t="shared" si="354"/>
        <v>0</v>
      </c>
      <c r="U831" s="159">
        <f t="shared" si="354"/>
        <v>0</v>
      </c>
      <c r="V831" s="159">
        <f t="shared" si="354"/>
        <v>0</v>
      </c>
      <c r="W831" s="159">
        <f t="shared" si="354"/>
        <v>0</v>
      </c>
      <c r="X831" s="159">
        <f t="shared" si="354"/>
        <v>0</v>
      </c>
      <c r="Y831" s="159">
        <f t="shared" si="354"/>
        <v>0</v>
      </c>
      <c r="Z831" s="159">
        <f t="shared" si="354"/>
        <v>0</v>
      </c>
      <c r="AA831" s="159">
        <f t="shared" si="354"/>
        <v>0</v>
      </c>
      <c r="AB831" s="159">
        <f t="shared" si="354"/>
        <v>0</v>
      </c>
      <c r="AC831" s="159">
        <f t="shared" si="354"/>
        <v>0</v>
      </c>
      <c r="AD831" s="159">
        <f t="shared" si="354"/>
        <v>0</v>
      </c>
      <c r="AE831" s="159">
        <f t="shared" si="354"/>
        <v>0</v>
      </c>
      <c r="AF831" s="159">
        <f t="shared" si="354"/>
        <v>0</v>
      </c>
      <c r="AG831" s="159">
        <f t="shared" si="354"/>
        <v>120000</v>
      </c>
    </row>
    <row r="832" spans="1:33" ht="39" customHeight="1">
      <c r="A832" s="17" t="s">
        <v>738</v>
      </c>
      <c r="B832" s="15">
        <v>793</v>
      </c>
      <c r="C832" s="16" t="s">
        <v>90</v>
      </c>
      <c r="D832" s="16" t="s">
        <v>140</v>
      </c>
      <c r="E832" s="15" t="s">
        <v>521</v>
      </c>
      <c r="F832" s="15"/>
      <c r="G832" s="159">
        <f>G833</f>
        <v>120000</v>
      </c>
      <c r="H832" s="159">
        <f t="shared" si="354"/>
        <v>120001</v>
      </c>
      <c r="I832" s="159">
        <f t="shared" si="354"/>
        <v>120002</v>
      </c>
      <c r="J832" s="159">
        <f t="shared" si="354"/>
        <v>120003</v>
      </c>
      <c r="K832" s="159">
        <f t="shared" si="354"/>
        <v>120004</v>
      </c>
      <c r="L832" s="159">
        <f t="shared" si="354"/>
        <v>120005</v>
      </c>
      <c r="M832" s="159">
        <f t="shared" si="354"/>
        <v>120006</v>
      </c>
      <c r="N832" s="159">
        <f t="shared" si="354"/>
        <v>120007</v>
      </c>
      <c r="O832" s="159">
        <f t="shared" si="354"/>
        <v>120008</v>
      </c>
      <c r="P832" s="159">
        <f t="shared" si="354"/>
        <v>120009</v>
      </c>
      <c r="Q832" s="159">
        <f t="shared" si="354"/>
        <v>120010</v>
      </c>
      <c r="R832" s="159">
        <f t="shared" si="354"/>
        <v>120000</v>
      </c>
      <c r="S832" s="159">
        <f t="shared" si="354"/>
        <v>0</v>
      </c>
      <c r="T832" s="159">
        <f t="shared" si="354"/>
        <v>0</v>
      </c>
      <c r="U832" s="159">
        <f t="shared" si="354"/>
        <v>0</v>
      </c>
      <c r="V832" s="159">
        <f t="shared" si="354"/>
        <v>0</v>
      </c>
      <c r="W832" s="159">
        <f t="shared" si="354"/>
        <v>0</v>
      </c>
      <c r="X832" s="159">
        <f t="shared" si="354"/>
        <v>0</v>
      </c>
      <c r="Y832" s="159">
        <f t="shared" si="354"/>
        <v>0</v>
      </c>
      <c r="Z832" s="159">
        <f t="shared" si="354"/>
        <v>0</v>
      </c>
      <c r="AA832" s="159">
        <f t="shared" si="354"/>
        <v>0</v>
      </c>
      <c r="AB832" s="159">
        <f t="shared" si="354"/>
        <v>0</v>
      </c>
      <c r="AC832" s="159">
        <f t="shared" si="354"/>
        <v>0</v>
      </c>
      <c r="AD832" s="159">
        <f t="shared" si="354"/>
        <v>0</v>
      </c>
      <c r="AE832" s="159">
        <f t="shared" si="354"/>
        <v>0</v>
      </c>
      <c r="AF832" s="159">
        <f t="shared" si="354"/>
        <v>0</v>
      </c>
      <c r="AG832" s="159">
        <f t="shared" si="354"/>
        <v>120000</v>
      </c>
    </row>
    <row r="833" spans="1:33" ht="27.75" customHeight="1">
      <c r="A833" s="17" t="s">
        <v>649</v>
      </c>
      <c r="B833" s="15">
        <v>793</v>
      </c>
      <c r="C833" s="16" t="s">
        <v>90</v>
      </c>
      <c r="D833" s="16" t="s">
        <v>140</v>
      </c>
      <c r="E833" s="15" t="s">
        <v>521</v>
      </c>
      <c r="F833" s="15">
        <v>200</v>
      </c>
      <c r="G833" s="159">
        <f>G834</f>
        <v>120000</v>
      </c>
      <c r="H833" s="159">
        <f t="shared" si="354"/>
        <v>120001</v>
      </c>
      <c r="I833" s="159">
        <f t="shared" si="354"/>
        <v>120002</v>
      </c>
      <c r="J833" s="159">
        <f t="shared" si="354"/>
        <v>120003</v>
      </c>
      <c r="K833" s="159">
        <f t="shared" si="354"/>
        <v>120004</v>
      </c>
      <c r="L833" s="159">
        <f t="shared" si="354"/>
        <v>120005</v>
      </c>
      <c r="M833" s="159">
        <f t="shared" si="354"/>
        <v>120006</v>
      </c>
      <c r="N833" s="159">
        <f t="shared" si="354"/>
        <v>120007</v>
      </c>
      <c r="O833" s="159">
        <f t="shared" si="354"/>
        <v>120008</v>
      </c>
      <c r="P833" s="159">
        <f t="shared" si="354"/>
        <v>120009</v>
      </c>
      <c r="Q833" s="159">
        <f t="shared" si="354"/>
        <v>120010</v>
      </c>
      <c r="R833" s="159">
        <f t="shared" si="354"/>
        <v>120000</v>
      </c>
      <c r="S833" s="159">
        <f t="shared" si="354"/>
        <v>0</v>
      </c>
      <c r="T833" s="159">
        <f t="shared" si="354"/>
        <v>0</v>
      </c>
      <c r="U833" s="159">
        <f t="shared" si="354"/>
        <v>0</v>
      </c>
      <c r="V833" s="159">
        <f t="shared" si="354"/>
        <v>0</v>
      </c>
      <c r="W833" s="159">
        <f t="shared" si="354"/>
        <v>0</v>
      </c>
      <c r="X833" s="159">
        <f t="shared" si="354"/>
        <v>0</v>
      </c>
      <c r="Y833" s="159">
        <f t="shared" si="354"/>
        <v>0</v>
      </c>
      <c r="Z833" s="159">
        <f t="shared" si="354"/>
        <v>0</v>
      </c>
      <c r="AA833" s="159">
        <f t="shared" si="354"/>
        <v>0</v>
      </c>
      <c r="AB833" s="159">
        <f t="shared" si="354"/>
        <v>0</v>
      </c>
      <c r="AC833" s="159">
        <f t="shared" si="354"/>
        <v>0</v>
      </c>
      <c r="AD833" s="159">
        <f t="shared" si="354"/>
        <v>0</v>
      </c>
      <c r="AE833" s="159">
        <f t="shared" si="354"/>
        <v>0</v>
      </c>
      <c r="AF833" s="159">
        <f t="shared" si="354"/>
        <v>0</v>
      </c>
      <c r="AG833" s="159">
        <f t="shared" si="354"/>
        <v>120000</v>
      </c>
    </row>
    <row r="834" spans="1:33" ht="27.75" customHeight="1">
      <c r="A834" s="17" t="s">
        <v>51</v>
      </c>
      <c r="B834" s="15">
        <v>793</v>
      </c>
      <c r="C834" s="16" t="s">
        <v>90</v>
      </c>
      <c r="D834" s="16" t="s">
        <v>140</v>
      </c>
      <c r="E834" s="15" t="s">
        <v>521</v>
      </c>
      <c r="F834" s="15">
        <v>240</v>
      </c>
      <c r="G834" s="159">
        <f>'прил 7'!G1224</f>
        <v>120000</v>
      </c>
      <c r="H834" s="159">
        <f>'прил 7'!H1224</f>
        <v>120001</v>
      </c>
      <c r="I834" s="159">
        <f>'прил 7'!I1224</f>
        <v>120002</v>
      </c>
      <c r="J834" s="159">
        <f>'прил 7'!J1224</f>
        <v>120003</v>
      </c>
      <c r="K834" s="159">
        <f>'прил 7'!K1224</f>
        <v>120004</v>
      </c>
      <c r="L834" s="159">
        <f>'прил 7'!L1224</f>
        <v>120005</v>
      </c>
      <c r="M834" s="159">
        <f>'прил 7'!M1224</f>
        <v>120006</v>
      </c>
      <c r="N834" s="159">
        <f>'прил 7'!N1224</f>
        <v>120007</v>
      </c>
      <c r="O834" s="159">
        <f>'прил 7'!O1224</f>
        <v>120008</v>
      </c>
      <c r="P834" s="159">
        <f>'прил 7'!P1224</f>
        <v>120009</v>
      </c>
      <c r="Q834" s="159">
        <f>'прил 7'!Q1224</f>
        <v>120010</v>
      </c>
      <c r="R834" s="159">
        <f>'прил 7'!R1224</f>
        <v>120000</v>
      </c>
      <c r="S834" s="159">
        <f>'прил 7'!S1224</f>
        <v>0</v>
      </c>
      <c r="T834" s="159">
        <f>'прил 7'!T1224</f>
        <v>0</v>
      </c>
      <c r="U834" s="159">
        <f>'прил 7'!U1224</f>
        <v>0</v>
      </c>
      <c r="V834" s="159">
        <f>'прил 7'!V1224</f>
        <v>0</v>
      </c>
      <c r="W834" s="159">
        <f>'прил 7'!W1224</f>
        <v>0</v>
      </c>
      <c r="X834" s="159">
        <f>'прил 7'!X1224</f>
        <v>0</v>
      </c>
      <c r="Y834" s="159">
        <f>'прил 7'!Y1224</f>
        <v>0</v>
      </c>
      <c r="Z834" s="159">
        <f>'прил 7'!Z1224</f>
        <v>0</v>
      </c>
      <c r="AA834" s="159">
        <f>'прил 7'!AA1224</f>
        <v>0</v>
      </c>
      <c r="AB834" s="159">
        <f>'прил 7'!AB1224</f>
        <v>0</v>
      </c>
      <c r="AC834" s="159">
        <f>'прил 7'!AC1224</f>
        <v>0</v>
      </c>
      <c r="AD834" s="159">
        <f>'прил 7'!AD1224</f>
        <v>0</v>
      </c>
      <c r="AE834" s="159">
        <f>'прил 7'!AE1224</f>
        <v>0</v>
      </c>
      <c r="AF834" s="159">
        <f>'прил 7'!AF1224</f>
        <v>0</v>
      </c>
      <c r="AG834" s="159">
        <v>120000</v>
      </c>
    </row>
    <row r="835" spans="1:33" s="58" customFormat="1" ht="35.25" customHeight="1">
      <c r="A835" s="37" t="s">
        <v>798</v>
      </c>
      <c r="B835" s="38">
        <v>757</v>
      </c>
      <c r="C835" s="39" t="s">
        <v>35</v>
      </c>
      <c r="D835" s="39" t="s">
        <v>35</v>
      </c>
      <c r="E835" s="39" t="s">
        <v>425</v>
      </c>
      <c r="F835" s="39"/>
      <c r="G835" s="165">
        <f>G846+G836+G843+G871</f>
        <v>60000</v>
      </c>
      <c r="H835" s="165">
        <f t="shared" ref="H835:AG835" si="355">H846+H836+H843+H871</f>
        <v>60001</v>
      </c>
      <c r="I835" s="165">
        <f t="shared" si="355"/>
        <v>60002</v>
      </c>
      <c r="J835" s="165">
        <f t="shared" si="355"/>
        <v>60003</v>
      </c>
      <c r="K835" s="165">
        <f t="shared" si="355"/>
        <v>60004</v>
      </c>
      <c r="L835" s="165">
        <f t="shared" si="355"/>
        <v>60005</v>
      </c>
      <c r="M835" s="165">
        <f t="shared" si="355"/>
        <v>60006</v>
      </c>
      <c r="N835" s="165">
        <f t="shared" si="355"/>
        <v>60007</v>
      </c>
      <c r="O835" s="165">
        <f t="shared" si="355"/>
        <v>60008</v>
      </c>
      <c r="P835" s="165">
        <f t="shared" si="355"/>
        <v>60009</v>
      </c>
      <c r="Q835" s="165">
        <f t="shared" si="355"/>
        <v>60010</v>
      </c>
      <c r="R835" s="165">
        <f t="shared" si="355"/>
        <v>60000</v>
      </c>
      <c r="S835" s="165">
        <f t="shared" si="355"/>
        <v>0</v>
      </c>
      <c r="T835" s="165">
        <f t="shared" si="355"/>
        <v>0</v>
      </c>
      <c r="U835" s="165">
        <f t="shared" si="355"/>
        <v>0</v>
      </c>
      <c r="V835" s="165">
        <f t="shared" si="355"/>
        <v>0</v>
      </c>
      <c r="W835" s="165">
        <f t="shared" si="355"/>
        <v>0</v>
      </c>
      <c r="X835" s="165">
        <f t="shared" si="355"/>
        <v>0</v>
      </c>
      <c r="Y835" s="165">
        <f t="shared" si="355"/>
        <v>0</v>
      </c>
      <c r="Z835" s="165">
        <f t="shared" si="355"/>
        <v>0</v>
      </c>
      <c r="AA835" s="165">
        <f t="shared" si="355"/>
        <v>0</v>
      </c>
      <c r="AB835" s="165">
        <f t="shared" si="355"/>
        <v>0</v>
      </c>
      <c r="AC835" s="165">
        <f t="shared" si="355"/>
        <v>0</v>
      </c>
      <c r="AD835" s="165">
        <f t="shared" si="355"/>
        <v>0</v>
      </c>
      <c r="AE835" s="165">
        <f t="shared" si="355"/>
        <v>0</v>
      </c>
      <c r="AF835" s="165">
        <f t="shared" si="355"/>
        <v>0</v>
      </c>
      <c r="AG835" s="165">
        <f t="shared" si="355"/>
        <v>60000</v>
      </c>
    </row>
    <row r="836" spans="1:33" s="19" customFormat="1" ht="38.25" hidden="1">
      <c r="A836" s="17" t="s">
        <v>503</v>
      </c>
      <c r="B836" s="15">
        <v>757</v>
      </c>
      <c r="C836" s="16" t="s">
        <v>35</v>
      </c>
      <c r="D836" s="16" t="s">
        <v>35</v>
      </c>
      <c r="E836" s="16" t="s">
        <v>163</v>
      </c>
      <c r="F836" s="16"/>
      <c r="G836" s="159">
        <f>G837+G839+G841</f>
        <v>0</v>
      </c>
      <c r="H836" s="159">
        <f t="shared" ref="H836:AG836" si="356">H837+H839+H841</f>
        <v>0</v>
      </c>
      <c r="I836" s="159">
        <f t="shared" si="356"/>
        <v>0</v>
      </c>
      <c r="J836" s="159">
        <f t="shared" si="356"/>
        <v>0</v>
      </c>
      <c r="K836" s="159">
        <f t="shared" si="356"/>
        <v>0</v>
      </c>
      <c r="L836" s="159">
        <f t="shared" si="356"/>
        <v>0</v>
      </c>
      <c r="M836" s="159">
        <f t="shared" si="356"/>
        <v>0</v>
      </c>
      <c r="N836" s="159">
        <f t="shared" si="356"/>
        <v>0</v>
      </c>
      <c r="O836" s="159">
        <f t="shared" si="356"/>
        <v>0</v>
      </c>
      <c r="P836" s="159">
        <f t="shared" si="356"/>
        <v>0</v>
      </c>
      <c r="Q836" s="159">
        <f t="shared" si="356"/>
        <v>0</v>
      </c>
      <c r="R836" s="159">
        <f t="shared" si="356"/>
        <v>0</v>
      </c>
      <c r="S836" s="159">
        <f t="shared" si="356"/>
        <v>0</v>
      </c>
      <c r="T836" s="159">
        <f t="shared" si="356"/>
        <v>0</v>
      </c>
      <c r="U836" s="159">
        <f t="shared" si="356"/>
        <v>0</v>
      </c>
      <c r="V836" s="159">
        <f t="shared" si="356"/>
        <v>0</v>
      </c>
      <c r="W836" s="159">
        <f t="shared" si="356"/>
        <v>0</v>
      </c>
      <c r="X836" s="159">
        <f t="shared" si="356"/>
        <v>0</v>
      </c>
      <c r="Y836" s="159">
        <f t="shared" si="356"/>
        <v>0</v>
      </c>
      <c r="Z836" s="159">
        <f t="shared" si="356"/>
        <v>0</v>
      </c>
      <c r="AA836" s="159">
        <f t="shared" si="356"/>
        <v>0</v>
      </c>
      <c r="AB836" s="159">
        <f t="shared" si="356"/>
        <v>0</v>
      </c>
      <c r="AC836" s="159">
        <f t="shared" si="356"/>
        <v>0</v>
      </c>
      <c r="AD836" s="159">
        <f t="shared" si="356"/>
        <v>0</v>
      </c>
      <c r="AE836" s="159">
        <f t="shared" si="356"/>
        <v>0</v>
      </c>
      <c r="AF836" s="159">
        <f t="shared" si="356"/>
        <v>0</v>
      </c>
      <c r="AG836" s="159">
        <f t="shared" si="356"/>
        <v>0</v>
      </c>
    </row>
    <row r="837" spans="1:33" s="19" customFormat="1" ht="25.5" hidden="1">
      <c r="A837" s="17" t="s">
        <v>49</v>
      </c>
      <c r="B837" s="15">
        <v>757</v>
      </c>
      <c r="C837" s="16" t="s">
        <v>35</v>
      </c>
      <c r="D837" s="16" t="s">
        <v>35</v>
      </c>
      <c r="E837" s="16" t="s">
        <v>163</v>
      </c>
      <c r="F837" s="16" t="s">
        <v>50</v>
      </c>
      <c r="G837" s="159">
        <f>G838</f>
        <v>0</v>
      </c>
      <c r="H837" s="159">
        <f t="shared" ref="H837:AG837" si="357">H838</f>
        <v>0</v>
      </c>
      <c r="I837" s="159">
        <f t="shared" si="357"/>
        <v>0</v>
      </c>
      <c r="J837" s="159">
        <f t="shared" si="357"/>
        <v>0</v>
      </c>
      <c r="K837" s="159">
        <f t="shared" si="357"/>
        <v>0</v>
      </c>
      <c r="L837" s="159">
        <f t="shared" si="357"/>
        <v>0</v>
      </c>
      <c r="M837" s="159">
        <f t="shared" si="357"/>
        <v>0</v>
      </c>
      <c r="N837" s="159">
        <f t="shared" si="357"/>
        <v>0</v>
      </c>
      <c r="O837" s="159">
        <f t="shared" si="357"/>
        <v>0</v>
      </c>
      <c r="P837" s="159">
        <f t="shared" si="357"/>
        <v>0</v>
      </c>
      <c r="Q837" s="159">
        <f t="shared" si="357"/>
        <v>0</v>
      </c>
      <c r="R837" s="159">
        <f t="shared" si="357"/>
        <v>0</v>
      </c>
      <c r="S837" s="159">
        <f t="shared" si="357"/>
        <v>0</v>
      </c>
      <c r="T837" s="159">
        <f t="shared" si="357"/>
        <v>0</v>
      </c>
      <c r="U837" s="159">
        <f t="shared" si="357"/>
        <v>0</v>
      </c>
      <c r="V837" s="159">
        <f t="shared" si="357"/>
        <v>0</v>
      </c>
      <c r="W837" s="159">
        <f t="shared" si="357"/>
        <v>0</v>
      </c>
      <c r="X837" s="159">
        <f t="shared" si="357"/>
        <v>0</v>
      </c>
      <c r="Y837" s="159">
        <f t="shared" si="357"/>
        <v>0</v>
      </c>
      <c r="Z837" s="159">
        <f t="shared" si="357"/>
        <v>0</v>
      </c>
      <c r="AA837" s="159">
        <f t="shared" si="357"/>
        <v>0</v>
      </c>
      <c r="AB837" s="159">
        <f t="shared" si="357"/>
        <v>0</v>
      </c>
      <c r="AC837" s="159">
        <f t="shared" si="357"/>
        <v>0</v>
      </c>
      <c r="AD837" s="159">
        <f t="shared" si="357"/>
        <v>0</v>
      </c>
      <c r="AE837" s="159">
        <f t="shared" si="357"/>
        <v>0</v>
      </c>
      <c r="AF837" s="159">
        <f t="shared" si="357"/>
        <v>0</v>
      </c>
      <c r="AG837" s="159">
        <f t="shared" si="357"/>
        <v>0</v>
      </c>
    </row>
    <row r="838" spans="1:33" s="19" customFormat="1" ht="25.5" hidden="1">
      <c r="A838" s="17" t="s">
        <v>51</v>
      </c>
      <c r="B838" s="15">
        <v>757</v>
      </c>
      <c r="C838" s="16" t="s">
        <v>35</v>
      </c>
      <c r="D838" s="16" t="s">
        <v>35</v>
      </c>
      <c r="E838" s="16" t="s">
        <v>163</v>
      </c>
      <c r="F838" s="16" t="s">
        <v>52</v>
      </c>
      <c r="G838" s="159">
        <f>'прил 7'!G112</f>
        <v>0</v>
      </c>
      <c r="H838" s="159">
        <f>'прил 7'!H112</f>
        <v>0</v>
      </c>
      <c r="I838" s="159">
        <f>'прил 7'!I112</f>
        <v>0</v>
      </c>
      <c r="J838" s="159">
        <f>'прил 7'!J112</f>
        <v>0</v>
      </c>
      <c r="K838" s="159">
        <f>'прил 7'!K112</f>
        <v>0</v>
      </c>
      <c r="L838" s="159">
        <f>'прил 7'!L112</f>
        <v>0</v>
      </c>
      <c r="M838" s="159">
        <f>'прил 7'!M112</f>
        <v>0</v>
      </c>
      <c r="N838" s="159">
        <f>'прил 7'!N112</f>
        <v>0</v>
      </c>
      <c r="O838" s="159">
        <f>'прил 7'!O112</f>
        <v>0</v>
      </c>
      <c r="P838" s="159">
        <f>'прил 7'!P112</f>
        <v>0</v>
      </c>
      <c r="Q838" s="159">
        <f>'прил 7'!Q112</f>
        <v>0</v>
      </c>
      <c r="R838" s="159">
        <f>'прил 7'!R112</f>
        <v>0</v>
      </c>
      <c r="S838" s="159">
        <f>'прил 7'!S112</f>
        <v>0</v>
      </c>
      <c r="T838" s="159">
        <f>'прил 7'!T112</f>
        <v>0</v>
      </c>
      <c r="U838" s="159">
        <f>'прил 7'!U112</f>
        <v>0</v>
      </c>
      <c r="V838" s="159">
        <f>'прил 7'!V112</f>
        <v>0</v>
      </c>
      <c r="W838" s="159">
        <f>'прил 7'!W112</f>
        <v>0</v>
      </c>
      <c r="X838" s="159">
        <f>'прил 7'!X112</f>
        <v>0</v>
      </c>
      <c r="Y838" s="159">
        <f>'прил 7'!Y112</f>
        <v>0</v>
      </c>
      <c r="Z838" s="159">
        <f>'прил 7'!Z112</f>
        <v>0</v>
      </c>
      <c r="AA838" s="159">
        <f>'прил 7'!AA112</f>
        <v>0</v>
      </c>
      <c r="AB838" s="159">
        <f>'прил 7'!AB112</f>
        <v>0</v>
      </c>
      <c r="AC838" s="159">
        <f>'прил 7'!AC112</f>
        <v>0</v>
      </c>
      <c r="AD838" s="159">
        <f>'прил 7'!AD112</f>
        <v>0</v>
      </c>
      <c r="AE838" s="159">
        <f>'прил 7'!AE112</f>
        <v>0</v>
      </c>
      <c r="AF838" s="159">
        <f>'прил 7'!AF112</f>
        <v>0</v>
      </c>
      <c r="AG838" s="159">
        <f>'прил 7'!AG112</f>
        <v>0</v>
      </c>
    </row>
    <row r="839" spans="1:33" s="4" customFormat="1" hidden="1">
      <c r="A839" s="17" t="s">
        <v>343</v>
      </c>
      <c r="B839" s="15">
        <v>757</v>
      </c>
      <c r="C839" s="16" t="s">
        <v>35</v>
      </c>
      <c r="D839" s="16" t="s">
        <v>35</v>
      </c>
      <c r="E839" s="16" t="s">
        <v>163</v>
      </c>
      <c r="F839" s="16" t="s">
        <v>344</v>
      </c>
      <c r="G839" s="159">
        <f>G840</f>
        <v>0</v>
      </c>
      <c r="H839" s="159">
        <f t="shared" ref="H839:AG839" si="358">H840</f>
        <v>0</v>
      </c>
      <c r="I839" s="159">
        <f t="shared" si="358"/>
        <v>0</v>
      </c>
      <c r="J839" s="159">
        <f t="shared" si="358"/>
        <v>0</v>
      </c>
      <c r="K839" s="159">
        <f t="shared" si="358"/>
        <v>0</v>
      </c>
      <c r="L839" s="159">
        <f t="shared" si="358"/>
        <v>0</v>
      </c>
      <c r="M839" s="159">
        <f t="shared" si="358"/>
        <v>0</v>
      </c>
      <c r="N839" s="159">
        <f t="shared" si="358"/>
        <v>0</v>
      </c>
      <c r="O839" s="159">
        <f t="shared" si="358"/>
        <v>0</v>
      </c>
      <c r="P839" s="159">
        <f t="shared" si="358"/>
        <v>0</v>
      </c>
      <c r="Q839" s="159">
        <f t="shared" si="358"/>
        <v>0</v>
      </c>
      <c r="R839" s="159">
        <f t="shared" si="358"/>
        <v>0</v>
      </c>
      <c r="S839" s="159">
        <f t="shared" si="358"/>
        <v>0</v>
      </c>
      <c r="T839" s="159">
        <f t="shared" si="358"/>
        <v>0</v>
      </c>
      <c r="U839" s="159">
        <f t="shared" si="358"/>
        <v>0</v>
      </c>
      <c r="V839" s="159">
        <f t="shared" si="358"/>
        <v>0</v>
      </c>
      <c r="W839" s="159">
        <f t="shared" si="358"/>
        <v>0</v>
      </c>
      <c r="X839" s="159">
        <f t="shared" si="358"/>
        <v>0</v>
      </c>
      <c r="Y839" s="159">
        <f t="shared" si="358"/>
        <v>0</v>
      </c>
      <c r="Z839" s="159">
        <f t="shared" si="358"/>
        <v>0</v>
      </c>
      <c r="AA839" s="159">
        <f t="shared" si="358"/>
        <v>0</v>
      </c>
      <c r="AB839" s="159">
        <f t="shared" si="358"/>
        <v>0</v>
      </c>
      <c r="AC839" s="159">
        <f t="shared" si="358"/>
        <v>0</v>
      </c>
      <c r="AD839" s="159">
        <f t="shared" si="358"/>
        <v>0</v>
      </c>
      <c r="AE839" s="159">
        <f t="shared" si="358"/>
        <v>0</v>
      </c>
      <c r="AF839" s="159">
        <f t="shared" si="358"/>
        <v>0</v>
      </c>
      <c r="AG839" s="159">
        <f t="shared" si="358"/>
        <v>0</v>
      </c>
    </row>
    <row r="840" spans="1:33" s="4" customFormat="1" hidden="1">
      <c r="A840" s="17" t="s">
        <v>361</v>
      </c>
      <c r="B840" s="15">
        <v>757</v>
      </c>
      <c r="C840" s="16" t="s">
        <v>35</v>
      </c>
      <c r="D840" s="16" t="s">
        <v>35</v>
      </c>
      <c r="E840" s="16" t="s">
        <v>163</v>
      </c>
      <c r="F840" s="16" t="s">
        <v>362</v>
      </c>
      <c r="G840" s="159">
        <f>'прил 7'!G114</f>
        <v>0</v>
      </c>
      <c r="H840" s="159">
        <f>'прил 7'!H114</f>
        <v>0</v>
      </c>
      <c r="I840" s="159">
        <f>'прил 7'!I114</f>
        <v>0</v>
      </c>
      <c r="J840" s="159">
        <f>'прил 7'!J114</f>
        <v>0</v>
      </c>
      <c r="K840" s="159">
        <f>'прил 7'!K114</f>
        <v>0</v>
      </c>
      <c r="L840" s="159">
        <f>'прил 7'!L114</f>
        <v>0</v>
      </c>
      <c r="M840" s="159">
        <f>'прил 7'!M114</f>
        <v>0</v>
      </c>
      <c r="N840" s="159">
        <f>'прил 7'!N114</f>
        <v>0</v>
      </c>
      <c r="O840" s="159">
        <f>'прил 7'!O114</f>
        <v>0</v>
      </c>
      <c r="P840" s="159">
        <f>'прил 7'!P114</f>
        <v>0</v>
      </c>
      <c r="Q840" s="159">
        <f>'прил 7'!Q114</f>
        <v>0</v>
      </c>
      <c r="R840" s="159">
        <f>'прил 7'!R114</f>
        <v>0</v>
      </c>
      <c r="S840" s="159">
        <f>'прил 7'!S114</f>
        <v>0</v>
      </c>
      <c r="T840" s="159">
        <f>'прил 7'!T114</f>
        <v>0</v>
      </c>
      <c r="U840" s="159">
        <f>'прил 7'!U114</f>
        <v>0</v>
      </c>
      <c r="V840" s="159">
        <f>'прил 7'!V114</f>
        <v>0</v>
      </c>
      <c r="W840" s="159">
        <f>'прил 7'!W114</f>
        <v>0</v>
      </c>
      <c r="X840" s="159">
        <f>'прил 7'!X114</f>
        <v>0</v>
      </c>
      <c r="Y840" s="159">
        <f>'прил 7'!Y114</f>
        <v>0</v>
      </c>
      <c r="Z840" s="159">
        <f>'прил 7'!Z114</f>
        <v>0</v>
      </c>
      <c r="AA840" s="159">
        <f>'прил 7'!AA114</f>
        <v>0</v>
      </c>
      <c r="AB840" s="159">
        <f>'прил 7'!AB114</f>
        <v>0</v>
      </c>
      <c r="AC840" s="159">
        <f>'прил 7'!AC114</f>
        <v>0</v>
      </c>
      <c r="AD840" s="159">
        <f>'прил 7'!AD114</f>
        <v>0</v>
      </c>
      <c r="AE840" s="159">
        <f>'прил 7'!AE114</f>
        <v>0</v>
      </c>
      <c r="AF840" s="159">
        <f>'прил 7'!AF114</f>
        <v>0</v>
      </c>
      <c r="AG840" s="159">
        <f>'прил 7'!AG114</f>
        <v>0</v>
      </c>
    </row>
    <row r="841" spans="1:33" s="19" customFormat="1" ht="25.5" hidden="1">
      <c r="A841" s="17" t="s">
        <v>40</v>
      </c>
      <c r="B841" s="15">
        <v>757</v>
      </c>
      <c r="C841" s="16" t="s">
        <v>35</v>
      </c>
      <c r="D841" s="16" t="s">
        <v>35</v>
      </c>
      <c r="E841" s="16" t="s">
        <v>163</v>
      </c>
      <c r="F841" s="16" t="s">
        <v>41</v>
      </c>
      <c r="G841" s="159">
        <f>G842</f>
        <v>0</v>
      </c>
      <c r="H841" s="159">
        <f t="shared" ref="H841:AG841" si="359">H842</f>
        <v>0</v>
      </c>
      <c r="I841" s="159">
        <f t="shared" si="359"/>
        <v>0</v>
      </c>
      <c r="J841" s="159">
        <f t="shared" si="359"/>
        <v>0</v>
      </c>
      <c r="K841" s="159">
        <f t="shared" si="359"/>
        <v>0</v>
      </c>
      <c r="L841" s="159">
        <f t="shared" si="359"/>
        <v>0</v>
      </c>
      <c r="M841" s="159">
        <f t="shared" si="359"/>
        <v>0</v>
      </c>
      <c r="N841" s="159">
        <f t="shared" si="359"/>
        <v>0</v>
      </c>
      <c r="O841" s="159">
        <f t="shared" si="359"/>
        <v>0</v>
      </c>
      <c r="P841" s="159">
        <f t="shared" si="359"/>
        <v>0</v>
      </c>
      <c r="Q841" s="159">
        <f t="shared" si="359"/>
        <v>0</v>
      </c>
      <c r="R841" s="159">
        <f t="shared" si="359"/>
        <v>0</v>
      </c>
      <c r="S841" s="159">
        <f t="shared" si="359"/>
        <v>0</v>
      </c>
      <c r="T841" s="159">
        <f t="shared" si="359"/>
        <v>0</v>
      </c>
      <c r="U841" s="159">
        <f t="shared" si="359"/>
        <v>0</v>
      </c>
      <c r="V841" s="159">
        <f t="shared" si="359"/>
        <v>0</v>
      </c>
      <c r="W841" s="159">
        <f t="shared" si="359"/>
        <v>0</v>
      </c>
      <c r="X841" s="159">
        <f t="shared" si="359"/>
        <v>0</v>
      </c>
      <c r="Y841" s="159">
        <f t="shared" si="359"/>
        <v>0</v>
      </c>
      <c r="Z841" s="159">
        <f t="shared" si="359"/>
        <v>0</v>
      </c>
      <c r="AA841" s="159">
        <f t="shared" si="359"/>
        <v>0</v>
      </c>
      <c r="AB841" s="159">
        <f t="shared" si="359"/>
        <v>0</v>
      </c>
      <c r="AC841" s="159">
        <f t="shared" si="359"/>
        <v>0</v>
      </c>
      <c r="AD841" s="159">
        <f t="shared" si="359"/>
        <v>0</v>
      </c>
      <c r="AE841" s="159">
        <f t="shared" si="359"/>
        <v>0</v>
      </c>
      <c r="AF841" s="159">
        <f t="shared" si="359"/>
        <v>0</v>
      </c>
      <c r="AG841" s="159">
        <f t="shared" si="359"/>
        <v>0</v>
      </c>
    </row>
    <row r="842" spans="1:33" s="19" customFormat="1" hidden="1">
      <c r="A842" s="17" t="s">
        <v>42</v>
      </c>
      <c r="B842" s="15">
        <v>757</v>
      </c>
      <c r="C842" s="16" t="s">
        <v>35</v>
      </c>
      <c r="D842" s="16" t="s">
        <v>35</v>
      </c>
      <c r="E842" s="16" t="s">
        <v>163</v>
      </c>
      <c r="F842" s="16" t="s">
        <v>43</v>
      </c>
      <c r="G842" s="159">
        <f>'прил 7'!G116</f>
        <v>0</v>
      </c>
      <c r="H842" s="159">
        <f>'прил 7'!H116</f>
        <v>0</v>
      </c>
      <c r="I842" s="159">
        <f>'прил 7'!I116</f>
        <v>0</v>
      </c>
      <c r="J842" s="159">
        <f>'прил 7'!J116</f>
        <v>0</v>
      </c>
      <c r="K842" s="159">
        <f>'прил 7'!K116</f>
        <v>0</v>
      </c>
      <c r="L842" s="159">
        <f>'прил 7'!L116</f>
        <v>0</v>
      </c>
      <c r="M842" s="159">
        <f>'прил 7'!M116</f>
        <v>0</v>
      </c>
      <c r="N842" s="159">
        <f>'прил 7'!N116</f>
        <v>0</v>
      </c>
      <c r="O842" s="159">
        <f>'прил 7'!O116</f>
        <v>0</v>
      </c>
      <c r="P842" s="159">
        <f>'прил 7'!P116</f>
        <v>0</v>
      </c>
      <c r="Q842" s="159">
        <f>'прил 7'!Q116</f>
        <v>0</v>
      </c>
      <c r="R842" s="159">
        <f>'прил 7'!R116</f>
        <v>0</v>
      </c>
      <c r="S842" s="159">
        <f>'прил 7'!S116</f>
        <v>0</v>
      </c>
      <c r="T842" s="159">
        <f>'прил 7'!T116</f>
        <v>0</v>
      </c>
      <c r="U842" s="159">
        <f>'прил 7'!U116</f>
        <v>0</v>
      </c>
      <c r="V842" s="159">
        <f>'прил 7'!V116</f>
        <v>0</v>
      </c>
      <c r="W842" s="159">
        <f>'прил 7'!W116</f>
        <v>0</v>
      </c>
      <c r="X842" s="159">
        <f>'прил 7'!X116</f>
        <v>0</v>
      </c>
      <c r="Y842" s="159">
        <f>'прил 7'!Y116</f>
        <v>0</v>
      </c>
      <c r="Z842" s="159">
        <f>'прил 7'!Z116</f>
        <v>0</v>
      </c>
      <c r="AA842" s="159">
        <f>'прил 7'!AA116</f>
        <v>0</v>
      </c>
      <c r="AB842" s="159">
        <f>'прил 7'!AB116</f>
        <v>0</v>
      </c>
      <c r="AC842" s="159">
        <f>'прил 7'!AC116</f>
        <v>0</v>
      </c>
      <c r="AD842" s="159">
        <f>'прил 7'!AD116</f>
        <v>0</v>
      </c>
      <c r="AE842" s="159">
        <f>'прил 7'!AE116</f>
        <v>0</v>
      </c>
      <c r="AF842" s="159">
        <f>'прил 7'!AF116</f>
        <v>0</v>
      </c>
      <c r="AG842" s="159">
        <f>'прил 7'!AG116</f>
        <v>0</v>
      </c>
    </row>
    <row r="843" spans="1:33" s="4" customFormat="1" ht="38.25" hidden="1">
      <c r="A843" s="17" t="s">
        <v>211</v>
      </c>
      <c r="B843" s="15">
        <v>757</v>
      </c>
      <c r="C843" s="16" t="s">
        <v>35</v>
      </c>
      <c r="D843" s="16" t="s">
        <v>35</v>
      </c>
      <c r="E843" s="16" t="s">
        <v>210</v>
      </c>
      <c r="F843" s="16"/>
      <c r="G843" s="159">
        <f>G844</f>
        <v>0</v>
      </c>
      <c r="H843" s="159">
        <f t="shared" ref="H843:AG844" si="360">H844</f>
        <v>0</v>
      </c>
      <c r="I843" s="159">
        <f t="shared" si="360"/>
        <v>0</v>
      </c>
      <c r="J843" s="159">
        <f t="shared" si="360"/>
        <v>0</v>
      </c>
      <c r="K843" s="159">
        <f t="shared" si="360"/>
        <v>0</v>
      </c>
      <c r="L843" s="159">
        <f t="shared" si="360"/>
        <v>0</v>
      </c>
      <c r="M843" s="159">
        <f t="shared" si="360"/>
        <v>0</v>
      </c>
      <c r="N843" s="159">
        <f t="shared" si="360"/>
        <v>0</v>
      </c>
      <c r="O843" s="159">
        <f t="shared" si="360"/>
        <v>0</v>
      </c>
      <c r="P843" s="159">
        <f t="shared" si="360"/>
        <v>0</v>
      </c>
      <c r="Q843" s="159">
        <f t="shared" si="360"/>
        <v>0</v>
      </c>
      <c r="R843" s="159">
        <f t="shared" si="360"/>
        <v>0</v>
      </c>
      <c r="S843" s="159">
        <f t="shared" si="360"/>
        <v>0</v>
      </c>
      <c r="T843" s="159">
        <f t="shared" si="360"/>
        <v>0</v>
      </c>
      <c r="U843" s="159">
        <f t="shared" si="360"/>
        <v>0</v>
      </c>
      <c r="V843" s="159">
        <f t="shared" si="360"/>
        <v>0</v>
      </c>
      <c r="W843" s="159">
        <f t="shared" si="360"/>
        <v>0</v>
      </c>
      <c r="X843" s="159">
        <f t="shared" si="360"/>
        <v>0</v>
      </c>
      <c r="Y843" s="159">
        <f t="shared" si="360"/>
        <v>0</v>
      </c>
      <c r="Z843" s="159">
        <f t="shared" si="360"/>
        <v>0</v>
      </c>
      <c r="AA843" s="159">
        <f t="shared" si="360"/>
        <v>0</v>
      </c>
      <c r="AB843" s="159">
        <f t="shared" si="360"/>
        <v>0</v>
      </c>
      <c r="AC843" s="159">
        <f t="shared" si="360"/>
        <v>0</v>
      </c>
      <c r="AD843" s="159">
        <f t="shared" si="360"/>
        <v>0</v>
      </c>
      <c r="AE843" s="159">
        <f t="shared" si="360"/>
        <v>0</v>
      </c>
      <c r="AF843" s="159">
        <f t="shared" si="360"/>
        <v>0</v>
      </c>
      <c r="AG843" s="159">
        <f t="shared" si="360"/>
        <v>0</v>
      </c>
    </row>
    <row r="844" spans="1:33" s="19" customFormat="1" ht="25.5" hidden="1">
      <c r="A844" s="17" t="s">
        <v>40</v>
      </c>
      <c r="B844" s="15">
        <v>757</v>
      </c>
      <c r="C844" s="16" t="s">
        <v>35</v>
      </c>
      <c r="D844" s="16" t="s">
        <v>35</v>
      </c>
      <c r="E844" s="16" t="s">
        <v>210</v>
      </c>
      <c r="F844" s="16" t="s">
        <v>41</v>
      </c>
      <c r="G844" s="159">
        <f>G845</f>
        <v>0</v>
      </c>
      <c r="H844" s="159">
        <f t="shared" si="360"/>
        <v>0</v>
      </c>
      <c r="I844" s="159">
        <f t="shared" si="360"/>
        <v>0</v>
      </c>
      <c r="J844" s="159">
        <f t="shared" si="360"/>
        <v>0</v>
      </c>
      <c r="K844" s="159">
        <f t="shared" si="360"/>
        <v>0</v>
      </c>
      <c r="L844" s="159">
        <f t="shared" si="360"/>
        <v>0</v>
      </c>
      <c r="M844" s="159">
        <f t="shared" si="360"/>
        <v>0</v>
      </c>
      <c r="N844" s="159">
        <f t="shared" si="360"/>
        <v>0</v>
      </c>
      <c r="O844" s="159">
        <f t="shared" si="360"/>
        <v>0</v>
      </c>
      <c r="P844" s="159">
        <f t="shared" si="360"/>
        <v>0</v>
      </c>
      <c r="Q844" s="159">
        <f t="shared" si="360"/>
        <v>0</v>
      </c>
      <c r="R844" s="159">
        <f t="shared" si="360"/>
        <v>0</v>
      </c>
      <c r="S844" s="159">
        <f t="shared" si="360"/>
        <v>0</v>
      </c>
      <c r="T844" s="159">
        <f t="shared" si="360"/>
        <v>0</v>
      </c>
      <c r="U844" s="159">
        <f t="shared" si="360"/>
        <v>0</v>
      </c>
      <c r="V844" s="159">
        <f t="shared" si="360"/>
        <v>0</v>
      </c>
      <c r="W844" s="159">
        <f t="shared" si="360"/>
        <v>0</v>
      </c>
      <c r="X844" s="159">
        <f t="shared" si="360"/>
        <v>0</v>
      </c>
      <c r="Y844" s="159">
        <f t="shared" si="360"/>
        <v>0</v>
      </c>
      <c r="Z844" s="159">
        <f t="shared" si="360"/>
        <v>0</v>
      </c>
      <c r="AA844" s="159">
        <f t="shared" si="360"/>
        <v>0</v>
      </c>
      <c r="AB844" s="159">
        <f t="shared" si="360"/>
        <v>0</v>
      </c>
      <c r="AC844" s="159">
        <f t="shared" si="360"/>
        <v>0</v>
      </c>
      <c r="AD844" s="159">
        <f t="shared" si="360"/>
        <v>0</v>
      </c>
      <c r="AE844" s="159">
        <f t="shared" si="360"/>
        <v>0</v>
      </c>
      <c r="AF844" s="159">
        <f t="shared" si="360"/>
        <v>0</v>
      </c>
      <c r="AG844" s="159">
        <f t="shared" si="360"/>
        <v>0</v>
      </c>
    </row>
    <row r="845" spans="1:33" s="19" customFormat="1" hidden="1">
      <c r="A845" s="17" t="s">
        <v>42</v>
      </c>
      <c r="B845" s="15">
        <v>757</v>
      </c>
      <c r="C845" s="16" t="s">
        <v>35</v>
      </c>
      <c r="D845" s="16" t="s">
        <v>35</v>
      </c>
      <c r="E845" s="16" t="s">
        <v>210</v>
      </c>
      <c r="F845" s="16" t="s">
        <v>43</v>
      </c>
      <c r="G845" s="159">
        <f>'прил 7'!G119</f>
        <v>0</v>
      </c>
      <c r="H845" s="159">
        <f>'прил 7'!H119</f>
        <v>0</v>
      </c>
      <c r="I845" s="159">
        <f>'прил 7'!I119</f>
        <v>0</v>
      </c>
      <c r="J845" s="159">
        <f>'прил 7'!J119</f>
        <v>0</v>
      </c>
      <c r="K845" s="159">
        <f>'прил 7'!K119</f>
        <v>0</v>
      </c>
      <c r="L845" s="159">
        <f>'прил 7'!L119</f>
        <v>0</v>
      </c>
      <c r="M845" s="159">
        <f>'прил 7'!M119</f>
        <v>0</v>
      </c>
      <c r="N845" s="159">
        <f>'прил 7'!N119</f>
        <v>0</v>
      </c>
      <c r="O845" s="159">
        <f>'прил 7'!O119</f>
        <v>0</v>
      </c>
      <c r="P845" s="159">
        <f>'прил 7'!P119</f>
        <v>0</v>
      </c>
      <c r="Q845" s="159">
        <f>'прил 7'!Q119</f>
        <v>0</v>
      </c>
      <c r="R845" s="159">
        <f>'прил 7'!R119</f>
        <v>0</v>
      </c>
      <c r="S845" s="159">
        <f>'прил 7'!S119</f>
        <v>0</v>
      </c>
      <c r="T845" s="159">
        <f>'прил 7'!T119</f>
        <v>0</v>
      </c>
      <c r="U845" s="159">
        <f>'прил 7'!U119</f>
        <v>0</v>
      </c>
      <c r="V845" s="159">
        <f>'прил 7'!V119</f>
        <v>0</v>
      </c>
      <c r="W845" s="159">
        <f>'прил 7'!W119</f>
        <v>0</v>
      </c>
      <c r="X845" s="159">
        <f>'прил 7'!X119</f>
        <v>0</v>
      </c>
      <c r="Y845" s="159">
        <f>'прил 7'!Y119</f>
        <v>0</v>
      </c>
      <c r="Z845" s="159">
        <f>'прил 7'!Z119</f>
        <v>0</v>
      </c>
      <c r="AA845" s="159">
        <f>'прил 7'!AA119</f>
        <v>0</v>
      </c>
      <c r="AB845" s="159">
        <f>'прил 7'!AB119</f>
        <v>0</v>
      </c>
      <c r="AC845" s="159">
        <f>'прил 7'!AC119</f>
        <v>0</v>
      </c>
      <c r="AD845" s="159">
        <f>'прил 7'!AD119</f>
        <v>0</v>
      </c>
      <c r="AE845" s="159">
        <f>'прил 7'!AE119</f>
        <v>0</v>
      </c>
      <c r="AF845" s="159">
        <f>'прил 7'!AF119</f>
        <v>0</v>
      </c>
      <c r="AG845" s="159">
        <f>'прил 7'!AG119</f>
        <v>0</v>
      </c>
    </row>
    <row r="846" spans="1:33" s="19" customFormat="1">
      <c r="A846" s="17" t="s">
        <v>684</v>
      </c>
      <c r="B846" s="15">
        <v>757</v>
      </c>
      <c r="C846" s="16" t="s">
        <v>35</v>
      </c>
      <c r="D846" s="16" t="s">
        <v>35</v>
      </c>
      <c r="E846" s="16" t="s">
        <v>426</v>
      </c>
      <c r="F846" s="16"/>
      <c r="G846" s="159">
        <f>G847+G869</f>
        <v>60000</v>
      </c>
      <c r="H846" s="159">
        <f t="shared" ref="H846:AG846" si="361">H847+H869</f>
        <v>60001</v>
      </c>
      <c r="I846" s="159">
        <f t="shared" si="361"/>
        <v>60002</v>
      </c>
      <c r="J846" s="159">
        <f t="shared" si="361"/>
        <v>60003</v>
      </c>
      <c r="K846" s="159">
        <f t="shared" si="361"/>
        <v>60004</v>
      </c>
      <c r="L846" s="159">
        <f t="shared" si="361"/>
        <v>60005</v>
      </c>
      <c r="M846" s="159">
        <f t="shared" si="361"/>
        <v>60006</v>
      </c>
      <c r="N846" s="159">
        <f t="shared" si="361"/>
        <v>60007</v>
      </c>
      <c r="O846" s="159">
        <f t="shared" si="361"/>
        <v>60008</v>
      </c>
      <c r="P846" s="159">
        <f t="shared" si="361"/>
        <v>60009</v>
      </c>
      <c r="Q846" s="159">
        <f t="shared" si="361"/>
        <v>60010</v>
      </c>
      <c r="R846" s="159">
        <f t="shared" si="361"/>
        <v>60000</v>
      </c>
      <c r="S846" s="159">
        <f t="shared" si="361"/>
        <v>0</v>
      </c>
      <c r="T846" s="159">
        <f t="shared" si="361"/>
        <v>0</v>
      </c>
      <c r="U846" s="159">
        <f t="shared" si="361"/>
        <v>0</v>
      </c>
      <c r="V846" s="159">
        <f t="shared" si="361"/>
        <v>0</v>
      </c>
      <c r="W846" s="159">
        <f t="shared" si="361"/>
        <v>0</v>
      </c>
      <c r="X846" s="159">
        <f t="shared" si="361"/>
        <v>0</v>
      </c>
      <c r="Y846" s="159">
        <f t="shared" si="361"/>
        <v>0</v>
      </c>
      <c r="Z846" s="159">
        <f t="shared" si="361"/>
        <v>0</v>
      </c>
      <c r="AA846" s="159">
        <f t="shared" si="361"/>
        <v>0</v>
      </c>
      <c r="AB846" s="159">
        <f t="shared" si="361"/>
        <v>0</v>
      </c>
      <c r="AC846" s="159">
        <f t="shared" si="361"/>
        <v>0</v>
      </c>
      <c r="AD846" s="159">
        <f t="shared" si="361"/>
        <v>0</v>
      </c>
      <c r="AE846" s="159">
        <f t="shared" si="361"/>
        <v>0</v>
      </c>
      <c r="AF846" s="159">
        <f t="shared" si="361"/>
        <v>0</v>
      </c>
      <c r="AG846" s="159">
        <f t="shared" si="361"/>
        <v>60000</v>
      </c>
    </row>
    <row r="847" spans="1:33" s="19" customFormat="1" ht="25.5">
      <c r="A847" s="17" t="s">
        <v>49</v>
      </c>
      <c r="B847" s="15">
        <v>757</v>
      </c>
      <c r="C847" s="16" t="s">
        <v>35</v>
      </c>
      <c r="D847" s="16" t="s">
        <v>35</v>
      </c>
      <c r="E847" s="16" t="s">
        <v>426</v>
      </c>
      <c r="F847" s="16" t="s">
        <v>50</v>
      </c>
      <c r="G847" s="159">
        <f>G848</f>
        <v>60000</v>
      </c>
      <c r="H847" s="159">
        <f t="shared" ref="H847:AG847" si="362">H848</f>
        <v>60001</v>
      </c>
      <c r="I847" s="159">
        <f t="shared" si="362"/>
        <v>60002</v>
      </c>
      <c r="J847" s="159">
        <f t="shared" si="362"/>
        <v>60003</v>
      </c>
      <c r="K847" s="159">
        <f t="shared" si="362"/>
        <v>60004</v>
      </c>
      <c r="L847" s="159">
        <f t="shared" si="362"/>
        <v>60005</v>
      </c>
      <c r="M847" s="159">
        <f t="shared" si="362"/>
        <v>60006</v>
      </c>
      <c r="N847" s="159">
        <f t="shared" si="362"/>
        <v>60007</v>
      </c>
      <c r="O847" s="159">
        <f t="shared" si="362"/>
        <v>60008</v>
      </c>
      <c r="P847" s="159">
        <f t="shared" si="362"/>
        <v>60009</v>
      </c>
      <c r="Q847" s="159">
        <f t="shared" si="362"/>
        <v>60010</v>
      </c>
      <c r="R847" s="159">
        <f t="shared" si="362"/>
        <v>60000</v>
      </c>
      <c r="S847" s="159">
        <f t="shared" si="362"/>
        <v>0</v>
      </c>
      <c r="T847" s="159">
        <f t="shared" si="362"/>
        <v>0</v>
      </c>
      <c r="U847" s="159">
        <f t="shared" si="362"/>
        <v>0</v>
      </c>
      <c r="V847" s="159">
        <f t="shared" si="362"/>
        <v>0</v>
      </c>
      <c r="W847" s="159">
        <f t="shared" si="362"/>
        <v>0</v>
      </c>
      <c r="X847" s="159">
        <f t="shared" si="362"/>
        <v>0</v>
      </c>
      <c r="Y847" s="159">
        <f t="shared" si="362"/>
        <v>0</v>
      </c>
      <c r="Z847" s="159">
        <f t="shared" si="362"/>
        <v>0</v>
      </c>
      <c r="AA847" s="159">
        <f t="shared" si="362"/>
        <v>0</v>
      </c>
      <c r="AB847" s="159">
        <f t="shared" si="362"/>
        <v>0</v>
      </c>
      <c r="AC847" s="159">
        <f t="shared" si="362"/>
        <v>0</v>
      </c>
      <c r="AD847" s="159">
        <f t="shared" si="362"/>
        <v>0</v>
      </c>
      <c r="AE847" s="159">
        <f t="shared" si="362"/>
        <v>0</v>
      </c>
      <c r="AF847" s="159">
        <f t="shared" si="362"/>
        <v>0</v>
      </c>
      <c r="AG847" s="159">
        <f t="shared" si="362"/>
        <v>60000</v>
      </c>
    </row>
    <row r="848" spans="1:33" s="19" customFormat="1" ht="25.5">
      <c r="A848" s="17" t="s">
        <v>51</v>
      </c>
      <c r="B848" s="15">
        <v>757</v>
      </c>
      <c r="C848" s="16" t="s">
        <v>35</v>
      </c>
      <c r="D848" s="16" t="s">
        <v>35</v>
      </c>
      <c r="E848" s="16" t="s">
        <v>426</v>
      </c>
      <c r="F848" s="16" t="s">
        <v>52</v>
      </c>
      <c r="G848" s="159">
        <f>'прил 7'!G122</f>
        <v>60000</v>
      </c>
      <c r="H848" s="159">
        <f>'прил 7'!H122</f>
        <v>60001</v>
      </c>
      <c r="I848" s="159">
        <f>'прил 7'!I122</f>
        <v>60002</v>
      </c>
      <c r="J848" s="159">
        <f>'прил 7'!J122</f>
        <v>60003</v>
      </c>
      <c r="K848" s="159">
        <f>'прил 7'!K122</f>
        <v>60004</v>
      </c>
      <c r="L848" s="159">
        <f>'прил 7'!L122</f>
        <v>60005</v>
      </c>
      <c r="M848" s="159">
        <f>'прил 7'!M122</f>
        <v>60006</v>
      </c>
      <c r="N848" s="159">
        <f>'прил 7'!N122</f>
        <v>60007</v>
      </c>
      <c r="O848" s="159">
        <f>'прил 7'!O122</f>
        <v>60008</v>
      </c>
      <c r="P848" s="159">
        <f>'прил 7'!P122</f>
        <v>60009</v>
      </c>
      <c r="Q848" s="159">
        <f>'прил 7'!Q122</f>
        <v>60010</v>
      </c>
      <c r="R848" s="159">
        <f>'прил 7'!R122</f>
        <v>60000</v>
      </c>
      <c r="S848" s="159">
        <f>'прил 7'!S122</f>
        <v>0</v>
      </c>
      <c r="T848" s="159">
        <f>'прил 7'!T122</f>
        <v>0</v>
      </c>
      <c r="U848" s="159">
        <f>'прил 7'!U122</f>
        <v>0</v>
      </c>
      <c r="V848" s="159">
        <f>'прил 7'!V122</f>
        <v>0</v>
      </c>
      <c r="W848" s="159">
        <f>'прил 7'!W122</f>
        <v>0</v>
      </c>
      <c r="X848" s="159">
        <f>'прил 7'!X122</f>
        <v>0</v>
      </c>
      <c r="Y848" s="159">
        <f>'прил 7'!Y122</f>
        <v>0</v>
      </c>
      <c r="Z848" s="159">
        <f>'прил 7'!Z122</f>
        <v>0</v>
      </c>
      <c r="AA848" s="159">
        <f>'прил 7'!AA122</f>
        <v>0</v>
      </c>
      <c r="AB848" s="159">
        <f>'прил 7'!AB122</f>
        <v>0</v>
      </c>
      <c r="AC848" s="159">
        <f>'прил 7'!AC122</f>
        <v>0</v>
      </c>
      <c r="AD848" s="159">
        <f>'прил 7'!AD122</f>
        <v>0</v>
      </c>
      <c r="AE848" s="159">
        <f>'прил 7'!AE122</f>
        <v>0</v>
      </c>
      <c r="AF848" s="159">
        <f>'прил 7'!AF122</f>
        <v>0</v>
      </c>
      <c r="AG848" s="159">
        <v>60000</v>
      </c>
    </row>
    <row r="849" spans="1:33" s="19" customFormat="1" ht="31.5" hidden="1" customHeight="1">
      <c r="A849" s="17" t="s">
        <v>612</v>
      </c>
      <c r="B849" s="15"/>
      <c r="C849" s="16"/>
      <c r="D849" s="16"/>
      <c r="E849" s="16" t="s">
        <v>329</v>
      </c>
      <c r="F849" s="16"/>
      <c r="G849" s="159">
        <f>G850</f>
        <v>0</v>
      </c>
      <c r="H849" s="159">
        <f t="shared" ref="H849:AG851" si="363">H850</f>
        <v>0</v>
      </c>
      <c r="I849" s="159">
        <f t="shared" si="363"/>
        <v>0</v>
      </c>
      <c r="J849" s="159">
        <f t="shared" si="363"/>
        <v>0</v>
      </c>
      <c r="K849" s="159">
        <f t="shared" si="363"/>
        <v>0</v>
      </c>
      <c r="L849" s="159">
        <f t="shared" si="363"/>
        <v>0</v>
      </c>
      <c r="M849" s="159">
        <f t="shared" si="363"/>
        <v>0</v>
      </c>
      <c r="N849" s="159">
        <f t="shared" si="363"/>
        <v>0</v>
      </c>
      <c r="O849" s="159">
        <f t="shared" si="363"/>
        <v>0</v>
      </c>
      <c r="P849" s="159">
        <f t="shared" si="363"/>
        <v>0</v>
      </c>
      <c r="Q849" s="159">
        <f t="shared" si="363"/>
        <v>0</v>
      </c>
      <c r="R849" s="159">
        <f t="shared" si="363"/>
        <v>0</v>
      </c>
      <c r="S849" s="159">
        <f t="shared" si="363"/>
        <v>0</v>
      </c>
      <c r="T849" s="159">
        <f t="shared" si="363"/>
        <v>0</v>
      </c>
      <c r="U849" s="159">
        <f t="shared" si="363"/>
        <v>0</v>
      </c>
      <c r="V849" s="159">
        <f t="shared" si="363"/>
        <v>0</v>
      </c>
      <c r="W849" s="159">
        <f t="shared" si="363"/>
        <v>0</v>
      </c>
      <c r="X849" s="159">
        <f t="shared" si="363"/>
        <v>0</v>
      </c>
      <c r="Y849" s="159">
        <f t="shared" si="363"/>
        <v>0</v>
      </c>
      <c r="Z849" s="159">
        <f t="shared" si="363"/>
        <v>0</v>
      </c>
      <c r="AA849" s="159">
        <f t="shared" si="363"/>
        <v>0</v>
      </c>
      <c r="AB849" s="159">
        <f t="shared" si="363"/>
        <v>0</v>
      </c>
      <c r="AC849" s="159">
        <f t="shared" si="363"/>
        <v>0</v>
      </c>
      <c r="AD849" s="159">
        <f t="shared" si="363"/>
        <v>0</v>
      </c>
      <c r="AE849" s="159">
        <f t="shared" si="363"/>
        <v>0</v>
      </c>
      <c r="AF849" s="159">
        <f t="shared" si="363"/>
        <v>0</v>
      </c>
      <c r="AG849" s="159">
        <f t="shared" si="363"/>
        <v>0</v>
      </c>
    </row>
    <row r="850" spans="1:33" ht="36" hidden="1" customHeight="1">
      <c r="A850" s="17" t="s">
        <v>40</v>
      </c>
      <c r="B850" s="15">
        <v>793</v>
      </c>
      <c r="C850" s="16" t="s">
        <v>90</v>
      </c>
      <c r="D850" s="16" t="s">
        <v>140</v>
      </c>
      <c r="E850" s="16" t="s">
        <v>329</v>
      </c>
      <c r="F850" s="15">
        <v>600</v>
      </c>
      <c r="G850" s="159">
        <f>G851</f>
        <v>0</v>
      </c>
      <c r="H850" s="159">
        <f t="shared" si="363"/>
        <v>0</v>
      </c>
      <c r="I850" s="159">
        <f t="shared" si="363"/>
        <v>0</v>
      </c>
      <c r="J850" s="159">
        <f t="shared" si="363"/>
        <v>0</v>
      </c>
      <c r="K850" s="159">
        <f t="shared" si="363"/>
        <v>0</v>
      </c>
      <c r="L850" s="159">
        <f t="shared" si="363"/>
        <v>0</v>
      </c>
      <c r="M850" s="159">
        <f t="shared" si="363"/>
        <v>0</v>
      </c>
      <c r="N850" s="159">
        <f t="shared" si="363"/>
        <v>0</v>
      </c>
      <c r="O850" s="159">
        <f t="shared" si="363"/>
        <v>0</v>
      </c>
      <c r="P850" s="159">
        <f t="shared" si="363"/>
        <v>0</v>
      </c>
      <c r="Q850" s="159">
        <f t="shared" si="363"/>
        <v>0</v>
      </c>
      <c r="R850" s="159">
        <f t="shared" si="363"/>
        <v>0</v>
      </c>
      <c r="S850" s="159">
        <f t="shared" si="363"/>
        <v>0</v>
      </c>
      <c r="T850" s="159">
        <f t="shared" si="363"/>
        <v>0</v>
      </c>
      <c r="U850" s="159">
        <f t="shared" si="363"/>
        <v>0</v>
      </c>
      <c r="V850" s="159">
        <f t="shared" si="363"/>
        <v>0</v>
      </c>
      <c r="W850" s="159">
        <f t="shared" si="363"/>
        <v>0</v>
      </c>
      <c r="X850" s="159">
        <f t="shared" si="363"/>
        <v>0</v>
      </c>
      <c r="Y850" s="159">
        <f t="shared" si="363"/>
        <v>0</v>
      </c>
      <c r="Z850" s="159">
        <f t="shared" si="363"/>
        <v>0</v>
      </c>
      <c r="AA850" s="159">
        <f t="shared" si="363"/>
        <v>0</v>
      </c>
      <c r="AB850" s="159">
        <f t="shared" si="363"/>
        <v>0</v>
      </c>
      <c r="AC850" s="159">
        <f t="shared" si="363"/>
        <v>0</v>
      </c>
      <c r="AD850" s="159">
        <f t="shared" si="363"/>
        <v>0</v>
      </c>
      <c r="AE850" s="159">
        <f t="shared" si="363"/>
        <v>0</v>
      </c>
      <c r="AF850" s="159">
        <f t="shared" si="363"/>
        <v>0</v>
      </c>
      <c r="AG850" s="159">
        <f t="shared" si="363"/>
        <v>0</v>
      </c>
    </row>
    <row r="851" spans="1:33" ht="18.75" hidden="1" customHeight="1">
      <c r="A851" s="17" t="s">
        <v>42</v>
      </c>
      <c r="B851" s="15">
        <v>793</v>
      </c>
      <c r="C851" s="16" t="s">
        <v>90</v>
      </c>
      <c r="D851" s="16" t="s">
        <v>140</v>
      </c>
      <c r="E851" s="16" t="s">
        <v>329</v>
      </c>
      <c r="F851" s="15">
        <v>610</v>
      </c>
      <c r="G851" s="159">
        <f>G852</f>
        <v>0</v>
      </c>
      <c r="H851" s="159">
        <f t="shared" si="363"/>
        <v>0</v>
      </c>
      <c r="I851" s="159">
        <f t="shared" si="363"/>
        <v>0</v>
      </c>
      <c r="J851" s="159">
        <f t="shared" si="363"/>
        <v>0</v>
      </c>
      <c r="K851" s="159">
        <f t="shared" si="363"/>
        <v>0</v>
      </c>
      <c r="L851" s="159">
        <f t="shared" si="363"/>
        <v>0</v>
      </c>
      <c r="M851" s="159">
        <f t="shared" si="363"/>
        <v>0</v>
      </c>
      <c r="N851" s="159">
        <f t="shared" si="363"/>
        <v>0</v>
      </c>
      <c r="O851" s="159">
        <f t="shared" si="363"/>
        <v>0</v>
      </c>
      <c r="P851" s="159">
        <f t="shared" si="363"/>
        <v>0</v>
      </c>
      <c r="Q851" s="159">
        <f t="shared" si="363"/>
        <v>0</v>
      </c>
      <c r="R851" s="159">
        <f t="shared" si="363"/>
        <v>0</v>
      </c>
      <c r="S851" s="159">
        <f t="shared" si="363"/>
        <v>0</v>
      </c>
      <c r="T851" s="159">
        <f t="shared" si="363"/>
        <v>0</v>
      </c>
      <c r="U851" s="159">
        <f t="shared" si="363"/>
        <v>0</v>
      </c>
      <c r="V851" s="159">
        <f t="shared" si="363"/>
        <v>0</v>
      </c>
      <c r="W851" s="159">
        <f t="shared" si="363"/>
        <v>0</v>
      </c>
      <c r="X851" s="159">
        <f t="shared" si="363"/>
        <v>0</v>
      </c>
      <c r="Y851" s="159">
        <f t="shared" si="363"/>
        <v>0</v>
      </c>
      <c r="Z851" s="159">
        <f t="shared" si="363"/>
        <v>0</v>
      </c>
      <c r="AA851" s="159">
        <f t="shared" si="363"/>
        <v>0</v>
      </c>
      <c r="AB851" s="159">
        <f t="shared" si="363"/>
        <v>0</v>
      </c>
      <c r="AC851" s="159">
        <f t="shared" si="363"/>
        <v>0</v>
      </c>
      <c r="AD851" s="159">
        <f t="shared" si="363"/>
        <v>0</v>
      </c>
      <c r="AE851" s="159">
        <f t="shared" si="363"/>
        <v>0</v>
      </c>
      <c r="AF851" s="159">
        <f t="shared" si="363"/>
        <v>0</v>
      </c>
      <c r="AG851" s="159">
        <f t="shared" si="363"/>
        <v>0</v>
      </c>
    </row>
    <row r="852" spans="1:33" ht="24.75" hidden="1" customHeight="1">
      <c r="A852" s="17" t="s">
        <v>45</v>
      </c>
      <c r="B852" s="15"/>
      <c r="C852" s="16"/>
      <c r="D852" s="16"/>
      <c r="E852" s="16" t="s">
        <v>329</v>
      </c>
      <c r="F852" s="15">
        <v>612</v>
      </c>
      <c r="G852" s="159"/>
      <c r="H852" s="159"/>
      <c r="I852" s="159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  <c r="AE852" s="159"/>
      <c r="AF852" s="159"/>
      <c r="AG852" s="159"/>
    </row>
    <row r="853" spans="1:33" s="19" customFormat="1" hidden="1">
      <c r="A853" s="17" t="s">
        <v>684</v>
      </c>
      <c r="B853" s="15">
        <v>757</v>
      </c>
      <c r="C853" s="16" t="s">
        <v>35</v>
      </c>
      <c r="D853" s="16" t="s">
        <v>35</v>
      </c>
      <c r="E853" s="16" t="s">
        <v>48</v>
      </c>
      <c r="F853" s="16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  <c r="AE853" s="159"/>
      <c r="AF853" s="159"/>
      <c r="AG853" s="159"/>
    </row>
    <row r="854" spans="1:33" s="19" customFormat="1" ht="25.5" hidden="1">
      <c r="A854" s="17" t="s">
        <v>49</v>
      </c>
      <c r="B854" s="15">
        <v>757</v>
      </c>
      <c r="C854" s="16" t="s">
        <v>35</v>
      </c>
      <c r="D854" s="16" t="s">
        <v>35</v>
      </c>
      <c r="E854" s="16" t="s">
        <v>48</v>
      </c>
      <c r="F854" s="16" t="s">
        <v>50</v>
      </c>
      <c r="G854" s="159">
        <f>G855</f>
        <v>0</v>
      </c>
      <c r="H854" s="159">
        <f t="shared" ref="H854:AG854" si="364">H855</f>
        <v>0</v>
      </c>
      <c r="I854" s="159">
        <f t="shared" si="364"/>
        <v>0</v>
      </c>
      <c r="J854" s="159">
        <f t="shared" si="364"/>
        <v>0</v>
      </c>
      <c r="K854" s="159">
        <f t="shared" si="364"/>
        <v>0</v>
      </c>
      <c r="L854" s="159">
        <f t="shared" si="364"/>
        <v>0</v>
      </c>
      <c r="M854" s="159">
        <f t="shared" si="364"/>
        <v>0</v>
      </c>
      <c r="N854" s="159">
        <f t="shared" si="364"/>
        <v>0</v>
      </c>
      <c r="O854" s="159">
        <f t="shared" si="364"/>
        <v>0</v>
      </c>
      <c r="P854" s="159">
        <f t="shared" si="364"/>
        <v>0</v>
      </c>
      <c r="Q854" s="159">
        <f t="shared" si="364"/>
        <v>0</v>
      </c>
      <c r="R854" s="159">
        <f t="shared" si="364"/>
        <v>0</v>
      </c>
      <c r="S854" s="159">
        <f t="shared" si="364"/>
        <v>0</v>
      </c>
      <c r="T854" s="159">
        <f t="shared" si="364"/>
        <v>0</v>
      </c>
      <c r="U854" s="159">
        <f t="shared" si="364"/>
        <v>0</v>
      </c>
      <c r="V854" s="159">
        <f t="shared" si="364"/>
        <v>0</v>
      </c>
      <c r="W854" s="159">
        <f t="shared" si="364"/>
        <v>0</v>
      </c>
      <c r="X854" s="159">
        <f t="shared" si="364"/>
        <v>0</v>
      </c>
      <c r="Y854" s="159">
        <f t="shared" si="364"/>
        <v>0</v>
      </c>
      <c r="Z854" s="159">
        <f t="shared" si="364"/>
        <v>0</v>
      </c>
      <c r="AA854" s="159">
        <f t="shared" si="364"/>
        <v>0</v>
      </c>
      <c r="AB854" s="159">
        <f t="shared" si="364"/>
        <v>0</v>
      </c>
      <c r="AC854" s="159">
        <f t="shared" si="364"/>
        <v>0</v>
      </c>
      <c r="AD854" s="159">
        <f t="shared" si="364"/>
        <v>0</v>
      </c>
      <c r="AE854" s="159">
        <f t="shared" si="364"/>
        <v>0</v>
      </c>
      <c r="AF854" s="159">
        <f t="shared" si="364"/>
        <v>0</v>
      </c>
      <c r="AG854" s="159">
        <f t="shared" si="364"/>
        <v>0</v>
      </c>
    </row>
    <row r="855" spans="1:33" s="19" customFormat="1" ht="25.5" hidden="1">
      <c r="A855" s="17" t="s">
        <v>51</v>
      </c>
      <c r="B855" s="15">
        <v>757</v>
      </c>
      <c r="C855" s="16" t="s">
        <v>35</v>
      </c>
      <c r="D855" s="16" t="s">
        <v>35</v>
      </c>
      <c r="E855" s="16" t="s">
        <v>48</v>
      </c>
      <c r="F855" s="16" t="s">
        <v>52</v>
      </c>
      <c r="G855" s="159">
        <f>G868</f>
        <v>0</v>
      </c>
      <c r="H855" s="159">
        <f t="shared" ref="H855:AG855" si="365">H868</f>
        <v>0</v>
      </c>
      <c r="I855" s="159">
        <f t="shared" si="365"/>
        <v>0</v>
      </c>
      <c r="J855" s="159">
        <f t="shared" si="365"/>
        <v>0</v>
      </c>
      <c r="K855" s="159">
        <f t="shared" si="365"/>
        <v>0</v>
      </c>
      <c r="L855" s="159">
        <f t="shared" si="365"/>
        <v>0</v>
      </c>
      <c r="M855" s="159">
        <f t="shared" si="365"/>
        <v>0</v>
      </c>
      <c r="N855" s="159">
        <f t="shared" si="365"/>
        <v>0</v>
      </c>
      <c r="O855" s="159">
        <f t="shared" si="365"/>
        <v>0</v>
      </c>
      <c r="P855" s="159">
        <f t="shared" si="365"/>
        <v>0</v>
      </c>
      <c r="Q855" s="159">
        <f t="shared" si="365"/>
        <v>0</v>
      </c>
      <c r="R855" s="159">
        <f t="shared" si="365"/>
        <v>0</v>
      </c>
      <c r="S855" s="159">
        <f t="shared" si="365"/>
        <v>0</v>
      </c>
      <c r="T855" s="159">
        <f t="shared" si="365"/>
        <v>0</v>
      </c>
      <c r="U855" s="159">
        <f t="shared" si="365"/>
        <v>0</v>
      </c>
      <c r="V855" s="159">
        <f t="shared" si="365"/>
        <v>0</v>
      </c>
      <c r="W855" s="159">
        <f t="shared" si="365"/>
        <v>0</v>
      </c>
      <c r="X855" s="159">
        <f t="shared" si="365"/>
        <v>0</v>
      </c>
      <c r="Y855" s="159">
        <f t="shared" si="365"/>
        <v>0</v>
      </c>
      <c r="Z855" s="159">
        <f t="shared" si="365"/>
        <v>0</v>
      </c>
      <c r="AA855" s="159">
        <f t="shared" si="365"/>
        <v>0</v>
      </c>
      <c r="AB855" s="159">
        <f t="shared" si="365"/>
        <v>0</v>
      </c>
      <c r="AC855" s="159">
        <f t="shared" si="365"/>
        <v>0</v>
      </c>
      <c r="AD855" s="159">
        <f t="shared" si="365"/>
        <v>0</v>
      </c>
      <c r="AE855" s="159">
        <f t="shared" si="365"/>
        <v>0</v>
      </c>
      <c r="AF855" s="159">
        <f t="shared" si="365"/>
        <v>0</v>
      </c>
      <c r="AG855" s="159">
        <f t="shared" si="365"/>
        <v>0</v>
      </c>
    </row>
    <row r="856" spans="1:33" s="19" customFormat="1" ht="25.5" hidden="1">
      <c r="A856" s="17" t="s">
        <v>49</v>
      </c>
      <c r="B856" s="15">
        <v>757</v>
      </c>
      <c r="C856" s="16" t="s">
        <v>35</v>
      </c>
      <c r="D856" s="16" t="s">
        <v>35</v>
      </c>
      <c r="E856" s="16" t="s">
        <v>48</v>
      </c>
      <c r="F856" s="16" t="s">
        <v>53</v>
      </c>
      <c r="G856" s="159">
        <v>22000</v>
      </c>
      <c r="H856" s="159">
        <v>22001</v>
      </c>
      <c r="I856" s="159">
        <v>22002</v>
      </c>
      <c r="J856" s="159">
        <v>22003</v>
      </c>
      <c r="K856" s="159">
        <v>22004</v>
      </c>
      <c r="L856" s="159">
        <v>22005</v>
      </c>
      <c r="M856" s="159">
        <v>22006</v>
      </c>
      <c r="N856" s="159">
        <v>22007</v>
      </c>
      <c r="O856" s="159">
        <v>22008</v>
      </c>
      <c r="P856" s="159">
        <v>22009</v>
      </c>
      <c r="Q856" s="159">
        <v>22010</v>
      </c>
      <c r="R856" s="159">
        <v>22011</v>
      </c>
      <c r="S856" s="159">
        <v>22012</v>
      </c>
      <c r="T856" s="159">
        <v>22013</v>
      </c>
      <c r="U856" s="159">
        <v>22014</v>
      </c>
      <c r="V856" s="159">
        <v>22015</v>
      </c>
      <c r="W856" s="159">
        <v>22016</v>
      </c>
      <c r="X856" s="159">
        <v>22017</v>
      </c>
      <c r="Y856" s="159">
        <v>22018</v>
      </c>
      <c r="Z856" s="159">
        <v>22019</v>
      </c>
      <c r="AA856" s="159">
        <v>22020</v>
      </c>
      <c r="AB856" s="159">
        <v>22021</v>
      </c>
      <c r="AC856" s="159">
        <v>22022</v>
      </c>
      <c r="AD856" s="159">
        <v>22023</v>
      </c>
      <c r="AE856" s="159">
        <v>22024</v>
      </c>
      <c r="AF856" s="159">
        <v>22025</v>
      </c>
      <c r="AG856" s="159">
        <v>22026</v>
      </c>
    </row>
    <row r="857" spans="1:33" ht="18.75" hidden="1" customHeight="1">
      <c r="A857" s="17"/>
      <c r="B857" s="15"/>
      <c r="C857" s="16"/>
      <c r="D857" s="16"/>
      <c r="E857" s="16"/>
      <c r="F857" s="15"/>
      <c r="G857" s="159"/>
      <c r="H857" s="159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  <c r="AE857" s="159"/>
      <c r="AF857" s="159"/>
      <c r="AG857" s="159"/>
    </row>
    <row r="858" spans="1:33" ht="18.75" hidden="1" customHeight="1">
      <c r="A858" s="17"/>
      <c r="B858" s="15"/>
      <c r="C858" s="16"/>
      <c r="D858" s="16"/>
      <c r="E858" s="16"/>
      <c r="F858" s="15"/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  <c r="AE858" s="159"/>
      <c r="AF858" s="159"/>
      <c r="AG858" s="159"/>
    </row>
    <row r="859" spans="1:33" ht="18.75" hidden="1" customHeight="1">
      <c r="A859" s="17"/>
      <c r="B859" s="15"/>
      <c r="C859" s="16"/>
      <c r="D859" s="16"/>
      <c r="E859" s="16"/>
      <c r="F859" s="15"/>
      <c r="G859" s="159"/>
      <c r="H859" s="159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  <c r="AE859" s="159"/>
      <c r="AF859" s="159"/>
      <c r="AG859" s="159"/>
    </row>
    <row r="860" spans="1:33" ht="76.5" hidden="1">
      <c r="A860" s="17" t="s">
        <v>69</v>
      </c>
      <c r="B860" s="15">
        <v>757</v>
      </c>
      <c r="C860" s="16" t="s">
        <v>35</v>
      </c>
      <c r="D860" s="16" t="s">
        <v>37</v>
      </c>
      <c r="E860" s="16" t="s">
        <v>70</v>
      </c>
      <c r="F860" s="15"/>
      <c r="G860" s="159">
        <f>G865</f>
        <v>0</v>
      </c>
      <c r="H860" s="159">
        <f t="shared" ref="H860:AG860" si="366">H865</f>
        <v>0</v>
      </c>
      <c r="I860" s="159">
        <f t="shared" si="366"/>
        <v>0</v>
      </c>
      <c r="J860" s="159">
        <f t="shared" si="366"/>
        <v>0</v>
      </c>
      <c r="K860" s="159">
        <f t="shared" si="366"/>
        <v>0</v>
      </c>
      <c r="L860" s="159">
        <f t="shared" si="366"/>
        <v>0</v>
      </c>
      <c r="M860" s="159">
        <f t="shared" si="366"/>
        <v>0</v>
      </c>
      <c r="N860" s="159">
        <f t="shared" si="366"/>
        <v>0</v>
      </c>
      <c r="O860" s="159">
        <f t="shared" si="366"/>
        <v>0</v>
      </c>
      <c r="P860" s="159">
        <f t="shared" si="366"/>
        <v>0</v>
      </c>
      <c r="Q860" s="159">
        <f t="shared" si="366"/>
        <v>0</v>
      </c>
      <c r="R860" s="159">
        <f t="shared" si="366"/>
        <v>0</v>
      </c>
      <c r="S860" s="159">
        <f t="shared" si="366"/>
        <v>0</v>
      </c>
      <c r="T860" s="159">
        <f t="shared" si="366"/>
        <v>0</v>
      </c>
      <c r="U860" s="159">
        <f t="shared" si="366"/>
        <v>0</v>
      </c>
      <c r="V860" s="159">
        <f t="shared" si="366"/>
        <v>0</v>
      </c>
      <c r="W860" s="159">
        <f t="shared" si="366"/>
        <v>0</v>
      </c>
      <c r="X860" s="159">
        <f t="shared" si="366"/>
        <v>0</v>
      </c>
      <c r="Y860" s="159">
        <f t="shared" si="366"/>
        <v>0</v>
      </c>
      <c r="Z860" s="159">
        <f t="shared" si="366"/>
        <v>0</v>
      </c>
      <c r="AA860" s="159">
        <f t="shared" si="366"/>
        <v>0</v>
      </c>
      <c r="AB860" s="159">
        <f t="shared" si="366"/>
        <v>0</v>
      </c>
      <c r="AC860" s="159">
        <f t="shared" si="366"/>
        <v>0</v>
      </c>
      <c r="AD860" s="159">
        <f t="shared" si="366"/>
        <v>0</v>
      </c>
      <c r="AE860" s="159">
        <f t="shared" si="366"/>
        <v>0</v>
      </c>
      <c r="AF860" s="159">
        <f t="shared" si="366"/>
        <v>0</v>
      </c>
      <c r="AG860" s="159">
        <f t="shared" si="366"/>
        <v>0</v>
      </c>
    </row>
    <row r="861" spans="1:33" ht="25.5" hidden="1">
      <c r="A861" s="17" t="s">
        <v>40</v>
      </c>
      <c r="B861" s="15">
        <v>757</v>
      </c>
      <c r="C861" s="16" t="s">
        <v>35</v>
      </c>
      <c r="D861" s="16" t="s">
        <v>37</v>
      </c>
      <c r="E861" s="16" t="s">
        <v>70</v>
      </c>
      <c r="F861" s="16" t="s">
        <v>41</v>
      </c>
      <c r="G861" s="159">
        <f>G862</f>
        <v>0</v>
      </c>
      <c r="H861" s="159">
        <f t="shared" ref="H861:AG861" si="367">H862</f>
        <v>0</v>
      </c>
      <c r="I861" s="159">
        <f t="shared" si="367"/>
        <v>0</v>
      </c>
      <c r="J861" s="159">
        <f t="shared" si="367"/>
        <v>0</v>
      </c>
      <c r="K861" s="159">
        <f t="shared" si="367"/>
        <v>0</v>
      </c>
      <c r="L861" s="159">
        <f t="shared" si="367"/>
        <v>0</v>
      </c>
      <c r="M861" s="159">
        <f t="shared" si="367"/>
        <v>0</v>
      </c>
      <c r="N861" s="159">
        <f t="shared" si="367"/>
        <v>0</v>
      </c>
      <c r="O861" s="159">
        <f t="shared" si="367"/>
        <v>0</v>
      </c>
      <c r="P861" s="159">
        <f t="shared" si="367"/>
        <v>0</v>
      </c>
      <c r="Q861" s="159">
        <f t="shared" si="367"/>
        <v>0</v>
      </c>
      <c r="R861" s="159">
        <f t="shared" si="367"/>
        <v>0</v>
      </c>
      <c r="S861" s="159">
        <f t="shared" si="367"/>
        <v>0</v>
      </c>
      <c r="T861" s="159">
        <f t="shared" si="367"/>
        <v>0</v>
      </c>
      <c r="U861" s="159">
        <f t="shared" si="367"/>
        <v>0</v>
      </c>
      <c r="V861" s="159">
        <f t="shared" si="367"/>
        <v>0</v>
      </c>
      <c r="W861" s="159">
        <f t="shared" si="367"/>
        <v>0</v>
      </c>
      <c r="X861" s="159">
        <f t="shared" si="367"/>
        <v>0</v>
      </c>
      <c r="Y861" s="159">
        <f t="shared" si="367"/>
        <v>0</v>
      </c>
      <c r="Z861" s="159">
        <f t="shared" si="367"/>
        <v>0</v>
      </c>
      <c r="AA861" s="159">
        <f t="shared" si="367"/>
        <v>0</v>
      </c>
      <c r="AB861" s="159">
        <f t="shared" si="367"/>
        <v>0</v>
      </c>
      <c r="AC861" s="159">
        <f t="shared" si="367"/>
        <v>0</v>
      </c>
      <c r="AD861" s="159">
        <f t="shared" si="367"/>
        <v>0</v>
      </c>
      <c r="AE861" s="159">
        <f t="shared" si="367"/>
        <v>0</v>
      </c>
      <c r="AF861" s="159">
        <f t="shared" si="367"/>
        <v>0</v>
      </c>
      <c r="AG861" s="159">
        <f t="shared" si="367"/>
        <v>0</v>
      </c>
    </row>
    <row r="862" spans="1:33" ht="19.5" hidden="1" customHeight="1">
      <c r="A862" s="17" t="s">
        <v>42</v>
      </c>
      <c r="B862" s="15">
        <v>757</v>
      </c>
      <c r="C862" s="16" t="s">
        <v>35</v>
      </c>
      <c r="D862" s="16" t="s">
        <v>37</v>
      </c>
      <c r="E862" s="16" t="s">
        <v>70</v>
      </c>
      <c r="F862" s="16" t="s">
        <v>43</v>
      </c>
      <c r="G862" s="159">
        <f>G865</f>
        <v>0</v>
      </c>
      <c r="H862" s="159">
        <f t="shared" ref="H862:AG862" si="368">H865</f>
        <v>0</v>
      </c>
      <c r="I862" s="159">
        <f t="shared" si="368"/>
        <v>0</v>
      </c>
      <c r="J862" s="159">
        <f t="shared" si="368"/>
        <v>0</v>
      </c>
      <c r="K862" s="159">
        <f t="shared" si="368"/>
        <v>0</v>
      </c>
      <c r="L862" s="159">
        <f t="shared" si="368"/>
        <v>0</v>
      </c>
      <c r="M862" s="159">
        <f t="shared" si="368"/>
        <v>0</v>
      </c>
      <c r="N862" s="159">
        <f t="shared" si="368"/>
        <v>0</v>
      </c>
      <c r="O862" s="159">
        <f t="shared" si="368"/>
        <v>0</v>
      </c>
      <c r="P862" s="159">
        <f t="shared" si="368"/>
        <v>0</v>
      </c>
      <c r="Q862" s="159">
        <f t="shared" si="368"/>
        <v>0</v>
      </c>
      <c r="R862" s="159">
        <f t="shared" si="368"/>
        <v>0</v>
      </c>
      <c r="S862" s="159">
        <f t="shared" si="368"/>
        <v>0</v>
      </c>
      <c r="T862" s="159">
        <f t="shared" si="368"/>
        <v>0</v>
      </c>
      <c r="U862" s="159">
        <f t="shared" si="368"/>
        <v>0</v>
      </c>
      <c r="V862" s="159">
        <f t="shared" si="368"/>
        <v>0</v>
      </c>
      <c r="W862" s="159">
        <f t="shared" si="368"/>
        <v>0</v>
      </c>
      <c r="X862" s="159">
        <f t="shared" si="368"/>
        <v>0</v>
      </c>
      <c r="Y862" s="159">
        <f t="shared" si="368"/>
        <v>0</v>
      </c>
      <c r="Z862" s="159">
        <f t="shared" si="368"/>
        <v>0</v>
      </c>
      <c r="AA862" s="159">
        <f t="shared" si="368"/>
        <v>0</v>
      </c>
      <c r="AB862" s="159">
        <f t="shared" si="368"/>
        <v>0</v>
      </c>
      <c r="AC862" s="159">
        <f t="shared" si="368"/>
        <v>0</v>
      </c>
      <c r="AD862" s="159">
        <f t="shared" si="368"/>
        <v>0</v>
      </c>
      <c r="AE862" s="159">
        <f t="shared" si="368"/>
        <v>0</v>
      </c>
      <c r="AF862" s="159">
        <f t="shared" si="368"/>
        <v>0</v>
      </c>
      <c r="AG862" s="159">
        <f t="shared" si="368"/>
        <v>0</v>
      </c>
    </row>
    <row r="863" spans="1:33" ht="19.5" hidden="1" customHeight="1">
      <c r="A863" s="17"/>
      <c r="B863" s="15"/>
      <c r="C863" s="16"/>
      <c r="D863" s="16"/>
      <c r="E863" s="16"/>
      <c r="F863" s="16" t="s">
        <v>41</v>
      </c>
      <c r="G863" s="159"/>
      <c r="H863" s="159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59"/>
      <c r="AF863" s="159"/>
      <c r="AG863" s="159"/>
    </row>
    <row r="864" spans="1:33" ht="19.5" hidden="1" customHeight="1">
      <c r="A864" s="17"/>
      <c r="B864" s="15"/>
      <c r="C864" s="16"/>
      <c r="D864" s="16"/>
      <c r="E864" s="16"/>
      <c r="F864" s="16" t="s">
        <v>43</v>
      </c>
      <c r="G864" s="159"/>
      <c r="H864" s="159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59"/>
      <c r="AF864" s="159"/>
      <c r="AG864" s="159"/>
    </row>
    <row r="865" spans="1:33" hidden="1">
      <c r="A865" s="17" t="s">
        <v>45</v>
      </c>
      <c r="B865" s="15">
        <v>757</v>
      </c>
      <c r="C865" s="16" t="s">
        <v>35</v>
      </c>
      <c r="D865" s="16" t="s">
        <v>37</v>
      </c>
      <c r="E865" s="16" t="s">
        <v>70</v>
      </c>
      <c r="F865" s="15">
        <v>612</v>
      </c>
      <c r="G865" s="159"/>
      <c r="H865" s="159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</row>
    <row r="866" spans="1:33" ht="25.5" hidden="1">
      <c r="A866" s="17" t="s">
        <v>74</v>
      </c>
      <c r="B866" s="15">
        <v>757</v>
      </c>
      <c r="C866" s="16" t="s">
        <v>72</v>
      </c>
      <c r="D866" s="16" t="s">
        <v>26</v>
      </c>
      <c r="E866" s="16" t="s">
        <v>75</v>
      </c>
      <c r="F866" s="16"/>
      <c r="G866" s="160">
        <f>G867</f>
        <v>0</v>
      </c>
      <c r="H866" s="160">
        <f t="shared" ref="H866:AG866" si="369">H867</f>
        <v>0</v>
      </c>
      <c r="I866" s="160">
        <f t="shared" si="369"/>
        <v>0</v>
      </c>
      <c r="J866" s="160">
        <f t="shared" si="369"/>
        <v>0</v>
      </c>
      <c r="K866" s="160">
        <f t="shared" si="369"/>
        <v>0</v>
      </c>
      <c r="L866" s="160">
        <f t="shared" si="369"/>
        <v>0</v>
      </c>
      <c r="M866" s="160">
        <f t="shared" si="369"/>
        <v>0</v>
      </c>
      <c r="N866" s="160">
        <f t="shared" si="369"/>
        <v>0</v>
      </c>
      <c r="O866" s="160">
        <f t="shared" si="369"/>
        <v>0</v>
      </c>
      <c r="P866" s="160">
        <f t="shared" si="369"/>
        <v>0</v>
      </c>
      <c r="Q866" s="160">
        <f t="shared" si="369"/>
        <v>0</v>
      </c>
      <c r="R866" s="160">
        <f t="shared" si="369"/>
        <v>0</v>
      </c>
      <c r="S866" s="160">
        <f t="shared" si="369"/>
        <v>0</v>
      </c>
      <c r="T866" s="160">
        <f t="shared" si="369"/>
        <v>0</v>
      </c>
      <c r="U866" s="160">
        <f t="shared" si="369"/>
        <v>0</v>
      </c>
      <c r="V866" s="160">
        <f t="shared" si="369"/>
        <v>0</v>
      </c>
      <c r="W866" s="160">
        <f t="shared" si="369"/>
        <v>0</v>
      </c>
      <c r="X866" s="160">
        <f t="shared" si="369"/>
        <v>0</v>
      </c>
      <c r="Y866" s="160">
        <f t="shared" si="369"/>
        <v>0</v>
      </c>
      <c r="Z866" s="160">
        <f t="shared" si="369"/>
        <v>0</v>
      </c>
      <c r="AA866" s="160">
        <f t="shared" si="369"/>
        <v>0</v>
      </c>
      <c r="AB866" s="160">
        <f t="shared" si="369"/>
        <v>0</v>
      </c>
      <c r="AC866" s="160">
        <f t="shared" si="369"/>
        <v>0</v>
      </c>
      <c r="AD866" s="160">
        <f t="shared" si="369"/>
        <v>0</v>
      </c>
      <c r="AE866" s="160">
        <f t="shared" si="369"/>
        <v>0</v>
      </c>
      <c r="AF866" s="160">
        <f t="shared" si="369"/>
        <v>0</v>
      </c>
      <c r="AG866" s="160">
        <f t="shared" si="369"/>
        <v>0</v>
      </c>
    </row>
    <row r="867" spans="1:33" hidden="1">
      <c r="A867" s="25" t="s">
        <v>45</v>
      </c>
      <c r="B867" s="15">
        <v>757</v>
      </c>
      <c r="C867" s="16" t="s">
        <v>72</v>
      </c>
      <c r="D867" s="16" t="s">
        <v>26</v>
      </c>
      <c r="E867" s="16" t="s">
        <v>75</v>
      </c>
      <c r="F867" s="15">
        <v>612</v>
      </c>
      <c r="G867" s="160"/>
      <c r="H867" s="160"/>
      <c r="I867" s="160"/>
      <c r="J867" s="160"/>
      <c r="K867" s="160"/>
      <c r="L867" s="160"/>
      <c r="M867" s="160"/>
      <c r="N867" s="160"/>
      <c r="O867" s="160"/>
      <c r="P867" s="160"/>
      <c r="Q867" s="160"/>
      <c r="R867" s="160"/>
      <c r="S867" s="160"/>
      <c r="T867" s="160"/>
      <c r="U867" s="160"/>
      <c r="V867" s="160"/>
      <c r="W867" s="160"/>
      <c r="X867" s="160"/>
      <c r="Y867" s="160"/>
      <c r="Z867" s="160"/>
      <c r="AA867" s="160"/>
      <c r="AB867" s="160"/>
      <c r="AC867" s="160"/>
      <c r="AD867" s="160"/>
      <c r="AE867" s="160"/>
      <c r="AF867" s="160"/>
      <c r="AG867" s="160"/>
    </row>
    <row r="868" spans="1:33" ht="25.5" hidden="1">
      <c r="A868" s="17" t="s">
        <v>650</v>
      </c>
      <c r="B868" s="15"/>
      <c r="C868" s="16"/>
      <c r="D868" s="16"/>
      <c r="E868" s="16" t="s">
        <v>48</v>
      </c>
      <c r="F868" s="15">
        <v>244</v>
      </c>
      <c r="G868" s="160"/>
      <c r="H868" s="160"/>
      <c r="I868" s="160"/>
      <c r="J868" s="160"/>
      <c r="K868" s="160"/>
      <c r="L868" s="160"/>
      <c r="M868" s="160"/>
      <c r="N868" s="160"/>
      <c r="O868" s="160"/>
      <c r="P868" s="160"/>
      <c r="Q868" s="160"/>
      <c r="R868" s="160"/>
      <c r="S868" s="160"/>
      <c r="T868" s="160"/>
      <c r="U868" s="160"/>
      <c r="V868" s="160"/>
      <c r="W868" s="160"/>
      <c r="X868" s="160"/>
      <c r="Y868" s="160"/>
      <c r="Z868" s="160"/>
      <c r="AA868" s="160"/>
      <c r="AB868" s="160"/>
      <c r="AC868" s="160"/>
      <c r="AD868" s="160"/>
      <c r="AE868" s="160"/>
      <c r="AF868" s="160"/>
      <c r="AG868" s="160"/>
    </row>
    <row r="869" spans="1:33" s="19" customFormat="1" ht="25.5" hidden="1">
      <c r="A869" s="17" t="s">
        <v>40</v>
      </c>
      <c r="B869" s="15">
        <v>757</v>
      </c>
      <c r="C869" s="16" t="s">
        <v>35</v>
      </c>
      <c r="D869" s="16" t="s">
        <v>35</v>
      </c>
      <c r="E869" s="16" t="s">
        <v>426</v>
      </c>
      <c r="F869" s="16" t="s">
        <v>41</v>
      </c>
      <c r="G869" s="159">
        <f>G870</f>
        <v>0</v>
      </c>
      <c r="H869" s="159">
        <f t="shared" ref="H869:AG869" si="370">H870</f>
        <v>0</v>
      </c>
      <c r="I869" s="159">
        <f t="shared" si="370"/>
        <v>0</v>
      </c>
      <c r="J869" s="159">
        <f t="shared" si="370"/>
        <v>0</v>
      </c>
      <c r="K869" s="159">
        <f t="shared" si="370"/>
        <v>0</v>
      </c>
      <c r="L869" s="159">
        <f t="shared" si="370"/>
        <v>0</v>
      </c>
      <c r="M869" s="159">
        <f t="shared" si="370"/>
        <v>0</v>
      </c>
      <c r="N869" s="159">
        <f t="shared" si="370"/>
        <v>0</v>
      </c>
      <c r="O869" s="159">
        <f t="shared" si="370"/>
        <v>0</v>
      </c>
      <c r="P869" s="159">
        <f t="shared" si="370"/>
        <v>0</v>
      </c>
      <c r="Q869" s="159">
        <f t="shared" si="370"/>
        <v>0</v>
      </c>
      <c r="R869" s="159">
        <f t="shared" si="370"/>
        <v>0</v>
      </c>
      <c r="S869" s="159">
        <f t="shared" si="370"/>
        <v>0</v>
      </c>
      <c r="T869" s="159">
        <f t="shared" si="370"/>
        <v>0</v>
      </c>
      <c r="U869" s="159">
        <f t="shared" si="370"/>
        <v>0</v>
      </c>
      <c r="V869" s="159">
        <f t="shared" si="370"/>
        <v>0</v>
      </c>
      <c r="W869" s="159">
        <f t="shared" si="370"/>
        <v>0</v>
      </c>
      <c r="X869" s="159">
        <f t="shared" si="370"/>
        <v>0</v>
      </c>
      <c r="Y869" s="159">
        <f t="shared" si="370"/>
        <v>0</v>
      </c>
      <c r="Z869" s="159">
        <f t="shared" si="370"/>
        <v>0</v>
      </c>
      <c r="AA869" s="159">
        <f t="shared" si="370"/>
        <v>0</v>
      </c>
      <c r="AB869" s="159">
        <f t="shared" si="370"/>
        <v>0</v>
      </c>
      <c r="AC869" s="159">
        <f t="shared" si="370"/>
        <v>0</v>
      </c>
      <c r="AD869" s="159">
        <f t="shared" si="370"/>
        <v>0</v>
      </c>
      <c r="AE869" s="159">
        <f t="shared" si="370"/>
        <v>0</v>
      </c>
      <c r="AF869" s="159">
        <f t="shared" si="370"/>
        <v>0</v>
      </c>
      <c r="AG869" s="159">
        <f t="shared" si="370"/>
        <v>0</v>
      </c>
    </row>
    <row r="870" spans="1:33" s="19" customFormat="1" hidden="1">
      <c r="A870" s="17" t="s">
        <v>42</v>
      </c>
      <c r="B870" s="15">
        <v>757</v>
      </c>
      <c r="C870" s="16" t="s">
        <v>35</v>
      </c>
      <c r="D870" s="16" t="s">
        <v>35</v>
      </c>
      <c r="E870" s="16" t="s">
        <v>426</v>
      </c>
      <c r="F870" s="16" t="s">
        <v>43</v>
      </c>
      <c r="G870" s="159"/>
      <c r="H870" s="159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  <c r="AE870" s="159"/>
      <c r="AF870" s="159"/>
      <c r="AG870" s="159"/>
    </row>
    <row r="871" spans="1:33" s="19" customFormat="1" ht="32.25" hidden="1" customHeight="1">
      <c r="A871" s="17" t="s">
        <v>612</v>
      </c>
      <c r="B871" s="15">
        <v>757</v>
      </c>
      <c r="C871" s="16" t="s">
        <v>35</v>
      </c>
      <c r="D871" s="16" t="s">
        <v>35</v>
      </c>
      <c r="E871" s="16" t="s">
        <v>311</v>
      </c>
      <c r="F871" s="16"/>
      <c r="G871" s="159">
        <f>G872+G878</f>
        <v>0</v>
      </c>
      <c r="H871" s="159">
        <f t="shared" ref="H871:AG871" si="371">H872+H878</f>
        <v>0</v>
      </c>
      <c r="I871" s="159">
        <f t="shared" si="371"/>
        <v>0</v>
      </c>
      <c r="J871" s="159">
        <f t="shared" si="371"/>
        <v>0</v>
      </c>
      <c r="K871" s="159">
        <f t="shared" si="371"/>
        <v>0</v>
      </c>
      <c r="L871" s="159">
        <f t="shared" si="371"/>
        <v>0</v>
      </c>
      <c r="M871" s="159">
        <f t="shared" si="371"/>
        <v>0</v>
      </c>
      <c r="N871" s="159">
        <f t="shared" si="371"/>
        <v>0</v>
      </c>
      <c r="O871" s="159">
        <f t="shared" si="371"/>
        <v>0</v>
      </c>
      <c r="P871" s="159">
        <f t="shared" si="371"/>
        <v>0</v>
      </c>
      <c r="Q871" s="159">
        <f t="shared" si="371"/>
        <v>0</v>
      </c>
      <c r="R871" s="159">
        <f t="shared" si="371"/>
        <v>0</v>
      </c>
      <c r="S871" s="159">
        <f t="shared" si="371"/>
        <v>0</v>
      </c>
      <c r="T871" s="159">
        <f t="shared" si="371"/>
        <v>0</v>
      </c>
      <c r="U871" s="159">
        <f t="shared" si="371"/>
        <v>0</v>
      </c>
      <c r="V871" s="159">
        <f t="shared" si="371"/>
        <v>0</v>
      </c>
      <c r="W871" s="159">
        <f t="shared" si="371"/>
        <v>0</v>
      </c>
      <c r="X871" s="159">
        <f t="shared" si="371"/>
        <v>0</v>
      </c>
      <c r="Y871" s="159">
        <f t="shared" si="371"/>
        <v>0</v>
      </c>
      <c r="Z871" s="159">
        <f t="shared" si="371"/>
        <v>0</v>
      </c>
      <c r="AA871" s="159">
        <f t="shared" si="371"/>
        <v>0</v>
      </c>
      <c r="AB871" s="159">
        <f t="shared" si="371"/>
        <v>0</v>
      </c>
      <c r="AC871" s="159">
        <f t="shared" si="371"/>
        <v>0</v>
      </c>
      <c r="AD871" s="159">
        <f t="shared" si="371"/>
        <v>0</v>
      </c>
      <c r="AE871" s="159">
        <f t="shared" si="371"/>
        <v>0</v>
      </c>
      <c r="AF871" s="159">
        <f t="shared" si="371"/>
        <v>0</v>
      </c>
      <c r="AG871" s="159">
        <f t="shared" si="371"/>
        <v>0</v>
      </c>
    </row>
    <row r="872" spans="1:33" s="19" customFormat="1" ht="28.5" hidden="1" customHeight="1">
      <c r="A872" s="17" t="s">
        <v>612</v>
      </c>
      <c r="B872" s="15">
        <v>757</v>
      </c>
      <c r="C872" s="16" t="s">
        <v>35</v>
      </c>
      <c r="D872" s="16" t="s">
        <v>35</v>
      </c>
      <c r="E872" s="16" t="s">
        <v>312</v>
      </c>
      <c r="F872" s="16"/>
      <c r="G872" s="159">
        <f>G873</f>
        <v>0</v>
      </c>
      <c r="H872" s="159">
        <f t="shared" ref="H872:AG872" si="372">H873</f>
        <v>0</v>
      </c>
      <c r="I872" s="159">
        <f t="shared" si="372"/>
        <v>0</v>
      </c>
      <c r="J872" s="159">
        <f t="shared" si="372"/>
        <v>0</v>
      </c>
      <c r="K872" s="159">
        <f t="shared" si="372"/>
        <v>0</v>
      </c>
      <c r="L872" s="159">
        <f t="shared" si="372"/>
        <v>0</v>
      </c>
      <c r="M872" s="159">
        <f t="shared" si="372"/>
        <v>0</v>
      </c>
      <c r="N872" s="159">
        <f t="shared" si="372"/>
        <v>0</v>
      </c>
      <c r="O872" s="159">
        <f t="shared" si="372"/>
        <v>0</v>
      </c>
      <c r="P872" s="159">
        <f t="shared" si="372"/>
        <v>0</v>
      </c>
      <c r="Q872" s="159">
        <f t="shared" si="372"/>
        <v>0</v>
      </c>
      <c r="R872" s="159">
        <f t="shared" si="372"/>
        <v>0</v>
      </c>
      <c r="S872" s="159">
        <f t="shared" si="372"/>
        <v>0</v>
      </c>
      <c r="T872" s="159">
        <f t="shared" si="372"/>
        <v>0</v>
      </c>
      <c r="U872" s="159">
        <f t="shared" si="372"/>
        <v>0</v>
      </c>
      <c r="V872" s="159">
        <f t="shared" si="372"/>
        <v>0</v>
      </c>
      <c r="W872" s="159">
        <f t="shared" si="372"/>
        <v>0</v>
      </c>
      <c r="X872" s="159">
        <f t="shared" si="372"/>
        <v>0</v>
      </c>
      <c r="Y872" s="159">
        <f t="shared" si="372"/>
        <v>0</v>
      </c>
      <c r="Z872" s="159">
        <f t="shared" si="372"/>
        <v>0</v>
      </c>
      <c r="AA872" s="159">
        <f t="shared" si="372"/>
        <v>0</v>
      </c>
      <c r="AB872" s="159">
        <f t="shared" si="372"/>
        <v>0</v>
      </c>
      <c r="AC872" s="159">
        <f t="shared" si="372"/>
        <v>0</v>
      </c>
      <c r="AD872" s="159">
        <f t="shared" si="372"/>
        <v>0</v>
      </c>
      <c r="AE872" s="159">
        <f t="shared" si="372"/>
        <v>0</v>
      </c>
      <c r="AF872" s="159">
        <f t="shared" si="372"/>
        <v>0</v>
      </c>
      <c r="AG872" s="159">
        <f t="shared" si="372"/>
        <v>0</v>
      </c>
    </row>
    <row r="873" spans="1:33" s="19" customFormat="1" ht="28.5" hidden="1" customHeight="1">
      <c r="A873" s="17" t="s">
        <v>612</v>
      </c>
      <c r="B873" s="15">
        <v>757</v>
      </c>
      <c r="C873" s="16" t="s">
        <v>35</v>
      </c>
      <c r="D873" s="16" t="s">
        <v>35</v>
      </c>
      <c r="E873" s="16" t="s">
        <v>313</v>
      </c>
      <c r="F873" s="16"/>
      <c r="G873" s="159">
        <f>G874+G876</f>
        <v>0</v>
      </c>
      <c r="H873" s="159">
        <f t="shared" ref="H873:AG873" si="373">H874+H876</f>
        <v>0</v>
      </c>
      <c r="I873" s="159">
        <f t="shared" si="373"/>
        <v>0</v>
      </c>
      <c r="J873" s="159">
        <f t="shared" si="373"/>
        <v>0</v>
      </c>
      <c r="K873" s="159">
        <f t="shared" si="373"/>
        <v>0</v>
      </c>
      <c r="L873" s="159">
        <f t="shared" si="373"/>
        <v>0</v>
      </c>
      <c r="M873" s="159">
        <f t="shared" si="373"/>
        <v>0</v>
      </c>
      <c r="N873" s="159">
        <f t="shared" si="373"/>
        <v>0</v>
      </c>
      <c r="O873" s="159">
        <f t="shared" si="373"/>
        <v>0</v>
      </c>
      <c r="P873" s="159">
        <f t="shared" si="373"/>
        <v>0</v>
      </c>
      <c r="Q873" s="159">
        <f t="shared" si="373"/>
        <v>0</v>
      </c>
      <c r="R873" s="159">
        <f t="shared" si="373"/>
        <v>0</v>
      </c>
      <c r="S873" s="159">
        <f t="shared" si="373"/>
        <v>0</v>
      </c>
      <c r="T873" s="159">
        <f t="shared" si="373"/>
        <v>0</v>
      </c>
      <c r="U873" s="159">
        <f t="shared" si="373"/>
        <v>0</v>
      </c>
      <c r="V873" s="159">
        <f t="shared" si="373"/>
        <v>0</v>
      </c>
      <c r="W873" s="159">
        <f t="shared" si="373"/>
        <v>0</v>
      </c>
      <c r="X873" s="159">
        <f t="shared" si="373"/>
        <v>0</v>
      </c>
      <c r="Y873" s="159">
        <f t="shared" si="373"/>
        <v>0</v>
      </c>
      <c r="Z873" s="159">
        <f t="shared" si="373"/>
        <v>0</v>
      </c>
      <c r="AA873" s="159">
        <f t="shared" si="373"/>
        <v>0</v>
      </c>
      <c r="AB873" s="159">
        <f t="shared" si="373"/>
        <v>0</v>
      </c>
      <c r="AC873" s="159">
        <f t="shared" si="373"/>
        <v>0</v>
      </c>
      <c r="AD873" s="159">
        <f t="shared" si="373"/>
        <v>0</v>
      </c>
      <c r="AE873" s="159">
        <f t="shared" si="373"/>
        <v>0</v>
      </c>
      <c r="AF873" s="159">
        <f t="shared" si="373"/>
        <v>0</v>
      </c>
      <c r="AG873" s="159">
        <f t="shared" si="373"/>
        <v>0</v>
      </c>
    </row>
    <row r="874" spans="1:33" s="19" customFormat="1" ht="25.5" hidden="1">
      <c r="A874" s="17" t="s">
        <v>49</v>
      </c>
      <c r="B874" s="15">
        <v>757</v>
      </c>
      <c r="C874" s="16" t="s">
        <v>35</v>
      </c>
      <c r="D874" s="16" t="s">
        <v>35</v>
      </c>
      <c r="E874" s="16" t="s">
        <v>313</v>
      </c>
      <c r="F874" s="16" t="s">
        <v>50</v>
      </c>
      <c r="G874" s="159">
        <f>G875</f>
        <v>0</v>
      </c>
      <c r="H874" s="159">
        <f t="shared" ref="H874:AG874" si="374">H875</f>
        <v>0</v>
      </c>
      <c r="I874" s="159">
        <f t="shared" si="374"/>
        <v>0</v>
      </c>
      <c r="J874" s="159">
        <f t="shared" si="374"/>
        <v>0</v>
      </c>
      <c r="K874" s="159">
        <f t="shared" si="374"/>
        <v>0</v>
      </c>
      <c r="L874" s="159">
        <f t="shared" si="374"/>
        <v>0</v>
      </c>
      <c r="M874" s="159">
        <f t="shared" si="374"/>
        <v>0</v>
      </c>
      <c r="N874" s="159">
        <f t="shared" si="374"/>
        <v>0</v>
      </c>
      <c r="O874" s="159">
        <f t="shared" si="374"/>
        <v>0</v>
      </c>
      <c r="P874" s="159">
        <f t="shared" si="374"/>
        <v>0</v>
      </c>
      <c r="Q874" s="159">
        <f t="shared" si="374"/>
        <v>0</v>
      </c>
      <c r="R874" s="159">
        <f t="shared" si="374"/>
        <v>0</v>
      </c>
      <c r="S874" s="159">
        <f t="shared" si="374"/>
        <v>0</v>
      </c>
      <c r="T874" s="159">
        <f t="shared" si="374"/>
        <v>0</v>
      </c>
      <c r="U874" s="159">
        <f t="shared" si="374"/>
        <v>0</v>
      </c>
      <c r="V874" s="159">
        <f t="shared" si="374"/>
        <v>0</v>
      </c>
      <c r="W874" s="159">
        <f t="shared" si="374"/>
        <v>0</v>
      </c>
      <c r="X874" s="159">
        <f t="shared" si="374"/>
        <v>0</v>
      </c>
      <c r="Y874" s="159">
        <f t="shared" si="374"/>
        <v>0</v>
      </c>
      <c r="Z874" s="159">
        <f t="shared" si="374"/>
        <v>0</v>
      </c>
      <c r="AA874" s="159">
        <f t="shared" si="374"/>
        <v>0</v>
      </c>
      <c r="AB874" s="159">
        <f t="shared" si="374"/>
        <v>0</v>
      </c>
      <c r="AC874" s="159">
        <f t="shared" si="374"/>
        <v>0</v>
      </c>
      <c r="AD874" s="159">
        <f t="shared" si="374"/>
        <v>0</v>
      </c>
      <c r="AE874" s="159">
        <f t="shared" si="374"/>
        <v>0</v>
      </c>
      <c r="AF874" s="159">
        <f t="shared" si="374"/>
        <v>0</v>
      </c>
      <c r="AG874" s="159">
        <f t="shared" si="374"/>
        <v>0</v>
      </c>
    </row>
    <row r="875" spans="1:33" s="19" customFormat="1" ht="25.5" hidden="1">
      <c r="A875" s="17" t="s">
        <v>51</v>
      </c>
      <c r="B875" s="15">
        <v>757</v>
      </c>
      <c r="C875" s="16" t="s">
        <v>35</v>
      </c>
      <c r="D875" s="16" t="s">
        <v>35</v>
      </c>
      <c r="E875" s="16" t="s">
        <v>313</v>
      </c>
      <c r="F875" s="16" t="s">
        <v>52</v>
      </c>
      <c r="G875" s="159"/>
      <c r="H875" s="159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</row>
    <row r="876" spans="1:33" s="19" customFormat="1" hidden="1">
      <c r="A876" s="17" t="s">
        <v>343</v>
      </c>
      <c r="B876" s="15">
        <v>757</v>
      </c>
      <c r="C876" s="16" t="s">
        <v>35</v>
      </c>
      <c r="D876" s="16" t="s">
        <v>35</v>
      </c>
      <c r="E876" s="16" t="s">
        <v>313</v>
      </c>
      <c r="F876" s="16" t="s">
        <v>344</v>
      </c>
      <c r="G876" s="159">
        <f>G877</f>
        <v>0</v>
      </c>
      <c r="H876" s="159">
        <f t="shared" ref="H876:AG876" si="375">H877</f>
        <v>0</v>
      </c>
      <c r="I876" s="159">
        <f t="shared" si="375"/>
        <v>0</v>
      </c>
      <c r="J876" s="159">
        <f t="shared" si="375"/>
        <v>0</v>
      </c>
      <c r="K876" s="159">
        <f t="shared" si="375"/>
        <v>0</v>
      </c>
      <c r="L876" s="159">
        <f t="shared" si="375"/>
        <v>0</v>
      </c>
      <c r="M876" s="159">
        <f t="shared" si="375"/>
        <v>0</v>
      </c>
      <c r="N876" s="159">
        <f t="shared" si="375"/>
        <v>0</v>
      </c>
      <c r="O876" s="159">
        <f t="shared" si="375"/>
        <v>0</v>
      </c>
      <c r="P876" s="159">
        <f t="shared" si="375"/>
        <v>0</v>
      </c>
      <c r="Q876" s="159">
        <f t="shared" si="375"/>
        <v>0</v>
      </c>
      <c r="R876" s="159">
        <f t="shared" si="375"/>
        <v>0</v>
      </c>
      <c r="S876" s="159">
        <f t="shared" si="375"/>
        <v>0</v>
      </c>
      <c r="T876" s="159">
        <f t="shared" si="375"/>
        <v>0</v>
      </c>
      <c r="U876" s="159">
        <f t="shared" si="375"/>
        <v>0</v>
      </c>
      <c r="V876" s="159">
        <f t="shared" si="375"/>
        <v>0</v>
      </c>
      <c r="W876" s="159">
        <f t="shared" si="375"/>
        <v>0</v>
      </c>
      <c r="X876" s="159">
        <f t="shared" si="375"/>
        <v>0</v>
      </c>
      <c r="Y876" s="159">
        <f t="shared" si="375"/>
        <v>0</v>
      </c>
      <c r="Z876" s="159">
        <f t="shared" si="375"/>
        <v>0</v>
      </c>
      <c r="AA876" s="159">
        <f t="shared" si="375"/>
        <v>0</v>
      </c>
      <c r="AB876" s="159">
        <f t="shared" si="375"/>
        <v>0</v>
      </c>
      <c r="AC876" s="159">
        <f t="shared" si="375"/>
        <v>0</v>
      </c>
      <c r="AD876" s="159">
        <f t="shared" si="375"/>
        <v>0</v>
      </c>
      <c r="AE876" s="159">
        <f t="shared" si="375"/>
        <v>0</v>
      </c>
      <c r="AF876" s="159">
        <f t="shared" si="375"/>
        <v>0</v>
      </c>
      <c r="AG876" s="159">
        <f t="shared" si="375"/>
        <v>0</v>
      </c>
    </row>
    <row r="877" spans="1:33" s="19" customFormat="1" hidden="1">
      <c r="A877" s="17" t="s">
        <v>361</v>
      </c>
      <c r="B877" s="15">
        <v>757</v>
      </c>
      <c r="C877" s="16" t="s">
        <v>35</v>
      </c>
      <c r="D877" s="16" t="s">
        <v>35</v>
      </c>
      <c r="E877" s="16" t="s">
        <v>313</v>
      </c>
      <c r="F877" s="16" t="s">
        <v>362</v>
      </c>
      <c r="G877" s="159"/>
      <c r="H877" s="159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  <c r="AE877" s="159"/>
      <c r="AF877" s="159"/>
      <c r="AG877" s="159"/>
    </row>
    <row r="878" spans="1:33" s="19" customFormat="1" ht="32.25" hidden="1" customHeight="1">
      <c r="A878" s="17" t="s">
        <v>612</v>
      </c>
      <c r="B878" s="15">
        <v>757</v>
      </c>
      <c r="C878" s="16" t="s">
        <v>35</v>
      </c>
      <c r="D878" s="16" t="s">
        <v>35</v>
      </c>
      <c r="E878" s="16" t="s">
        <v>314</v>
      </c>
      <c r="F878" s="16"/>
      <c r="G878" s="159">
        <f>G879+G881</f>
        <v>0</v>
      </c>
      <c r="H878" s="159">
        <f t="shared" ref="H878:AG878" si="376">H879+H881</f>
        <v>0</v>
      </c>
      <c r="I878" s="159">
        <f t="shared" si="376"/>
        <v>0</v>
      </c>
      <c r="J878" s="159">
        <f t="shared" si="376"/>
        <v>0</v>
      </c>
      <c r="K878" s="159">
        <f t="shared" si="376"/>
        <v>0</v>
      </c>
      <c r="L878" s="159">
        <f t="shared" si="376"/>
        <v>0</v>
      </c>
      <c r="M878" s="159">
        <f t="shared" si="376"/>
        <v>0</v>
      </c>
      <c r="N878" s="159">
        <f t="shared" si="376"/>
        <v>0</v>
      </c>
      <c r="O878" s="159">
        <f t="shared" si="376"/>
        <v>0</v>
      </c>
      <c r="P878" s="159">
        <f t="shared" si="376"/>
        <v>0</v>
      </c>
      <c r="Q878" s="159">
        <f t="shared" si="376"/>
        <v>0</v>
      </c>
      <c r="R878" s="159">
        <f t="shared" si="376"/>
        <v>0</v>
      </c>
      <c r="S878" s="159">
        <f t="shared" si="376"/>
        <v>0</v>
      </c>
      <c r="T878" s="159">
        <f t="shared" si="376"/>
        <v>0</v>
      </c>
      <c r="U878" s="159">
        <f t="shared" si="376"/>
        <v>0</v>
      </c>
      <c r="V878" s="159">
        <f t="shared" si="376"/>
        <v>0</v>
      </c>
      <c r="W878" s="159">
        <f t="shared" si="376"/>
        <v>0</v>
      </c>
      <c r="X878" s="159">
        <f t="shared" si="376"/>
        <v>0</v>
      </c>
      <c r="Y878" s="159">
        <f t="shared" si="376"/>
        <v>0</v>
      </c>
      <c r="Z878" s="159">
        <f t="shared" si="376"/>
        <v>0</v>
      </c>
      <c r="AA878" s="159">
        <f t="shared" si="376"/>
        <v>0</v>
      </c>
      <c r="AB878" s="159">
        <f t="shared" si="376"/>
        <v>0</v>
      </c>
      <c r="AC878" s="159">
        <f t="shared" si="376"/>
        <v>0</v>
      </c>
      <c r="AD878" s="159">
        <f t="shared" si="376"/>
        <v>0</v>
      </c>
      <c r="AE878" s="159">
        <f t="shared" si="376"/>
        <v>0</v>
      </c>
      <c r="AF878" s="159">
        <f t="shared" si="376"/>
        <v>0</v>
      </c>
      <c r="AG878" s="159">
        <f t="shared" si="376"/>
        <v>0</v>
      </c>
    </row>
    <row r="879" spans="1:33" s="19" customFormat="1" ht="37.5" hidden="1" customHeight="1">
      <c r="A879" s="17" t="s">
        <v>612</v>
      </c>
      <c r="B879" s="15">
        <v>757</v>
      </c>
      <c r="C879" s="16" t="s">
        <v>35</v>
      </c>
      <c r="D879" s="16" t="s">
        <v>35</v>
      </c>
      <c r="E879" s="16" t="s">
        <v>295</v>
      </c>
      <c r="F879" s="16"/>
      <c r="G879" s="159">
        <f>G880</f>
        <v>0</v>
      </c>
      <c r="H879" s="159">
        <f t="shared" ref="H879:AG879" si="377">H880</f>
        <v>0</v>
      </c>
      <c r="I879" s="159">
        <f t="shared" si="377"/>
        <v>0</v>
      </c>
      <c r="J879" s="159">
        <f t="shared" si="377"/>
        <v>0</v>
      </c>
      <c r="K879" s="159">
        <f t="shared" si="377"/>
        <v>0</v>
      </c>
      <c r="L879" s="159">
        <f t="shared" si="377"/>
        <v>0</v>
      </c>
      <c r="M879" s="159">
        <f t="shared" si="377"/>
        <v>0</v>
      </c>
      <c r="N879" s="159">
        <f t="shared" si="377"/>
        <v>0</v>
      </c>
      <c r="O879" s="159">
        <f t="shared" si="377"/>
        <v>0</v>
      </c>
      <c r="P879" s="159">
        <f t="shared" si="377"/>
        <v>0</v>
      </c>
      <c r="Q879" s="159">
        <f t="shared" si="377"/>
        <v>0</v>
      </c>
      <c r="R879" s="159">
        <f t="shared" si="377"/>
        <v>0</v>
      </c>
      <c r="S879" s="159">
        <f t="shared" si="377"/>
        <v>0</v>
      </c>
      <c r="T879" s="159">
        <f t="shared" si="377"/>
        <v>0</v>
      </c>
      <c r="U879" s="159">
        <f t="shared" si="377"/>
        <v>0</v>
      </c>
      <c r="V879" s="159">
        <f t="shared" si="377"/>
        <v>0</v>
      </c>
      <c r="W879" s="159">
        <f t="shared" si="377"/>
        <v>0</v>
      </c>
      <c r="X879" s="159">
        <f t="shared" si="377"/>
        <v>0</v>
      </c>
      <c r="Y879" s="159">
        <f t="shared" si="377"/>
        <v>0</v>
      </c>
      <c r="Z879" s="159">
        <f t="shared" si="377"/>
        <v>0</v>
      </c>
      <c r="AA879" s="159">
        <f t="shared" si="377"/>
        <v>0</v>
      </c>
      <c r="AB879" s="159">
        <f t="shared" si="377"/>
        <v>0</v>
      </c>
      <c r="AC879" s="159">
        <f t="shared" si="377"/>
        <v>0</v>
      </c>
      <c r="AD879" s="159">
        <f t="shared" si="377"/>
        <v>0</v>
      </c>
      <c r="AE879" s="159">
        <f t="shared" si="377"/>
        <v>0</v>
      </c>
      <c r="AF879" s="159">
        <f t="shared" si="377"/>
        <v>0</v>
      </c>
      <c r="AG879" s="159">
        <f t="shared" si="377"/>
        <v>0</v>
      </c>
    </row>
    <row r="880" spans="1:33" s="19" customFormat="1" hidden="1">
      <c r="A880" s="17" t="s">
        <v>42</v>
      </c>
      <c r="B880" s="15">
        <v>757</v>
      </c>
      <c r="C880" s="16" t="s">
        <v>35</v>
      </c>
      <c r="D880" s="16" t="s">
        <v>35</v>
      </c>
      <c r="E880" s="16" t="s">
        <v>295</v>
      </c>
      <c r="F880" s="16" t="s">
        <v>43</v>
      </c>
      <c r="G880" s="159">
        <f>282000-282000</f>
        <v>0</v>
      </c>
      <c r="H880" s="159">
        <f t="shared" ref="H880:AG880" si="378">282000-282000</f>
        <v>0</v>
      </c>
      <c r="I880" s="159">
        <f t="shared" si="378"/>
        <v>0</v>
      </c>
      <c r="J880" s="159">
        <f t="shared" si="378"/>
        <v>0</v>
      </c>
      <c r="K880" s="159">
        <f t="shared" si="378"/>
        <v>0</v>
      </c>
      <c r="L880" s="159">
        <f t="shared" si="378"/>
        <v>0</v>
      </c>
      <c r="M880" s="159">
        <f t="shared" si="378"/>
        <v>0</v>
      </c>
      <c r="N880" s="159">
        <f t="shared" si="378"/>
        <v>0</v>
      </c>
      <c r="O880" s="159">
        <f t="shared" si="378"/>
        <v>0</v>
      </c>
      <c r="P880" s="159">
        <f t="shared" si="378"/>
        <v>0</v>
      </c>
      <c r="Q880" s="159">
        <f t="shared" si="378"/>
        <v>0</v>
      </c>
      <c r="R880" s="159">
        <f t="shared" si="378"/>
        <v>0</v>
      </c>
      <c r="S880" s="159">
        <f t="shared" si="378"/>
        <v>0</v>
      </c>
      <c r="T880" s="159">
        <f t="shared" si="378"/>
        <v>0</v>
      </c>
      <c r="U880" s="159">
        <f t="shared" si="378"/>
        <v>0</v>
      </c>
      <c r="V880" s="159">
        <f t="shared" si="378"/>
        <v>0</v>
      </c>
      <c r="W880" s="159">
        <f t="shared" si="378"/>
        <v>0</v>
      </c>
      <c r="X880" s="159">
        <f t="shared" si="378"/>
        <v>0</v>
      </c>
      <c r="Y880" s="159">
        <f t="shared" si="378"/>
        <v>0</v>
      </c>
      <c r="Z880" s="159">
        <f t="shared" si="378"/>
        <v>0</v>
      </c>
      <c r="AA880" s="159">
        <f t="shared" si="378"/>
        <v>0</v>
      </c>
      <c r="AB880" s="159">
        <f t="shared" si="378"/>
        <v>0</v>
      </c>
      <c r="AC880" s="159">
        <f t="shared" si="378"/>
        <v>0</v>
      </c>
      <c r="AD880" s="159">
        <f t="shared" si="378"/>
        <v>0</v>
      </c>
      <c r="AE880" s="159">
        <f t="shared" si="378"/>
        <v>0</v>
      </c>
      <c r="AF880" s="159">
        <f t="shared" si="378"/>
        <v>0</v>
      </c>
      <c r="AG880" s="159">
        <f t="shared" si="378"/>
        <v>0</v>
      </c>
    </row>
    <row r="881" spans="1:33" s="19" customFormat="1" hidden="1">
      <c r="A881" s="17" t="s">
        <v>343</v>
      </c>
      <c r="B881" s="15">
        <v>757</v>
      </c>
      <c r="C881" s="16" t="s">
        <v>35</v>
      </c>
      <c r="D881" s="16" t="s">
        <v>35</v>
      </c>
      <c r="E881" s="16" t="s">
        <v>315</v>
      </c>
      <c r="F881" s="16" t="s">
        <v>344</v>
      </c>
      <c r="G881" s="159">
        <f>G882</f>
        <v>0</v>
      </c>
      <c r="H881" s="159">
        <f t="shared" ref="H881:AG881" si="379">H882</f>
        <v>0</v>
      </c>
      <c r="I881" s="159">
        <f t="shared" si="379"/>
        <v>0</v>
      </c>
      <c r="J881" s="159">
        <f t="shared" si="379"/>
        <v>0</v>
      </c>
      <c r="K881" s="159">
        <f t="shared" si="379"/>
        <v>0</v>
      </c>
      <c r="L881" s="159">
        <f t="shared" si="379"/>
        <v>0</v>
      </c>
      <c r="M881" s="159">
        <f t="shared" si="379"/>
        <v>0</v>
      </c>
      <c r="N881" s="159">
        <f t="shared" si="379"/>
        <v>0</v>
      </c>
      <c r="O881" s="159">
        <f t="shared" si="379"/>
        <v>0</v>
      </c>
      <c r="P881" s="159">
        <f t="shared" si="379"/>
        <v>0</v>
      </c>
      <c r="Q881" s="159">
        <f t="shared" si="379"/>
        <v>0</v>
      </c>
      <c r="R881" s="159">
        <f t="shared" si="379"/>
        <v>0</v>
      </c>
      <c r="S881" s="159">
        <f t="shared" si="379"/>
        <v>0</v>
      </c>
      <c r="T881" s="159">
        <f t="shared" si="379"/>
        <v>0</v>
      </c>
      <c r="U881" s="159">
        <f t="shared" si="379"/>
        <v>0</v>
      </c>
      <c r="V881" s="159">
        <f t="shared" si="379"/>
        <v>0</v>
      </c>
      <c r="W881" s="159">
        <f t="shared" si="379"/>
        <v>0</v>
      </c>
      <c r="X881" s="159">
        <f t="shared" si="379"/>
        <v>0</v>
      </c>
      <c r="Y881" s="159">
        <f t="shared" si="379"/>
        <v>0</v>
      </c>
      <c r="Z881" s="159">
        <f t="shared" si="379"/>
        <v>0</v>
      </c>
      <c r="AA881" s="159">
        <f t="shared" si="379"/>
        <v>0</v>
      </c>
      <c r="AB881" s="159">
        <f t="shared" si="379"/>
        <v>0</v>
      </c>
      <c r="AC881" s="159">
        <f t="shared" si="379"/>
        <v>0</v>
      </c>
      <c r="AD881" s="159">
        <f t="shared" si="379"/>
        <v>0</v>
      </c>
      <c r="AE881" s="159">
        <f t="shared" si="379"/>
        <v>0</v>
      </c>
      <c r="AF881" s="159">
        <f t="shared" si="379"/>
        <v>0</v>
      </c>
      <c r="AG881" s="159">
        <f t="shared" si="379"/>
        <v>0</v>
      </c>
    </row>
    <row r="882" spans="1:33" s="19" customFormat="1" hidden="1">
      <c r="A882" s="17" t="s">
        <v>361</v>
      </c>
      <c r="B882" s="15">
        <v>757</v>
      </c>
      <c r="C882" s="16" t="s">
        <v>35</v>
      </c>
      <c r="D882" s="16" t="s">
        <v>35</v>
      </c>
      <c r="E882" s="16" t="s">
        <v>315</v>
      </c>
      <c r="F882" s="16" t="s">
        <v>362</v>
      </c>
      <c r="G882" s="159"/>
      <c r="H882" s="159"/>
      <c r="I882" s="159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</row>
    <row r="883" spans="1:33" s="24" customFormat="1" ht="51">
      <c r="A883" s="37" t="s">
        <v>799</v>
      </c>
      <c r="B883" s="38">
        <v>793</v>
      </c>
      <c r="C883" s="39" t="s">
        <v>109</v>
      </c>
      <c r="D883" s="39" t="s">
        <v>627</v>
      </c>
      <c r="E883" s="39" t="s">
        <v>515</v>
      </c>
      <c r="F883" s="39"/>
      <c r="G883" s="165">
        <f>G887+G888</f>
        <v>105000</v>
      </c>
      <c r="H883" s="165">
        <f t="shared" ref="H883:AG883" si="380">H887+H888</f>
        <v>105002</v>
      </c>
      <c r="I883" s="165">
        <f t="shared" si="380"/>
        <v>105004</v>
      </c>
      <c r="J883" s="165">
        <f t="shared" si="380"/>
        <v>105006</v>
      </c>
      <c r="K883" s="165">
        <f t="shared" si="380"/>
        <v>105008</v>
      </c>
      <c r="L883" s="165">
        <f t="shared" si="380"/>
        <v>105010</v>
      </c>
      <c r="M883" s="165">
        <f t="shared" si="380"/>
        <v>105012</v>
      </c>
      <c r="N883" s="165">
        <f t="shared" si="380"/>
        <v>105014</v>
      </c>
      <c r="O883" s="165">
        <f t="shared" si="380"/>
        <v>105016</v>
      </c>
      <c r="P883" s="165">
        <f t="shared" si="380"/>
        <v>105018</v>
      </c>
      <c r="Q883" s="165">
        <f t="shared" si="380"/>
        <v>105020</v>
      </c>
      <c r="R883" s="165">
        <f t="shared" si="380"/>
        <v>105011</v>
      </c>
      <c r="S883" s="165">
        <f t="shared" si="380"/>
        <v>5012</v>
      </c>
      <c r="T883" s="165">
        <f t="shared" si="380"/>
        <v>5013</v>
      </c>
      <c r="U883" s="165">
        <f t="shared" si="380"/>
        <v>5014</v>
      </c>
      <c r="V883" s="165">
        <f t="shared" si="380"/>
        <v>5015</v>
      </c>
      <c r="W883" s="165">
        <f t="shared" si="380"/>
        <v>5016</v>
      </c>
      <c r="X883" s="165">
        <f t="shared" si="380"/>
        <v>5017</v>
      </c>
      <c r="Y883" s="165">
        <f t="shared" si="380"/>
        <v>5018</v>
      </c>
      <c r="Z883" s="165">
        <f t="shared" si="380"/>
        <v>5019</v>
      </c>
      <c r="AA883" s="165">
        <f t="shared" si="380"/>
        <v>5020</v>
      </c>
      <c r="AB883" s="165">
        <f t="shared" si="380"/>
        <v>5021</v>
      </c>
      <c r="AC883" s="165">
        <f t="shared" si="380"/>
        <v>5022</v>
      </c>
      <c r="AD883" s="165">
        <f t="shared" si="380"/>
        <v>5023</v>
      </c>
      <c r="AE883" s="165">
        <f t="shared" si="380"/>
        <v>5024</v>
      </c>
      <c r="AF883" s="165">
        <f t="shared" si="380"/>
        <v>5025</v>
      </c>
      <c r="AG883" s="165">
        <f t="shared" si="380"/>
        <v>100000</v>
      </c>
    </row>
    <row r="884" spans="1:33" hidden="1">
      <c r="A884" s="17"/>
      <c r="B884" s="15"/>
      <c r="C884" s="16"/>
      <c r="D884" s="16"/>
      <c r="E884" s="16"/>
      <c r="F884" s="16"/>
      <c r="G884" s="159"/>
      <c r="H884" s="159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  <c r="AE884" s="159"/>
      <c r="AF884" s="159"/>
      <c r="AG884" s="159"/>
    </row>
    <row r="885" spans="1:33" ht="25.5">
      <c r="A885" s="17" t="s">
        <v>677</v>
      </c>
      <c r="B885" s="15">
        <v>793</v>
      </c>
      <c r="C885" s="16" t="s">
        <v>109</v>
      </c>
      <c r="D885" s="16" t="s">
        <v>627</v>
      </c>
      <c r="E885" s="16" t="s">
        <v>516</v>
      </c>
      <c r="F885" s="16"/>
      <c r="G885" s="159">
        <f>G886</f>
        <v>100000</v>
      </c>
      <c r="H885" s="159">
        <f t="shared" ref="H885:AG886" si="381">H886</f>
        <v>100001</v>
      </c>
      <c r="I885" s="159">
        <f t="shared" si="381"/>
        <v>100002</v>
      </c>
      <c r="J885" s="159">
        <f t="shared" si="381"/>
        <v>100003</v>
      </c>
      <c r="K885" s="159">
        <f t="shared" si="381"/>
        <v>100004</v>
      </c>
      <c r="L885" s="159">
        <f t="shared" si="381"/>
        <v>100005</v>
      </c>
      <c r="M885" s="159">
        <f t="shared" si="381"/>
        <v>100006</v>
      </c>
      <c r="N885" s="159">
        <f t="shared" si="381"/>
        <v>100007</v>
      </c>
      <c r="O885" s="159">
        <f t="shared" si="381"/>
        <v>100008</v>
      </c>
      <c r="P885" s="159">
        <f t="shared" si="381"/>
        <v>100009</v>
      </c>
      <c r="Q885" s="159">
        <f t="shared" si="381"/>
        <v>100010</v>
      </c>
      <c r="R885" s="159">
        <f t="shared" si="381"/>
        <v>100000</v>
      </c>
      <c r="S885" s="159">
        <f t="shared" si="381"/>
        <v>0</v>
      </c>
      <c r="T885" s="159">
        <f t="shared" si="381"/>
        <v>0</v>
      </c>
      <c r="U885" s="159">
        <f t="shared" si="381"/>
        <v>0</v>
      </c>
      <c r="V885" s="159">
        <f t="shared" si="381"/>
        <v>0</v>
      </c>
      <c r="W885" s="159">
        <f t="shared" si="381"/>
        <v>0</v>
      </c>
      <c r="X885" s="159">
        <f t="shared" si="381"/>
        <v>0</v>
      </c>
      <c r="Y885" s="159">
        <f t="shared" si="381"/>
        <v>0</v>
      </c>
      <c r="Z885" s="159">
        <f t="shared" si="381"/>
        <v>0</v>
      </c>
      <c r="AA885" s="159">
        <f t="shared" si="381"/>
        <v>0</v>
      </c>
      <c r="AB885" s="159">
        <f t="shared" si="381"/>
        <v>0</v>
      </c>
      <c r="AC885" s="159">
        <f t="shared" si="381"/>
        <v>0</v>
      </c>
      <c r="AD885" s="159">
        <f t="shared" si="381"/>
        <v>0</v>
      </c>
      <c r="AE885" s="159">
        <f t="shared" si="381"/>
        <v>0</v>
      </c>
      <c r="AF885" s="159">
        <f t="shared" si="381"/>
        <v>0</v>
      </c>
      <c r="AG885" s="159">
        <f t="shared" si="381"/>
        <v>100000</v>
      </c>
    </row>
    <row r="886" spans="1:33" ht="25.5">
      <c r="A886" s="17" t="s">
        <v>51</v>
      </c>
      <c r="B886" s="15">
        <v>793</v>
      </c>
      <c r="C886" s="16" t="s">
        <v>109</v>
      </c>
      <c r="D886" s="16" t="s">
        <v>627</v>
      </c>
      <c r="E886" s="16" t="s">
        <v>516</v>
      </c>
      <c r="F886" s="16" t="s">
        <v>50</v>
      </c>
      <c r="G886" s="159">
        <f>G887</f>
        <v>100000</v>
      </c>
      <c r="H886" s="159">
        <f t="shared" si="381"/>
        <v>100001</v>
      </c>
      <c r="I886" s="159">
        <f t="shared" si="381"/>
        <v>100002</v>
      </c>
      <c r="J886" s="159">
        <f t="shared" si="381"/>
        <v>100003</v>
      </c>
      <c r="K886" s="159">
        <f t="shared" si="381"/>
        <v>100004</v>
      </c>
      <c r="L886" s="159">
        <f t="shared" si="381"/>
        <v>100005</v>
      </c>
      <c r="M886" s="159">
        <f t="shared" si="381"/>
        <v>100006</v>
      </c>
      <c r="N886" s="159">
        <f t="shared" si="381"/>
        <v>100007</v>
      </c>
      <c r="O886" s="159">
        <f t="shared" si="381"/>
        <v>100008</v>
      </c>
      <c r="P886" s="159">
        <f t="shared" si="381"/>
        <v>100009</v>
      </c>
      <c r="Q886" s="159">
        <f t="shared" si="381"/>
        <v>100010</v>
      </c>
      <c r="R886" s="159">
        <f t="shared" si="381"/>
        <v>100000</v>
      </c>
      <c r="S886" s="159">
        <f t="shared" si="381"/>
        <v>0</v>
      </c>
      <c r="T886" s="159">
        <f t="shared" si="381"/>
        <v>0</v>
      </c>
      <c r="U886" s="159">
        <f t="shared" si="381"/>
        <v>0</v>
      </c>
      <c r="V886" s="159">
        <f t="shared" si="381"/>
        <v>0</v>
      </c>
      <c r="W886" s="159">
        <f t="shared" si="381"/>
        <v>0</v>
      </c>
      <c r="X886" s="159">
        <f t="shared" si="381"/>
        <v>0</v>
      </c>
      <c r="Y886" s="159">
        <f t="shared" si="381"/>
        <v>0</v>
      </c>
      <c r="Z886" s="159">
        <f t="shared" si="381"/>
        <v>0</v>
      </c>
      <c r="AA886" s="159">
        <f t="shared" si="381"/>
        <v>0</v>
      </c>
      <c r="AB886" s="159">
        <f t="shared" si="381"/>
        <v>0</v>
      </c>
      <c r="AC886" s="159">
        <f t="shared" si="381"/>
        <v>0</v>
      </c>
      <c r="AD886" s="159">
        <f t="shared" si="381"/>
        <v>0</v>
      </c>
      <c r="AE886" s="159">
        <f t="shared" si="381"/>
        <v>0</v>
      </c>
      <c r="AF886" s="159">
        <f t="shared" si="381"/>
        <v>0</v>
      </c>
      <c r="AG886" s="159">
        <f t="shared" si="381"/>
        <v>100000</v>
      </c>
    </row>
    <row r="887" spans="1:33" ht="33" customHeight="1">
      <c r="A887" s="17" t="s">
        <v>51</v>
      </c>
      <c r="B887" s="15">
        <v>793</v>
      </c>
      <c r="C887" s="16" t="s">
        <v>109</v>
      </c>
      <c r="D887" s="16" t="s">
        <v>627</v>
      </c>
      <c r="E887" s="16" t="s">
        <v>516</v>
      </c>
      <c r="F887" s="16" t="s">
        <v>52</v>
      </c>
      <c r="G887" s="159">
        <f>'прил 7'!G1145</f>
        <v>100000</v>
      </c>
      <c r="H887" s="159">
        <f>'прил 7'!H1145</f>
        <v>100001</v>
      </c>
      <c r="I887" s="159">
        <f>'прил 7'!I1145</f>
        <v>100002</v>
      </c>
      <c r="J887" s="159">
        <f>'прил 7'!J1145</f>
        <v>100003</v>
      </c>
      <c r="K887" s="159">
        <f>'прил 7'!K1145</f>
        <v>100004</v>
      </c>
      <c r="L887" s="159">
        <f>'прил 7'!L1145</f>
        <v>100005</v>
      </c>
      <c r="M887" s="159">
        <f>'прил 7'!M1145</f>
        <v>100006</v>
      </c>
      <c r="N887" s="159">
        <f>'прил 7'!N1145</f>
        <v>100007</v>
      </c>
      <c r="O887" s="159">
        <f>'прил 7'!O1145</f>
        <v>100008</v>
      </c>
      <c r="P887" s="159">
        <f>'прил 7'!P1145</f>
        <v>100009</v>
      </c>
      <c r="Q887" s="159">
        <f>'прил 7'!Q1145</f>
        <v>100010</v>
      </c>
      <c r="R887" s="159">
        <f>'прил 7'!R1145</f>
        <v>100000</v>
      </c>
      <c r="S887" s="159">
        <f>'прил 7'!S1145</f>
        <v>0</v>
      </c>
      <c r="T887" s="159">
        <f>'прил 7'!T1145</f>
        <v>0</v>
      </c>
      <c r="U887" s="159">
        <f>'прил 7'!U1145</f>
        <v>0</v>
      </c>
      <c r="V887" s="159">
        <f>'прил 7'!V1145</f>
        <v>0</v>
      </c>
      <c r="W887" s="159">
        <f>'прил 7'!W1145</f>
        <v>0</v>
      </c>
      <c r="X887" s="159">
        <f>'прил 7'!X1145</f>
        <v>0</v>
      </c>
      <c r="Y887" s="159">
        <f>'прил 7'!Y1145</f>
        <v>0</v>
      </c>
      <c r="Z887" s="159">
        <f>'прил 7'!Z1145</f>
        <v>0</v>
      </c>
      <c r="AA887" s="159">
        <f>'прил 7'!AA1145</f>
        <v>0</v>
      </c>
      <c r="AB887" s="159">
        <f>'прил 7'!AB1145</f>
        <v>0</v>
      </c>
      <c r="AC887" s="159">
        <f>'прил 7'!AC1145</f>
        <v>0</v>
      </c>
      <c r="AD887" s="159">
        <f>'прил 7'!AD1145</f>
        <v>0</v>
      </c>
      <c r="AE887" s="159">
        <f>'прил 7'!AE1145</f>
        <v>0</v>
      </c>
      <c r="AF887" s="159">
        <f>'прил 7'!AF1145</f>
        <v>0</v>
      </c>
      <c r="AG887" s="159">
        <v>100000</v>
      </c>
    </row>
    <row r="888" spans="1:33" ht="38.25">
      <c r="A888" s="17" t="s">
        <v>889</v>
      </c>
      <c r="B888" s="15">
        <v>793</v>
      </c>
      <c r="C888" s="16" t="s">
        <v>109</v>
      </c>
      <c r="D888" s="16" t="s">
        <v>627</v>
      </c>
      <c r="E888" s="16" t="s">
        <v>888</v>
      </c>
      <c r="F888" s="16"/>
      <c r="G888" s="159">
        <f>G889</f>
        <v>5000</v>
      </c>
      <c r="H888" s="159">
        <f t="shared" ref="H888:AG889" si="382">H889</f>
        <v>5001</v>
      </c>
      <c r="I888" s="159">
        <f t="shared" si="382"/>
        <v>5002</v>
      </c>
      <c r="J888" s="159">
        <f t="shared" si="382"/>
        <v>5003</v>
      </c>
      <c r="K888" s="159">
        <f t="shared" si="382"/>
        <v>5004</v>
      </c>
      <c r="L888" s="159">
        <f t="shared" si="382"/>
        <v>5005</v>
      </c>
      <c r="M888" s="159">
        <f t="shared" si="382"/>
        <v>5006</v>
      </c>
      <c r="N888" s="159">
        <f t="shared" si="382"/>
        <v>5007</v>
      </c>
      <c r="O888" s="159">
        <f t="shared" si="382"/>
        <v>5008</v>
      </c>
      <c r="P888" s="159">
        <f t="shared" si="382"/>
        <v>5009</v>
      </c>
      <c r="Q888" s="159">
        <f t="shared" si="382"/>
        <v>5010</v>
      </c>
      <c r="R888" s="159">
        <f t="shared" si="382"/>
        <v>5011</v>
      </c>
      <c r="S888" s="159">
        <f t="shared" si="382"/>
        <v>5012</v>
      </c>
      <c r="T888" s="159">
        <f t="shared" si="382"/>
        <v>5013</v>
      </c>
      <c r="U888" s="159">
        <f t="shared" si="382"/>
        <v>5014</v>
      </c>
      <c r="V888" s="159">
        <f t="shared" si="382"/>
        <v>5015</v>
      </c>
      <c r="W888" s="159">
        <f t="shared" si="382"/>
        <v>5016</v>
      </c>
      <c r="X888" s="159">
        <f t="shared" si="382"/>
        <v>5017</v>
      </c>
      <c r="Y888" s="159">
        <f t="shared" si="382"/>
        <v>5018</v>
      </c>
      <c r="Z888" s="159">
        <f t="shared" si="382"/>
        <v>5019</v>
      </c>
      <c r="AA888" s="159">
        <f t="shared" si="382"/>
        <v>5020</v>
      </c>
      <c r="AB888" s="159">
        <f t="shared" si="382"/>
        <v>5021</v>
      </c>
      <c r="AC888" s="159">
        <f t="shared" si="382"/>
        <v>5022</v>
      </c>
      <c r="AD888" s="159">
        <f t="shared" si="382"/>
        <v>5023</v>
      </c>
      <c r="AE888" s="159">
        <f t="shared" si="382"/>
        <v>5024</v>
      </c>
      <c r="AF888" s="159">
        <f t="shared" si="382"/>
        <v>5025</v>
      </c>
      <c r="AG888" s="159">
        <f t="shared" si="382"/>
        <v>0</v>
      </c>
    </row>
    <row r="889" spans="1:33" ht="25.5">
      <c r="A889" s="17" t="s">
        <v>51</v>
      </c>
      <c r="B889" s="15">
        <v>793</v>
      </c>
      <c r="C889" s="16" t="s">
        <v>109</v>
      </c>
      <c r="D889" s="16" t="s">
        <v>627</v>
      </c>
      <c r="E889" s="16" t="s">
        <v>888</v>
      </c>
      <c r="F889" s="16" t="s">
        <v>50</v>
      </c>
      <c r="G889" s="159">
        <f>G890</f>
        <v>5000</v>
      </c>
      <c r="H889" s="159">
        <f t="shared" si="382"/>
        <v>5001</v>
      </c>
      <c r="I889" s="159">
        <f t="shared" si="382"/>
        <v>5002</v>
      </c>
      <c r="J889" s="159">
        <f t="shared" si="382"/>
        <v>5003</v>
      </c>
      <c r="K889" s="159">
        <f t="shared" si="382"/>
        <v>5004</v>
      </c>
      <c r="L889" s="159">
        <f t="shared" si="382"/>
        <v>5005</v>
      </c>
      <c r="M889" s="159">
        <f t="shared" si="382"/>
        <v>5006</v>
      </c>
      <c r="N889" s="159">
        <f t="shared" si="382"/>
        <v>5007</v>
      </c>
      <c r="O889" s="159">
        <f t="shared" si="382"/>
        <v>5008</v>
      </c>
      <c r="P889" s="159">
        <f t="shared" si="382"/>
        <v>5009</v>
      </c>
      <c r="Q889" s="159">
        <f t="shared" si="382"/>
        <v>5010</v>
      </c>
      <c r="R889" s="159">
        <f t="shared" si="382"/>
        <v>5011</v>
      </c>
      <c r="S889" s="159">
        <f t="shared" si="382"/>
        <v>5012</v>
      </c>
      <c r="T889" s="159">
        <f t="shared" si="382"/>
        <v>5013</v>
      </c>
      <c r="U889" s="159">
        <f t="shared" si="382"/>
        <v>5014</v>
      </c>
      <c r="V889" s="159">
        <f t="shared" si="382"/>
        <v>5015</v>
      </c>
      <c r="W889" s="159">
        <f t="shared" si="382"/>
        <v>5016</v>
      </c>
      <c r="X889" s="159">
        <f t="shared" si="382"/>
        <v>5017</v>
      </c>
      <c r="Y889" s="159">
        <f t="shared" si="382"/>
        <v>5018</v>
      </c>
      <c r="Z889" s="159">
        <f t="shared" si="382"/>
        <v>5019</v>
      </c>
      <c r="AA889" s="159">
        <f t="shared" si="382"/>
        <v>5020</v>
      </c>
      <c r="AB889" s="159">
        <f t="shared" si="382"/>
        <v>5021</v>
      </c>
      <c r="AC889" s="159">
        <f t="shared" si="382"/>
        <v>5022</v>
      </c>
      <c r="AD889" s="159">
        <f t="shared" si="382"/>
        <v>5023</v>
      </c>
      <c r="AE889" s="159">
        <f t="shared" si="382"/>
        <v>5024</v>
      </c>
      <c r="AF889" s="159">
        <f t="shared" si="382"/>
        <v>5025</v>
      </c>
      <c r="AG889" s="159">
        <f t="shared" si="382"/>
        <v>0</v>
      </c>
    </row>
    <row r="890" spans="1:33" ht="25.5">
      <c r="A890" s="17" t="s">
        <v>51</v>
      </c>
      <c r="B890" s="15">
        <v>793</v>
      </c>
      <c r="C890" s="16" t="s">
        <v>109</v>
      </c>
      <c r="D890" s="16" t="s">
        <v>627</v>
      </c>
      <c r="E890" s="16" t="s">
        <v>888</v>
      </c>
      <c r="F890" s="16" t="s">
        <v>52</v>
      </c>
      <c r="G890" s="159">
        <v>5000</v>
      </c>
      <c r="H890" s="159">
        <v>5001</v>
      </c>
      <c r="I890" s="159">
        <v>5002</v>
      </c>
      <c r="J890" s="159">
        <v>5003</v>
      </c>
      <c r="K890" s="159">
        <v>5004</v>
      </c>
      <c r="L890" s="159">
        <v>5005</v>
      </c>
      <c r="M890" s="159">
        <v>5006</v>
      </c>
      <c r="N890" s="159">
        <v>5007</v>
      </c>
      <c r="O890" s="159">
        <v>5008</v>
      </c>
      <c r="P890" s="159">
        <v>5009</v>
      </c>
      <c r="Q890" s="159">
        <v>5010</v>
      </c>
      <c r="R890" s="159">
        <v>5011</v>
      </c>
      <c r="S890" s="159">
        <v>5012</v>
      </c>
      <c r="T890" s="159">
        <v>5013</v>
      </c>
      <c r="U890" s="159">
        <v>5014</v>
      </c>
      <c r="V890" s="159">
        <v>5015</v>
      </c>
      <c r="W890" s="159">
        <v>5016</v>
      </c>
      <c r="X890" s="159">
        <v>5017</v>
      </c>
      <c r="Y890" s="159">
        <v>5018</v>
      </c>
      <c r="Z890" s="159">
        <v>5019</v>
      </c>
      <c r="AA890" s="159">
        <v>5020</v>
      </c>
      <c r="AB890" s="159">
        <v>5021</v>
      </c>
      <c r="AC890" s="159">
        <v>5022</v>
      </c>
      <c r="AD890" s="159">
        <v>5023</v>
      </c>
      <c r="AE890" s="159">
        <v>5024</v>
      </c>
      <c r="AF890" s="159">
        <v>5025</v>
      </c>
      <c r="AG890" s="159">
        <v>0</v>
      </c>
    </row>
    <row r="891" spans="1:33" s="58" customFormat="1" ht="30" customHeight="1">
      <c r="A891" s="112" t="s">
        <v>787</v>
      </c>
      <c r="B891" s="39" t="s">
        <v>156</v>
      </c>
      <c r="C891" s="39" t="s">
        <v>35</v>
      </c>
      <c r="D891" s="39" t="s">
        <v>26</v>
      </c>
      <c r="E891" s="39" t="s">
        <v>455</v>
      </c>
      <c r="F891" s="39"/>
      <c r="G891" s="165">
        <f>G892</f>
        <v>720000</v>
      </c>
      <c r="H891" s="165">
        <f t="shared" ref="H891:AG891" si="383">H892</f>
        <v>720001</v>
      </c>
      <c r="I891" s="165">
        <f t="shared" si="383"/>
        <v>720002</v>
      </c>
      <c r="J891" s="165">
        <f t="shared" si="383"/>
        <v>720003</v>
      </c>
      <c r="K891" s="165">
        <f t="shared" si="383"/>
        <v>720004</v>
      </c>
      <c r="L891" s="165">
        <f t="shared" si="383"/>
        <v>720005</v>
      </c>
      <c r="M891" s="165">
        <f t="shared" si="383"/>
        <v>720006</v>
      </c>
      <c r="N891" s="165">
        <f t="shared" si="383"/>
        <v>720007</v>
      </c>
      <c r="O891" s="165">
        <f t="shared" si="383"/>
        <v>720008</v>
      </c>
      <c r="P891" s="165">
        <f t="shared" si="383"/>
        <v>720009</v>
      </c>
      <c r="Q891" s="165">
        <f t="shared" si="383"/>
        <v>720010</v>
      </c>
      <c r="R891" s="165">
        <f t="shared" si="383"/>
        <v>557000</v>
      </c>
      <c r="S891" s="165">
        <f t="shared" si="383"/>
        <v>0</v>
      </c>
      <c r="T891" s="165">
        <f t="shared" si="383"/>
        <v>0</v>
      </c>
      <c r="U891" s="165">
        <f t="shared" si="383"/>
        <v>0</v>
      </c>
      <c r="V891" s="165">
        <f t="shared" si="383"/>
        <v>0</v>
      </c>
      <c r="W891" s="165">
        <f t="shared" si="383"/>
        <v>0</v>
      </c>
      <c r="X891" s="165">
        <f t="shared" si="383"/>
        <v>0</v>
      </c>
      <c r="Y891" s="165">
        <f t="shared" si="383"/>
        <v>0</v>
      </c>
      <c r="Z891" s="165">
        <f t="shared" si="383"/>
        <v>0</v>
      </c>
      <c r="AA891" s="165">
        <f t="shared" si="383"/>
        <v>0</v>
      </c>
      <c r="AB891" s="165">
        <f t="shared" si="383"/>
        <v>0</v>
      </c>
      <c r="AC891" s="165">
        <f t="shared" si="383"/>
        <v>0</v>
      </c>
      <c r="AD891" s="165">
        <f t="shared" si="383"/>
        <v>0</v>
      </c>
      <c r="AE891" s="165">
        <f t="shared" si="383"/>
        <v>0</v>
      </c>
      <c r="AF891" s="165">
        <f t="shared" si="383"/>
        <v>0</v>
      </c>
      <c r="AG891" s="165">
        <f t="shared" si="383"/>
        <v>557000</v>
      </c>
    </row>
    <row r="892" spans="1:33" s="19" customFormat="1" ht="25.5">
      <c r="A892" s="17" t="s">
        <v>180</v>
      </c>
      <c r="B892" s="16" t="s">
        <v>156</v>
      </c>
      <c r="C892" s="16" t="s">
        <v>35</v>
      </c>
      <c r="D892" s="16" t="s">
        <v>26</v>
      </c>
      <c r="E892" s="16" t="s">
        <v>456</v>
      </c>
      <c r="F892" s="16"/>
      <c r="G892" s="159">
        <f>G893+G895</f>
        <v>720000</v>
      </c>
      <c r="H892" s="159">
        <f t="shared" ref="H892:AG892" si="384">H893+H895</f>
        <v>720001</v>
      </c>
      <c r="I892" s="159">
        <f t="shared" si="384"/>
        <v>720002</v>
      </c>
      <c r="J892" s="159">
        <f t="shared" si="384"/>
        <v>720003</v>
      </c>
      <c r="K892" s="159">
        <f t="shared" si="384"/>
        <v>720004</v>
      </c>
      <c r="L892" s="159">
        <f t="shared" si="384"/>
        <v>720005</v>
      </c>
      <c r="M892" s="159">
        <f t="shared" si="384"/>
        <v>720006</v>
      </c>
      <c r="N892" s="159">
        <f t="shared" si="384"/>
        <v>720007</v>
      </c>
      <c r="O892" s="159">
        <f t="shared" si="384"/>
        <v>720008</v>
      </c>
      <c r="P892" s="159">
        <f t="shared" si="384"/>
        <v>720009</v>
      </c>
      <c r="Q892" s="159">
        <f t="shared" si="384"/>
        <v>720010</v>
      </c>
      <c r="R892" s="159">
        <f t="shared" si="384"/>
        <v>557000</v>
      </c>
      <c r="S892" s="159">
        <f t="shared" si="384"/>
        <v>0</v>
      </c>
      <c r="T892" s="159">
        <f t="shared" si="384"/>
        <v>0</v>
      </c>
      <c r="U892" s="159">
        <f t="shared" si="384"/>
        <v>0</v>
      </c>
      <c r="V892" s="159">
        <f t="shared" si="384"/>
        <v>0</v>
      </c>
      <c r="W892" s="159">
        <f t="shared" si="384"/>
        <v>0</v>
      </c>
      <c r="X892" s="159">
        <f t="shared" si="384"/>
        <v>0</v>
      </c>
      <c r="Y892" s="159">
        <f t="shared" si="384"/>
        <v>0</v>
      </c>
      <c r="Z892" s="159">
        <f t="shared" si="384"/>
        <v>0</v>
      </c>
      <c r="AA892" s="159">
        <f t="shared" si="384"/>
        <v>0</v>
      </c>
      <c r="AB892" s="159">
        <f t="shared" si="384"/>
        <v>0</v>
      </c>
      <c r="AC892" s="159">
        <f t="shared" si="384"/>
        <v>0</v>
      </c>
      <c r="AD892" s="159">
        <f t="shared" si="384"/>
        <v>0</v>
      </c>
      <c r="AE892" s="159">
        <f t="shared" si="384"/>
        <v>0</v>
      </c>
      <c r="AF892" s="159">
        <f t="shared" si="384"/>
        <v>0</v>
      </c>
      <c r="AG892" s="159">
        <f t="shared" si="384"/>
        <v>557000</v>
      </c>
    </row>
    <row r="893" spans="1:33" s="19" customFormat="1" ht="25.5" customHeight="1">
      <c r="A893" s="17" t="s">
        <v>709</v>
      </c>
      <c r="B893" s="15">
        <v>793</v>
      </c>
      <c r="C893" s="16" t="s">
        <v>108</v>
      </c>
      <c r="D893" s="16" t="s">
        <v>109</v>
      </c>
      <c r="E893" s="16" t="s">
        <v>456</v>
      </c>
      <c r="F893" s="16" t="s">
        <v>333</v>
      </c>
      <c r="G893" s="159">
        <f>G894</f>
        <v>610000</v>
      </c>
      <c r="H893" s="159">
        <f t="shared" ref="H893:AG893" si="385">H894</f>
        <v>610000</v>
      </c>
      <c r="I893" s="159">
        <f t="shared" si="385"/>
        <v>610000</v>
      </c>
      <c r="J893" s="159">
        <f t="shared" si="385"/>
        <v>610000</v>
      </c>
      <c r="K893" s="159">
        <f t="shared" si="385"/>
        <v>610000</v>
      </c>
      <c r="L893" s="159">
        <f t="shared" si="385"/>
        <v>610000</v>
      </c>
      <c r="M893" s="159">
        <f t="shared" si="385"/>
        <v>610000</v>
      </c>
      <c r="N893" s="159">
        <f t="shared" si="385"/>
        <v>610000</v>
      </c>
      <c r="O893" s="159">
        <f t="shared" si="385"/>
        <v>610000</v>
      </c>
      <c r="P893" s="159">
        <f t="shared" si="385"/>
        <v>610000</v>
      </c>
      <c r="Q893" s="159">
        <f t="shared" si="385"/>
        <v>610000</v>
      </c>
      <c r="R893" s="159">
        <f t="shared" si="385"/>
        <v>447000</v>
      </c>
      <c r="S893" s="159">
        <f t="shared" si="385"/>
        <v>0</v>
      </c>
      <c r="T893" s="159">
        <f t="shared" si="385"/>
        <v>0</v>
      </c>
      <c r="U893" s="159">
        <f t="shared" si="385"/>
        <v>0</v>
      </c>
      <c r="V893" s="159">
        <f t="shared" si="385"/>
        <v>0</v>
      </c>
      <c r="W893" s="159">
        <f t="shared" si="385"/>
        <v>0</v>
      </c>
      <c r="X893" s="159">
        <f t="shared" si="385"/>
        <v>0</v>
      </c>
      <c r="Y893" s="159">
        <f t="shared" si="385"/>
        <v>0</v>
      </c>
      <c r="Z893" s="159">
        <f t="shared" si="385"/>
        <v>0</v>
      </c>
      <c r="AA893" s="159">
        <f t="shared" si="385"/>
        <v>0</v>
      </c>
      <c r="AB893" s="159">
        <f t="shared" si="385"/>
        <v>0</v>
      </c>
      <c r="AC893" s="159">
        <f t="shared" si="385"/>
        <v>0</v>
      </c>
      <c r="AD893" s="159">
        <f t="shared" si="385"/>
        <v>0</v>
      </c>
      <c r="AE893" s="159">
        <f t="shared" si="385"/>
        <v>0</v>
      </c>
      <c r="AF893" s="159">
        <f t="shared" si="385"/>
        <v>0</v>
      </c>
      <c r="AG893" s="159">
        <f t="shared" si="385"/>
        <v>447000</v>
      </c>
    </row>
    <row r="894" spans="1:33" s="19" customFormat="1">
      <c r="A894" s="17" t="s">
        <v>710</v>
      </c>
      <c r="B894" s="15">
        <v>793</v>
      </c>
      <c r="C894" s="16" t="s">
        <v>108</v>
      </c>
      <c r="D894" s="16" t="s">
        <v>109</v>
      </c>
      <c r="E894" s="16" t="s">
        <v>456</v>
      </c>
      <c r="F894" s="16" t="s">
        <v>711</v>
      </c>
      <c r="G894" s="159">
        <f>'прил 7'!G1291</f>
        <v>610000</v>
      </c>
      <c r="H894" s="159">
        <f>'прил 7'!H1291</f>
        <v>610000</v>
      </c>
      <c r="I894" s="159">
        <f>'прил 7'!I1291</f>
        <v>610000</v>
      </c>
      <c r="J894" s="159">
        <f>'прил 7'!J1291</f>
        <v>610000</v>
      </c>
      <c r="K894" s="159">
        <f>'прил 7'!K1291</f>
        <v>610000</v>
      </c>
      <c r="L894" s="159">
        <f>'прил 7'!L1291</f>
        <v>610000</v>
      </c>
      <c r="M894" s="159">
        <f>'прил 7'!M1291</f>
        <v>610000</v>
      </c>
      <c r="N894" s="159">
        <f>'прил 7'!N1291</f>
        <v>610000</v>
      </c>
      <c r="O894" s="159">
        <f>'прил 7'!O1291</f>
        <v>610000</v>
      </c>
      <c r="P894" s="159">
        <f>'прил 7'!P1291</f>
        <v>610000</v>
      </c>
      <c r="Q894" s="159">
        <f>'прил 7'!Q1291</f>
        <v>610000</v>
      </c>
      <c r="R894" s="159">
        <f>'прил 7'!R1291</f>
        <v>447000</v>
      </c>
      <c r="S894" s="159">
        <f>'прил 7'!S1291</f>
        <v>0</v>
      </c>
      <c r="T894" s="159">
        <f>'прил 7'!T1291</f>
        <v>0</v>
      </c>
      <c r="U894" s="159">
        <f>'прил 7'!U1291</f>
        <v>0</v>
      </c>
      <c r="V894" s="159">
        <f>'прил 7'!V1291</f>
        <v>0</v>
      </c>
      <c r="W894" s="159">
        <f>'прил 7'!W1291</f>
        <v>0</v>
      </c>
      <c r="X894" s="159">
        <f>'прил 7'!X1291</f>
        <v>0</v>
      </c>
      <c r="Y894" s="159">
        <f>'прил 7'!Y1291</f>
        <v>0</v>
      </c>
      <c r="Z894" s="159">
        <f>'прил 7'!Z1291</f>
        <v>0</v>
      </c>
      <c r="AA894" s="159">
        <f>'прил 7'!AA1291</f>
        <v>0</v>
      </c>
      <c r="AB894" s="159">
        <f>'прил 7'!AB1291</f>
        <v>0</v>
      </c>
      <c r="AC894" s="159">
        <f>'прил 7'!AC1291</f>
        <v>0</v>
      </c>
      <c r="AD894" s="159">
        <f>'прил 7'!AD1291</f>
        <v>0</v>
      </c>
      <c r="AE894" s="159">
        <f>'прил 7'!AE1291</f>
        <v>0</v>
      </c>
      <c r="AF894" s="159">
        <f>'прил 7'!AF1291</f>
        <v>0</v>
      </c>
      <c r="AG894" s="159">
        <v>447000</v>
      </c>
    </row>
    <row r="895" spans="1:33" s="19" customFormat="1" ht="25.5">
      <c r="A895" s="17" t="s">
        <v>40</v>
      </c>
      <c r="B895" s="16" t="s">
        <v>156</v>
      </c>
      <c r="C895" s="16" t="s">
        <v>35</v>
      </c>
      <c r="D895" s="16" t="s">
        <v>26</v>
      </c>
      <c r="E895" s="16" t="s">
        <v>456</v>
      </c>
      <c r="F895" s="16" t="s">
        <v>41</v>
      </c>
      <c r="G895" s="159">
        <f>G896</f>
        <v>110000</v>
      </c>
      <c r="H895" s="159">
        <f t="shared" ref="H895:AG895" si="386">H896</f>
        <v>110001</v>
      </c>
      <c r="I895" s="159">
        <f t="shared" si="386"/>
        <v>110002</v>
      </c>
      <c r="J895" s="159">
        <f t="shared" si="386"/>
        <v>110003</v>
      </c>
      <c r="K895" s="159">
        <f t="shared" si="386"/>
        <v>110004</v>
      </c>
      <c r="L895" s="159">
        <f t="shared" si="386"/>
        <v>110005</v>
      </c>
      <c r="M895" s="159">
        <f t="shared" si="386"/>
        <v>110006</v>
      </c>
      <c r="N895" s="159">
        <f t="shared" si="386"/>
        <v>110007</v>
      </c>
      <c r="O895" s="159">
        <f t="shared" si="386"/>
        <v>110008</v>
      </c>
      <c r="P895" s="159">
        <f t="shared" si="386"/>
        <v>110009</v>
      </c>
      <c r="Q895" s="159">
        <f t="shared" si="386"/>
        <v>110010</v>
      </c>
      <c r="R895" s="159">
        <f t="shared" si="386"/>
        <v>110000</v>
      </c>
      <c r="S895" s="159">
        <f t="shared" si="386"/>
        <v>0</v>
      </c>
      <c r="T895" s="159">
        <f t="shared" si="386"/>
        <v>0</v>
      </c>
      <c r="U895" s="159">
        <f t="shared" si="386"/>
        <v>0</v>
      </c>
      <c r="V895" s="159">
        <f t="shared" si="386"/>
        <v>0</v>
      </c>
      <c r="W895" s="159">
        <f t="shared" si="386"/>
        <v>0</v>
      </c>
      <c r="X895" s="159">
        <f t="shared" si="386"/>
        <v>0</v>
      </c>
      <c r="Y895" s="159">
        <f t="shared" si="386"/>
        <v>0</v>
      </c>
      <c r="Z895" s="159">
        <f t="shared" si="386"/>
        <v>0</v>
      </c>
      <c r="AA895" s="159">
        <f t="shared" si="386"/>
        <v>0</v>
      </c>
      <c r="AB895" s="159">
        <f t="shared" si="386"/>
        <v>0</v>
      </c>
      <c r="AC895" s="159">
        <f t="shared" si="386"/>
        <v>0</v>
      </c>
      <c r="AD895" s="159">
        <f t="shared" si="386"/>
        <v>0</v>
      </c>
      <c r="AE895" s="159">
        <f t="shared" si="386"/>
        <v>0</v>
      </c>
      <c r="AF895" s="159">
        <f t="shared" si="386"/>
        <v>0</v>
      </c>
      <c r="AG895" s="159">
        <f t="shared" si="386"/>
        <v>110000</v>
      </c>
    </row>
    <row r="896" spans="1:33" s="19" customFormat="1">
      <c r="A896" s="17" t="s">
        <v>42</v>
      </c>
      <c r="B896" s="16" t="s">
        <v>156</v>
      </c>
      <c r="C896" s="16" t="s">
        <v>35</v>
      </c>
      <c r="D896" s="16" t="s">
        <v>26</v>
      </c>
      <c r="E896" s="16" t="s">
        <v>456</v>
      </c>
      <c r="F896" s="16" t="s">
        <v>43</v>
      </c>
      <c r="G896" s="159">
        <f>'прил 7'!G539+'прил 7'!G670</f>
        <v>110000</v>
      </c>
      <c r="H896" s="159">
        <f>'прил 7'!H539+'прил 7'!H670</f>
        <v>110001</v>
      </c>
      <c r="I896" s="159">
        <f>'прил 7'!I539+'прил 7'!I670</f>
        <v>110002</v>
      </c>
      <c r="J896" s="159">
        <f>'прил 7'!J539+'прил 7'!J670</f>
        <v>110003</v>
      </c>
      <c r="K896" s="159">
        <f>'прил 7'!K539+'прил 7'!K670</f>
        <v>110004</v>
      </c>
      <c r="L896" s="159">
        <f>'прил 7'!L539+'прил 7'!L670</f>
        <v>110005</v>
      </c>
      <c r="M896" s="159">
        <f>'прил 7'!M539+'прил 7'!M670</f>
        <v>110006</v>
      </c>
      <c r="N896" s="159">
        <f>'прил 7'!N539+'прил 7'!N670</f>
        <v>110007</v>
      </c>
      <c r="O896" s="159">
        <f>'прил 7'!O539+'прил 7'!O670</f>
        <v>110008</v>
      </c>
      <c r="P896" s="159">
        <f>'прил 7'!P539+'прил 7'!P670</f>
        <v>110009</v>
      </c>
      <c r="Q896" s="159">
        <f>'прил 7'!Q539+'прил 7'!Q670</f>
        <v>110010</v>
      </c>
      <c r="R896" s="159">
        <f>'прил 7'!R539+'прил 7'!R670</f>
        <v>110000</v>
      </c>
      <c r="S896" s="159">
        <f>'прил 7'!S539+'прил 7'!S670</f>
        <v>0</v>
      </c>
      <c r="T896" s="159">
        <f>'прил 7'!T539+'прил 7'!T670</f>
        <v>0</v>
      </c>
      <c r="U896" s="159">
        <f>'прил 7'!U539+'прил 7'!U670</f>
        <v>0</v>
      </c>
      <c r="V896" s="159">
        <f>'прил 7'!V539+'прил 7'!V670</f>
        <v>0</v>
      </c>
      <c r="W896" s="159">
        <f>'прил 7'!W539+'прил 7'!W670</f>
        <v>0</v>
      </c>
      <c r="X896" s="159">
        <f>'прил 7'!X539+'прил 7'!X670</f>
        <v>0</v>
      </c>
      <c r="Y896" s="159">
        <f>'прил 7'!Y539+'прил 7'!Y670</f>
        <v>0</v>
      </c>
      <c r="Z896" s="159">
        <f>'прил 7'!Z539+'прил 7'!Z670</f>
        <v>0</v>
      </c>
      <c r="AA896" s="159">
        <f>'прил 7'!AA539+'прил 7'!AA670</f>
        <v>0</v>
      </c>
      <c r="AB896" s="159">
        <f>'прил 7'!AB539+'прил 7'!AB670</f>
        <v>0</v>
      </c>
      <c r="AC896" s="159">
        <f>'прил 7'!AC539+'прил 7'!AC670</f>
        <v>0</v>
      </c>
      <c r="AD896" s="159">
        <f>'прил 7'!AD539+'прил 7'!AD670</f>
        <v>0</v>
      </c>
      <c r="AE896" s="159">
        <f>'прил 7'!AE539+'прил 7'!AE670</f>
        <v>0</v>
      </c>
      <c r="AF896" s="159">
        <f>'прил 7'!AF539+'прил 7'!AF670</f>
        <v>0</v>
      </c>
      <c r="AG896" s="159">
        <v>110000</v>
      </c>
    </row>
    <row r="897" spans="1:33" s="24" customFormat="1" ht="51">
      <c r="A897" s="37" t="s">
        <v>800</v>
      </c>
      <c r="B897" s="38">
        <v>793</v>
      </c>
      <c r="C897" s="39" t="s">
        <v>109</v>
      </c>
      <c r="D897" s="39" t="s">
        <v>627</v>
      </c>
      <c r="E897" s="39" t="s">
        <v>517</v>
      </c>
      <c r="F897" s="39"/>
      <c r="G897" s="165">
        <f>G899</f>
        <v>100000</v>
      </c>
      <c r="H897" s="165">
        <f t="shared" ref="H897:AG897" si="387">H899</f>
        <v>100001</v>
      </c>
      <c r="I897" s="165">
        <f t="shared" si="387"/>
        <v>100002</v>
      </c>
      <c r="J897" s="165">
        <f t="shared" si="387"/>
        <v>100003</v>
      </c>
      <c r="K897" s="165">
        <f t="shared" si="387"/>
        <v>100004</v>
      </c>
      <c r="L897" s="165">
        <f t="shared" si="387"/>
        <v>100005</v>
      </c>
      <c r="M897" s="165">
        <f t="shared" si="387"/>
        <v>100006</v>
      </c>
      <c r="N897" s="165">
        <f t="shared" si="387"/>
        <v>100007</v>
      </c>
      <c r="O897" s="165">
        <f t="shared" si="387"/>
        <v>100008</v>
      </c>
      <c r="P897" s="165">
        <f t="shared" si="387"/>
        <v>100009</v>
      </c>
      <c r="Q897" s="165">
        <f t="shared" si="387"/>
        <v>100010</v>
      </c>
      <c r="R897" s="165">
        <f t="shared" si="387"/>
        <v>100000</v>
      </c>
      <c r="S897" s="165">
        <f t="shared" si="387"/>
        <v>0</v>
      </c>
      <c r="T897" s="165">
        <f t="shared" si="387"/>
        <v>0</v>
      </c>
      <c r="U897" s="165">
        <f t="shared" si="387"/>
        <v>0</v>
      </c>
      <c r="V897" s="165">
        <f t="shared" si="387"/>
        <v>0</v>
      </c>
      <c r="W897" s="165">
        <f t="shared" si="387"/>
        <v>0</v>
      </c>
      <c r="X897" s="165">
        <f t="shared" si="387"/>
        <v>0</v>
      </c>
      <c r="Y897" s="165">
        <f t="shared" si="387"/>
        <v>0</v>
      </c>
      <c r="Z897" s="165">
        <f t="shared" si="387"/>
        <v>0</v>
      </c>
      <c r="AA897" s="165">
        <f t="shared" si="387"/>
        <v>0</v>
      </c>
      <c r="AB897" s="165">
        <f t="shared" si="387"/>
        <v>0</v>
      </c>
      <c r="AC897" s="165">
        <f t="shared" si="387"/>
        <v>0</v>
      </c>
      <c r="AD897" s="165">
        <f t="shared" si="387"/>
        <v>0</v>
      </c>
      <c r="AE897" s="165">
        <f t="shared" si="387"/>
        <v>0</v>
      </c>
      <c r="AF897" s="165">
        <f t="shared" si="387"/>
        <v>0</v>
      </c>
      <c r="AG897" s="165">
        <f t="shared" si="387"/>
        <v>100000</v>
      </c>
    </row>
    <row r="898" spans="1:33" ht="38.25" hidden="1">
      <c r="A898" s="17" t="s">
        <v>4</v>
      </c>
      <c r="B898" s="15">
        <v>793</v>
      </c>
      <c r="C898" s="16" t="s">
        <v>109</v>
      </c>
      <c r="D898" s="16" t="s">
        <v>627</v>
      </c>
      <c r="E898" s="16" t="s">
        <v>517</v>
      </c>
      <c r="F898" s="16"/>
      <c r="G898" s="159">
        <f>G899</f>
        <v>100000</v>
      </c>
      <c r="H898" s="159">
        <f t="shared" ref="H898:AG898" si="388">H899</f>
        <v>100001</v>
      </c>
      <c r="I898" s="159">
        <f t="shared" si="388"/>
        <v>100002</v>
      </c>
      <c r="J898" s="159">
        <f t="shared" si="388"/>
        <v>100003</v>
      </c>
      <c r="K898" s="159">
        <f t="shared" si="388"/>
        <v>100004</v>
      </c>
      <c r="L898" s="159">
        <f t="shared" si="388"/>
        <v>100005</v>
      </c>
      <c r="M898" s="159">
        <f t="shared" si="388"/>
        <v>100006</v>
      </c>
      <c r="N898" s="159">
        <f t="shared" si="388"/>
        <v>100007</v>
      </c>
      <c r="O898" s="159">
        <f t="shared" si="388"/>
        <v>100008</v>
      </c>
      <c r="P898" s="159">
        <f t="shared" si="388"/>
        <v>100009</v>
      </c>
      <c r="Q898" s="159">
        <f t="shared" si="388"/>
        <v>100010</v>
      </c>
      <c r="R898" s="159">
        <f t="shared" si="388"/>
        <v>100000</v>
      </c>
      <c r="S898" s="159">
        <f t="shared" si="388"/>
        <v>0</v>
      </c>
      <c r="T898" s="159">
        <f t="shared" si="388"/>
        <v>0</v>
      </c>
      <c r="U898" s="159">
        <f t="shared" si="388"/>
        <v>0</v>
      </c>
      <c r="V898" s="159">
        <f t="shared" si="388"/>
        <v>0</v>
      </c>
      <c r="W898" s="159">
        <f t="shared" si="388"/>
        <v>0</v>
      </c>
      <c r="X898" s="159">
        <f t="shared" si="388"/>
        <v>0</v>
      </c>
      <c r="Y898" s="159">
        <f t="shared" si="388"/>
        <v>0</v>
      </c>
      <c r="Z898" s="159">
        <f t="shared" si="388"/>
        <v>0</v>
      </c>
      <c r="AA898" s="159">
        <f t="shared" si="388"/>
        <v>0</v>
      </c>
      <c r="AB898" s="159">
        <f t="shared" si="388"/>
        <v>0</v>
      </c>
      <c r="AC898" s="159">
        <f t="shared" si="388"/>
        <v>0</v>
      </c>
      <c r="AD898" s="159">
        <f t="shared" si="388"/>
        <v>0</v>
      </c>
      <c r="AE898" s="159">
        <f t="shared" si="388"/>
        <v>0</v>
      </c>
      <c r="AF898" s="159">
        <f t="shared" si="388"/>
        <v>0</v>
      </c>
      <c r="AG898" s="159">
        <f t="shared" si="388"/>
        <v>100000</v>
      </c>
    </row>
    <row r="899" spans="1:33" ht="38.25">
      <c r="A899" s="17" t="s">
        <v>678</v>
      </c>
      <c r="B899" s="15">
        <v>793</v>
      </c>
      <c r="C899" s="16" t="s">
        <v>109</v>
      </c>
      <c r="D899" s="16" t="s">
        <v>627</v>
      </c>
      <c r="E899" s="16" t="s">
        <v>518</v>
      </c>
      <c r="F899" s="16"/>
      <c r="G899" s="159">
        <f>G900+G902</f>
        <v>100000</v>
      </c>
      <c r="H899" s="159">
        <f t="shared" ref="H899:AG899" si="389">H900+H902</f>
        <v>100001</v>
      </c>
      <c r="I899" s="159">
        <f t="shared" si="389"/>
        <v>100002</v>
      </c>
      <c r="J899" s="159">
        <f t="shared" si="389"/>
        <v>100003</v>
      </c>
      <c r="K899" s="159">
        <f t="shared" si="389"/>
        <v>100004</v>
      </c>
      <c r="L899" s="159">
        <f t="shared" si="389"/>
        <v>100005</v>
      </c>
      <c r="M899" s="159">
        <f t="shared" si="389"/>
        <v>100006</v>
      </c>
      <c r="N899" s="159">
        <f t="shared" si="389"/>
        <v>100007</v>
      </c>
      <c r="O899" s="159">
        <f t="shared" si="389"/>
        <v>100008</v>
      </c>
      <c r="P899" s="159">
        <f t="shared" si="389"/>
        <v>100009</v>
      </c>
      <c r="Q899" s="159">
        <f t="shared" si="389"/>
        <v>100010</v>
      </c>
      <c r="R899" s="159">
        <f t="shared" si="389"/>
        <v>100000</v>
      </c>
      <c r="S899" s="159">
        <f t="shared" si="389"/>
        <v>0</v>
      </c>
      <c r="T899" s="159">
        <f t="shared" si="389"/>
        <v>0</v>
      </c>
      <c r="U899" s="159">
        <f t="shared" si="389"/>
        <v>0</v>
      </c>
      <c r="V899" s="159">
        <f t="shared" si="389"/>
        <v>0</v>
      </c>
      <c r="W899" s="159">
        <f t="shared" si="389"/>
        <v>0</v>
      </c>
      <c r="X899" s="159">
        <f t="shared" si="389"/>
        <v>0</v>
      </c>
      <c r="Y899" s="159">
        <f t="shared" si="389"/>
        <v>0</v>
      </c>
      <c r="Z899" s="159">
        <f t="shared" si="389"/>
        <v>0</v>
      </c>
      <c r="AA899" s="159">
        <f t="shared" si="389"/>
        <v>0</v>
      </c>
      <c r="AB899" s="159">
        <f t="shared" si="389"/>
        <v>0</v>
      </c>
      <c r="AC899" s="159">
        <f t="shared" si="389"/>
        <v>0</v>
      </c>
      <c r="AD899" s="159">
        <f t="shared" si="389"/>
        <v>0</v>
      </c>
      <c r="AE899" s="159">
        <f t="shared" si="389"/>
        <v>0</v>
      </c>
      <c r="AF899" s="159">
        <f t="shared" si="389"/>
        <v>0</v>
      </c>
      <c r="AG899" s="159">
        <f t="shared" si="389"/>
        <v>100000</v>
      </c>
    </row>
    <row r="900" spans="1:33" ht="25.5">
      <c r="A900" s="17" t="s">
        <v>51</v>
      </c>
      <c r="B900" s="15">
        <v>793</v>
      </c>
      <c r="C900" s="16" t="s">
        <v>109</v>
      </c>
      <c r="D900" s="16" t="s">
        <v>627</v>
      </c>
      <c r="E900" s="16" t="s">
        <v>518</v>
      </c>
      <c r="F900" s="16" t="s">
        <v>50</v>
      </c>
      <c r="G900" s="159">
        <f>G901</f>
        <v>50000</v>
      </c>
      <c r="H900" s="159">
        <f t="shared" ref="H900:AG900" si="390">H901</f>
        <v>50000</v>
      </c>
      <c r="I900" s="159">
        <f t="shared" si="390"/>
        <v>50000</v>
      </c>
      <c r="J900" s="159">
        <f t="shared" si="390"/>
        <v>50000</v>
      </c>
      <c r="K900" s="159">
        <f t="shared" si="390"/>
        <v>50000</v>
      </c>
      <c r="L900" s="159">
        <f t="shared" si="390"/>
        <v>50000</v>
      </c>
      <c r="M900" s="159">
        <f t="shared" si="390"/>
        <v>50000</v>
      </c>
      <c r="N900" s="159">
        <f t="shared" si="390"/>
        <v>50000</v>
      </c>
      <c r="O900" s="159">
        <f t="shared" si="390"/>
        <v>50000</v>
      </c>
      <c r="P900" s="159">
        <f t="shared" si="390"/>
        <v>50000</v>
      </c>
      <c r="Q900" s="159">
        <f t="shared" si="390"/>
        <v>50000</v>
      </c>
      <c r="R900" s="159">
        <f t="shared" si="390"/>
        <v>50000</v>
      </c>
      <c r="S900" s="159">
        <f t="shared" si="390"/>
        <v>0</v>
      </c>
      <c r="T900" s="159">
        <f t="shared" si="390"/>
        <v>0</v>
      </c>
      <c r="U900" s="159">
        <f t="shared" si="390"/>
        <v>0</v>
      </c>
      <c r="V900" s="159">
        <f t="shared" si="390"/>
        <v>0</v>
      </c>
      <c r="W900" s="159">
        <f t="shared" si="390"/>
        <v>0</v>
      </c>
      <c r="X900" s="159">
        <f t="shared" si="390"/>
        <v>0</v>
      </c>
      <c r="Y900" s="159">
        <f t="shared" si="390"/>
        <v>0</v>
      </c>
      <c r="Z900" s="159">
        <f t="shared" si="390"/>
        <v>0</v>
      </c>
      <c r="AA900" s="159">
        <f t="shared" si="390"/>
        <v>0</v>
      </c>
      <c r="AB900" s="159">
        <f t="shared" si="390"/>
        <v>0</v>
      </c>
      <c r="AC900" s="159">
        <f t="shared" si="390"/>
        <v>0</v>
      </c>
      <c r="AD900" s="159">
        <f t="shared" si="390"/>
        <v>0</v>
      </c>
      <c r="AE900" s="159">
        <f t="shared" si="390"/>
        <v>0</v>
      </c>
      <c r="AF900" s="159">
        <f t="shared" si="390"/>
        <v>0</v>
      </c>
      <c r="AG900" s="159">
        <f t="shared" si="390"/>
        <v>50000</v>
      </c>
    </row>
    <row r="901" spans="1:33" ht="31.5" customHeight="1">
      <c r="A901" s="17" t="s">
        <v>51</v>
      </c>
      <c r="B901" s="15">
        <v>793</v>
      </c>
      <c r="C901" s="16" t="s">
        <v>109</v>
      </c>
      <c r="D901" s="16" t="s">
        <v>627</v>
      </c>
      <c r="E901" s="16" t="s">
        <v>518</v>
      </c>
      <c r="F901" s="16" t="s">
        <v>52</v>
      </c>
      <c r="G901" s="159">
        <f>'прил 7'!G1153</f>
        <v>50000</v>
      </c>
      <c r="H901" s="159">
        <f>'прил 7'!H1153</f>
        <v>50000</v>
      </c>
      <c r="I901" s="159">
        <f>'прил 7'!I1153</f>
        <v>50000</v>
      </c>
      <c r="J901" s="159">
        <f>'прил 7'!J1153</f>
        <v>50000</v>
      </c>
      <c r="K901" s="159">
        <f>'прил 7'!K1153</f>
        <v>50000</v>
      </c>
      <c r="L901" s="159">
        <f>'прил 7'!L1153</f>
        <v>50000</v>
      </c>
      <c r="M901" s="159">
        <f>'прил 7'!M1153</f>
        <v>50000</v>
      </c>
      <c r="N901" s="159">
        <f>'прил 7'!N1153</f>
        <v>50000</v>
      </c>
      <c r="O901" s="159">
        <f>'прил 7'!O1153</f>
        <v>50000</v>
      </c>
      <c r="P901" s="159">
        <f>'прил 7'!P1153</f>
        <v>50000</v>
      </c>
      <c r="Q901" s="159">
        <f>'прил 7'!Q1153</f>
        <v>50000</v>
      </c>
      <c r="R901" s="159">
        <f>'прил 7'!R1153</f>
        <v>50000</v>
      </c>
      <c r="S901" s="159">
        <f>'прил 7'!S1153</f>
        <v>0</v>
      </c>
      <c r="T901" s="159">
        <f>'прил 7'!T1153</f>
        <v>0</v>
      </c>
      <c r="U901" s="159">
        <f>'прил 7'!U1153</f>
        <v>0</v>
      </c>
      <c r="V901" s="159">
        <f>'прил 7'!V1153</f>
        <v>0</v>
      </c>
      <c r="W901" s="159">
        <f>'прил 7'!W1153</f>
        <v>0</v>
      </c>
      <c r="X901" s="159">
        <f>'прил 7'!X1153</f>
        <v>0</v>
      </c>
      <c r="Y901" s="159">
        <f>'прил 7'!Y1153</f>
        <v>0</v>
      </c>
      <c r="Z901" s="159">
        <f>'прил 7'!Z1153</f>
        <v>0</v>
      </c>
      <c r="AA901" s="159">
        <f>'прил 7'!AA1153</f>
        <v>0</v>
      </c>
      <c r="AB901" s="159">
        <f>'прил 7'!AB1153</f>
        <v>0</v>
      </c>
      <c r="AC901" s="159">
        <f>'прил 7'!AC1153</f>
        <v>0</v>
      </c>
      <c r="AD901" s="159">
        <f>'прил 7'!AD1153</f>
        <v>0</v>
      </c>
      <c r="AE901" s="159">
        <f>'прил 7'!AE1153</f>
        <v>0</v>
      </c>
      <c r="AF901" s="159">
        <f>'прил 7'!AF1153</f>
        <v>0</v>
      </c>
      <c r="AG901" s="159">
        <v>50000</v>
      </c>
    </row>
    <row r="902" spans="1:33" ht="25.5">
      <c r="A902" s="17" t="s">
        <v>40</v>
      </c>
      <c r="B902" s="15">
        <v>774</v>
      </c>
      <c r="C902" s="16" t="s">
        <v>109</v>
      </c>
      <c r="D902" s="16" t="s">
        <v>627</v>
      </c>
      <c r="E902" s="16" t="s">
        <v>518</v>
      </c>
      <c r="F902" s="16" t="s">
        <v>41</v>
      </c>
      <c r="G902" s="159">
        <f>G903</f>
        <v>50000</v>
      </c>
      <c r="H902" s="159">
        <f t="shared" ref="H902:AG902" si="391">H903</f>
        <v>50001</v>
      </c>
      <c r="I902" s="159">
        <f t="shared" si="391"/>
        <v>50002</v>
      </c>
      <c r="J902" s="159">
        <f t="shared" si="391"/>
        <v>50003</v>
      </c>
      <c r="K902" s="159">
        <f t="shared" si="391"/>
        <v>50004</v>
      </c>
      <c r="L902" s="159">
        <f t="shared" si="391"/>
        <v>50005</v>
      </c>
      <c r="M902" s="159">
        <f t="shared" si="391"/>
        <v>50006</v>
      </c>
      <c r="N902" s="159">
        <f t="shared" si="391"/>
        <v>50007</v>
      </c>
      <c r="O902" s="159">
        <f t="shared" si="391"/>
        <v>50008</v>
      </c>
      <c r="P902" s="159">
        <f t="shared" si="391"/>
        <v>50009</v>
      </c>
      <c r="Q902" s="159">
        <f t="shared" si="391"/>
        <v>50010</v>
      </c>
      <c r="R902" s="159">
        <f t="shared" si="391"/>
        <v>50000</v>
      </c>
      <c r="S902" s="159">
        <f t="shared" si="391"/>
        <v>0</v>
      </c>
      <c r="T902" s="159">
        <f t="shared" si="391"/>
        <v>0</v>
      </c>
      <c r="U902" s="159">
        <f t="shared" si="391"/>
        <v>0</v>
      </c>
      <c r="V902" s="159">
        <f t="shared" si="391"/>
        <v>0</v>
      </c>
      <c r="W902" s="159">
        <f t="shared" si="391"/>
        <v>0</v>
      </c>
      <c r="X902" s="159">
        <f t="shared" si="391"/>
        <v>0</v>
      </c>
      <c r="Y902" s="159">
        <f t="shared" si="391"/>
        <v>0</v>
      </c>
      <c r="Z902" s="159">
        <f t="shared" si="391"/>
        <v>0</v>
      </c>
      <c r="AA902" s="159">
        <f t="shared" si="391"/>
        <v>0</v>
      </c>
      <c r="AB902" s="159">
        <f t="shared" si="391"/>
        <v>0</v>
      </c>
      <c r="AC902" s="159">
        <f t="shared" si="391"/>
        <v>0</v>
      </c>
      <c r="AD902" s="159">
        <f t="shared" si="391"/>
        <v>0</v>
      </c>
      <c r="AE902" s="159">
        <f t="shared" si="391"/>
        <v>0</v>
      </c>
      <c r="AF902" s="159">
        <f t="shared" si="391"/>
        <v>0</v>
      </c>
      <c r="AG902" s="159">
        <f t="shared" si="391"/>
        <v>50000</v>
      </c>
    </row>
    <row r="903" spans="1:33" ht="31.5" customHeight="1">
      <c r="A903" s="17" t="s">
        <v>42</v>
      </c>
      <c r="B903" s="15">
        <v>774</v>
      </c>
      <c r="C903" s="16" t="s">
        <v>109</v>
      </c>
      <c r="D903" s="16" t="s">
        <v>627</v>
      </c>
      <c r="E903" s="16" t="s">
        <v>518</v>
      </c>
      <c r="F903" s="16" t="s">
        <v>43</v>
      </c>
      <c r="G903" s="159">
        <f>'прил 7'!G473</f>
        <v>50000</v>
      </c>
      <c r="H903" s="159">
        <f>'прил 7'!H473</f>
        <v>50001</v>
      </c>
      <c r="I903" s="159">
        <f>'прил 7'!I473</f>
        <v>50002</v>
      </c>
      <c r="J903" s="159">
        <f>'прил 7'!J473</f>
        <v>50003</v>
      </c>
      <c r="K903" s="159">
        <f>'прил 7'!K473</f>
        <v>50004</v>
      </c>
      <c r="L903" s="159">
        <f>'прил 7'!L473</f>
        <v>50005</v>
      </c>
      <c r="M903" s="159">
        <f>'прил 7'!M473</f>
        <v>50006</v>
      </c>
      <c r="N903" s="159">
        <f>'прил 7'!N473</f>
        <v>50007</v>
      </c>
      <c r="O903" s="159">
        <f>'прил 7'!O473</f>
        <v>50008</v>
      </c>
      <c r="P903" s="159">
        <f>'прил 7'!P473</f>
        <v>50009</v>
      </c>
      <c r="Q903" s="159">
        <f>'прил 7'!Q473</f>
        <v>50010</v>
      </c>
      <c r="R903" s="159">
        <f>'прил 7'!R473</f>
        <v>50000</v>
      </c>
      <c r="S903" s="159">
        <f>'прил 7'!S473</f>
        <v>0</v>
      </c>
      <c r="T903" s="159">
        <f>'прил 7'!T473</f>
        <v>0</v>
      </c>
      <c r="U903" s="159">
        <f>'прил 7'!U473</f>
        <v>0</v>
      </c>
      <c r="V903" s="159">
        <f>'прил 7'!V473</f>
        <v>0</v>
      </c>
      <c r="W903" s="159">
        <f>'прил 7'!W473</f>
        <v>0</v>
      </c>
      <c r="X903" s="159">
        <f>'прил 7'!X473</f>
        <v>0</v>
      </c>
      <c r="Y903" s="159">
        <f>'прил 7'!Y473</f>
        <v>0</v>
      </c>
      <c r="Z903" s="159">
        <f>'прил 7'!Z473</f>
        <v>0</v>
      </c>
      <c r="AA903" s="159">
        <f>'прил 7'!AA473</f>
        <v>0</v>
      </c>
      <c r="AB903" s="159">
        <f>'прил 7'!AB473</f>
        <v>0</v>
      </c>
      <c r="AC903" s="159">
        <f>'прил 7'!AC473</f>
        <v>0</v>
      </c>
      <c r="AD903" s="159">
        <f>'прил 7'!AD473</f>
        <v>0</v>
      </c>
      <c r="AE903" s="159">
        <f>'прил 7'!AE473</f>
        <v>0</v>
      </c>
      <c r="AF903" s="159">
        <f>'прил 7'!AF473</f>
        <v>0</v>
      </c>
      <c r="AG903" s="159">
        <v>50000</v>
      </c>
    </row>
    <row r="904" spans="1:33" s="111" customFormat="1" ht="45" customHeight="1">
      <c r="A904" s="37" t="s">
        <v>786</v>
      </c>
      <c r="B904" s="38">
        <v>792</v>
      </c>
      <c r="C904" s="39" t="s">
        <v>26</v>
      </c>
      <c r="D904" s="39" t="s">
        <v>90</v>
      </c>
      <c r="E904" s="39" t="s">
        <v>468</v>
      </c>
      <c r="F904" s="108"/>
      <c r="G904" s="165">
        <f>G905+G917+G921</f>
        <v>54681351</v>
      </c>
      <c r="H904" s="165">
        <f t="shared" ref="H904:AG904" si="392">H905+H917+H921</f>
        <v>54681356</v>
      </c>
      <c r="I904" s="165">
        <f t="shared" si="392"/>
        <v>54681361</v>
      </c>
      <c r="J904" s="165">
        <f t="shared" si="392"/>
        <v>54681366</v>
      </c>
      <c r="K904" s="165">
        <f t="shared" si="392"/>
        <v>54681371</v>
      </c>
      <c r="L904" s="165">
        <f t="shared" si="392"/>
        <v>54681376</v>
      </c>
      <c r="M904" s="165">
        <f t="shared" si="392"/>
        <v>54681381</v>
      </c>
      <c r="N904" s="165">
        <f t="shared" si="392"/>
        <v>54681386</v>
      </c>
      <c r="O904" s="165">
        <f t="shared" si="392"/>
        <v>54681391</v>
      </c>
      <c r="P904" s="165">
        <f t="shared" si="392"/>
        <v>54681396</v>
      </c>
      <c r="Q904" s="165">
        <f t="shared" si="392"/>
        <v>54681401</v>
      </c>
      <c r="R904" s="165">
        <f t="shared" si="392"/>
        <v>52783104.030000001</v>
      </c>
      <c r="S904" s="165">
        <f t="shared" si="392"/>
        <v>0</v>
      </c>
      <c r="T904" s="165">
        <f t="shared" si="392"/>
        <v>0</v>
      </c>
      <c r="U904" s="165">
        <f t="shared" si="392"/>
        <v>0</v>
      </c>
      <c r="V904" s="165">
        <f t="shared" si="392"/>
        <v>0</v>
      </c>
      <c r="W904" s="165">
        <f t="shared" si="392"/>
        <v>0</v>
      </c>
      <c r="X904" s="165">
        <f t="shared" si="392"/>
        <v>0</v>
      </c>
      <c r="Y904" s="165">
        <f t="shared" si="392"/>
        <v>0</v>
      </c>
      <c r="Z904" s="165">
        <f t="shared" si="392"/>
        <v>0</v>
      </c>
      <c r="AA904" s="165">
        <f t="shared" si="392"/>
        <v>0</v>
      </c>
      <c r="AB904" s="165">
        <f t="shared" si="392"/>
        <v>0</v>
      </c>
      <c r="AC904" s="165">
        <f t="shared" si="392"/>
        <v>0</v>
      </c>
      <c r="AD904" s="165">
        <f t="shared" si="392"/>
        <v>0</v>
      </c>
      <c r="AE904" s="165">
        <f t="shared" si="392"/>
        <v>0</v>
      </c>
      <c r="AF904" s="165">
        <f t="shared" si="392"/>
        <v>0</v>
      </c>
      <c r="AG904" s="165">
        <f t="shared" si="392"/>
        <v>52783104.030000001</v>
      </c>
    </row>
    <row r="905" spans="1:33" s="52" customFormat="1" ht="51" customHeight="1">
      <c r="A905" s="17" t="s">
        <v>349</v>
      </c>
      <c r="B905" s="15">
        <v>792</v>
      </c>
      <c r="C905" s="16" t="s">
        <v>26</v>
      </c>
      <c r="D905" s="16" t="s">
        <v>348</v>
      </c>
      <c r="E905" s="16" t="s">
        <v>473</v>
      </c>
      <c r="F905" s="16"/>
      <c r="G905" s="159">
        <f>G906</f>
        <v>12925436</v>
      </c>
      <c r="H905" s="159">
        <f t="shared" ref="H905:AG905" si="393">H906</f>
        <v>12925437</v>
      </c>
      <c r="I905" s="159">
        <f t="shared" si="393"/>
        <v>12925438</v>
      </c>
      <c r="J905" s="159">
        <f t="shared" si="393"/>
        <v>12925439</v>
      </c>
      <c r="K905" s="159">
        <f t="shared" si="393"/>
        <v>12925440</v>
      </c>
      <c r="L905" s="159">
        <f t="shared" si="393"/>
        <v>12925441</v>
      </c>
      <c r="M905" s="159">
        <f t="shared" si="393"/>
        <v>12925442</v>
      </c>
      <c r="N905" s="159">
        <f t="shared" si="393"/>
        <v>12925443</v>
      </c>
      <c r="O905" s="159">
        <f t="shared" si="393"/>
        <v>12925444</v>
      </c>
      <c r="P905" s="159">
        <f t="shared" si="393"/>
        <v>12925445</v>
      </c>
      <c r="Q905" s="159">
        <f t="shared" si="393"/>
        <v>12925446</v>
      </c>
      <c r="R905" s="159">
        <f t="shared" si="393"/>
        <v>12923598.09</v>
      </c>
      <c r="S905" s="159">
        <f t="shared" si="393"/>
        <v>0</v>
      </c>
      <c r="T905" s="159">
        <f t="shared" si="393"/>
        <v>0</v>
      </c>
      <c r="U905" s="159">
        <f t="shared" si="393"/>
        <v>0</v>
      </c>
      <c r="V905" s="159">
        <f t="shared" si="393"/>
        <v>0</v>
      </c>
      <c r="W905" s="159">
        <f t="shared" si="393"/>
        <v>0</v>
      </c>
      <c r="X905" s="159">
        <f t="shared" si="393"/>
        <v>0</v>
      </c>
      <c r="Y905" s="159">
        <f t="shared" si="393"/>
        <v>0</v>
      </c>
      <c r="Z905" s="159">
        <f t="shared" si="393"/>
        <v>0</v>
      </c>
      <c r="AA905" s="159">
        <f t="shared" si="393"/>
        <v>0</v>
      </c>
      <c r="AB905" s="159">
        <f t="shared" si="393"/>
        <v>0</v>
      </c>
      <c r="AC905" s="159">
        <f t="shared" si="393"/>
        <v>0</v>
      </c>
      <c r="AD905" s="159">
        <f t="shared" si="393"/>
        <v>0</v>
      </c>
      <c r="AE905" s="159">
        <f t="shared" si="393"/>
        <v>0</v>
      </c>
      <c r="AF905" s="159">
        <f t="shared" si="393"/>
        <v>0</v>
      </c>
      <c r="AG905" s="159">
        <f t="shared" si="393"/>
        <v>12923598.09</v>
      </c>
    </row>
    <row r="906" spans="1:33" s="52" customFormat="1" ht="34.5" customHeight="1">
      <c r="A906" s="17" t="s">
        <v>121</v>
      </c>
      <c r="B906" s="15">
        <v>792</v>
      </c>
      <c r="C906" s="16" t="s">
        <v>26</v>
      </c>
      <c r="D906" s="16" t="s">
        <v>348</v>
      </c>
      <c r="E906" s="16" t="s">
        <v>474</v>
      </c>
      <c r="F906" s="16"/>
      <c r="G906" s="159">
        <f>G907+G909+G913+G915</f>
        <v>12925436</v>
      </c>
      <c r="H906" s="159">
        <f t="shared" ref="H906:AG906" si="394">H907+H909+H913+H915</f>
        <v>12925437</v>
      </c>
      <c r="I906" s="159">
        <f t="shared" si="394"/>
        <v>12925438</v>
      </c>
      <c r="J906" s="159">
        <f t="shared" si="394"/>
        <v>12925439</v>
      </c>
      <c r="K906" s="159">
        <f t="shared" si="394"/>
        <v>12925440</v>
      </c>
      <c r="L906" s="159">
        <f t="shared" si="394"/>
        <v>12925441</v>
      </c>
      <c r="M906" s="159">
        <f t="shared" si="394"/>
        <v>12925442</v>
      </c>
      <c r="N906" s="159">
        <f t="shared" si="394"/>
        <v>12925443</v>
      </c>
      <c r="O906" s="159">
        <f t="shared" si="394"/>
        <v>12925444</v>
      </c>
      <c r="P906" s="159">
        <f t="shared" si="394"/>
        <v>12925445</v>
      </c>
      <c r="Q906" s="159">
        <f t="shared" si="394"/>
        <v>12925446</v>
      </c>
      <c r="R906" s="159">
        <f t="shared" si="394"/>
        <v>12923598.09</v>
      </c>
      <c r="S906" s="159">
        <f t="shared" si="394"/>
        <v>0</v>
      </c>
      <c r="T906" s="159">
        <f t="shared" si="394"/>
        <v>0</v>
      </c>
      <c r="U906" s="159">
        <f t="shared" si="394"/>
        <v>0</v>
      </c>
      <c r="V906" s="159">
        <f t="shared" si="394"/>
        <v>0</v>
      </c>
      <c r="W906" s="159">
        <f t="shared" si="394"/>
        <v>0</v>
      </c>
      <c r="X906" s="159">
        <f t="shared" si="394"/>
        <v>0</v>
      </c>
      <c r="Y906" s="159">
        <f t="shared" si="394"/>
        <v>0</v>
      </c>
      <c r="Z906" s="159">
        <f t="shared" si="394"/>
        <v>0</v>
      </c>
      <c r="AA906" s="159">
        <f t="shared" si="394"/>
        <v>0</v>
      </c>
      <c r="AB906" s="159">
        <f t="shared" si="394"/>
        <v>0</v>
      </c>
      <c r="AC906" s="159">
        <f t="shared" si="394"/>
        <v>0</v>
      </c>
      <c r="AD906" s="159">
        <f t="shared" si="394"/>
        <v>0</v>
      </c>
      <c r="AE906" s="159">
        <f t="shared" si="394"/>
        <v>0</v>
      </c>
      <c r="AF906" s="159">
        <f t="shared" si="394"/>
        <v>0</v>
      </c>
      <c r="AG906" s="159">
        <f t="shared" si="394"/>
        <v>12923598.09</v>
      </c>
    </row>
    <row r="907" spans="1:33" s="52" customFormat="1" ht="51">
      <c r="A907" s="17" t="s">
        <v>92</v>
      </c>
      <c r="B907" s="15">
        <v>792</v>
      </c>
      <c r="C907" s="16" t="s">
        <v>26</v>
      </c>
      <c r="D907" s="16" t="s">
        <v>348</v>
      </c>
      <c r="E907" s="16" t="s">
        <v>474</v>
      </c>
      <c r="F907" s="16" t="s">
        <v>95</v>
      </c>
      <c r="G907" s="159">
        <f>G908</f>
        <v>11316714.5</v>
      </c>
      <c r="H907" s="159">
        <f t="shared" ref="H907:AG907" si="395">H908</f>
        <v>11316714.5</v>
      </c>
      <c r="I907" s="159">
        <f t="shared" si="395"/>
        <v>11316714.5</v>
      </c>
      <c r="J907" s="159">
        <f t="shared" si="395"/>
        <v>11316714.5</v>
      </c>
      <c r="K907" s="159">
        <f t="shared" si="395"/>
        <v>11316714.5</v>
      </c>
      <c r="L907" s="159">
        <f t="shared" si="395"/>
        <v>11316714.5</v>
      </c>
      <c r="M907" s="159">
        <f t="shared" si="395"/>
        <v>11316714.5</v>
      </c>
      <c r="N907" s="159">
        <f t="shared" si="395"/>
        <v>11316714.5</v>
      </c>
      <c r="O907" s="159">
        <f t="shared" si="395"/>
        <v>11316714.5</v>
      </c>
      <c r="P907" s="159">
        <f t="shared" si="395"/>
        <v>11316714.5</v>
      </c>
      <c r="Q907" s="159">
        <f t="shared" si="395"/>
        <v>11316714.5</v>
      </c>
      <c r="R907" s="159">
        <f t="shared" si="395"/>
        <v>11315761.42</v>
      </c>
      <c r="S907" s="159">
        <f t="shared" si="395"/>
        <v>0</v>
      </c>
      <c r="T907" s="159">
        <f t="shared" si="395"/>
        <v>0</v>
      </c>
      <c r="U907" s="159">
        <f t="shared" si="395"/>
        <v>0</v>
      </c>
      <c r="V907" s="159">
        <f t="shared" si="395"/>
        <v>0</v>
      </c>
      <c r="W907" s="159">
        <f t="shared" si="395"/>
        <v>0</v>
      </c>
      <c r="X907" s="159">
        <f t="shared" si="395"/>
        <v>0</v>
      </c>
      <c r="Y907" s="159">
        <f t="shared" si="395"/>
        <v>0</v>
      </c>
      <c r="Z907" s="159">
        <f t="shared" si="395"/>
        <v>0</v>
      </c>
      <c r="AA907" s="159">
        <f t="shared" si="395"/>
        <v>0</v>
      </c>
      <c r="AB907" s="159">
        <f t="shared" si="395"/>
        <v>0</v>
      </c>
      <c r="AC907" s="159">
        <f t="shared" si="395"/>
        <v>0</v>
      </c>
      <c r="AD907" s="159">
        <f t="shared" si="395"/>
        <v>0</v>
      </c>
      <c r="AE907" s="159">
        <f t="shared" si="395"/>
        <v>0</v>
      </c>
      <c r="AF907" s="159">
        <f t="shared" si="395"/>
        <v>0</v>
      </c>
      <c r="AG907" s="159">
        <f t="shared" si="395"/>
        <v>11315761.42</v>
      </c>
    </row>
    <row r="908" spans="1:33" s="52" customFormat="1" ht="25.5">
      <c r="A908" s="17" t="s">
        <v>93</v>
      </c>
      <c r="B908" s="15">
        <v>792</v>
      </c>
      <c r="C908" s="16" t="s">
        <v>26</v>
      </c>
      <c r="D908" s="16" t="s">
        <v>348</v>
      </c>
      <c r="E908" s="16" t="s">
        <v>474</v>
      </c>
      <c r="F908" s="16" t="s">
        <v>96</v>
      </c>
      <c r="G908" s="159">
        <f>'прил 7'!G807</f>
        <v>11316714.5</v>
      </c>
      <c r="H908" s="159">
        <f>'прил 7'!H807</f>
        <v>11316714.5</v>
      </c>
      <c r="I908" s="159">
        <f>'прил 7'!I807</f>
        <v>11316714.5</v>
      </c>
      <c r="J908" s="159">
        <f>'прил 7'!J807</f>
        <v>11316714.5</v>
      </c>
      <c r="K908" s="159">
        <f>'прил 7'!K807</f>
        <v>11316714.5</v>
      </c>
      <c r="L908" s="159">
        <f>'прил 7'!L807</f>
        <v>11316714.5</v>
      </c>
      <c r="M908" s="159">
        <f>'прил 7'!M807</f>
        <v>11316714.5</v>
      </c>
      <c r="N908" s="159">
        <f>'прил 7'!N807</f>
        <v>11316714.5</v>
      </c>
      <c r="O908" s="159">
        <f>'прил 7'!O807</f>
        <v>11316714.5</v>
      </c>
      <c r="P908" s="159">
        <f>'прил 7'!P807</f>
        <v>11316714.5</v>
      </c>
      <c r="Q908" s="159">
        <f>'прил 7'!Q807</f>
        <v>11316714.5</v>
      </c>
      <c r="R908" s="159">
        <f>'прил 7'!R807</f>
        <v>11315761.42</v>
      </c>
      <c r="S908" s="159">
        <f>'прил 7'!S807</f>
        <v>0</v>
      </c>
      <c r="T908" s="159">
        <f>'прил 7'!T807</f>
        <v>0</v>
      </c>
      <c r="U908" s="159">
        <f>'прил 7'!U807</f>
        <v>0</v>
      </c>
      <c r="V908" s="159">
        <f>'прил 7'!V807</f>
        <v>0</v>
      </c>
      <c r="W908" s="159">
        <f>'прил 7'!W807</f>
        <v>0</v>
      </c>
      <c r="X908" s="159">
        <f>'прил 7'!X807</f>
        <v>0</v>
      </c>
      <c r="Y908" s="159">
        <f>'прил 7'!Y807</f>
        <v>0</v>
      </c>
      <c r="Z908" s="159">
        <f>'прил 7'!Z807</f>
        <v>0</v>
      </c>
      <c r="AA908" s="159">
        <f>'прил 7'!AA807</f>
        <v>0</v>
      </c>
      <c r="AB908" s="159">
        <f>'прил 7'!AB807</f>
        <v>0</v>
      </c>
      <c r="AC908" s="159">
        <f>'прил 7'!AC807</f>
        <v>0</v>
      </c>
      <c r="AD908" s="159">
        <f>'прил 7'!AD807</f>
        <v>0</v>
      </c>
      <c r="AE908" s="159">
        <f>'прил 7'!AE807</f>
        <v>0</v>
      </c>
      <c r="AF908" s="159">
        <f>'прил 7'!AF807</f>
        <v>0</v>
      </c>
      <c r="AG908" s="159">
        <v>11315761.42</v>
      </c>
    </row>
    <row r="909" spans="1:33" s="52" customFormat="1" ht="25.5">
      <c r="A909" s="17" t="s">
        <v>49</v>
      </c>
      <c r="B909" s="15">
        <v>792</v>
      </c>
      <c r="C909" s="16" t="s">
        <v>26</v>
      </c>
      <c r="D909" s="16" t="s">
        <v>348</v>
      </c>
      <c r="E909" s="16" t="s">
        <v>474</v>
      </c>
      <c r="F909" s="16" t="s">
        <v>50</v>
      </c>
      <c r="G909" s="159">
        <f>G910</f>
        <v>1588721.5</v>
      </c>
      <c r="H909" s="159">
        <f t="shared" ref="H909:AG909" si="396">H910</f>
        <v>1588721.5</v>
      </c>
      <c r="I909" s="159">
        <f t="shared" si="396"/>
        <v>1588721.5</v>
      </c>
      <c r="J909" s="159">
        <f t="shared" si="396"/>
        <v>1588721.5</v>
      </c>
      <c r="K909" s="159">
        <f t="shared" si="396"/>
        <v>1588721.5</v>
      </c>
      <c r="L909" s="159">
        <f t="shared" si="396"/>
        <v>1588721.5</v>
      </c>
      <c r="M909" s="159">
        <f t="shared" si="396"/>
        <v>1588721.5</v>
      </c>
      <c r="N909" s="159">
        <f t="shared" si="396"/>
        <v>1588721.5</v>
      </c>
      <c r="O909" s="159">
        <f t="shared" si="396"/>
        <v>1588721.5</v>
      </c>
      <c r="P909" s="159">
        <f t="shared" si="396"/>
        <v>1588721.5</v>
      </c>
      <c r="Q909" s="159">
        <f t="shared" si="396"/>
        <v>1588721.5</v>
      </c>
      <c r="R909" s="159">
        <f t="shared" si="396"/>
        <v>1587836.67</v>
      </c>
      <c r="S909" s="159">
        <f t="shared" si="396"/>
        <v>0</v>
      </c>
      <c r="T909" s="159">
        <f t="shared" si="396"/>
        <v>0</v>
      </c>
      <c r="U909" s="159">
        <f t="shared" si="396"/>
        <v>0</v>
      </c>
      <c r="V909" s="159">
        <f t="shared" si="396"/>
        <v>0</v>
      </c>
      <c r="W909" s="159">
        <f t="shared" si="396"/>
        <v>0</v>
      </c>
      <c r="X909" s="159">
        <f t="shared" si="396"/>
        <v>0</v>
      </c>
      <c r="Y909" s="159">
        <f t="shared" si="396"/>
        <v>0</v>
      </c>
      <c r="Z909" s="159">
        <f t="shared" si="396"/>
        <v>0</v>
      </c>
      <c r="AA909" s="159">
        <f t="shared" si="396"/>
        <v>0</v>
      </c>
      <c r="AB909" s="159">
        <f t="shared" si="396"/>
        <v>0</v>
      </c>
      <c r="AC909" s="159">
        <f t="shared" si="396"/>
        <v>0</v>
      </c>
      <c r="AD909" s="159">
        <f t="shared" si="396"/>
        <v>0</v>
      </c>
      <c r="AE909" s="159">
        <f t="shared" si="396"/>
        <v>0</v>
      </c>
      <c r="AF909" s="159">
        <f t="shared" si="396"/>
        <v>0</v>
      </c>
      <c r="AG909" s="159">
        <f t="shared" si="396"/>
        <v>1587836.67</v>
      </c>
    </row>
    <row r="910" spans="1:33" s="52" customFormat="1" ht="25.5">
      <c r="A910" s="17" t="s">
        <v>51</v>
      </c>
      <c r="B910" s="15">
        <v>792</v>
      </c>
      <c r="C910" s="16" t="s">
        <v>26</v>
      </c>
      <c r="D910" s="16" t="s">
        <v>348</v>
      </c>
      <c r="E910" s="16" t="s">
        <v>474</v>
      </c>
      <c r="F910" s="16" t="s">
        <v>52</v>
      </c>
      <c r="G910" s="159">
        <f>'прил 7'!G811</f>
        <v>1588721.5</v>
      </c>
      <c r="H910" s="159">
        <f>'прил 7'!H811</f>
        <v>1588721.5</v>
      </c>
      <c r="I910" s="159">
        <f>'прил 7'!I811</f>
        <v>1588721.5</v>
      </c>
      <c r="J910" s="159">
        <f>'прил 7'!J811</f>
        <v>1588721.5</v>
      </c>
      <c r="K910" s="159">
        <f>'прил 7'!K811</f>
        <v>1588721.5</v>
      </c>
      <c r="L910" s="159">
        <f>'прил 7'!L811</f>
        <v>1588721.5</v>
      </c>
      <c r="M910" s="159">
        <f>'прил 7'!M811</f>
        <v>1588721.5</v>
      </c>
      <c r="N910" s="159">
        <f>'прил 7'!N811</f>
        <v>1588721.5</v>
      </c>
      <c r="O910" s="159">
        <f>'прил 7'!O811</f>
        <v>1588721.5</v>
      </c>
      <c r="P910" s="159">
        <f>'прил 7'!P811</f>
        <v>1588721.5</v>
      </c>
      <c r="Q910" s="159">
        <f>'прил 7'!Q811</f>
        <v>1588721.5</v>
      </c>
      <c r="R910" s="159">
        <f>'прил 7'!R811</f>
        <v>1587836.67</v>
      </c>
      <c r="S910" s="159">
        <f>'прил 7'!S811</f>
        <v>0</v>
      </c>
      <c r="T910" s="159">
        <f>'прил 7'!T811</f>
        <v>0</v>
      </c>
      <c r="U910" s="159">
        <f>'прил 7'!U811</f>
        <v>0</v>
      </c>
      <c r="V910" s="159">
        <f>'прил 7'!V811</f>
        <v>0</v>
      </c>
      <c r="W910" s="159">
        <f>'прил 7'!W811</f>
        <v>0</v>
      </c>
      <c r="X910" s="159">
        <f>'прил 7'!X811</f>
        <v>0</v>
      </c>
      <c r="Y910" s="159">
        <f>'прил 7'!Y811</f>
        <v>0</v>
      </c>
      <c r="Z910" s="159">
        <f>'прил 7'!Z811</f>
        <v>0</v>
      </c>
      <c r="AA910" s="159">
        <f>'прил 7'!AA811</f>
        <v>0</v>
      </c>
      <c r="AB910" s="159">
        <f>'прил 7'!AB811</f>
        <v>0</v>
      </c>
      <c r="AC910" s="159">
        <f>'прил 7'!AC811</f>
        <v>0</v>
      </c>
      <c r="AD910" s="159">
        <f>'прил 7'!AD811</f>
        <v>0</v>
      </c>
      <c r="AE910" s="159">
        <f>'прил 7'!AE811</f>
        <v>0</v>
      </c>
      <c r="AF910" s="159">
        <f>'прил 7'!AF811</f>
        <v>0</v>
      </c>
      <c r="AG910" s="159">
        <v>1587836.67</v>
      </c>
    </row>
    <row r="911" spans="1:33" s="52" customFormat="1" ht="25.5" hidden="1">
      <c r="A911" s="17" t="s">
        <v>350</v>
      </c>
      <c r="B911" s="15">
        <v>792</v>
      </c>
      <c r="C911" s="16" t="s">
        <v>26</v>
      </c>
      <c r="D911" s="16" t="s">
        <v>348</v>
      </c>
      <c r="E911" s="16" t="s">
        <v>474</v>
      </c>
      <c r="F911" s="16" t="s">
        <v>351</v>
      </c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  <c r="AE911" s="159"/>
      <c r="AF911" s="159"/>
      <c r="AG911" s="159"/>
    </row>
    <row r="912" spans="1:33" s="52" customFormat="1" ht="39" hidden="1" customHeight="1">
      <c r="A912" s="17" t="s">
        <v>650</v>
      </c>
      <c r="B912" s="15">
        <v>792</v>
      </c>
      <c r="C912" s="16" t="s">
        <v>26</v>
      </c>
      <c r="D912" s="16" t="s">
        <v>348</v>
      </c>
      <c r="E912" s="16" t="s">
        <v>474</v>
      </c>
      <c r="F912" s="16" t="s">
        <v>53</v>
      </c>
      <c r="G912" s="159"/>
      <c r="H912" s="159"/>
      <c r="I912" s="159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  <c r="AE912" s="159"/>
      <c r="AF912" s="159"/>
      <c r="AG912" s="159"/>
    </row>
    <row r="913" spans="1:33" s="52" customFormat="1" ht="25.5" hidden="1">
      <c r="A913" s="17" t="s">
        <v>51</v>
      </c>
      <c r="B913" s="15">
        <v>792</v>
      </c>
      <c r="C913" s="16" t="s">
        <v>26</v>
      </c>
      <c r="D913" s="16" t="s">
        <v>348</v>
      </c>
      <c r="E913" s="16" t="s">
        <v>474</v>
      </c>
      <c r="F913" s="16" t="s">
        <v>101</v>
      </c>
      <c r="G913" s="159">
        <f>G914</f>
        <v>0</v>
      </c>
      <c r="H913" s="159">
        <f t="shared" ref="H913:AG913" si="397">H914</f>
        <v>0</v>
      </c>
      <c r="I913" s="159">
        <f t="shared" si="397"/>
        <v>0</v>
      </c>
      <c r="J913" s="159">
        <f t="shared" si="397"/>
        <v>0</v>
      </c>
      <c r="K913" s="159">
        <f t="shared" si="397"/>
        <v>0</v>
      </c>
      <c r="L913" s="159">
        <f t="shared" si="397"/>
        <v>0</v>
      </c>
      <c r="M913" s="159">
        <f t="shared" si="397"/>
        <v>0</v>
      </c>
      <c r="N913" s="159">
        <f t="shared" si="397"/>
        <v>0</v>
      </c>
      <c r="O913" s="159">
        <f t="shared" si="397"/>
        <v>0</v>
      </c>
      <c r="P913" s="159">
        <f t="shared" si="397"/>
        <v>0</v>
      </c>
      <c r="Q913" s="159">
        <f t="shared" si="397"/>
        <v>0</v>
      </c>
      <c r="R913" s="159">
        <f t="shared" si="397"/>
        <v>0</v>
      </c>
      <c r="S913" s="159">
        <f t="shared" si="397"/>
        <v>0</v>
      </c>
      <c r="T913" s="159">
        <f t="shared" si="397"/>
        <v>0</v>
      </c>
      <c r="U913" s="159">
        <f t="shared" si="397"/>
        <v>0</v>
      </c>
      <c r="V913" s="159">
        <f t="shared" si="397"/>
        <v>0</v>
      </c>
      <c r="W913" s="159">
        <f t="shared" si="397"/>
        <v>0</v>
      </c>
      <c r="X913" s="159">
        <f t="shared" si="397"/>
        <v>0</v>
      </c>
      <c r="Y913" s="159">
        <f t="shared" si="397"/>
        <v>0</v>
      </c>
      <c r="Z913" s="159">
        <f t="shared" si="397"/>
        <v>0</v>
      </c>
      <c r="AA913" s="159">
        <f t="shared" si="397"/>
        <v>0</v>
      </c>
      <c r="AB913" s="159">
        <f t="shared" si="397"/>
        <v>0</v>
      </c>
      <c r="AC913" s="159">
        <f t="shared" si="397"/>
        <v>0</v>
      </c>
      <c r="AD913" s="159">
        <f t="shared" si="397"/>
        <v>0</v>
      </c>
      <c r="AE913" s="159">
        <f t="shared" si="397"/>
        <v>0</v>
      </c>
      <c r="AF913" s="159">
        <f t="shared" si="397"/>
        <v>0</v>
      </c>
      <c r="AG913" s="159">
        <f t="shared" si="397"/>
        <v>0</v>
      </c>
    </row>
    <row r="914" spans="1:33" s="52" customFormat="1" hidden="1">
      <c r="A914" s="17" t="s">
        <v>323</v>
      </c>
      <c r="B914" s="15">
        <v>792</v>
      </c>
      <c r="C914" s="16" t="s">
        <v>26</v>
      </c>
      <c r="D914" s="16" t="s">
        <v>348</v>
      </c>
      <c r="E914" s="16" t="s">
        <v>474</v>
      </c>
      <c r="F914" s="16" t="s">
        <v>104</v>
      </c>
      <c r="G914" s="159">
        <f>'прил 7'!G815</f>
        <v>0</v>
      </c>
      <c r="H914" s="159">
        <f>'прил 7'!H815</f>
        <v>0</v>
      </c>
      <c r="I914" s="159">
        <f>'прил 7'!I815</f>
        <v>0</v>
      </c>
      <c r="J914" s="159">
        <f>'прил 7'!J815</f>
        <v>0</v>
      </c>
      <c r="K914" s="159">
        <f>'прил 7'!K815</f>
        <v>0</v>
      </c>
      <c r="L914" s="159">
        <f>'прил 7'!L815</f>
        <v>0</v>
      </c>
      <c r="M914" s="159">
        <f>'прил 7'!M815</f>
        <v>0</v>
      </c>
      <c r="N914" s="159">
        <f>'прил 7'!N815</f>
        <v>0</v>
      </c>
      <c r="O914" s="159">
        <f>'прил 7'!O815</f>
        <v>0</v>
      </c>
      <c r="P914" s="159">
        <f>'прил 7'!P815</f>
        <v>0</v>
      </c>
      <c r="Q914" s="159">
        <f>'прил 7'!Q815</f>
        <v>0</v>
      </c>
      <c r="R914" s="159">
        <f>'прил 7'!R815</f>
        <v>0</v>
      </c>
      <c r="S914" s="159">
        <f>'прил 7'!S815</f>
        <v>0</v>
      </c>
      <c r="T914" s="159">
        <f>'прил 7'!T815</f>
        <v>0</v>
      </c>
      <c r="U914" s="159">
        <f>'прил 7'!U815</f>
        <v>0</v>
      </c>
      <c r="V914" s="159">
        <f>'прил 7'!V815</f>
        <v>0</v>
      </c>
      <c r="W914" s="159">
        <f>'прил 7'!W815</f>
        <v>0</v>
      </c>
      <c r="X914" s="159">
        <f>'прил 7'!X815</f>
        <v>0</v>
      </c>
      <c r="Y914" s="159">
        <f>'прил 7'!Y815</f>
        <v>0</v>
      </c>
      <c r="Z914" s="159">
        <f>'прил 7'!Z815</f>
        <v>0</v>
      </c>
      <c r="AA914" s="159">
        <f>'прил 7'!AA815</f>
        <v>0</v>
      </c>
      <c r="AB914" s="159">
        <f>'прил 7'!AB815</f>
        <v>0</v>
      </c>
      <c r="AC914" s="159">
        <f>'прил 7'!AC815</f>
        <v>0</v>
      </c>
      <c r="AD914" s="159">
        <f>'прил 7'!AD815</f>
        <v>0</v>
      </c>
      <c r="AE914" s="159">
        <f>'прил 7'!AE815</f>
        <v>0</v>
      </c>
      <c r="AF914" s="159">
        <f>'прил 7'!AF815</f>
        <v>0</v>
      </c>
      <c r="AG914" s="159">
        <f>'прил 7'!AG815</f>
        <v>0</v>
      </c>
    </row>
    <row r="915" spans="1:33" s="52" customFormat="1">
      <c r="A915" s="33" t="s">
        <v>100</v>
      </c>
      <c r="B915" s="15">
        <v>792</v>
      </c>
      <c r="C915" s="16" t="s">
        <v>26</v>
      </c>
      <c r="D915" s="16" t="s">
        <v>348</v>
      </c>
      <c r="E915" s="16" t="s">
        <v>474</v>
      </c>
      <c r="F915" s="16" t="s">
        <v>101</v>
      </c>
      <c r="G915" s="159">
        <f>G916</f>
        <v>20000</v>
      </c>
      <c r="H915" s="159">
        <f t="shared" ref="H915:AG915" si="398">H916</f>
        <v>20001</v>
      </c>
      <c r="I915" s="159">
        <f t="shared" si="398"/>
        <v>20002</v>
      </c>
      <c r="J915" s="159">
        <f t="shared" si="398"/>
        <v>20003</v>
      </c>
      <c r="K915" s="159">
        <f t="shared" si="398"/>
        <v>20004</v>
      </c>
      <c r="L915" s="159">
        <f t="shared" si="398"/>
        <v>20005</v>
      </c>
      <c r="M915" s="159">
        <f t="shared" si="398"/>
        <v>20006</v>
      </c>
      <c r="N915" s="159">
        <f t="shared" si="398"/>
        <v>20007</v>
      </c>
      <c r="O915" s="159">
        <f t="shared" si="398"/>
        <v>20008</v>
      </c>
      <c r="P915" s="159">
        <f t="shared" si="398"/>
        <v>20009</v>
      </c>
      <c r="Q915" s="159">
        <f t="shared" si="398"/>
        <v>20010</v>
      </c>
      <c r="R915" s="159">
        <f t="shared" si="398"/>
        <v>20000</v>
      </c>
      <c r="S915" s="159">
        <f t="shared" si="398"/>
        <v>0</v>
      </c>
      <c r="T915" s="159">
        <f t="shared" si="398"/>
        <v>0</v>
      </c>
      <c r="U915" s="159">
        <f t="shared" si="398"/>
        <v>0</v>
      </c>
      <c r="V915" s="159">
        <f t="shared" si="398"/>
        <v>0</v>
      </c>
      <c r="W915" s="159">
        <f t="shared" si="398"/>
        <v>0</v>
      </c>
      <c r="X915" s="159">
        <f t="shared" si="398"/>
        <v>0</v>
      </c>
      <c r="Y915" s="159">
        <f t="shared" si="398"/>
        <v>0</v>
      </c>
      <c r="Z915" s="159">
        <f t="shared" si="398"/>
        <v>0</v>
      </c>
      <c r="AA915" s="159">
        <f t="shared" si="398"/>
        <v>0</v>
      </c>
      <c r="AB915" s="159">
        <f t="shared" si="398"/>
        <v>0</v>
      </c>
      <c r="AC915" s="159">
        <f t="shared" si="398"/>
        <v>0</v>
      </c>
      <c r="AD915" s="159">
        <f t="shared" si="398"/>
        <v>0</v>
      </c>
      <c r="AE915" s="159">
        <f t="shared" si="398"/>
        <v>0</v>
      </c>
      <c r="AF915" s="159">
        <f t="shared" si="398"/>
        <v>0</v>
      </c>
      <c r="AG915" s="159">
        <f t="shared" si="398"/>
        <v>20000</v>
      </c>
    </row>
    <row r="916" spans="1:33" s="52" customFormat="1">
      <c r="A916" s="33" t="s">
        <v>323</v>
      </c>
      <c r="B916" s="15">
        <v>792</v>
      </c>
      <c r="C916" s="16" t="s">
        <v>26</v>
      </c>
      <c r="D916" s="16" t="s">
        <v>348</v>
      </c>
      <c r="E916" s="16" t="s">
        <v>474</v>
      </c>
      <c r="F916" s="16" t="s">
        <v>104</v>
      </c>
      <c r="G916" s="159">
        <f>'прил 7'!G817</f>
        <v>20000</v>
      </c>
      <c r="H916" s="159">
        <f>'прил 7'!H817</f>
        <v>20001</v>
      </c>
      <c r="I916" s="159">
        <f>'прил 7'!I817</f>
        <v>20002</v>
      </c>
      <c r="J916" s="159">
        <f>'прил 7'!J817</f>
        <v>20003</v>
      </c>
      <c r="K916" s="159">
        <f>'прил 7'!K817</f>
        <v>20004</v>
      </c>
      <c r="L916" s="159">
        <f>'прил 7'!L817</f>
        <v>20005</v>
      </c>
      <c r="M916" s="159">
        <f>'прил 7'!M817</f>
        <v>20006</v>
      </c>
      <c r="N916" s="159">
        <f>'прил 7'!N817</f>
        <v>20007</v>
      </c>
      <c r="O916" s="159">
        <f>'прил 7'!O817</f>
        <v>20008</v>
      </c>
      <c r="P916" s="159">
        <f>'прил 7'!P817</f>
        <v>20009</v>
      </c>
      <c r="Q916" s="159">
        <f>'прил 7'!Q817</f>
        <v>20010</v>
      </c>
      <c r="R916" s="159">
        <f>'прил 7'!R817</f>
        <v>20000</v>
      </c>
      <c r="S916" s="159">
        <f>'прил 7'!S817</f>
        <v>0</v>
      </c>
      <c r="T916" s="159">
        <f>'прил 7'!T817</f>
        <v>0</v>
      </c>
      <c r="U916" s="159">
        <f>'прил 7'!U817</f>
        <v>0</v>
      </c>
      <c r="V916" s="159">
        <f>'прил 7'!V817</f>
        <v>0</v>
      </c>
      <c r="W916" s="159">
        <f>'прил 7'!W817</f>
        <v>0</v>
      </c>
      <c r="X916" s="159">
        <f>'прил 7'!X817</f>
        <v>0</v>
      </c>
      <c r="Y916" s="159">
        <f>'прил 7'!Y817</f>
        <v>0</v>
      </c>
      <c r="Z916" s="159">
        <f>'прил 7'!Z817</f>
        <v>0</v>
      </c>
      <c r="AA916" s="159">
        <f>'прил 7'!AA817</f>
        <v>0</v>
      </c>
      <c r="AB916" s="159">
        <f>'прил 7'!AB817</f>
        <v>0</v>
      </c>
      <c r="AC916" s="159">
        <f>'прил 7'!AC817</f>
        <v>0</v>
      </c>
      <c r="AD916" s="159">
        <f>'прил 7'!AD817</f>
        <v>0</v>
      </c>
      <c r="AE916" s="159">
        <f>'прил 7'!AE817</f>
        <v>0</v>
      </c>
      <c r="AF916" s="159">
        <f>'прил 7'!AF817</f>
        <v>0</v>
      </c>
      <c r="AG916" s="159">
        <v>20000</v>
      </c>
    </row>
    <row r="917" spans="1:33" s="31" customFormat="1" ht="25.5">
      <c r="A917" s="17" t="s">
        <v>620</v>
      </c>
      <c r="B917" s="15">
        <v>792</v>
      </c>
      <c r="C917" s="16" t="s">
        <v>32</v>
      </c>
      <c r="D917" s="16" t="s">
        <v>26</v>
      </c>
      <c r="E917" s="16" t="s">
        <v>481</v>
      </c>
      <c r="F917" s="42"/>
      <c r="G917" s="159">
        <f>G918</f>
        <v>3438370</v>
      </c>
      <c r="H917" s="159">
        <f t="shared" ref="H917:AG919" si="399">H918</f>
        <v>3438370</v>
      </c>
      <c r="I917" s="159">
        <f t="shared" si="399"/>
        <v>3438370</v>
      </c>
      <c r="J917" s="159">
        <f t="shared" si="399"/>
        <v>3438370</v>
      </c>
      <c r="K917" s="159">
        <f t="shared" si="399"/>
        <v>3438370</v>
      </c>
      <c r="L917" s="159">
        <f t="shared" si="399"/>
        <v>3438370</v>
      </c>
      <c r="M917" s="159">
        <f t="shared" si="399"/>
        <v>3438370</v>
      </c>
      <c r="N917" s="159">
        <f t="shared" si="399"/>
        <v>3438370</v>
      </c>
      <c r="O917" s="159">
        <f t="shared" si="399"/>
        <v>3438370</v>
      </c>
      <c r="P917" s="159">
        <f t="shared" si="399"/>
        <v>3438370</v>
      </c>
      <c r="Q917" s="159">
        <f t="shared" si="399"/>
        <v>3438370</v>
      </c>
      <c r="R917" s="159">
        <f t="shared" si="399"/>
        <v>1541960.94</v>
      </c>
      <c r="S917" s="159">
        <f t="shared" si="399"/>
        <v>0</v>
      </c>
      <c r="T917" s="159">
        <f t="shared" si="399"/>
        <v>0</v>
      </c>
      <c r="U917" s="159">
        <f t="shared" si="399"/>
        <v>0</v>
      </c>
      <c r="V917" s="159">
        <f t="shared" si="399"/>
        <v>0</v>
      </c>
      <c r="W917" s="159">
        <f t="shared" si="399"/>
        <v>0</v>
      </c>
      <c r="X917" s="159">
        <f t="shared" si="399"/>
        <v>0</v>
      </c>
      <c r="Y917" s="159">
        <f t="shared" si="399"/>
        <v>0</v>
      </c>
      <c r="Z917" s="159">
        <f t="shared" si="399"/>
        <v>0</v>
      </c>
      <c r="AA917" s="159">
        <f t="shared" si="399"/>
        <v>0</v>
      </c>
      <c r="AB917" s="159">
        <f t="shared" si="399"/>
        <v>0</v>
      </c>
      <c r="AC917" s="159">
        <f t="shared" si="399"/>
        <v>0</v>
      </c>
      <c r="AD917" s="159">
        <f t="shared" si="399"/>
        <v>0</v>
      </c>
      <c r="AE917" s="159">
        <f t="shared" si="399"/>
        <v>0</v>
      </c>
      <c r="AF917" s="159">
        <f t="shared" si="399"/>
        <v>0</v>
      </c>
      <c r="AG917" s="159">
        <f t="shared" si="399"/>
        <v>1541960.94</v>
      </c>
    </row>
    <row r="918" spans="1:33">
      <c r="A918" s="17" t="s">
        <v>621</v>
      </c>
      <c r="B918" s="15">
        <v>792</v>
      </c>
      <c r="C918" s="16" t="s">
        <v>32</v>
      </c>
      <c r="D918" s="16" t="s">
        <v>26</v>
      </c>
      <c r="E918" s="16" t="s">
        <v>482</v>
      </c>
      <c r="F918" s="16"/>
      <c r="G918" s="159">
        <f>G919</f>
        <v>3438370</v>
      </c>
      <c r="H918" s="159">
        <f t="shared" si="399"/>
        <v>3438370</v>
      </c>
      <c r="I918" s="159">
        <f t="shared" si="399"/>
        <v>3438370</v>
      </c>
      <c r="J918" s="159">
        <f t="shared" si="399"/>
        <v>3438370</v>
      </c>
      <c r="K918" s="159">
        <f t="shared" si="399"/>
        <v>3438370</v>
      </c>
      <c r="L918" s="159">
        <f t="shared" si="399"/>
        <v>3438370</v>
      </c>
      <c r="M918" s="159">
        <f t="shared" si="399"/>
        <v>3438370</v>
      </c>
      <c r="N918" s="159">
        <f t="shared" si="399"/>
        <v>3438370</v>
      </c>
      <c r="O918" s="159">
        <f t="shared" si="399"/>
        <v>3438370</v>
      </c>
      <c r="P918" s="159">
        <f t="shared" si="399"/>
        <v>3438370</v>
      </c>
      <c r="Q918" s="159">
        <f t="shared" si="399"/>
        <v>3438370</v>
      </c>
      <c r="R918" s="159">
        <f t="shared" si="399"/>
        <v>1541960.94</v>
      </c>
      <c r="S918" s="159">
        <f t="shared" si="399"/>
        <v>0</v>
      </c>
      <c r="T918" s="159">
        <f t="shared" si="399"/>
        <v>0</v>
      </c>
      <c r="U918" s="159">
        <f t="shared" si="399"/>
        <v>0</v>
      </c>
      <c r="V918" s="159">
        <f t="shared" si="399"/>
        <v>0</v>
      </c>
      <c r="W918" s="159">
        <f t="shared" si="399"/>
        <v>0</v>
      </c>
      <c r="X918" s="159">
        <f t="shared" si="399"/>
        <v>0</v>
      </c>
      <c r="Y918" s="159">
        <f t="shared" si="399"/>
        <v>0</v>
      </c>
      <c r="Z918" s="159">
        <f t="shared" si="399"/>
        <v>0</v>
      </c>
      <c r="AA918" s="159">
        <f t="shared" si="399"/>
        <v>0</v>
      </c>
      <c r="AB918" s="159">
        <f t="shared" si="399"/>
        <v>0</v>
      </c>
      <c r="AC918" s="159">
        <f t="shared" si="399"/>
        <v>0</v>
      </c>
      <c r="AD918" s="159">
        <f t="shared" si="399"/>
        <v>0</v>
      </c>
      <c r="AE918" s="159">
        <f t="shared" si="399"/>
        <v>0</v>
      </c>
      <c r="AF918" s="159">
        <f t="shared" si="399"/>
        <v>0</v>
      </c>
      <c r="AG918" s="159">
        <f t="shared" si="399"/>
        <v>1541960.94</v>
      </c>
    </row>
    <row r="919" spans="1:33">
      <c r="A919" s="17" t="s">
        <v>622</v>
      </c>
      <c r="B919" s="15">
        <v>792</v>
      </c>
      <c r="C919" s="16" t="s">
        <v>32</v>
      </c>
      <c r="D919" s="16" t="s">
        <v>26</v>
      </c>
      <c r="E919" s="16" t="s">
        <v>482</v>
      </c>
      <c r="F919" s="16" t="s">
        <v>623</v>
      </c>
      <c r="G919" s="159">
        <f>G920</f>
        <v>3438370</v>
      </c>
      <c r="H919" s="159">
        <f t="shared" si="399"/>
        <v>3438370</v>
      </c>
      <c r="I919" s="159">
        <f t="shared" si="399"/>
        <v>3438370</v>
      </c>
      <c r="J919" s="159">
        <f t="shared" si="399"/>
        <v>3438370</v>
      </c>
      <c r="K919" s="159">
        <f t="shared" si="399"/>
        <v>3438370</v>
      </c>
      <c r="L919" s="159">
        <f t="shared" si="399"/>
        <v>3438370</v>
      </c>
      <c r="M919" s="159">
        <f t="shared" si="399"/>
        <v>3438370</v>
      </c>
      <c r="N919" s="159">
        <f t="shared" si="399"/>
        <v>3438370</v>
      </c>
      <c r="O919" s="159">
        <f t="shared" si="399"/>
        <v>3438370</v>
      </c>
      <c r="P919" s="159">
        <f t="shared" si="399"/>
        <v>3438370</v>
      </c>
      <c r="Q919" s="159">
        <f t="shared" si="399"/>
        <v>3438370</v>
      </c>
      <c r="R919" s="159">
        <f t="shared" si="399"/>
        <v>1541960.94</v>
      </c>
      <c r="S919" s="159">
        <f t="shared" si="399"/>
        <v>0</v>
      </c>
      <c r="T919" s="159">
        <f t="shared" si="399"/>
        <v>0</v>
      </c>
      <c r="U919" s="159">
        <f t="shared" si="399"/>
        <v>0</v>
      </c>
      <c r="V919" s="159">
        <f t="shared" si="399"/>
        <v>0</v>
      </c>
      <c r="W919" s="159">
        <f t="shared" si="399"/>
        <v>0</v>
      </c>
      <c r="X919" s="159">
        <f t="shared" si="399"/>
        <v>0</v>
      </c>
      <c r="Y919" s="159">
        <f t="shared" si="399"/>
        <v>0</v>
      </c>
      <c r="Z919" s="159">
        <f t="shared" si="399"/>
        <v>0</v>
      </c>
      <c r="AA919" s="159">
        <f t="shared" si="399"/>
        <v>0</v>
      </c>
      <c r="AB919" s="159">
        <f t="shared" si="399"/>
        <v>0</v>
      </c>
      <c r="AC919" s="159">
        <f t="shared" si="399"/>
        <v>0</v>
      </c>
      <c r="AD919" s="159">
        <f t="shared" si="399"/>
        <v>0</v>
      </c>
      <c r="AE919" s="159">
        <f t="shared" si="399"/>
        <v>0</v>
      </c>
      <c r="AF919" s="159">
        <f t="shared" si="399"/>
        <v>0</v>
      </c>
      <c r="AG919" s="159">
        <f t="shared" si="399"/>
        <v>1541960.94</v>
      </c>
    </row>
    <row r="920" spans="1:33">
      <c r="A920" s="17" t="s">
        <v>624</v>
      </c>
      <c r="B920" s="15">
        <v>792</v>
      </c>
      <c r="C920" s="16" t="s">
        <v>32</v>
      </c>
      <c r="D920" s="16" t="s">
        <v>26</v>
      </c>
      <c r="E920" s="16" t="s">
        <v>482</v>
      </c>
      <c r="F920" s="16" t="s">
        <v>625</v>
      </c>
      <c r="G920" s="159">
        <f>'прил 7'!G877+'прил 7'!G1370</f>
        <v>3438370</v>
      </c>
      <c r="H920" s="159">
        <f>'прил 7'!H877+'прил 7'!H1370</f>
        <v>3438370</v>
      </c>
      <c r="I920" s="159">
        <f>'прил 7'!I877+'прил 7'!I1370</f>
        <v>3438370</v>
      </c>
      <c r="J920" s="159">
        <f>'прил 7'!J877+'прил 7'!J1370</f>
        <v>3438370</v>
      </c>
      <c r="K920" s="159">
        <f>'прил 7'!K877+'прил 7'!K1370</f>
        <v>3438370</v>
      </c>
      <c r="L920" s="159">
        <f>'прил 7'!L877+'прил 7'!L1370</f>
        <v>3438370</v>
      </c>
      <c r="M920" s="159">
        <f>'прил 7'!M877+'прил 7'!M1370</f>
        <v>3438370</v>
      </c>
      <c r="N920" s="159">
        <f>'прил 7'!N877+'прил 7'!N1370</f>
        <v>3438370</v>
      </c>
      <c r="O920" s="159">
        <f>'прил 7'!O877+'прил 7'!O1370</f>
        <v>3438370</v>
      </c>
      <c r="P920" s="159">
        <f>'прил 7'!P877+'прил 7'!P1370</f>
        <v>3438370</v>
      </c>
      <c r="Q920" s="159">
        <f>'прил 7'!Q877+'прил 7'!Q1370</f>
        <v>3438370</v>
      </c>
      <c r="R920" s="159">
        <f>'прил 7'!R877+'прил 7'!R1370</f>
        <v>1541960.94</v>
      </c>
      <c r="S920" s="159">
        <f>'прил 7'!S877+'прил 7'!S1370</f>
        <v>0</v>
      </c>
      <c r="T920" s="159">
        <f>'прил 7'!T877+'прил 7'!T1370</f>
        <v>0</v>
      </c>
      <c r="U920" s="159">
        <f>'прил 7'!U877+'прил 7'!U1370</f>
        <v>0</v>
      </c>
      <c r="V920" s="159">
        <f>'прил 7'!V877+'прил 7'!V1370</f>
        <v>0</v>
      </c>
      <c r="W920" s="159">
        <f>'прил 7'!W877+'прил 7'!W1370</f>
        <v>0</v>
      </c>
      <c r="X920" s="159">
        <f>'прил 7'!X877+'прил 7'!X1370</f>
        <v>0</v>
      </c>
      <c r="Y920" s="159">
        <f>'прил 7'!Y877+'прил 7'!Y1370</f>
        <v>0</v>
      </c>
      <c r="Z920" s="159">
        <f>'прил 7'!Z877+'прил 7'!Z1370</f>
        <v>0</v>
      </c>
      <c r="AA920" s="159">
        <f>'прил 7'!AA877+'прил 7'!AA1370</f>
        <v>0</v>
      </c>
      <c r="AB920" s="159">
        <f>'прил 7'!AB877+'прил 7'!AB1370</f>
        <v>0</v>
      </c>
      <c r="AC920" s="159">
        <f>'прил 7'!AC877+'прил 7'!AC1370</f>
        <v>0</v>
      </c>
      <c r="AD920" s="159">
        <f>'прил 7'!AD877+'прил 7'!AD1370</f>
        <v>0</v>
      </c>
      <c r="AE920" s="159">
        <f>'прил 7'!AE877+'прил 7'!AE1370</f>
        <v>0</v>
      </c>
      <c r="AF920" s="159">
        <f>'прил 7'!AF877+'прил 7'!AF1370</f>
        <v>0</v>
      </c>
      <c r="AG920" s="159">
        <v>1541960.94</v>
      </c>
    </row>
    <row r="921" spans="1:33" s="19" customFormat="1" ht="38.25">
      <c r="A921" s="17" t="s">
        <v>341</v>
      </c>
      <c r="B921" s="15">
        <v>792</v>
      </c>
      <c r="C921" s="16" t="s">
        <v>627</v>
      </c>
      <c r="D921" s="16" t="s">
        <v>26</v>
      </c>
      <c r="E921" s="16" t="s">
        <v>469</v>
      </c>
      <c r="F921" s="16"/>
      <c r="G921" s="159">
        <f>G927+G931+G934+G973+G976+G924</f>
        <v>38317545</v>
      </c>
      <c r="H921" s="159">
        <f t="shared" ref="H921:AG921" si="400">H927+H931+H934+H973+H976+H924</f>
        <v>38317549</v>
      </c>
      <c r="I921" s="159">
        <f t="shared" si="400"/>
        <v>38317553</v>
      </c>
      <c r="J921" s="159">
        <f t="shared" si="400"/>
        <v>38317557</v>
      </c>
      <c r="K921" s="159">
        <f t="shared" si="400"/>
        <v>38317561</v>
      </c>
      <c r="L921" s="159">
        <f t="shared" si="400"/>
        <v>38317565</v>
      </c>
      <c r="M921" s="159">
        <f t="shared" si="400"/>
        <v>38317569</v>
      </c>
      <c r="N921" s="159">
        <f t="shared" si="400"/>
        <v>38317573</v>
      </c>
      <c r="O921" s="159">
        <f t="shared" si="400"/>
        <v>38317577</v>
      </c>
      <c r="P921" s="159">
        <f t="shared" si="400"/>
        <v>38317581</v>
      </c>
      <c r="Q921" s="159">
        <f t="shared" si="400"/>
        <v>38317585</v>
      </c>
      <c r="R921" s="159">
        <f t="shared" si="400"/>
        <v>38317545</v>
      </c>
      <c r="S921" s="159">
        <f t="shared" si="400"/>
        <v>0</v>
      </c>
      <c r="T921" s="159">
        <f t="shared" si="400"/>
        <v>0</v>
      </c>
      <c r="U921" s="159">
        <f t="shared" si="400"/>
        <v>0</v>
      </c>
      <c r="V921" s="159">
        <f t="shared" si="400"/>
        <v>0</v>
      </c>
      <c r="W921" s="159">
        <f t="shared" si="400"/>
        <v>0</v>
      </c>
      <c r="X921" s="159">
        <f t="shared" si="400"/>
        <v>0</v>
      </c>
      <c r="Y921" s="159">
        <f t="shared" si="400"/>
        <v>0</v>
      </c>
      <c r="Z921" s="159">
        <f t="shared" si="400"/>
        <v>0</v>
      </c>
      <c r="AA921" s="159">
        <f t="shared" si="400"/>
        <v>0</v>
      </c>
      <c r="AB921" s="159">
        <f t="shared" si="400"/>
        <v>0</v>
      </c>
      <c r="AC921" s="159">
        <f t="shared" si="400"/>
        <v>0</v>
      </c>
      <c r="AD921" s="159">
        <f t="shared" si="400"/>
        <v>0</v>
      </c>
      <c r="AE921" s="159">
        <f t="shared" si="400"/>
        <v>0</v>
      </c>
      <c r="AF921" s="159">
        <f t="shared" si="400"/>
        <v>0</v>
      </c>
      <c r="AG921" s="159">
        <f t="shared" si="400"/>
        <v>38317545</v>
      </c>
    </row>
    <row r="922" spans="1:33" ht="38.25" hidden="1">
      <c r="A922" s="43" t="s">
        <v>341</v>
      </c>
      <c r="B922" s="15">
        <v>792</v>
      </c>
      <c r="C922" s="16" t="s">
        <v>26</v>
      </c>
      <c r="D922" s="16" t="s">
        <v>32</v>
      </c>
      <c r="E922" s="16" t="s">
        <v>469</v>
      </c>
      <c r="F922" s="16"/>
      <c r="G922" s="159">
        <f>G923</f>
        <v>0</v>
      </c>
      <c r="H922" s="159">
        <f t="shared" ref="H922:AG923" si="401">H923</f>
        <v>0</v>
      </c>
      <c r="I922" s="159">
        <f t="shared" si="401"/>
        <v>0</v>
      </c>
      <c r="J922" s="159">
        <f t="shared" si="401"/>
        <v>0</v>
      </c>
      <c r="K922" s="159">
        <f t="shared" si="401"/>
        <v>0</v>
      </c>
      <c r="L922" s="159">
        <f t="shared" si="401"/>
        <v>0</v>
      </c>
      <c r="M922" s="159">
        <f t="shared" si="401"/>
        <v>0</v>
      </c>
      <c r="N922" s="159">
        <f t="shared" si="401"/>
        <v>0</v>
      </c>
      <c r="O922" s="159">
        <f t="shared" si="401"/>
        <v>0</v>
      </c>
      <c r="P922" s="159">
        <f t="shared" si="401"/>
        <v>0</v>
      </c>
      <c r="Q922" s="159">
        <f t="shared" si="401"/>
        <v>0</v>
      </c>
      <c r="R922" s="159">
        <f t="shared" si="401"/>
        <v>0</v>
      </c>
      <c r="S922" s="159">
        <f t="shared" si="401"/>
        <v>0</v>
      </c>
      <c r="T922" s="159">
        <f t="shared" si="401"/>
        <v>0</v>
      </c>
      <c r="U922" s="159">
        <f t="shared" si="401"/>
        <v>0</v>
      </c>
      <c r="V922" s="159">
        <f t="shared" si="401"/>
        <v>0</v>
      </c>
      <c r="W922" s="159">
        <f t="shared" si="401"/>
        <v>0</v>
      </c>
      <c r="X922" s="159">
        <f t="shared" si="401"/>
        <v>0</v>
      </c>
      <c r="Y922" s="159">
        <f t="shared" si="401"/>
        <v>0</v>
      </c>
      <c r="Z922" s="159">
        <f t="shared" si="401"/>
        <v>0</v>
      </c>
      <c r="AA922" s="159">
        <f t="shared" si="401"/>
        <v>0</v>
      </c>
      <c r="AB922" s="159">
        <f t="shared" si="401"/>
        <v>0</v>
      </c>
      <c r="AC922" s="159">
        <f t="shared" si="401"/>
        <v>0</v>
      </c>
      <c r="AD922" s="159">
        <f t="shared" si="401"/>
        <v>0</v>
      </c>
      <c r="AE922" s="159">
        <f t="shared" si="401"/>
        <v>0</v>
      </c>
      <c r="AF922" s="159">
        <f t="shared" si="401"/>
        <v>0</v>
      </c>
      <c r="AG922" s="159">
        <f t="shared" si="401"/>
        <v>0</v>
      </c>
    </row>
    <row r="923" spans="1:33" ht="38.25" hidden="1">
      <c r="A923" s="43" t="s">
        <v>934</v>
      </c>
      <c r="B923" s="15">
        <v>792</v>
      </c>
      <c r="C923" s="16" t="s">
        <v>26</v>
      </c>
      <c r="D923" s="16" t="s">
        <v>32</v>
      </c>
      <c r="E923" s="16" t="s">
        <v>933</v>
      </c>
      <c r="F923" s="16"/>
      <c r="G923" s="159">
        <f>G924</f>
        <v>0</v>
      </c>
      <c r="H923" s="159">
        <f t="shared" si="401"/>
        <v>0</v>
      </c>
      <c r="I923" s="159">
        <f t="shared" si="401"/>
        <v>0</v>
      </c>
      <c r="J923" s="159">
        <f t="shared" si="401"/>
        <v>0</v>
      </c>
      <c r="K923" s="159">
        <f t="shared" si="401"/>
        <v>0</v>
      </c>
      <c r="L923" s="159">
        <f t="shared" si="401"/>
        <v>0</v>
      </c>
      <c r="M923" s="159">
        <f t="shared" si="401"/>
        <v>0</v>
      </c>
      <c r="N923" s="159">
        <f t="shared" si="401"/>
        <v>0</v>
      </c>
      <c r="O923" s="159">
        <f t="shared" si="401"/>
        <v>0</v>
      </c>
      <c r="P923" s="159">
        <f t="shared" si="401"/>
        <v>0</v>
      </c>
      <c r="Q923" s="159">
        <f t="shared" si="401"/>
        <v>0</v>
      </c>
      <c r="R923" s="159">
        <f t="shared" si="401"/>
        <v>0</v>
      </c>
      <c r="S923" s="159">
        <f t="shared" si="401"/>
        <v>0</v>
      </c>
      <c r="T923" s="159">
        <f t="shared" si="401"/>
        <v>0</v>
      </c>
      <c r="U923" s="159">
        <f t="shared" si="401"/>
        <v>0</v>
      </c>
      <c r="V923" s="159">
        <f t="shared" si="401"/>
        <v>0</v>
      </c>
      <c r="W923" s="159">
        <f t="shared" si="401"/>
        <v>0</v>
      </c>
      <c r="X923" s="159">
        <f t="shared" si="401"/>
        <v>0</v>
      </c>
      <c r="Y923" s="159">
        <f t="shared" si="401"/>
        <v>0</v>
      </c>
      <c r="Z923" s="159">
        <f t="shared" si="401"/>
        <v>0</v>
      </c>
      <c r="AA923" s="159">
        <f t="shared" si="401"/>
        <v>0</v>
      </c>
      <c r="AB923" s="159">
        <f t="shared" si="401"/>
        <v>0</v>
      </c>
      <c r="AC923" s="159">
        <f t="shared" si="401"/>
        <v>0</v>
      </c>
      <c r="AD923" s="159">
        <f t="shared" si="401"/>
        <v>0</v>
      </c>
      <c r="AE923" s="159">
        <f t="shared" si="401"/>
        <v>0</v>
      </c>
      <c r="AF923" s="159">
        <f t="shared" si="401"/>
        <v>0</v>
      </c>
      <c r="AG923" s="159">
        <f t="shared" si="401"/>
        <v>0</v>
      </c>
    </row>
    <row r="924" spans="1:33" hidden="1">
      <c r="A924" s="43" t="s">
        <v>373</v>
      </c>
      <c r="B924" s="15">
        <v>792</v>
      </c>
      <c r="C924" s="16" t="s">
        <v>26</v>
      </c>
      <c r="D924" s="16" t="s">
        <v>32</v>
      </c>
      <c r="E924" s="16" t="s">
        <v>933</v>
      </c>
      <c r="F924" s="16" t="s">
        <v>374</v>
      </c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  <c r="AE924" s="159"/>
      <c r="AF924" s="159"/>
      <c r="AG924" s="159"/>
    </row>
    <row r="925" spans="1:33" s="31" customFormat="1" ht="29.25" customHeight="1">
      <c r="A925" s="17" t="s">
        <v>635</v>
      </c>
      <c r="B925" s="15">
        <v>792</v>
      </c>
      <c r="C925" s="16" t="s">
        <v>627</v>
      </c>
      <c r="D925" s="16" t="s">
        <v>26</v>
      </c>
      <c r="E925" s="16" t="s">
        <v>483</v>
      </c>
      <c r="F925" s="16"/>
      <c r="G925" s="159">
        <f>G926</f>
        <v>5907800</v>
      </c>
      <c r="H925" s="159">
        <f t="shared" ref="H925:AG926" si="402">H926</f>
        <v>5907801</v>
      </c>
      <c r="I925" s="159">
        <f t="shared" si="402"/>
        <v>5907802</v>
      </c>
      <c r="J925" s="159">
        <f t="shared" si="402"/>
        <v>5907803</v>
      </c>
      <c r="K925" s="159">
        <f t="shared" si="402"/>
        <v>5907804</v>
      </c>
      <c r="L925" s="159">
        <f t="shared" si="402"/>
        <v>5907805</v>
      </c>
      <c r="M925" s="159">
        <f t="shared" si="402"/>
        <v>5907806</v>
      </c>
      <c r="N925" s="159">
        <f t="shared" si="402"/>
        <v>5907807</v>
      </c>
      <c r="O925" s="159">
        <f t="shared" si="402"/>
        <v>5907808</v>
      </c>
      <c r="P925" s="159">
        <f t="shared" si="402"/>
        <v>5907809</v>
      </c>
      <c r="Q925" s="159">
        <f t="shared" si="402"/>
        <v>5907810</v>
      </c>
      <c r="R925" s="159">
        <f t="shared" si="402"/>
        <v>5907800</v>
      </c>
      <c r="S925" s="159">
        <f t="shared" si="402"/>
        <v>0</v>
      </c>
      <c r="T925" s="159">
        <f t="shared" si="402"/>
        <v>0</v>
      </c>
      <c r="U925" s="159">
        <f t="shared" si="402"/>
        <v>0</v>
      </c>
      <c r="V925" s="159">
        <f t="shared" si="402"/>
        <v>0</v>
      </c>
      <c r="W925" s="159">
        <f t="shared" si="402"/>
        <v>0</v>
      </c>
      <c r="X925" s="159">
        <f t="shared" si="402"/>
        <v>0</v>
      </c>
      <c r="Y925" s="159">
        <f t="shared" si="402"/>
        <v>0</v>
      </c>
      <c r="Z925" s="159">
        <f t="shared" si="402"/>
        <v>0</v>
      </c>
      <c r="AA925" s="159">
        <f t="shared" si="402"/>
        <v>0</v>
      </c>
      <c r="AB925" s="159">
        <f t="shared" si="402"/>
        <v>0</v>
      </c>
      <c r="AC925" s="159">
        <f t="shared" si="402"/>
        <v>0</v>
      </c>
      <c r="AD925" s="159">
        <f t="shared" si="402"/>
        <v>0</v>
      </c>
      <c r="AE925" s="159">
        <f t="shared" si="402"/>
        <v>0</v>
      </c>
      <c r="AF925" s="159">
        <f t="shared" si="402"/>
        <v>0</v>
      </c>
      <c r="AG925" s="159">
        <f t="shared" si="402"/>
        <v>5907800</v>
      </c>
    </row>
    <row r="926" spans="1:33" s="31" customFormat="1">
      <c r="A926" s="17" t="s">
        <v>343</v>
      </c>
      <c r="B926" s="15">
        <v>792</v>
      </c>
      <c r="C926" s="16" t="s">
        <v>627</v>
      </c>
      <c r="D926" s="16" t="s">
        <v>26</v>
      </c>
      <c r="E926" s="16" t="s">
        <v>483</v>
      </c>
      <c r="F926" s="16" t="s">
        <v>344</v>
      </c>
      <c r="G926" s="159">
        <f>G927</f>
        <v>5907800</v>
      </c>
      <c r="H926" s="159">
        <f t="shared" si="402"/>
        <v>5907801</v>
      </c>
      <c r="I926" s="159">
        <f t="shared" si="402"/>
        <v>5907802</v>
      </c>
      <c r="J926" s="159">
        <f t="shared" si="402"/>
        <v>5907803</v>
      </c>
      <c r="K926" s="159">
        <f t="shared" si="402"/>
        <v>5907804</v>
      </c>
      <c r="L926" s="159">
        <f t="shared" si="402"/>
        <v>5907805</v>
      </c>
      <c r="M926" s="159">
        <f t="shared" si="402"/>
        <v>5907806</v>
      </c>
      <c r="N926" s="159">
        <f t="shared" si="402"/>
        <v>5907807</v>
      </c>
      <c r="O926" s="159">
        <f t="shared" si="402"/>
        <v>5907808</v>
      </c>
      <c r="P926" s="159">
        <f t="shared" si="402"/>
        <v>5907809</v>
      </c>
      <c r="Q926" s="159">
        <f t="shared" si="402"/>
        <v>5907810</v>
      </c>
      <c r="R926" s="159">
        <f t="shared" si="402"/>
        <v>5907800</v>
      </c>
      <c r="S926" s="159">
        <f t="shared" si="402"/>
        <v>0</v>
      </c>
      <c r="T926" s="159">
        <f t="shared" si="402"/>
        <v>0</v>
      </c>
      <c r="U926" s="159">
        <f t="shared" si="402"/>
        <v>0</v>
      </c>
      <c r="V926" s="159">
        <f t="shared" si="402"/>
        <v>0</v>
      </c>
      <c r="W926" s="159">
        <f t="shared" si="402"/>
        <v>0</v>
      </c>
      <c r="X926" s="159">
        <f t="shared" si="402"/>
        <v>0</v>
      </c>
      <c r="Y926" s="159">
        <f t="shared" si="402"/>
        <v>0</v>
      </c>
      <c r="Z926" s="159">
        <f t="shared" si="402"/>
        <v>0</v>
      </c>
      <c r="AA926" s="159">
        <f t="shared" si="402"/>
        <v>0</v>
      </c>
      <c r="AB926" s="159">
        <f t="shared" si="402"/>
        <v>0</v>
      </c>
      <c r="AC926" s="159">
        <f t="shared" si="402"/>
        <v>0</v>
      </c>
      <c r="AD926" s="159">
        <f t="shared" si="402"/>
        <v>0</v>
      </c>
      <c r="AE926" s="159">
        <f t="shared" si="402"/>
        <v>0</v>
      </c>
      <c r="AF926" s="159">
        <f t="shared" si="402"/>
        <v>0</v>
      </c>
      <c r="AG926" s="159">
        <f t="shared" si="402"/>
        <v>5907800</v>
      </c>
    </row>
    <row r="927" spans="1:33" s="4" customFormat="1">
      <c r="A927" s="17" t="s">
        <v>633</v>
      </c>
      <c r="B927" s="15">
        <v>792</v>
      </c>
      <c r="C927" s="16" t="s">
        <v>627</v>
      </c>
      <c r="D927" s="16" t="s">
        <v>26</v>
      </c>
      <c r="E927" s="16" t="s">
        <v>483</v>
      </c>
      <c r="F927" s="16" t="s">
        <v>634</v>
      </c>
      <c r="G927" s="159">
        <f>'прил 7'!G886</f>
        <v>5907800</v>
      </c>
      <c r="H927" s="159">
        <f>'прил 7'!H886</f>
        <v>5907801</v>
      </c>
      <c r="I927" s="159">
        <f>'прил 7'!I886</f>
        <v>5907802</v>
      </c>
      <c r="J927" s="159">
        <f>'прил 7'!J886</f>
        <v>5907803</v>
      </c>
      <c r="K927" s="159">
        <f>'прил 7'!K886</f>
        <v>5907804</v>
      </c>
      <c r="L927" s="159">
        <f>'прил 7'!L886</f>
        <v>5907805</v>
      </c>
      <c r="M927" s="159">
        <f>'прил 7'!M886</f>
        <v>5907806</v>
      </c>
      <c r="N927" s="159">
        <f>'прил 7'!N886</f>
        <v>5907807</v>
      </c>
      <c r="O927" s="159">
        <f>'прил 7'!O886</f>
        <v>5907808</v>
      </c>
      <c r="P927" s="159">
        <f>'прил 7'!P886</f>
        <v>5907809</v>
      </c>
      <c r="Q927" s="159">
        <f>'прил 7'!Q886</f>
        <v>5907810</v>
      </c>
      <c r="R927" s="159">
        <f>'прил 7'!R886</f>
        <v>5907800</v>
      </c>
      <c r="S927" s="159">
        <f>'прил 7'!S886</f>
        <v>0</v>
      </c>
      <c r="T927" s="159">
        <f>'прил 7'!T886</f>
        <v>0</v>
      </c>
      <c r="U927" s="159">
        <f>'прил 7'!U886</f>
        <v>0</v>
      </c>
      <c r="V927" s="159">
        <f>'прил 7'!V886</f>
        <v>0</v>
      </c>
      <c r="W927" s="159">
        <f>'прил 7'!W886</f>
        <v>0</v>
      </c>
      <c r="X927" s="159">
        <f>'прил 7'!X886</f>
        <v>0</v>
      </c>
      <c r="Y927" s="159">
        <f>'прил 7'!Y886</f>
        <v>0</v>
      </c>
      <c r="Z927" s="159">
        <f>'прил 7'!Z886</f>
        <v>0</v>
      </c>
      <c r="AA927" s="159">
        <f>'прил 7'!AA886</f>
        <v>0</v>
      </c>
      <c r="AB927" s="159">
        <f>'прил 7'!AB886</f>
        <v>0</v>
      </c>
      <c r="AC927" s="159">
        <f>'прил 7'!AC886</f>
        <v>0</v>
      </c>
      <c r="AD927" s="159">
        <f>'прил 7'!AD886</f>
        <v>0</v>
      </c>
      <c r="AE927" s="159">
        <f>'прил 7'!AE886</f>
        <v>0</v>
      </c>
      <c r="AF927" s="159">
        <f>'прил 7'!AF886</f>
        <v>0</v>
      </c>
      <c r="AG927" s="159">
        <v>5907800</v>
      </c>
    </row>
    <row r="928" spans="1:33" s="4" customFormat="1" hidden="1">
      <c r="A928" s="17" t="s">
        <v>11</v>
      </c>
      <c r="B928" s="15">
        <v>792</v>
      </c>
      <c r="C928" s="16" t="s">
        <v>627</v>
      </c>
      <c r="D928" s="16" t="s">
        <v>26</v>
      </c>
      <c r="E928" s="16" t="s">
        <v>483</v>
      </c>
      <c r="F928" s="16" t="s">
        <v>10</v>
      </c>
      <c r="G928" s="159"/>
      <c r="H928" s="159"/>
      <c r="I928" s="159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  <c r="AE928" s="159"/>
      <c r="AF928" s="159"/>
      <c r="AG928" s="159"/>
    </row>
    <row r="929" spans="1:33" s="19" customFormat="1" ht="25.5">
      <c r="A929" s="17" t="s">
        <v>632</v>
      </c>
      <c r="B929" s="15">
        <v>792</v>
      </c>
      <c r="C929" s="16" t="s">
        <v>627</v>
      </c>
      <c r="D929" s="16" t="s">
        <v>26</v>
      </c>
      <c r="E929" s="16" t="s">
        <v>583</v>
      </c>
      <c r="F929" s="16"/>
      <c r="G929" s="159">
        <f>G930</f>
        <v>13724381</v>
      </c>
      <c r="H929" s="159">
        <f t="shared" ref="H929:AG930" si="403">H930</f>
        <v>13724382</v>
      </c>
      <c r="I929" s="159">
        <f t="shared" si="403"/>
        <v>13724383</v>
      </c>
      <c r="J929" s="159">
        <f t="shared" si="403"/>
        <v>13724384</v>
      </c>
      <c r="K929" s="159">
        <f t="shared" si="403"/>
        <v>13724385</v>
      </c>
      <c r="L929" s="159">
        <f t="shared" si="403"/>
        <v>13724386</v>
      </c>
      <c r="M929" s="159">
        <f t="shared" si="403"/>
        <v>13724387</v>
      </c>
      <c r="N929" s="159">
        <f t="shared" si="403"/>
        <v>13724388</v>
      </c>
      <c r="O929" s="159">
        <f t="shared" si="403"/>
        <v>13724389</v>
      </c>
      <c r="P929" s="159">
        <f t="shared" si="403"/>
        <v>13724390</v>
      </c>
      <c r="Q929" s="159">
        <f t="shared" si="403"/>
        <v>13724391</v>
      </c>
      <c r="R929" s="159">
        <f t="shared" si="403"/>
        <v>13724381</v>
      </c>
      <c r="S929" s="159">
        <f t="shared" si="403"/>
        <v>0</v>
      </c>
      <c r="T929" s="159">
        <f t="shared" si="403"/>
        <v>0</v>
      </c>
      <c r="U929" s="159">
        <f t="shared" si="403"/>
        <v>0</v>
      </c>
      <c r="V929" s="159">
        <f t="shared" si="403"/>
        <v>0</v>
      </c>
      <c r="W929" s="159">
        <f t="shared" si="403"/>
        <v>0</v>
      </c>
      <c r="X929" s="159">
        <f t="shared" si="403"/>
        <v>0</v>
      </c>
      <c r="Y929" s="159">
        <f t="shared" si="403"/>
        <v>0</v>
      </c>
      <c r="Z929" s="159">
        <f t="shared" si="403"/>
        <v>0</v>
      </c>
      <c r="AA929" s="159">
        <f t="shared" si="403"/>
        <v>0</v>
      </c>
      <c r="AB929" s="159">
        <f t="shared" si="403"/>
        <v>0</v>
      </c>
      <c r="AC929" s="159">
        <f t="shared" si="403"/>
        <v>0</v>
      </c>
      <c r="AD929" s="159">
        <f t="shared" si="403"/>
        <v>0</v>
      </c>
      <c r="AE929" s="159">
        <f t="shared" si="403"/>
        <v>0</v>
      </c>
      <c r="AF929" s="159">
        <f t="shared" si="403"/>
        <v>0</v>
      </c>
      <c r="AG929" s="159">
        <f t="shared" si="403"/>
        <v>13724381</v>
      </c>
    </row>
    <row r="930" spans="1:33" s="19" customFormat="1">
      <c r="A930" s="17" t="s">
        <v>343</v>
      </c>
      <c r="B930" s="15">
        <v>792</v>
      </c>
      <c r="C930" s="16" t="s">
        <v>627</v>
      </c>
      <c r="D930" s="16" t="s">
        <v>26</v>
      </c>
      <c r="E930" s="16" t="s">
        <v>583</v>
      </c>
      <c r="F930" s="16" t="s">
        <v>344</v>
      </c>
      <c r="G930" s="159">
        <f>G931</f>
        <v>13724381</v>
      </c>
      <c r="H930" s="159">
        <f t="shared" si="403"/>
        <v>13724382</v>
      </c>
      <c r="I930" s="159">
        <f t="shared" si="403"/>
        <v>13724383</v>
      </c>
      <c r="J930" s="159">
        <f t="shared" si="403"/>
        <v>13724384</v>
      </c>
      <c r="K930" s="159">
        <f t="shared" si="403"/>
        <v>13724385</v>
      </c>
      <c r="L930" s="159">
        <f t="shared" si="403"/>
        <v>13724386</v>
      </c>
      <c r="M930" s="159">
        <f t="shared" si="403"/>
        <v>13724387</v>
      </c>
      <c r="N930" s="159">
        <f t="shared" si="403"/>
        <v>13724388</v>
      </c>
      <c r="O930" s="159">
        <f t="shared" si="403"/>
        <v>13724389</v>
      </c>
      <c r="P930" s="159">
        <f t="shared" si="403"/>
        <v>13724390</v>
      </c>
      <c r="Q930" s="159">
        <f t="shared" si="403"/>
        <v>13724391</v>
      </c>
      <c r="R930" s="159">
        <f t="shared" si="403"/>
        <v>13724381</v>
      </c>
      <c r="S930" s="159">
        <f t="shared" si="403"/>
        <v>0</v>
      </c>
      <c r="T930" s="159">
        <f t="shared" si="403"/>
        <v>0</v>
      </c>
      <c r="U930" s="159">
        <f t="shared" si="403"/>
        <v>0</v>
      </c>
      <c r="V930" s="159">
        <f t="shared" si="403"/>
        <v>0</v>
      </c>
      <c r="W930" s="159">
        <f t="shared" si="403"/>
        <v>0</v>
      </c>
      <c r="X930" s="159">
        <f t="shared" si="403"/>
        <v>0</v>
      </c>
      <c r="Y930" s="159">
        <f t="shared" si="403"/>
        <v>0</v>
      </c>
      <c r="Z930" s="159">
        <f t="shared" si="403"/>
        <v>0</v>
      </c>
      <c r="AA930" s="159">
        <f t="shared" si="403"/>
        <v>0</v>
      </c>
      <c r="AB930" s="159">
        <f t="shared" si="403"/>
        <v>0</v>
      </c>
      <c r="AC930" s="159">
        <f t="shared" si="403"/>
        <v>0</v>
      </c>
      <c r="AD930" s="159">
        <f t="shared" si="403"/>
        <v>0</v>
      </c>
      <c r="AE930" s="159">
        <f t="shared" si="403"/>
        <v>0</v>
      </c>
      <c r="AF930" s="159">
        <f t="shared" si="403"/>
        <v>0</v>
      </c>
      <c r="AG930" s="159">
        <f t="shared" si="403"/>
        <v>13724381</v>
      </c>
    </row>
    <row r="931" spans="1:33" s="19" customFormat="1">
      <c r="A931" s="17" t="s">
        <v>633</v>
      </c>
      <c r="B931" s="15">
        <v>792</v>
      </c>
      <c r="C931" s="16" t="s">
        <v>627</v>
      </c>
      <c r="D931" s="16" t="s">
        <v>26</v>
      </c>
      <c r="E931" s="16" t="s">
        <v>583</v>
      </c>
      <c r="F931" s="16" t="s">
        <v>634</v>
      </c>
      <c r="G931" s="159">
        <f>'прил 7'!G890</f>
        <v>13724381</v>
      </c>
      <c r="H931" s="159">
        <f>'прил 7'!H890</f>
        <v>13724382</v>
      </c>
      <c r="I931" s="159">
        <f>'прил 7'!I890</f>
        <v>13724383</v>
      </c>
      <c r="J931" s="159">
        <f>'прил 7'!J890</f>
        <v>13724384</v>
      </c>
      <c r="K931" s="159">
        <f>'прил 7'!K890</f>
        <v>13724385</v>
      </c>
      <c r="L931" s="159">
        <f>'прил 7'!L890</f>
        <v>13724386</v>
      </c>
      <c r="M931" s="159">
        <f>'прил 7'!M890</f>
        <v>13724387</v>
      </c>
      <c r="N931" s="159">
        <f>'прил 7'!N890</f>
        <v>13724388</v>
      </c>
      <c r="O931" s="159">
        <f>'прил 7'!O890</f>
        <v>13724389</v>
      </c>
      <c r="P931" s="159">
        <f>'прил 7'!P890</f>
        <v>13724390</v>
      </c>
      <c r="Q931" s="159">
        <f>'прил 7'!Q890</f>
        <v>13724391</v>
      </c>
      <c r="R931" s="159">
        <f>'прил 7'!R890</f>
        <v>13724381</v>
      </c>
      <c r="S931" s="159">
        <f>'прил 7'!S890</f>
        <v>0</v>
      </c>
      <c r="T931" s="159">
        <f>'прил 7'!T890</f>
        <v>0</v>
      </c>
      <c r="U931" s="159">
        <f>'прил 7'!U890</f>
        <v>0</v>
      </c>
      <c r="V931" s="159">
        <f>'прил 7'!V890</f>
        <v>0</v>
      </c>
      <c r="W931" s="159">
        <f>'прил 7'!W890</f>
        <v>0</v>
      </c>
      <c r="X931" s="159">
        <f>'прил 7'!X890</f>
        <v>0</v>
      </c>
      <c r="Y931" s="159">
        <f>'прил 7'!Y890</f>
        <v>0</v>
      </c>
      <c r="Z931" s="159">
        <f>'прил 7'!Z890</f>
        <v>0</v>
      </c>
      <c r="AA931" s="159">
        <f>'прил 7'!AA890</f>
        <v>0</v>
      </c>
      <c r="AB931" s="159">
        <f>'прил 7'!AB890</f>
        <v>0</v>
      </c>
      <c r="AC931" s="159">
        <f>'прил 7'!AC890</f>
        <v>0</v>
      </c>
      <c r="AD931" s="159">
        <f>'прил 7'!AD890</f>
        <v>0</v>
      </c>
      <c r="AE931" s="159">
        <f>'прил 7'!AE890</f>
        <v>0</v>
      </c>
      <c r="AF931" s="159">
        <f>'прил 7'!AF890</f>
        <v>0</v>
      </c>
      <c r="AG931" s="159">
        <v>13724381</v>
      </c>
    </row>
    <row r="932" spans="1:33" s="4" customFormat="1">
      <c r="A932" s="17" t="s">
        <v>637</v>
      </c>
      <c r="B932" s="15"/>
      <c r="C932" s="16"/>
      <c r="D932" s="16"/>
      <c r="E932" s="16" t="s">
        <v>484</v>
      </c>
      <c r="F932" s="16"/>
      <c r="G932" s="159">
        <f>G933</f>
        <v>14783964</v>
      </c>
      <c r="H932" s="159">
        <f t="shared" ref="H932:AG933" si="404">H933</f>
        <v>14783964</v>
      </c>
      <c r="I932" s="159">
        <f t="shared" si="404"/>
        <v>14783964</v>
      </c>
      <c r="J932" s="159">
        <f t="shared" si="404"/>
        <v>14783964</v>
      </c>
      <c r="K932" s="159">
        <f t="shared" si="404"/>
        <v>14783964</v>
      </c>
      <c r="L932" s="159">
        <f t="shared" si="404"/>
        <v>14783964</v>
      </c>
      <c r="M932" s="159">
        <f t="shared" si="404"/>
        <v>14783964</v>
      </c>
      <c r="N932" s="159">
        <f t="shared" si="404"/>
        <v>14783964</v>
      </c>
      <c r="O932" s="159">
        <f t="shared" si="404"/>
        <v>14783964</v>
      </c>
      <c r="P932" s="159">
        <f t="shared" si="404"/>
        <v>14783964</v>
      </c>
      <c r="Q932" s="159">
        <f t="shared" si="404"/>
        <v>14783964</v>
      </c>
      <c r="R932" s="159">
        <f t="shared" si="404"/>
        <v>14783964</v>
      </c>
      <c r="S932" s="159">
        <f t="shared" si="404"/>
        <v>0</v>
      </c>
      <c r="T932" s="159">
        <f t="shared" si="404"/>
        <v>0</v>
      </c>
      <c r="U932" s="159">
        <f t="shared" si="404"/>
        <v>0</v>
      </c>
      <c r="V932" s="159">
        <f t="shared" si="404"/>
        <v>0</v>
      </c>
      <c r="W932" s="159">
        <f t="shared" si="404"/>
        <v>0</v>
      </c>
      <c r="X932" s="159">
        <f t="shared" si="404"/>
        <v>0</v>
      </c>
      <c r="Y932" s="159">
        <f t="shared" si="404"/>
        <v>0</v>
      </c>
      <c r="Z932" s="159">
        <f t="shared" si="404"/>
        <v>0</v>
      </c>
      <c r="AA932" s="159">
        <f t="shared" si="404"/>
        <v>0</v>
      </c>
      <c r="AB932" s="159">
        <f t="shared" si="404"/>
        <v>0</v>
      </c>
      <c r="AC932" s="159">
        <f t="shared" si="404"/>
        <v>0</v>
      </c>
      <c r="AD932" s="159">
        <f t="shared" si="404"/>
        <v>0</v>
      </c>
      <c r="AE932" s="159">
        <f t="shared" si="404"/>
        <v>0</v>
      </c>
      <c r="AF932" s="159">
        <f t="shared" si="404"/>
        <v>0</v>
      </c>
      <c r="AG932" s="159">
        <f t="shared" si="404"/>
        <v>14783964</v>
      </c>
    </row>
    <row r="933" spans="1:33" s="4" customFormat="1">
      <c r="A933" s="17" t="s">
        <v>343</v>
      </c>
      <c r="B933" s="15">
        <v>792</v>
      </c>
      <c r="C933" s="16" t="s">
        <v>627</v>
      </c>
      <c r="D933" s="16" t="s">
        <v>109</v>
      </c>
      <c r="E933" s="16" t="s">
        <v>484</v>
      </c>
      <c r="F933" s="16" t="s">
        <v>344</v>
      </c>
      <c r="G933" s="159">
        <f>G934</f>
        <v>14783964</v>
      </c>
      <c r="H933" s="159">
        <f t="shared" si="404"/>
        <v>14783964</v>
      </c>
      <c r="I933" s="159">
        <f t="shared" si="404"/>
        <v>14783964</v>
      </c>
      <c r="J933" s="159">
        <f t="shared" si="404"/>
        <v>14783964</v>
      </c>
      <c r="K933" s="159">
        <f t="shared" si="404"/>
        <v>14783964</v>
      </c>
      <c r="L933" s="159">
        <f t="shared" si="404"/>
        <v>14783964</v>
      </c>
      <c r="M933" s="159">
        <f t="shared" si="404"/>
        <v>14783964</v>
      </c>
      <c r="N933" s="159">
        <f t="shared" si="404"/>
        <v>14783964</v>
      </c>
      <c r="O933" s="159">
        <f t="shared" si="404"/>
        <v>14783964</v>
      </c>
      <c r="P933" s="159">
        <f t="shared" si="404"/>
        <v>14783964</v>
      </c>
      <c r="Q933" s="159">
        <f t="shared" si="404"/>
        <v>14783964</v>
      </c>
      <c r="R933" s="159">
        <f t="shared" si="404"/>
        <v>14783964</v>
      </c>
      <c r="S933" s="159">
        <f t="shared" si="404"/>
        <v>0</v>
      </c>
      <c r="T933" s="159">
        <f t="shared" si="404"/>
        <v>0</v>
      </c>
      <c r="U933" s="159">
        <f t="shared" si="404"/>
        <v>0</v>
      </c>
      <c r="V933" s="159">
        <f t="shared" si="404"/>
        <v>0</v>
      </c>
      <c r="W933" s="159">
        <f t="shared" si="404"/>
        <v>0</v>
      </c>
      <c r="X933" s="159">
        <f t="shared" si="404"/>
        <v>0</v>
      </c>
      <c r="Y933" s="159">
        <f t="shared" si="404"/>
        <v>0</v>
      </c>
      <c r="Z933" s="159">
        <f t="shared" si="404"/>
        <v>0</v>
      </c>
      <c r="AA933" s="159">
        <f t="shared" si="404"/>
        <v>0</v>
      </c>
      <c r="AB933" s="159">
        <f t="shared" si="404"/>
        <v>0</v>
      </c>
      <c r="AC933" s="159">
        <f t="shared" si="404"/>
        <v>0</v>
      </c>
      <c r="AD933" s="159">
        <f t="shared" si="404"/>
        <v>0</v>
      </c>
      <c r="AE933" s="159">
        <f t="shared" si="404"/>
        <v>0</v>
      </c>
      <c r="AF933" s="159">
        <f t="shared" si="404"/>
        <v>0</v>
      </c>
      <c r="AG933" s="159">
        <f t="shared" si="404"/>
        <v>14783964</v>
      </c>
    </row>
    <row r="934" spans="1:33" s="4" customFormat="1">
      <c r="A934" s="17" t="s">
        <v>361</v>
      </c>
      <c r="B934" s="15">
        <v>792</v>
      </c>
      <c r="C934" s="16" t="s">
        <v>627</v>
      </c>
      <c r="D934" s="16" t="s">
        <v>109</v>
      </c>
      <c r="E934" s="16" t="s">
        <v>484</v>
      </c>
      <c r="F934" s="16" t="s">
        <v>362</v>
      </c>
      <c r="G934" s="159">
        <f>'прил 7'!G900</f>
        <v>14783964</v>
      </c>
      <c r="H934" s="159">
        <f>'прил 7'!H900</f>
        <v>14783964</v>
      </c>
      <c r="I934" s="159">
        <f>'прил 7'!I900</f>
        <v>14783964</v>
      </c>
      <c r="J934" s="159">
        <f>'прил 7'!J900</f>
        <v>14783964</v>
      </c>
      <c r="K934" s="159">
        <f>'прил 7'!K900</f>
        <v>14783964</v>
      </c>
      <c r="L934" s="159">
        <f>'прил 7'!L900</f>
        <v>14783964</v>
      </c>
      <c r="M934" s="159">
        <f>'прил 7'!M900</f>
        <v>14783964</v>
      </c>
      <c r="N934" s="159">
        <f>'прил 7'!N900</f>
        <v>14783964</v>
      </c>
      <c r="O934" s="159">
        <f>'прил 7'!O900</f>
        <v>14783964</v>
      </c>
      <c r="P934" s="159">
        <f>'прил 7'!P900</f>
        <v>14783964</v>
      </c>
      <c r="Q934" s="159">
        <f>'прил 7'!Q900</f>
        <v>14783964</v>
      </c>
      <c r="R934" s="159">
        <f>'прил 7'!R900</f>
        <v>14783964</v>
      </c>
      <c r="S934" s="159">
        <f>'прил 7'!S900</f>
        <v>0</v>
      </c>
      <c r="T934" s="159">
        <f>'прил 7'!T900</f>
        <v>0</v>
      </c>
      <c r="U934" s="159">
        <f>'прил 7'!U900</f>
        <v>0</v>
      </c>
      <c r="V934" s="159">
        <f>'прил 7'!V900</f>
        <v>0</v>
      </c>
      <c r="W934" s="159">
        <f>'прил 7'!W900</f>
        <v>0</v>
      </c>
      <c r="X934" s="159">
        <f>'прил 7'!X900</f>
        <v>0</v>
      </c>
      <c r="Y934" s="159">
        <f>'прил 7'!Y900</f>
        <v>0</v>
      </c>
      <c r="Z934" s="159">
        <f>'прил 7'!Z900</f>
        <v>0</v>
      </c>
      <c r="AA934" s="159">
        <f>'прил 7'!AA900</f>
        <v>0</v>
      </c>
      <c r="AB934" s="159">
        <f>'прил 7'!AB900</f>
        <v>0</v>
      </c>
      <c r="AC934" s="159">
        <f>'прил 7'!AC900</f>
        <v>0</v>
      </c>
      <c r="AD934" s="159">
        <f>'прил 7'!AD900</f>
        <v>0</v>
      </c>
      <c r="AE934" s="159">
        <f>'прил 7'!AE900</f>
        <v>0</v>
      </c>
      <c r="AF934" s="159">
        <f>'прил 7'!AF900</f>
        <v>0</v>
      </c>
      <c r="AG934" s="159">
        <v>14783964</v>
      </c>
    </row>
    <row r="935" spans="1:33" hidden="1">
      <c r="A935" s="17" t="s">
        <v>343</v>
      </c>
      <c r="B935" s="15">
        <v>792</v>
      </c>
      <c r="C935" s="16" t="s">
        <v>37</v>
      </c>
      <c r="D935" s="16" t="s">
        <v>109</v>
      </c>
      <c r="E935" s="16" t="s">
        <v>214</v>
      </c>
      <c r="F935" s="16" t="s">
        <v>344</v>
      </c>
      <c r="G935" s="159">
        <f>G936</f>
        <v>0</v>
      </c>
      <c r="H935" s="159">
        <f t="shared" ref="H935:AG935" si="405">H936</f>
        <v>0</v>
      </c>
      <c r="I935" s="159">
        <f t="shared" si="405"/>
        <v>0</v>
      </c>
      <c r="J935" s="159">
        <f t="shared" si="405"/>
        <v>0</v>
      </c>
      <c r="K935" s="159">
        <f t="shared" si="405"/>
        <v>0</v>
      </c>
      <c r="L935" s="159">
        <f t="shared" si="405"/>
        <v>0</v>
      </c>
      <c r="M935" s="159">
        <f t="shared" si="405"/>
        <v>0</v>
      </c>
      <c r="N935" s="159">
        <f t="shared" si="405"/>
        <v>0</v>
      </c>
      <c r="O935" s="159">
        <f t="shared" si="405"/>
        <v>0</v>
      </c>
      <c r="P935" s="159">
        <f t="shared" si="405"/>
        <v>0</v>
      </c>
      <c r="Q935" s="159">
        <f t="shared" si="405"/>
        <v>0</v>
      </c>
      <c r="R935" s="159">
        <f t="shared" si="405"/>
        <v>0</v>
      </c>
      <c r="S935" s="159">
        <f t="shared" si="405"/>
        <v>0</v>
      </c>
      <c r="T935" s="159">
        <f t="shared" si="405"/>
        <v>0</v>
      </c>
      <c r="U935" s="159">
        <f t="shared" si="405"/>
        <v>0</v>
      </c>
      <c r="V935" s="159">
        <f t="shared" si="405"/>
        <v>0</v>
      </c>
      <c r="W935" s="159">
        <f t="shared" si="405"/>
        <v>0</v>
      </c>
      <c r="X935" s="159">
        <f t="shared" si="405"/>
        <v>0</v>
      </c>
      <c r="Y935" s="159">
        <f t="shared" si="405"/>
        <v>0</v>
      </c>
      <c r="Z935" s="159">
        <f t="shared" si="405"/>
        <v>0</v>
      </c>
      <c r="AA935" s="159">
        <f t="shared" si="405"/>
        <v>0</v>
      </c>
      <c r="AB935" s="159">
        <f t="shared" si="405"/>
        <v>0</v>
      </c>
      <c r="AC935" s="159">
        <f t="shared" si="405"/>
        <v>0</v>
      </c>
      <c r="AD935" s="159">
        <f t="shared" si="405"/>
        <v>0</v>
      </c>
      <c r="AE935" s="159">
        <f t="shared" si="405"/>
        <v>0</v>
      </c>
      <c r="AF935" s="159">
        <f t="shared" si="405"/>
        <v>0</v>
      </c>
      <c r="AG935" s="159">
        <f t="shared" si="405"/>
        <v>0</v>
      </c>
    </row>
    <row r="936" spans="1:33" hidden="1">
      <c r="A936" s="17" t="s">
        <v>345</v>
      </c>
      <c r="B936" s="15">
        <v>792</v>
      </c>
      <c r="C936" s="16" t="s">
        <v>37</v>
      </c>
      <c r="D936" s="16" t="s">
        <v>109</v>
      </c>
      <c r="E936" s="16" t="s">
        <v>214</v>
      </c>
      <c r="F936" s="16" t="s">
        <v>346</v>
      </c>
      <c r="G936" s="159"/>
      <c r="H936" s="159"/>
      <c r="I936" s="159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  <c r="AE936" s="159"/>
      <c r="AF936" s="159"/>
      <c r="AG936" s="159"/>
    </row>
    <row r="937" spans="1:33" hidden="1">
      <c r="A937" s="25"/>
      <c r="B937" s="15"/>
      <c r="C937" s="16"/>
      <c r="D937" s="16"/>
      <c r="E937" s="16"/>
      <c r="F937" s="15"/>
      <c r="G937" s="160"/>
      <c r="H937" s="160"/>
      <c r="I937" s="160"/>
      <c r="J937" s="160"/>
      <c r="K937" s="160"/>
      <c r="L937" s="160"/>
      <c r="M937" s="160"/>
      <c r="N937" s="160"/>
      <c r="O937" s="160"/>
      <c r="P937" s="160"/>
      <c r="Q937" s="160"/>
      <c r="R937" s="160"/>
      <c r="S937" s="160"/>
      <c r="T937" s="160"/>
      <c r="U937" s="160"/>
      <c r="V937" s="160"/>
      <c r="W937" s="160"/>
      <c r="X937" s="160"/>
      <c r="Y937" s="160"/>
      <c r="Z937" s="160"/>
      <c r="AA937" s="160"/>
      <c r="AB937" s="160"/>
      <c r="AC937" s="160"/>
      <c r="AD937" s="160"/>
      <c r="AE937" s="160"/>
      <c r="AF937" s="160"/>
      <c r="AG937" s="160"/>
    </row>
    <row r="938" spans="1:33" s="52" customFormat="1" ht="38.25" hidden="1">
      <c r="A938" s="17" t="s">
        <v>341</v>
      </c>
      <c r="B938" s="15">
        <v>792</v>
      </c>
      <c r="C938" s="16" t="s">
        <v>108</v>
      </c>
      <c r="D938" s="16" t="s">
        <v>90</v>
      </c>
      <c r="E938" s="16" t="s">
        <v>215</v>
      </c>
      <c r="F938" s="16"/>
      <c r="G938" s="159">
        <f>G939+G946</f>
        <v>0</v>
      </c>
      <c r="H938" s="159">
        <f t="shared" ref="H938:AG938" si="406">H939+H946</f>
        <v>0</v>
      </c>
      <c r="I938" s="159">
        <f t="shared" si="406"/>
        <v>0</v>
      </c>
      <c r="J938" s="159">
        <f t="shared" si="406"/>
        <v>0</v>
      </c>
      <c r="K938" s="159">
        <f t="shared" si="406"/>
        <v>0</v>
      </c>
      <c r="L938" s="159">
        <f t="shared" si="406"/>
        <v>0</v>
      </c>
      <c r="M938" s="159">
        <f t="shared" si="406"/>
        <v>0</v>
      </c>
      <c r="N938" s="159">
        <f t="shared" si="406"/>
        <v>0</v>
      </c>
      <c r="O938" s="159">
        <f t="shared" si="406"/>
        <v>0</v>
      </c>
      <c r="P938" s="159">
        <f t="shared" si="406"/>
        <v>0</v>
      </c>
      <c r="Q938" s="159">
        <f t="shared" si="406"/>
        <v>0</v>
      </c>
      <c r="R938" s="159">
        <f t="shared" si="406"/>
        <v>0</v>
      </c>
      <c r="S938" s="159">
        <f t="shared" si="406"/>
        <v>0</v>
      </c>
      <c r="T938" s="159">
        <f t="shared" si="406"/>
        <v>0</v>
      </c>
      <c r="U938" s="159">
        <f t="shared" si="406"/>
        <v>0</v>
      </c>
      <c r="V938" s="159">
        <f t="shared" si="406"/>
        <v>0</v>
      </c>
      <c r="W938" s="159">
        <f t="shared" si="406"/>
        <v>0</v>
      </c>
      <c r="X938" s="159">
        <f t="shared" si="406"/>
        <v>0</v>
      </c>
      <c r="Y938" s="159">
        <f t="shared" si="406"/>
        <v>0</v>
      </c>
      <c r="Z938" s="159">
        <f t="shared" si="406"/>
        <v>0</v>
      </c>
      <c r="AA938" s="159">
        <f t="shared" si="406"/>
        <v>0</v>
      </c>
      <c r="AB938" s="159">
        <f t="shared" si="406"/>
        <v>0</v>
      </c>
      <c r="AC938" s="159">
        <f t="shared" si="406"/>
        <v>0</v>
      </c>
      <c r="AD938" s="159">
        <f t="shared" si="406"/>
        <v>0</v>
      </c>
      <c r="AE938" s="159">
        <f t="shared" si="406"/>
        <v>0</v>
      </c>
      <c r="AF938" s="159">
        <f t="shared" si="406"/>
        <v>0</v>
      </c>
      <c r="AG938" s="159">
        <f t="shared" si="406"/>
        <v>0</v>
      </c>
    </row>
    <row r="939" spans="1:33" s="52" customFormat="1" ht="51" hidden="1">
      <c r="A939" s="17" t="s">
        <v>216</v>
      </c>
      <c r="B939" s="15">
        <v>792</v>
      </c>
      <c r="C939" s="16" t="s">
        <v>108</v>
      </c>
      <c r="D939" s="16" t="s">
        <v>90</v>
      </c>
      <c r="E939" s="16" t="s">
        <v>613</v>
      </c>
      <c r="F939" s="16"/>
      <c r="G939" s="159">
        <f>G940</f>
        <v>0</v>
      </c>
      <c r="H939" s="159">
        <f t="shared" ref="H939:AG940" si="407">H940</f>
        <v>0</v>
      </c>
      <c r="I939" s="159">
        <f t="shared" si="407"/>
        <v>0</v>
      </c>
      <c r="J939" s="159">
        <f t="shared" si="407"/>
        <v>0</v>
      </c>
      <c r="K939" s="159">
        <f t="shared" si="407"/>
        <v>0</v>
      </c>
      <c r="L939" s="159">
        <f t="shared" si="407"/>
        <v>0</v>
      </c>
      <c r="M939" s="159">
        <f t="shared" si="407"/>
        <v>0</v>
      </c>
      <c r="N939" s="159">
        <f t="shared" si="407"/>
        <v>0</v>
      </c>
      <c r="O939" s="159">
        <f t="shared" si="407"/>
        <v>0</v>
      </c>
      <c r="P939" s="159">
        <f t="shared" si="407"/>
        <v>0</v>
      </c>
      <c r="Q939" s="159">
        <f t="shared" si="407"/>
        <v>0</v>
      </c>
      <c r="R939" s="159">
        <f t="shared" si="407"/>
        <v>0</v>
      </c>
      <c r="S939" s="159">
        <f t="shared" si="407"/>
        <v>0</v>
      </c>
      <c r="T939" s="159">
        <f t="shared" si="407"/>
        <v>0</v>
      </c>
      <c r="U939" s="159">
        <f t="shared" si="407"/>
        <v>0</v>
      </c>
      <c r="V939" s="159">
        <f t="shared" si="407"/>
        <v>0</v>
      </c>
      <c r="W939" s="159">
        <f t="shared" si="407"/>
        <v>0</v>
      </c>
      <c r="X939" s="159">
        <f t="shared" si="407"/>
        <v>0</v>
      </c>
      <c r="Y939" s="159">
        <f t="shared" si="407"/>
        <v>0</v>
      </c>
      <c r="Z939" s="159">
        <f t="shared" si="407"/>
        <v>0</v>
      </c>
      <c r="AA939" s="159">
        <f t="shared" si="407"/>
        <v>0</v>
      </c>
      <c r="AB939" s="159">
        <f t="shared" si="407"/>
        <v>0</v>
      </c>
      <c r="AC939" s="159">
        <f t="shared" si="407"/>
        <v>0</v>
      </c>
      <c r="AD939" s="159">
        <f t="shared" si="407"/>
        <v>0</v>
      </c>
      <c r="AE939" s="159">
        <f t="shared" si="407"/>
        <v>0</v>
      </c>
      <c r="AF939" s="159">
        <f t="shared" si="407"/>
        <v>0</v>
      </c>
      <c r="AG939" s="159">
        <f t="shared" si="407"/>
        <v>0</v>
      </c>
    </row>
    <row r="940" spans="1:33" s="52" customFormat="1" hidden="1">
      <c r="A940" s="17" t="s">
        <v>343</v>
      </c>
      <c r="B940" s="15">
        <v>792</v>
      </c>
      <c r="C940" s="16" t="s">
        <v>108</v>
      </c>
      <c r="D940" s="16" t="s">
        <v>90</v>
      </c>
      <c r="E940" s="16" t="s">
        <v>613</v>
      </c>
      <c r="F940" s="16" t="s">
        <v>344</v>
      </c>
      <c r="G940" s="159">
        <f>G941</f>
        <v>0</v>
      </c>
      <c r="H940" s="159">
        <f t="shared" si="407"/>
        <v>0</v>
      </c>
      <c r="I940" s="159">
        <f t="shared" si="407"/>
        <v>0</v>
      </c>
      <c r="J940" s="159">
        <f t="shared" si="407"/>
        <v>0</v>
      </c>
      <c r="K940" s="159">
        <f t="shared" si="407"/>
        <v>0</v>
      </c>
      <c r="L940" s="159">
        <f t="shared" si="407"/>
        <v>0</v>
      </c>
      <c r="M940" s="159">
        <f t="shared" si="407"/>
        <v>0</v>
      </c>
      <c r="N940" s="159">
        <f t="shared" si="407"/>
        <v>0</v>
      </c>
      <c r="O940" s="159">
        <f t="shared" si="407"/>
        <v>0</v>
      </c>
      <c r="P940" s="159">
        <f t="shared" si="407"/>
        <v>0</v>
      </c>
      <c r="Q940" s="159">
        <f t="shared" si="407"/>
        <v>0</v>
      </c>
      <c r="R940" s="159">
        <f t="shared" si="407"/>
        <v>0</v>
      </c>
      <c r="S940" s="159">
        <f t="shared" si="407"/>
        <v>0</v>
      </c>
      <c r="T940" s="159">
        <f t="shared" si="407"/>
        <v>0</v>
      </c>
      <c r="U940" s="159">
        <f t="shared" si="407"/>
        <v>0</v>
      </c>
      <c r="V940" s="159">
        <f t="shared" si="407"/>
        <v>0</v>
      </c>
      <c r="W940" s="159">
        <f t="shared" si="407"/>
        <v>0</v>
      </c>
      <c r="X940" s="159">
        <f t="shared" si="407"/>
        <v>0</v>
      </c>
      <c r="Y940" s="159">
        <f t="shared" si="407"/>
        <v>0</v>
      </c>
      <c r="Z940" s="159">
        <f t="shared" si="407"/>
        <v>0</v>
      </c>
      <c r="AA940" s="159">
        <f t="shared" si="407"/>
        <v>0</v>
      </c>
      <c r="AB940" s="159">
        <f t="shared" si="407"/>
        <v>0</v>
      </c>
      <c r="AC940" s="159">
        <f t="shared" si="407"/>
        <v>0</v>
      </c>
      <c r="AD940" s="159">
        <f t="shared" si="407"/>
        <v>0</v>
      </c>
      <c r="AE940" s="159">
        <f t="shared" si="407"/>
        <v>0</v>
      </c>
      <c r="AF940" s="159">
        <f t="shared" si="407"/>
        <v>0</v>
      </c>
      <c r="AG940" s="159">
        <f t="shared" si="407"/>
        <v>0</v>
      </c>
    </row>
    <row r="941" spans="1:33" s="52" customFormat="1" hidden="1">
      <c r="A941" s="17" t="s">
        <v>345</v>
      </c>
      <c r="B941" s="15">
        <v>792</v>
      </c>
      <c r="C941" s="16" t="s">
        <v>108</v>
      </c>
      <c r="D941" s="16" t="s">
        <v>90</v>
      </c>
      <c r="E941" s="16" t="s">
        <v>613</v>
      </c>
      <c r="F941" s="16" t="s">
        <v>346</v>
      </c>
      <c r="G941" s="159"/>
      <c r="H941" s="159"/>
      <c r="I941" s="159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  <c r="AE941" s="159"/>
      <c r="AF941" s="159"/>
      <c r="AG941" s="159"/>
    </row>
    <row r="942" spans="1:33" s="31" customFormat="1" ht="38.25" hidden="1">
      <c r="A942" s="17" t="s">
        <v>341</v>
      </c>
      <c r="B942" s="15">
        <v>792</v>
      </c>
      <c r="C942" s="16" t="s">
        <v>26</v>
      </c>
      <c r="D942" s="16" t="s">
        <v>90</v>
      </c>
      <c r="E942" s="16" t="s">
        <v>215</v>
      </c>
      <c r="F942" s="42"/>
      <c r="G942" s="159">
        <f>G943</f>
        <v>0</v>
      </c>
      <c r="H942" s="159">
        <f t="shared" ref="H942:AG944" si="408">H943</f>
        <v>0</v>
      </c>
      <c r="I942" s="159">
        <f t="shared" si="408"/>
        <v>0</v>
      </c>
      <c r="J942" s="159">
        <f t="shared" si="408"/>
        <v>0</v>
      </c>
      <c r="K942" s="159">
        <f t="shared" si="408"/>
        <v>0</v>
      </c>
      <c r="L942" s="159">
        <f t="shared" si="408"/>
        <v>0</v>
      </c>
      <c r="M942" s="159">
        <f t="shared" si="408"/>
        <v>0</v>
      </c>
      <c r="N942" s="159">
        <f t="shared" si="408"/>
        <v>0</v>
      </c>
      <c r="O942" s="159">
        <f t="shared" si="408"/>
        <v>0</v>
      </c>
      <c r="P942" s="159">
        <f t="shared" si="408"/>
        <v>0</v>
      </c>
      <c r="Q942" s="159">
        <f t="shared" si="408"/>
        <v>0</v>
      </c>
      <c r="R942" s="159">
        <f t="shared" si="408"/>
        <v>0</v>
      </c>
      <c r="S942" s="159">
        <f t="shared" si="408"/>
        <v>0</v>
      </c>
      <c r="T942" s="159">
        <f t="shared" si="408"/>
        <v>0</v>
      </c>
      <c r="U942" s="159">
        <f t="shared" si="408"/>
        <v>0</v>
      </c>
      <c r="V942" s="159">
        <f t="shared" si="408"/>
        <v>0</v>
      </c>
      <c r="W942" s="159">
        <f t="shared" si="408"/>
        <v>0</v>
      </c>
      <c r="X942" s="159">
        <f t="shared" si="408"/>
        <v>0</v>
      </c>
      <c r="Y942" s="159">
        <f t="shared" si="408"/>
        <v>0</v>
      </c>
      <c r="Z942" s="159">
        <f t="shared" si="408"/>
        <v>0</v>
      </c>
      <c r="AA942" s="159">
        <f t="shared" si="408"/>
        <v>0</v>
      </c>
      <c r="AB942" s="159">
        <f t="shared" si="408"/>
        <v>0</v>
      </c>
      <c r="AC942" s="159">
        <f t="shared" si="408"/>
        <v>0</v>
      </c>
      <c r="AD942" s="159">
        <f t="shared" si="408"/>
        <v>0</v>
      </c>
      <c r="AE942" s="159">
        <f t="shared" si="408"/>
        <v>0</v>
      </c>
      <c r="AF942" s="159">
        <f t="shared" si="408"/>
        <v>0</v>
      </c>
      <c r="AG942" s="159">
        <f t="shared" si="408"/>
        <v>0</v>
      </c>
    </row>
    <row r="943" spans="1:33" ht="25.5" hidden="1">
      <c r="A943" s="17" t="s">
        <v>342</v>
      </c>
      <c r="B943" s="15">
        <v>792</v>
      </c>
      <c r="C943" s="16" t="s">
        <v>26</v>
      </c>
      <c r="D943" s="16" t="s">
        <v>90</v>
      </c>
      <c r="E943" s="16" t="s">
        <v>217</v>
      </c>
      <c r="F943" s="16"/>
      <c r="G943" s="159">
        <f>G944</f>
        <v>0</v>
      </c>
      <c r="H943" s="159">
        <f t="shared" si="408"/>
        <v>0</v>
      </c>
      <c r="I943" s="159">
        <f t="shared" si="408"/>
        <v>0</v>
      </c>
      <c r="J943" s="159">
        <f t="shared" si="408"/>
        <v>0</v>
      </c>
      <c r="K943" s="159">
        <f t="shared" si="408"/>
        <v>0</v>
      </c>
      <c r="L943" s="159">
        <f t="shared" si="408"/>
        <v>0</v>
      </c>
      <c r="M943" s="159">
        <f t="shared" si="408"/>
        <v>0</v>
      </c>
      <c r="N943" s="159">
        <f t="shared" si="408"/>
        <v>0</v>
      </c>
      <c r="O943" s="159">
        <f t="shared" si="408"/>
        <v>0</v>
      </c>
      <c r="P943" s="159">
        <f t="shared" si="408"/>
        <v>0</v>
      </c>
      <c r="Q943" s="159">
        <f t="shared" si="408"/>
        <v>0</v>
      </c>
      <c r="R943" s="159">
        <f t="shared" si="408"/>
        <v>0</v>
      </c>
      <c r="S943" s="159">
        <f t="shared" si="408"/>
        <v>0</v>
      </c>
      <c r="T943" s="159">
        <f t="shared" si="408"/>
        <v>0</v>
      </c>
      <c r="U943" s="159">
        <f t="shared" si="408"/>
        <v>0</v>
      </c>
      <c r="V943" s="159">
        <f t="shared" si="408"/>
        <v>0</v>
      </c>
      <c r="W943" s="159">
        <f t="shared" si="408"/>
        <v>0</v>
      </c>
      <c r="X943" s="159">
        <f t="shared" si="408"/>
        <v>0</v>
      </c>
      <c r="Y943" s="159">
        <f t="shared" si="408"/>
        <v>0</v>
      </c>
      <c r="Z943" s="159">
        <f t="shared" si="408"/>
        <v>0</v>
      </c>
      <c r="AA943" s="159">
        <f t="shared" si="408"/>
        <v>0</v>
      </c>
      <c r="AB943" s="159">
        <f t="shared" si="408"/>
        <v>0</v>
      </c>
      <c r="AC943" s="159">
        <f t="shared" si="408"/>
        <v>0</v>
      </c>
      <c r="AD943" s="159">
        <f t="shared" si="408"/>
        <v>0</v>
      </c>
      <c r="AE943" s="159">
        <f t="shared" si="408"/>
        <v>0</v>
      </c>
      <c r="AF943" s="159">
        <f t="shared" si="408"/>
        <v>0</v>
      </c>
      <c r="AG943" s="159">
        <f t="shared" si="408"/>
        <v>0</v>
      </c>
    </row>
    <row r="944" spans="1:33" hidden="1">
      <c r="A944" s="17" t="s">
        <v>343</v>
      </c>
      <c r="B944" s="15">
        <v>792</v>
      </c>
      <c r="C944" s="16" t="s">
        <v>26</v>
      </c>
      <c r="D944" s="16" t="s">
        <v>90</v>
      </c>
      <c r="E944" s="16" t="s">
        <v>217</v>
      </c>
      <c r="F944" s="16" t="s">
        <v>344</v>
      </c>
      <c r="G944" s="159">
        <f>G945</f>
        <v>0</v>
      </c>
      <c r="H944" s="159">
        <f t="shared" si="408"/>
        <v>0</v>
      </c>
      <c r="I944" s="159">
        <f t="shared" si="408"/>
        <v>0</v>
      </c>
      <c r="J944" s="159">
        <f t="shared" si="408"/>
        <v>0</v>
      </c>
      <c r="K944" s="159">
        <f t="shared" si="408"/>
        <v>0</v>
      </c>
      <c r="L944" s="159">
        <f t="shared" si="408"/>
        <v>0</v>
      </c>
      <c r="M944" s="159">
        <f t="shared" si="408"/>
        <v>0</v>
      </c>
      <c r="N944" s="159">
        <f t="shared" si="408"/>
        <v>0</v>
      </c>
      <c r="O944" s="159">
        <f t="shared" si="408"/>
        <v>0</v>
      </c>
      <c r="P944" s="159">
        <f t="shared" si="408"/>
        <v>0</v>
      </c>
      <c r="Q944" s="159">
        <f t="shared" si="408"/>
        <v>0</v>
      </c>
      <c r="R944" s="159">
        <f t="shared" si="408"/>
        <v>0</v>
      </c>
      <c r="S944" s="159">
        <f t="shared" si="408"/>
        <v>0</v>
      </c>
      <c r="T944" s="159">
        <f t="shared" si="408"/>
        <v>0</v>
      </c>
      <c r="U944" s="159">
        <f t="shared" si="408"/>
        <v>0</v>
      </c>
      <c r="V944" s="159">
        <f t="shared" si="408"/>
        <v>0</v>
      </c>
      <c r="W944" s="159">
        <f t="shared" si="408"/>
        <v>0</v>
      </c>
      <c r="X944" s="159">
        <f t="shared" si="408"/>
        <v>0</v>
      </c>
      <c r="Y944" s="159">
        <f t="shared" si="408"/>
        <v>0</v>
      </c>
      <c r="Z944" s="159">
        <f t="shared" si="408"/>
        <v>0</v>
      </c>
      <c r="AA944" s="159">
        <f t="shared" si="408"/>
        <v>0</v>
      </c>
      <c r="AB944" s="159">
        <f t="shared" si="408"/>
        <v>0</v>
      </c>
      <c r="AC944" s="159">
        <f t="shared" si="408"/>
        <v>0</v>
      </c>
      <c r="AD944" s="159">
        <f t="shared" si="408"/>
        <v>0</v>
      </c>
      <c r="AE944" s="159">
        <f t="shared" si="408"/>
        <v>0</v>
      </c>
      <c r="AF944" s="159">
        <f t="shared" si="408"/>
        <v>0</v>
      </c>
      <c r="AG944" s="159">
        <f t="shared" si="408"/>
        <v>0</v>
      </c>
    </row>
    <row r="945" spans="1:33" hidden="1">
      <c r="A945" s="17" t="s">
        <v>345</v>
      </c>
      <c r="B945" s="15">
        <v>792</v>
      </c>
      <c r="C945" s="16" t="s">
        <v>26</v>
      </c>
      <c r="D945" s="16" t="s">
        <v>90</v>
      </c>
      <c r="E945" s="16" t="s">
        <v>217</v>
      </c>
      <c r="F945" s="16" t="s">
        <v>346</v>
      </c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  <c r="AE945" s="159"/>
      <c r="AF945" s="159"/>
      <c r="AG945" s="159"/>
    </row>
    <row r="946" spans="1:33" ht="63.75" hidden="1">
      <c r="A946" s="17" t="s">
        <v>615</v>
      </c>
      <c r="B946" s="15">
        <v>792</v>
      </c>
      <c r="C946" s="16" t="s">
        <v>108</v>
      </c>
      <c r="D946" s="16" t="s">
        <v>90</v>
      </c>
      <c r="E946" s="16" t="s">
        <v>218</v>
      </c>
      <c r="F946" s="16"/>
      <c r="G946" s="159">
        <f>G947</f>
        <v>0</v>
      </c>
      <c r="H946" s="159">
        <f t="shared" ref="H946:AG947" si="409">H947</f>
        <v>0</v>
      </c>
      <c r="I946" s="159">
        <f t="shared" si="409"/>
        <v>0</v>
      </c>
      <c r="J946" s="159">
        <f t="shared" si="409"/>
        <v>0</v>
      </c>
      <c r="K946" s="159">
        <f t="shared" si="409"/>
        <v>0</v>
      </c>
      <c r="L946" s="159">
        <f t="shared" si="409"/>
        <v>0</v>
      </c>
      <c r="M946" s="159">
        <f t="shared" si="409"/>
        <v>0</v>
      </c>
      <c r="N946" s="159">
        <f t="shared" si="409"/>
        <v>0</v>
      </c>
      <c r="O946" s="159">
        <f t="shared" si="409"/>
        <v>0</v>
      </c>
      <c r="P946" s="159">
        <f t="shared" si="409"/>
        <v>0</v>
      </c>
      <c r="Q946" s="159">
        <f t="shared" si="409"/>
        <v>0</v>
      </c>
      <c r="R946" s="159">
        <f t="shared" si="409"/>
        <v>0</v>
      </c>
      <c r="S946" s="159">
        <f t="shared" si="409"/>
        <v>0</v>
      </c>
      <c r="T946" s="159">
        <f t="shared" si="409"/>
        <v>0</v>
      </c>
      <c r="U946" s="159">
        <f t="shared" si="409"/>
        <v>0</v>
      </c>
      <c r="V946" s="159">
        <f t="shared" si="409"/>
        <v>0</v>
      </c>
      <c r="W946" s="159">
        <f t="shared" si="409"/>
        <v>0</v>
      </c>
      <c r="X946" s="159">
        <f t="shared" si="409"/>
        <v>0</v>
      </c>
      <c r="Y946" s="159">
        <f t="shared" si="409"/>
        <v>0</v>
      </c>
      <c r="Z946" s="159">
        <f t="shared" si="409"/>
        <v>0</v>
      </c>
      <c r="AA946" s="159">
        <f t="shared" si="409"/>
        <v>0</v>
      </c>
      <c r="AB946" s="159">
        <f t="shared" si="409"/>
        <v>0</v>
      </c>
      <c r="AC946" s="159">
        <f t="shared" si="409"/>
        <v>0</v>
      </c>
      <c r="AD946" s="159">
        <f t="shared" si="409"/>
        <v>0</v>
      </c>
      <c r="AE946" s="159">
        <f t="shared" si="409"/>
        <v>0</v>
      </c>
      <c r="AF946" s="159">
        <f t="shared" si="409"/>
        <v>0</v>
      </c>
      <c r="AG946" s="159">
        <f t="shared" si="409"/>
        <v>0</v>
      </c>
    </row>
    <row r="947" spans="1:33" hidden="1">
      <c r="A947" s="17" t="s">
        <v>343</v>
      </c>
      <c r="B947" s="15">
        <v>792</v>
      </c>
      <c r="C947" s="16" t="s">
        <v>108</v>
      </c>
      <c r="D947" s="16" t="s">
        <v>90</v>
      </c>
      <c r="E947" s="16" t="s">
        <v>218</v>
      </c>
      <c r="F947" s="16" t="s">
        <v>344</v>
      </c>
      <c r="G947" s="159">
        <f>G948</f>
        <v>0</v>
      </c>
      <c r="H947" s="159">
        <f t="shared" si="409"/>
        <v>0</v>
      </c>
      <c r="I947" s="159">
        <f t="shared" si="409"/>
        <v>0</v>
      </c>
      <c r="J947" s="159">
        <f t="shared" si="409"/>
        <v>0</v>
      </c>
      <c r="K947" s="159">
        <f t="shared" si="409"/>
        <v>0</v>
      </c>
      <c r="L947" s="159">
        <f t="shared" si="409"/>
        <v>0</v>
      </c>
      <c r="M947" s="159">
        <f t="shared" si="409"/>
        <v>0</v>
      </c>
      <c r="N947" s="159">
        <f t="shared" si="409"/>
        <v>0</v>
      </c>
      <c r="O947" s="159">
        <f t="shared" si="409"/>
        <v>0</v>
      </c>
      <c r="P947" s="159">
        <f t="shared" si="409"/>
        <v>0</v>
      </c>
      <c r="Q947" s="159">
        <f t="shared" si="409"/>
        <v>0</v>
      </c>
      <c r="R947" s="159">
        <f t="shared" si="409"/>
        <v>0</v>
      </c>
      <c r="S947" s="159">
        <f t="shared" si="409"/>
        <v>0</v>
      </c>
      <c r="T947" s="159">
        <f t="shared" si="409"/>
        <v>0</v>
      </c>
      <c r="U947" s="159">
        <f t="shared" si="409"/>
        <v>0</v>
      </c>
      <c r="V947" s="159">
        <f t="shared" si="409"/>
        <v>0</v>
      </c>
      <c r="W947" s="159">
        <f t="shared" si="409"/>
        <v>0</v>
      </c>
      <c r="X947" s="159">
        <f t="shared" si="409"/>
        <v>0</v>
      </c>
      <c r="Y947" s="159">
        <f t="shared" si="409"/>
        <v>0</v>
      </c>
      <c r="Z947" s="159">
        <f t="shared" si="409"/>
        <v>0</v>
      </c>
      <c r="AA947" s="159">
        <f t="shared" si="409"/>
        <v>0</v>
      </c>
      <c r="AB947" s="159">
        <f t="shared" si="409"/>
        <v>0</v>
      </c>
      <c r="AC947" s="159">
        <f t="shared" si="409"/>
        <v>0</v>
      </c>
      <c r="AD947" s="159">
        <f t="shared" si="409"/>
        <v>0</v>
      </c>
      <c r="AE947" s="159">
        <f t="shared" si="409"/>
        <v>0</v>
      </c>
      <c r="AF947" s="159">
        <f t="shared" si="409"/>
        <v>0</v>
      </c>
      <c r="AG947" s="159">
        <f t="shared" si="409"/>
        <v>0</v>
      </c>
    </row>
    <row r="948" spans="1:33" hidden="1">
      <c r="A948" s="17" t="s">
        <v>345</v>
      </c>
      <c r="B948" s="15">
        <v>792</v>
      </c>
      <c r="C948" s="16" t="s">
        <v>108</v>
      </c>
      <c r="D948" s="16" t="s">
        <v>90</v>
      </c>
      <c r="E948" s="16" t="s">
        <v>218</v>
      </c>
      <c r="F948" s="16" t="s">
        <v>346</v>
      </c>
      <c r="G948" s="159"/>
      <c r="H948" s="159"/>
      <c r="I948" s="159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  <c r="AE948" s="159"/>
      <c r="AF948" s="159"/>
      <c r="AG948" s="159"/>
    </row>
    <row r="949" spans="1:33" hidden="1">
      <c r="A949" s="17"/>
      <c r="B949" s="16"/>
      <c r="C949" s="16"/>
      <c r="D949" s="16"/>
      <c r="E949" s="16"/>
      <c r="F949" s="15"/>
      <c r="G949" s="159"/>
      <c r="H949" s="159"/>
      <c r="I949" s="159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  <c r="AE949" s="159"/>
      <c r="AF949" s="159"/>
      <c r="AG949" s="159"/>
    </row>
    <row r="950" spans="1:33" hidden="1">
      <c r="A950" s="17"/>
      <c r="B950" s="16"/>
      <c r="C950" s="16"/>
      <c r="D950" s="16"/>
      <c r="E950" s="16"/>
      <c r="F950" s="15"/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  <c r="AE950" s="159"/>
      <c r="AF950" s="159"/>
      <c r="AG950" s="159"/>
    </row>
    <row r="951" spans="1:33" hidden="1">
      <c r="A951" s="17"/>
      <c r="B951" s="16"/>
      <c r="C951" s="16"/>
      <c r="D951" s="16"/>
      <c r="E951" s="16"/>
      <c r="F951" s="15"/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  <c r="AE951" s="159"/>
      <c r="AF951" s="159"/>
      <c r="AG951" s="159"/>
    </row>
    <row r="952" spans="1:33" hidden="1">
      <c r="A952" s="17"/>
      <c r="B952" s="16"/>
      <c r="C952" s="16"/>
      <c r="D952" s="16"/>
      <c r="E952" s="16"/>
      <c r="F952" s="15"/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  <c r="AE952" s="159"/>
      <c r="AF952" s="159"/>
      <c r="AG952" s="159"/>
    </row>
    <row r="953" spans="1:33" hidden="1">
      <c r="A953" s="17"/>
      <c r="B953" s="16"/>
      <c r="C953" s="16"/>
      <c r="D953" s="16"/>
      <c r="E953" s="16"/>
      <c r="F953" s="15"/>
      <c r="G953" s="159"/>
      <c r="H953" s="159"/>
      <c r="I953" s="159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  <c r="AE953" s="159"/>
      <c r="AF953" s="159"/>
      <c r="AG953" s="159"/>
    </row>
    <row r="954" spans="1:33" s="19" customFormat="1" ht="38.25" hidden="1">
      <c r="A954" s="17" t="s">
        <v>341</v>
      </c>
      <c r="B954" s="15">
        <v>792</v>
      </c>
      <c r="C954" s="16" t="s">
        <v>627</v>
      </c>
      <c r="D954" s="16" t="s">
        <v>26</v>
      </c>
      <c r="E954" s="16" t="s">
        <v>215</v>
      </c>
      <c r="F954" s="16"/>
      <c r="G954" s="159" t="e">
        <f>G959+#REF!</f>
        <v>#REF!</v>
      </c>
      <c r="H954" s="159" t="e">
        <f>H959+#REF!</f>
        <v>#REF!</v>
      </c>
      <c r="I954" s="159" t="e">
        <f>I959+#REF!</f>
        <v>#REF!</v>
      </c>
      <c r="J954" s="159" t="e">
        <f>J959+#REF!</f>
        <v>#REF!</v>
      </c>
      <c r="K954" s="159" t="e">
        <f>K959+#REF!</f>
        <v>#REF!</v>
      </c>
      <c r="L954" s="159" t="e">
        <f>L959+#REF!</f>
        <v>#REF!</v>
      </c>
      <c r="M954" s="159" t="e">
        <f>M959+#REF!</f>
        <v>#REF!</v>
      </c>
      <c r="N954" s="159" t="e">
        <f>N959+#REF!</f>
        <v>#REF!</v>
      </c>
      <c r="O954" s="159" t="e">
        <f>O959+#REF!</f>
        <v>#REF!</v>
      </c>
      <c r="P954" s="159" t="e">
        <f>P959+#REF!</f>
        <v>#REF!</v>
      </c>
      <c r="Q954" s="159" t="e">
        <f>Q959+#REF!</f>
        <v>#REF!</v>
      </c>
      <c r="R954" s="159" t="e">
        <f>R959+#REF!</f>
        <v>#REF!</v>
      </c>
      <c r="S954" s="159" t="e">
        <f>S959+#REF!</f>
        <v>#REF!</v>
      </c>
      <c r="T954" s="159" t="e">
        <f>T959+#REF!</f>
        <v>#REF!</v>
      </c>
      <c r="U954" s="159" t="e">
        <f>U959+#REF!</f>
        <v>#REF!</v>
      </c>
      <c r="V954" s="159" t="e">
        <f>V959+#REF!</f>
        <v>#REF!</v>
      </c>
      <c r="W954" s="159" t="e">
        <f>W959+#REF!</f>
        <v>#REF!</v>
      </c>
      <c r="X954" s="159" t="e">
        <f>X959+#REF!</f>
        <v>#REF!</v>
      </c>
      <c r="Y954" s="159" t="e">
        <f>Y959+#REF!</f>
        <v>#REF!</v>
      </c>
      <c r="Z954" s="159" t="e">
        <f>Z959+#REF!</f>
        <v>#REF!</v>
      </c>
      <c r="AA954" s="159" t="e">
        <f>AA959+#REF!</f>
        <v>#REF!</v>
      </c>
      <c r="AB954" s="159" t="e">
        <f>AB959+#REF!</f>
        <v>#REF!</v>
      </c>
      <c r="AC954" s="159" t="e">
        <f>AC959+#REF!</f>
        <v>#REF!</v>
      </c>
      <c r="AD954" s="159" t="e">
        <f>AD959+#REF!</f>
        <v>#REF!</v>
      </c>
      <c r="AE954" s="159" t="e">
        <f>AE959+#REF!</f>
        <v>#REF!</v>
      </c>
      <c r="AF954" s="159" t="e">
        <f>AF959+#REF!</f>
        <v>#REF!</v>
      </c>
      <c r="AG954" s="159" t="e">
        <f>AG959+#REF!</f>
        <v>#REF!</v>
      </c>
    </row>
    <row r="955" spans="1:33" s="31" customFormat="1" ht="29.25" hidden="1" customHeight="1">
      <c r="A955" s="17" t="s">
        <v>635</v>
      </c>
      <c r="B955" s="15">
        <v>792</v>
      </c>
      <c r="C955" s="16" t="s">
        <v>627</v>
      </c>
      <c r="D955" s="16" t="s">
        <v>26</v>
      </c>
      <c r="E955" s="16" t="s">
        <v>219</v>
      </c>
      <c r="F955" s="16"/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  <c r="AE955" s="159"/>
      <c r="AF955" s="159"/>
      <c r="AG955" s="159"/>
    </row>
    <row r="956" spans="1:33" s="31" customFormat="1" hidden="1">
      <c r="A956" s="17" t="s">
        <v>343</v>
      </c>
      <c r="B956" s="15">
        <v>792</v>
      </c>
      <c r="C956" s="16" t="s">
        <v>627</v>
      </c>
      <c r="D956" s="16" t="s">
        <v>26</v>
      </c>
      <c r="E956" s="16" t="s">
        <v>219</v>
      </c>
      <c r="F956" s="16" t="s">
        <v>344</v>
      </c>
      <c r="G956" s="159">
        <f>G957</f>
        <v>0</v>
      </c>
      <c r="H956" s="159">
        <f t="shared" ref="H956:AG957" si="410">H957</f>
        <v>0</v>
      </c>
      <c r="I956" s="159">
        <f t="shared" si="410"/>
        <v>0</v>
      </c>
      <c r="J956" s="159">
        <f t="shared" si="410"/>
        <v>0</v>
      </c>
      <c r="K956" s="159">
        <f t="shared" si="410"/>
        <v>0</v>
      </c>
      <c r="L956" s="159">
        <f t="shared" si="410"/>
        <v>0</v>
      </c>
      <c r="M956" s="159">
        <f t="shared" si="410"/>
        <v>0</v>
      </c>
      <c r="N956" s="159">
        <f t="shared" si="410"/>
        <v>0</v>
      </c>
      <c r="O956" s="159">
        <f t="shared" si="410"/>
        <v>0</v>
      </c>
      <c r="P956" s="159">
        <f t="shared" si="410"/>
        <v>0</v>
      </c>
      <c r="Q956" s="159">
        <f t="shared" si="410"/>
        <v>0</v>
      </c>
      <c r="R956" s="159">
        <f t="shared" si="410"/>
        <v>0</v>
      </c>
      <c r="S956" s="159">
        <f t="shared" si="410"/>
        <v>0</v>
      </c>
      <c r="T956" s="159">
        <f t="shared" si="410"/>
        <v>0</v>
      </c>
      <c r="U956" s="159">
        <f t="shared" si="410"/>
        <v>0</v>
      </c>
      <c r="V956" s="159">
        <f t="shared" si="410"/>
        <v>0</v>
      </c>
      <c r="W956" s="159">
        <f t="shared" si="410"/>
        <v>0</v>
      </c>
      <c r="X956" s="159">
        <f t="shared" si="410"/>
        <v>0</v>
      </c>
      <c r="Y956" s="159">
        <f t="shared" si="410"/>
        <v>0</v>
      </c>
      <c r="Z956" s="159">
        <f t="shared" si="410"/>
        <v>0</v>
      </c>
      <c r="AA956" s="159">
        <f t="shared" si="410"/>
        <v>0</v>
      </c>
      <c r="AB956" s="159">
        <f t="shared" si="410"/>
        <v>0</v>
      </c>
      <c r="AC956" s="159">
        <f t="shared" si="410"/>
        <v>0</v>
      </c>
      <c r="AD956" s="159">
        <f t="shared" si="410"/>
        <v>0</v>
      </c>
      <c r="AE956" s="159">
        <f t="shared" si="410"/>
        <v>0</v>
      </c>
      <c r="AF956" s="159">
        <f t="shared" si="410"/>
        <v>0</v>
      </c>
      <c r="AG956" s="159">
        <f t="shared" si="410"/>
        <v>0</v>
      </c>
    </row>
    <row r="957" spans="1:33" s="4" customFormat="1" hidden="1">
      <c r="A957" s="17" t="s">
        <v>633</v>
      </c>
      <c r="B957" s="15">
        <v>792</v>
      </c>
      <c r="C957" s="16" t="s">
        <v>627</v>
      </c>
      <c r="D957" s="16" t="s">
        <v>26</v>
      </c>
      <c r="E957" s="16" t="s">
        <v>219</v>
      </c>
      <c r="F957" s="16" t="s">
        <v>634</v>
      </c>
      <c r="G957" s="159">
        <f>G958</f>
        <v>0</v>
      </c>
      <c r="H957" s="159">
        <f t="shared" si="410"/>
        <v>0</v>
      </c>
      <c r="I957" s="159">
        <f t="shared" si="410"/>
        <v>0</v>
      </c>
      <c r="J957" s="159">
        <f t="shared" si="410"/>
        <v>0</v>
      </c>
      <c r="K957" s="159">
        <f t="shared" si="410"/>
        <v>0</v>
      </c>
      <c r="L957" s="159">
        <f t="shared" si="410"/>
        <v>0</v>
      </c>
      <c r="M957" s="159">
        <f t="shared" si="410"/>
        <v>0</v>
      </c>
      <c r="N957" s="159">
        <f t="shared" si="410"/>
        <v>0</v>
      </c>
      <c r="O957" s="159">
        <f t="shared" si="410"/>
        <v>0</v>
      </c>
      <c r="P957" s="159">
        <f t="shared" si="410"/>
        <v>0</v>
      </c>
      <c r="Q957" s="159">
        <f t="shared" si="410"/>
        <v>0</v>
      </c>
      <c r="R957" s="159">
        <f t="shared" si="410"/>
        <v>0</v>
      </c>
      <c r="S957" s="159">
        <f t="shared" si="410"/>
        <v>0</v>
      </c>
      <c r="T957" s="159">
        <f t="shared" si="410"/>
        <v>0</v>
      </c>
      <c r="U957" s="159">
        <f t="shared" si="410"/>
        <v>0</v>
      </c>
      <c r="V957" s="159">
        <f t="shared" si="410"/>
        <v>0</v>
      </c>
      <c r="W957" s="159">
        <f t="shared" si="410"/>
        <v>0</v>
      </c>
      <c r="X957" s="159">
        <f t="shared" si="410"/>
        <v>0</v>
      </c>
      <c r="Y957" s="159">
        <f t="shared" si="410"/>
        <v>0</v>
      </c>
      <c r="Z957" s="159">
        <f t="shared" si="410"/>
        <v>0</v>
      </c>
      <c r="AA957" s="159">
        <f t="shared" si="410"/>
        <v>0</v>
      </c>
      <c r="AB957" s="159">
        <f t="shared" si="410"/>
        <v>0</v>
      </c>
      <c r="AC957" s="159">
        <f t="shared" si="410"/>
        <v>0</v>
      </c>
      <c r="AD957" s="159">
        <f t="shared" si="410"/>
        <v>0</v>
      </c>
      <c r="AE957" s="159">
        <f t="shared" si="410"/>
        <v>0</v>
      </c>
      <c r="AF957" s="159">
        <f t="shared" si="410"/>
        <v>0</v>
      </c>
      <c r="AG957" s="159">
        <f t="shared" si="410"/>
        <v>0</v>
      </c>
    </row>
    <row r="958" spans="1:33" s="4" customFormat="1" ht="18" hidden="1" customHeight="1">
      <c r="A958" s="17" t="s">
        <v>11</v>
      </c>
      <c r="B958" s="15"/>
      <c r="C958" s="16"/>
      <c r="D958" s="16"/>
      <c r="E958" s="16" t="s">
        <v>219</v>
      </c>
      <c r="F958" s="16" t="s">
        <v>10</v>
      </c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  <c r="AE958" s="159"/>
      <c r="AF958" s="159"/>
      <c r="AG958" s="159"/>
    </row>
    <row r="959" spans="1:33" s="19" customFormat="1" ht="25.5" hidden="1">
      <c r="A959" s="17" t="s">
        <v>632</v>
      </c>
      <c r="B959" s="15">
        <v>792</v>
      </c>
      <c r="C959" s="16" t="s">
        <v>627</v>
      </c>
      <c r="D959" s="16" t="s">
        <v>26</v>
      </c>
      <c r="E959" s="16" t="s">
        <v>220</v>
      </c>
      <c r="F959" s="16"/>
      <c r="G959" s="159">
        <f>G960</f>
        <v>0</v>
      </c>
      <c r="H959" s="159">
        <f t="shared" ref="H959:AG961" si="411">H960</f>
        <v>0</v>
      </c>
      <c r="I959" s="159">
        <f t="shared" si="411"/>
        <v>0</v>
      </c>
      <c r="J959" s="159">
        <f t="shared" si="411"/>
        <v>0</v>
      </c>
      <c r="K959" s="159">
        <f t="shared" si="411"/>
        <v>0</v>
      </c>
      <c r="L959" s="159">
        <f t="shared" si="411"/>
        <v>0</v>
      </c>
      <c r="M959" s="159">
        <f t="shared" si="411"/>
        <v>0</v>
      </c>
      <c r="N959" s="159">
        <f t="shared" si="411"/>
        <v>0</v>
      </c>
      <c r="O959" s="159">
        <f t="shared" si="411"/>
        <v>0</v>
      </c>
      <c r="P959" s="159">
        <f t="shared" si="411"/>
        <v>0</v>
      </c>
      <c r="Q959" s="159">
        <f t="shared" si="411"/>
        <v>0</v>
      </c>
      <c r="R959" s="159">
        <f t="shared" si="411"/>
        <v>0</v>
      </c>
      <c r="S959" s="159">
        <f t="shared" si="411"/>
        <v>0</v>
      </c>
      <c r="T959" s="159">
        <f t="shared" si="411"/>
        <v>0</v>
      </c>
      <c r="U959" s="159">
        <f t="shared" si="411"/>
        <v>0</v>
      </c>
      <c r="V959" s="159">
        <f t="shared" si="411"/>
        <v>0</v>
      </c>
      <c r="W959" s="159">
        <f t="shared" si="411"/>
        <v>0</v>
      </c>
      <c r="X959" s="159">
        <f t="shared" si="411"/>
        <v>0</v>
      </c>
      <c r="Y959" s="159">
        <f t="shared" si="411"/>
        <v>0</v>
      </c>
      <c r="Z959" s="159">
        <f t="shared" si="411"/>
        <v>0</v>
      </c>
      <c r="AA959" s="159">
        <f t="shared" si="411"/>
        <v>0</v>
      </c>
      <c r="AB959" s="159">
        <f t="shared" si="411"/>
        <v>0</v>
      </c>
      <c r="AC959" s="159">
        <f t="shared" si="411"/>
        <v>0</v>
      </c>
      <c r="AD959" s="159">
        <f t="shared" si="411"/>
        <v>0</v>
      </c>
      <c r="AE959" s="159">
        <f t="shared" si="411"/>
        <v>0</v>
      </c>
      <c r="AF959" s="159">
        <f t="shared" si="411"/>
        <v>0</v>
      </c>
      <c r="AG959" s="159">
        <f t="shared" si="411"/>
        <v>0</v>
      </c>
    </row>
    <row r="960" spans="1:33" s="19" customFormat="1" hidden="1">
      <c r="A960" s="17" t="s">
        <v>343</v>
      </c>
      <c r="B960" s="15">
        <v>792</v>
      </c>
      <c r="C960" s="16" t="s">
        <v>627</v>
      </c>
      <c r="D960" s="16" t="s">
        <v>26</v>
      </c>
      <c r="E960" s="16" t="s">
        <v>220</v>
      </c>
      <c r="F960" s="16" t="s">
        <v>344</v>
      </c>
      <c r="G960" s="159">
        <f>G961</f>
        <v>0</v>
      </c>
      <c r="H960" s="159">
        <f t="shared" si="411"/>
        <v>0</v>
      </c>
      <c r="I960" s="159">
        <f t="shared" si="411"/>
        <v>0</v>
      </c>
      <c r="J960" s="159">
        <f t="shared" si="411"/>
        <v>0</v>
      </c>
      <c r="K960" s="159">
        <f t="shared" si="411"/>
        <v>0</v>
      </c>
      <c r="L960" s="159">
        <f t="shared" si="411"/>
        <v>0</v>
      </c>
      <c r="M960" s="159">
        <f t="shared" si="411"/>
        <v>0</v>
      </c>
      <c r="N960" s="159">
        <f t="shared" si="411"/>
        <v>0</v>
      </c>
      <c r="O960" s="159">
        <f t="shared" si="411"/>
        <v>0</v>
      </c>
      <c r="P960" s="159">
        <f t="shared" si="411"/>
        <v>0</v>
      </c>
      <c r="Q960" s="159">
        <f t="shared" si="411"/>
        <v>0</v>
      </c>
      <c r="R960" s="159">
        <f t="shared" si="411"/>
        <v>0</v>
      </c>
      <c r="S960" s="159">
        <f t="shared" si="411"/>
        <v>0</v>
      </c>
      <c r="T960" s="159">
        <f t="shared" si="411"/>
        <v>0</v>
      </c>
      <c r="U960" s="159">
        <f t="shared" si="411"/>
        <v>0</v>
      </c>
      <c r="V960" s="159">
        <f t="shared" si="411"/>
        <v>0</v>
      </c>
      <c r="W960" s="159">
        <f t="shared" si="411"/>
        <v>0</v>
      </c>
      <c r="X960" s="159">
        <f t="shared" si="411"/>
        <v>0</v>
      </c>
      <c r="Y960" s="159">
        <f t="shared" si="411"/>
        <v>0</v>
      </c>
      <c r="Z960" s="159">
        <f t="shared" si="411"/>
        <v>0</v>
      </c>
      <c r="AA960" s="159">
        <f t="shared" si="411"/>
        <v>0</v>
      </c>
      <c r="AB960" s="159">
        <f t="shared" si="411"/>
        <v>0</v>
      </c>
      <c r="AC960" s="159">
        <f t="shared" si="411"/>
        <v>0</v>
      </c>
      <c r="AD960" s="159">
        <f t="shared" si="411"/>
        <v>0</v>
      </c>
      <c r="AE960" s="159">
        <f t="shared" si="411"/>
        <v>0</v>
      </c>
      <c r="AF960" s="159">
        <f t="shared" si="411"/>
        <v>0</v>
      </c>
      <c r="AG960" s="159">
        <f t="shared" si="411"/>
        <v>0</v>
      </c>
    </row>
    <row r="961" spans="1:33" s="19" customFormat="1" hidden="1">
      <c r="A961" s="17" t="s">
        <v>633</v>
      </c>
      <c r="B961" s="15">
        <v>792</v>
      </c>
      <c r="C961" s="16" t="s">
        <v>627</v>
      </c>
      <c r="D961" s="16" t="s">
        <v>26</v>
      </c>
      <c r="E961" s="16" t="s">
        <v>220</v>
      </c>
      <c r="F961" s="16" t="s">
        <v>634</v>
      </c>
      <c r="G961" s="159">
        <f>G962</f>
        <v>0</v>
      </c>
      <c r="H961" s="159">
        <f t="shared" si="411"/>
        <v>0</v>
      </c>
      <c r="I961" s="159">
        <f t="shared" si="411"/>
        <v>0</v>
      </c>
      <c r="J961" s="159">
        <f t="shared" si="411"/>
        <v>0</v>
      </c>
      <c r="K961" s="159">
        <f t="shared" si="411"/>
        <v>0</v>
      </c>
      <c r="L961" s="159">
        <f t="shared" si="411"/>
        <v>0</v>
      </c>
      <c r="M961" s="159">
        <f t="shared" si="411"/>
        <v>0</v>
      </c>
      <c r="N961" s="159">
        <f t="shared" si="411"/>
        <v>0</v>
      </c>
      <c r="O961" s="159">
        <f t="shared" si="411"/>
        <v>0</v>
      </c>
      <c r="P961" s="159">
        <f t="shared" si="411"/>
        <v>0</v>
      </c>
      <c r="Q961" s="159">
        <f t="shared" si="411"/>
        <v>0</v>
      </c>
      <c r="R961" s="159">
        <f t="shared" si="411"/>
        <v>0</v>
      </c>
      <c r="S961" s="159">
        <f t="shared" si="411"/>
        <v>0</v>
      </c>
      <c r="T961" s="159">
        <f t="shared" si="411"/>
        <v>0</v>
      </c>
      <c r="U961" s="159">
        <f t="shared" si="411"/>
        <v>0</v>
      </c>
      <c r="V961" s="159">
        <f t="shared" si="411"/>
        <v>0</v>
      </c>
      <c r="W961" s="159">
        <f t="shared" si="411"/>
        <v>0</v>
      </c>
      <c r="X961" s="159">
        <f t="shared" si="411"/>
        <v>0</v>
      </c>
      <c r="Y961" s="159">
        <f t="shared" si="411"/>
        <v>0</v>
      </c>
      <c r="Z961" s="159">
        <f t="shared" si="411"/>
        <v>0</v>
      </c>
      <c r="AA961" s="159">
        <f t="shared" si="411"/>
        <v>0</v>
      </c>
      <c r="AB961" s="159">
        <f t="shared" si="411"/>
        <v>0</v>
      </c>
      <c r="AC961" s="159">
        <f t="shared" si="411"/>
        <v>0</v>
      </c>
      <c r="AD961" s="159">
        <f t="shared" si="411"/>
        <v>0</v>
      </c>
      <c r="AE961" s="159">
        <f t="shared" si="411"/>
        <v>0</v>
      </c>
      <c r="AF961" s="159">
        <f t="shared" si="411"/>
        <v>0</v>
      </c>
      <c r="AG961" s="159">
        <f t="shared" si="411"/>
        <v>0</v>
      </c>
    </row>
    <row r="962" spans="1:33" s="4" customFormat="1" ht="18" hidden="1" customHeight="1">
      <c r="A962" s="17" t="s">
        <v>11</v>
      </c>
      <c r="B962" s="15"/>
      <c r="C962" s="16"/>
      <c r="D962" s="16"/>
      <c r="E962" s="16" t="s">
        <v>220</v>
      </c>
      <c r="F962" s="16" t="s">
        <v>10</v>
      </c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  <c r="AD962" s="159"/>
      <c r="AE962" s="159"/>
      <c r="AF962" s="159"/>
      <c r="AG962" s="159"/>
    </row>
    <row r="963" spans="1:33" s="4" customFormat="1" hidden="1">
      <c r="A963" s="17" t="s">
        <v>637</v>
      </c>
      <c r="B963" s="15">
        <v>792</v>
      </c>
      <c r="C963" s="16" t="s">
        <v>627</v>
      </c>
      <c r="D963" s="16" t="s">
        <v>109</v>
      </c>
      <c r="E963" s="16" t="s">
        <v>221</v>
      </c>
      <c r="F963" s="16"/>
      <c r="G963" s="159">
        <f>G964</f>
        <v>0</v>
      </c>
      <c r="H963" s="159">
        <f t="shared" ref="H963:AG965" si="412">H964</f>
        <v>0</v>
      </c>
      <c r="I963" s="159">
        <f t="shared" si="412"/>
        <v>0</v>
      </c>
      <c r="J963" s="159">
        <f t="shared" si="412"/>
        <v>0</v>
      </c>
      <c r="K963" s="159">
        <f t="shared" si="412"/>
        <v>0</v>
      </c>
      <c r="L963" s="159">
        <f t="shared" si="412"/>
        <v>0</v>
      </c>
      <c r="M963" s="159">
        <f t="shared" si="412"/>
        <v>0</v>
      </c>
      <c r="N963" s="159">
        <f t="shared" si="412"/>
        <v>0</v>
      </c>
      <c r="O963" s="159">
        <f t="shared" si="412"/>
        <v>0</v>
      </c>
      <c r="P963" s="159">
        <f t="shared" si="412"/>
        <v>0</v>
      </c>
      <c r="Q963" s="159">
        <f t="shared" si="412"/>
        <v>0</v>
      </c>
      <c r="R963" s="159">
        <f t="shared" si="412"/>
        <v>0</v>
      </c>
      <c r="S963" s="159">
        <f t="shared" si="412"/>
        <v>0</v>
      </c>
      <c r="T963" s="159">
        <f t="shared" si="412"/>
        <v>0</v>
      </c>
      <c r="U963" s="159">
        <f t="shared" si="412"/>
        <v>0</v>
      </c>
      <c r="V963" s="159">
        <f t="shared" si="412"/>
        <v>0</v>
      </c>
      <c r="W963" s="159">
        <f t="shared" si="412"/>
        <v>0</v>
      </c>
      <c r="X963" s="159">
        <f t="shared" si="412"/>
        <v>0</v>
      </c>
      <c r="Y963" s="159">
        <f t="shared" si="412"/>
        <v>0</v>
      </c>
      <c r="Z963" s="159">
        <f t="shared" si="412"/>
        <v>0</v>
      </c>
      <c r="AA963" s="159">
        <f t="shared" si="412"/>
        <v>0</v>
      </c>
      <c r="AB963" s="159">
        <f t="shared" si="412"/>
        <v>0</v>
      </c>
      <c r="AC963" s="159">
        <f t="shared" si="412"/>
        <v>0</v>
      </c>
      <c r="AD963" s="159">
        <f t="shared" si="412"/>
        <v>0</v>
      </c>
      <c r="AE963" s="159">
        <f t="shared" si="412"/>
        <v>0</v>
      </c>
      <c r="AF963" s="159">
        <f t="shared" si="412"/>
        <v>0</v>
      </c>
      <c r="AG963" s="159">
        <f t="shared" si="412"/>
        <v>0</v>
      </c>
    </row>
    <row r="964" spans="1:33" s="4" customFormat="1" hidden="1">
      <c r="A964" s="17" t="s">
        <v>343</v>
      </c>
      <c r="B964" s="15">
        <v>792</v>
      </c>
      <c r="C964" s="16" t="s">
        <v>627</v>
      </c>
      <c r="D964" s="16" t="s">
        <v>109</v>
      </c>
      <c r="E964" s="16" t="s">
        <v>221</v>
      </c>
      <c r="F964" s="16" t="s">
        <v>344</v>
      </c>
      <c r="G964" s="159">
        <f>G965</f>
        <v>0</v>
      </c>
      <c r="H964" s="159">
        <f t="shared" si="412"/>
        <v>0</v>
      </c>
      <c r="I964" s="159">
        <f t="shared" si="412"/>
        <v>0</v>
      </c>
      <c r="J964" s="159">
        <f t="shared" si="412"/>
        <v>0</v>
      </c>
      <c r="K964" s="159">
        <f t="shared" si="412"/>
        <v>0</v>
      </c>
      <c r="L964" s="159">
        <f t="shared" si="412"/>
        <v>0</v>
      </c>
      <c r="M964" s="159">
        <f t="shared" si="412"/>
        <v>0</v>
      </c>
      <c r="N964" s="159">
        <f t="shared" si="412"/>
        <v>0</v>
      </c>
      <c r="O964" s="159">
        <f t="shared" si="412"/>
        <v>0</v>
      </c>
      <c r="P964" s="159">
        <f t="shared" si="412"/>
        <v>0</v>
      </c>
      <c r="Q964" s="159">
        <f t="shared" si="412"/>
        <v>0</v>
      </c>
      <c r="R964" s="159">
        <f t="shared" si="412"/>
        <v>0</v>
      </c>
      <c r="S964" s="159">
        <f t="shared" si="412"/>
        <v>0</v>
      </c>
      <c r="T964" s="159">
        <f t="shared" si="412"/>
        <v>0</v>
      </c>
      <c r="U964" s="159">
        <f t="shared" si="412"/>
        <v>0</v>
      </c>
      <c r="V964" s="159">
        <f t="shared" si="412"/>
        <v>0</v>
      </c>
      <c r="W964" s="159">
        <f t="shared" si="412"/>
        <v>0</v>
      </c>
      <c r="X964" s="159">
        <f t="shared" si="412"/>
        <v>0</v>
      </c>
      <c r="Y964" s="159">
        <f t="shared" si="412"/>
        <v>0</v>
      </c>
      <c r="Z964" s="159">
        <f t="shared" si="412"/>
        <v>0</v>
      </c>
      <c r="AA964" s="159">
        <f t="shared" si="412"/>
        <v>0</v>
      </c>
      <c r="AB964" s="159">
        <f t="shared" si="412"/>
        <v>0</v>
      </c>
      <c r="AC964" s="159">
        <f t="shared" si="412"/>
        <v>0</v>
      </c>
      <c r="AD964" s="159">
        <f t="shared" si="412"/>
        <v>0</v>
      </c>
      <c r="AE964" s="159">
        <f t="shared" si="412"/>
        <v>0</v>
      </c>
      <c r="AF964" s="159">
        <f t="shared" si="412"/>
        <v>0</v>
      </c>
      <c r="AG964" s="159">
        <f t="shared" si="412"/>
        <v>0</v>
      </c>
    </row>
    <row r="965" spans="1:33" s="4" customFormat="1" ht="15.75" hidden="1" customHeight="1">
      <c r="A965" s="17" t="s">
        <v>361</v>
      </c>
      <c r="B965" s="15">
        <v>792</v>
      </c>
      <c r="C965" s="16" t="s">
        <v>627</v>
      </c>
      <c r="D965" s="16" t="s">
        <v>109</v>
      </c>
      <c r="E965" s="16" t="s">
        <v>221</v>
      </c>
      <c r="F965" s="16" t="s">
        <v>362</v>
      </c>
      <c r="G965" s="159">
        <f>G966</f>
        <v>0</v>
      </c>
      <c r="H965" s="159">
        <f t="shared" si="412"/>
        <v>0</v>
      </c>
      <c r="I965" s="159">
        <f t="shared" si="412"/>
        <v>0</v>
      </c>
      <c r="J965" s="159">
        <f t="shared" si="412"/>
        <v>0</v>
      </c>
      <c r="K965" s="159">
        <f t="shared" si="412"/>
        <v>0</v>
      </c>
      <c r="L965" s="159">
        <f t="shared" si="412"/>
        <v>0</v>
      </c>
      <c r="M965" s="159">
        <f t="shared" si="412"/>
        <v>0</v>
      </c>
      <c r="N965" s="159">
        <f t="shared" si="412"/>
        <v>0</v>
      </c>
      <c r="O965" s="159">
        <f t="shared" si="412"/>
        <v>0</v>
      </c>
      <c r="P965" s="159">
        <f t="shared" si="412"/>
        <v>0</v>
      </c>
      <c r="Q965" s="159">
        <f t="shared" si="412"/>
        <v>0</v>
      </c>
      <c r="R965" s="159">
        <f t="shared" si="412"/>
        <v>0</v>
      </c>
      <c r="S965" s="159">
        <f t="shared" si="412"/>
        <v>0</v>
      </c>
      <c r="T965" s="159">
        <f t="shared" si="412"/>
        <v>0</v>
      </c>
      <c r="U965" s="159">
        <f t="shared" si="412"/>
        <v>0</v>
      </c>
      <c r="V965" s="159">
        <f t="shared" si="412"/>
        <v>0</v>
      </c>
      <c r="W965" s="159">
        <f t="shared" si="412"/>
        <v>0</v>
      </c>
      <c r="X965" s="159">
        <f t="shared" si="412"/>
        <v>0</v>
      </c>
      <c r="Y965" s="159">
        <f t="shared" si="412"/>
        <v>0</v>
      </c>
      <c r="Z965" s="159">
        <f t="shared" si="412"/>
        <v>0</v>
      </c>
      <c r="AA965" s="159">
        <f t="shared" si="412"/>
        <v>0</v>
      </c>
      <c r="AB965" s="159">
        <f t="shared" si="412"/>
        <v>0</v>
      </c>
      <c r="AC965" s="159">
        <f t="shared" si="412"/>
        <v>0</v>
      </c>
      <c r="AD965" s="159">
        <f t="shared" si="412"/>
        <v>0</v>
      </c>
      <c r="AE965" s="159">
        <f t="shared" si="412"/>
        <v>0</v>
      </c>
      <c r="AF965" s="159">
        <f t="shared" si="412"/>
        <v>0</v>
      </c>
      <c r="AG965" s="159">
        <f t="shared" si="412"/>
        <v>0</v>
      </c>
    </row>
    <row r="966" spans="1:33" s="4" customFormat="1" ht="42.75" hidden="1" customHeight="1">
      <c r="A966" s="17" t="s">
        <v>369</v>
      </c>
      <c r="B966" s="15"/>
      <c r="C966" s="16"/>
      <c r="D966" s="16"/>
      <c r="E966" s="16" t="s">
        <v>221</v>
      </c>
      <c r="F966" s="16" t="s">
        <v>370</v>
      </c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  <c r="AD966" s="159"/>
      <c r="AE966" s="159"/>
      <c r="AF966" s="159"/>
      <c r="AG966" s="159"/>
    </row>
    <row r="967" spans="1:33" s="4" customFormat="1" ht="33" hidden="1" customHeight="1">
      <c r="A967" s="17" t="s">
        <v>38</v>
      </c>
      <c r="B967" s="15"/>
      <c r="C967" s="16"/>
      <c r="D967" s="16"/>
      <c r="E967" s="16" t="s">
        <v>222</v>
      </c>
      <c r="F967" s="16"/>
      <c r="G967" s="159">
        <f>G968</f>
        <v>0</v>
      </c>
      <c r="H967" s="159">
        <f t="shared" ref="H967:AG969" si="413">H968</f>
        <v>0</v>
      </c>
      <c r="I967" s="159">
        <f t="shared" si="413"/>
        <v>0</v>
      </c>
      <c r="J967" s="159">
        <f t="shared" si="413"/>
        <v>0</v>
      </c>
      <c r="K967" s="159">
        <f t="shared" si="413"/>
        <v>0</v>
      </c>
      <c r="L967" s="159">
        <f t="shared" si="413"/>
        <v>0</v>
      </c>
      <c r="M967" s="159">
        <f t="shared" si="413"/>
        <v>0</v>
      </c>
      <c r="N967" s="159">
        <f t="shared" si="413"/>
        <v>0</v>
      </c>
      <c r="O967" s="159">
        <f t="shared" si="413"/>
        <v>0</v>
      </c>
      <c r="P967" s="159">
        <f t="shared" si="413"/>
        <v>0</v>
      </c>
      <c r="Q967" s="159">
        <f t="shared" si="413"/>
        <v>0</v>
      </c>
      <c r="R967" s="159">
        <f t="shared" si="413"/>
        <v>0</v>
      </c>
      <c r="S967" s="159">
        <f t="shared" si="413"/>
        <v>0</v>
      </c>
      <c r="T967" s="159">
        <f t="shared" si="413"/>
        <v>0</v>
      </c>
      <c r="U967" s="159">
        <f t="shared" si="413"/>
        <v>0</v>
      </c>
      <c r="V967" s="159">
        <f t="shared" si="413"/>
        <v>0</v>
      </c>
      <c r="W967" s="159">
        <f t="shared" si="413"/>
        <v>0</v>
      </c>
      <c r="X967" s="159">
        <f t="shared" si="413"/>
        <v>0</v>
      </c>
      <c r="Y967" s="159">
        <f t="shared" si="413"/>
        <v>0</v>
      </c>
      <c r="Z967" s="159">
        <f t="shared" si="413"/>
        <v>0</v>
      </c>
      <c r="AA967" s="159">
        <f t="shared" si="413"/>
        <v>0</v>
      </c>
      <c r="AB967" s="159">
        <f t="shared" si="413"/>
        <v>0</v>
      </c>
      <c r="AC967" s="159">
        <f t="shared" si="413"/>
        <v>0</v>
      </c>
      <c r="AD967" s="159">
        <f t="shared" si="413"/>
        <v>0</v>
      </c>
      <c r="AE967" s="159">
        <f t="shared" si="413"/>
        <v>0</v>
      </c>
      <c r="AF967" s="159">
        <f t="shared" si="413"/>
        <v>0</v>
      </c>
      <c r="AG967" s="159">
        <f t="shared" si="413"/>
        <v>0</v>
      </c>
    </row>
    <row r="968" spans="1:33" s="4" customFormat="1" ht="15.75" hidden="1" customHeight="1">
      <c r="A968" s="17" t="s">
        <v>343</v>
      </c>
      <c r="B968" s="15"/>
      <c r="C968" s="16"/>
      <c r="D968" s="16"/>
      <c r="E968" s="16" t="s">
        <v>222</v>
      </c>
      <c r="F968" s="16" t="s">
        <v>344</v>
      </c>
      <c r="G968" s="159">
        <f>G969</f>
        <v>0</v>
      </c>
      <c r="H968" s="159">
        <f t="shared" si="413"/>
        <v>0</v>
      </c>
      <c r="I968" s="159">
        <f t="shared" si="413"/>
        <v>0</v>
      </c>
      <c r="J968" s="159">
        <f t="shared" si="413"/>
        <v>0</v>
      </c>
      <c r="K968" s="159">
        <f t="shared" si="413"/>
        <v>0</v>
      </c>
      <c r="L968" s="159">
        <f t="shared" si="413"/>
        <v>0</v>
      </c>
      <c r="M968" s="159">
        <f t="shared" si="413"/>
        <v>0</v>
      </c>
      <c r="N968" s="159">
        <f t="shared" si="413"/>
        <v>0</v>
      </c>
      <c r="O968" s="159">
        <f t="shared" si="413"/>
        <v>0</v>
      </c>
      <c r="P968" s="159">
        <f t="shared" si="413"/>
        <v>0</v>
      </c>
      <c r="Q968" s="159">
        <f t="shared" si="413"/>
        <v>0</v>
      </c>
      <c r="R968" s="159">
        <f t="shared" si="413"/>
        <v>0</v>
      </c>
      <c r="S968" s="159">
        <f t="shared" si="413"/>
        <v>0</v>
      </c>
      <c r="T968" s="159">
        <f t="shared" si="413"/>
        <v>0</v>
      </c>
      <c r="U968" s="159">
        <f t="shared" si="413"/>
        <v>0</v>
      </c>
      <c r="V968" s="159">
        <f t="shared" si="413"/>
        <v>0</v>
      </c>
      <c r="W968" s="159">
        <f t="shared" si="413"/>
        <v>0</v>
      </c>
      <c r="X968" s="159">
        <f t="shared" si="413"/>
        <v>0</v>
      </c>
      <c r="Y968" s="159">
        <f t="shared" si="413"/>
        <v>0</v>
      </c>
      <c r="Z968" s="159">
        <f t="shared" si="413"/>
        <v>0</v>
      </c>
      <c r="AA968" s="159">
        <f t="shared" si="413"/>
        <v>0</v>
      </c>
      <c r="AB968" s="159">
        <f t="shared" si="413"/>
        <v>0</v>
      </c>
      <c r="AC968" s="159">
        <f t="shared" si="413"/>
        <v>0</v>
      </c>
      <c r="AD968" s="159">
        <f t="shared" si="413"/>
        <v>0</v>
      </c>
      <c r="AE968" s="159">
        <f t="shared" si="413"/>
        <v>0</v>
      </c>
      <c r="AF968" s="159">
        <f t="shared" si="413"/>
        <v>0</v>
      </c>
      <c r="AG968" s="159">
        <f t="shared" si="413"/>
        <v>0</v>
      </c>
    </row>
    <row r="969" spans="1:33" s="4" customFormat="1" ht="15.75" hidden="1" customHeight="1">
      <c r="A969" s="17" t="s">
        <v>361</v>
      </c>
      <c r="B969" s="15"/>
      <c r="C969" s="16"/>
      <c r="D969" s="16"/>
      <c r="E969" s="16" t="s">
        <v>222</v>
      </c>
      <c r="F969" s="16" t="s">
        <v>362</v>
      </c>
      <c r="G969" s="159">
        <f>G970</f>
        <v>0</v>
      </c>
      <c r="H969" s="159">
        <f t="shared" si="413"/>
        <v>0</v>
      </c>
      <c r="I969" s="159">
        <f t="shared" si="413"/>
        <v>0</v>
      </c>
      <c r="J969" s="159">
        <f t="shared" si="413"/>
        <v>0</v>
      </c>
      <c r="K969" s="159">
        <f t="shared" si="413"/>
        <v>0</v>
      </c>
      <c r="L969" s="159">
        <f t="shared" si="413"/>
        <v>0</v>
      </c>
      <c r="M969" s="159">
        <f t="shared" si="413"/>
        <v>0</v>
      </c>
      <c r="N969" s="159">
        <f t="shared" si="413"/>
        <v>0</v>
      </c>
      <c r="O969" s="159">
        <f t="shared" si="413"/>
        <v>0</v>
      </c>
      <c r="P969" s="159">
        <f t="shared" si="413"/>
        <v>0</v>
      </c>
      <c r="Q969" s="159">
        <f t="shared" si="413"/>
        <v>0</v>
      </c>
      <c r="R969" s="159">
        <f t="shared" si="413"/>
        <v>0</v>
      </c>
      <c r="S969" s="159">
        <f t="shared" si="413"/>
        <v>0</v>
      </c>
      <c r="T969" s="159">
        <f t="shared" si="413"/>
        <v>0</v>
      </c>
      <c r="U969" s="159">
        <f t="shared" si="413"/>
        <v>0</v>
      </c>
      <c r="V969" s="159">
        <f t="shared" si="413"/>
        <v>0</v>
      </c>
      <c r="W969" s="159">
        <f t="shared" si="413"/>
        <v>0</v>
      </c>
      <c r="X969" s="159">
        <f t="shared" si="413"/>
        <v>0</v>
      </c>
      <c r="Y969" s="159">
        <f t="shared" si="413"/>
        <v>0</v>
      </c>
      <c r="Z969" s="159">
        <f t="shared" si="413"/>
        <v>0</v>
      </c>
      <c r="AA969" s="159">
        <f t="shared" si="413"/>
        <v>0</v>
      </c>
      <c r="AB969" s="159">
        <f t="shared" si="413"/>
        <v>0</v>
      </c>
      <c r="AC969" s="159">
        <f t="shared" si="413"/>
        <v>0</v>
      </c>
      <c r="AD969" s="159">
        <f t="shared" si="413"/>
        <v>0</v>
      </c>
      <c r="AE969" s="159">
        <f t="shared" si="413"/>
        <v>0</v>
      </c>
      <c r="AF969" s="159">
        <f t="shared" si="413"/>
        <v>0</v>
      </c>
      <c r="AG969" s="159">
        <f t="shared" si="413"/>
        <v>0</v>
      </c>
    </row>
    <row r="970" spans="1:33" s="4" customFormat="1" ht="40.5" hidden="1" customHeight="1">
      <c r="A970" s="17" t="s">
        <v>369</v>
      </c>
      <c r="B970" s="15"/>
      <c r="C970" s="16"/>
      <c r="D970" s="16"/>
      <c r="E970" s="16" t="s">
        <v>222</v>
      </c>
      <c r="F970" s="16" t="s">
        <v>370</v>
      </c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  <c r="AD970" s="159"/>
      <c r="AE970" s="159"/>
      <c r="AF970" s="159"/>
      <c r="AG970" s="159"/>
    </row>
    <row r="971" spans="1:33" ht="25.5">
      <c r="A971" s="17" t="s">
        <v>342</v>
      </c>
      <c r="B971" s="15">
        <v>792</v>
      </c>
      <c r="C971" s="16" t="s">
        <v>26</v>
      </c>
      <c r="D971" s="16" t="s">
        <v>90</v>
      </c>
      <c r="E971" s="16" t="s">
        <v>777</v>
      </c>
      <c r="F971" s="16"/>
      <c r="G971" s="159">
        <f>G972</f>
        <v>1012500</v>
      </c>
      <c r="H971" s="159">
        <f t="shared" ref="H971:AG972" si="414">H972</f>
        <v>1012501</v>
      </c>
      <c r="I971" s="159">
        <f t="shared" si="414"/>
        <v>1012502</v>
      </c>
      <c r="J971" s="159">
        <f t="shared" si="414"/>
        <v>1012503</v>
      </c>
      <c r="K971" s="159">
        <f t="shared" si="414"/>
        <v>1012504</v>
      </c>
      <c r="L971" s="159">
        <f t="shared" si="414"/>
        <v>1012505</v>
      </c>
      <c r="M971" s="159">
        <f t="shared" si="414"/>
        <v>1012506</v>
      </c>
      <c r="N971" s="159">
        <f t="shared" si="414"/>
        <v>1012507</v>
      </c>
      <c r="O971" s="159">
        <f t="shared" si="414"/>
        <v>1012508</v>
      </c>
      <c r="P971" s="159">
        <f t="shared" si="414"/>
        <v>1012509</v>
      </c>
      <c r="Q971" s="159">
        <f t="shared" si="414"/>
        <v>1012510</v>
      </c>
      <c r="R971" s="159">
        <f t="shared" si="414"/>
        <v>1012500</v>
      </c>
      <c r="S971" s="159">
        <f t="shared" si="414"/>
        <v>0</v>
      </c>
      <c r="T971" s="159">
        <f t="shared" si="414"/>
        <v>0</v>
      </c>
      <c r="U971" s="159">
        <f t="shared" si="414"/>
        <v>0</v>
      </c>
      <c r="V971" s="159">
        <f t="shared" si="414"/>
        <v>0</v>
      </c>
      <c r="W971" s="159">
        <f t="shared" si="414"/>
        <v>0</v>
      </c>
      <c r="X971" s="159">
        <f t="shared" si="414"/>
        <v>0</v>
      </c>
      <c r="Y971" s="159">
        <f t="shared" si="414"/>
        <v>0</v>
      </c>
      <c r="Z971" s="159">
        <f t="shared" si="414"/>
        <v>0</v>
      </c>
      <c r="AA971" s="159">
        <f t="shared" si="414"/>
        <v>0</v>
      </c>
      <c r="AB971" s="159">
        <f t="shared" si="414"/>
        <v>0</v>
      </c>
      <c r="AC971" s="159">
        <f t="shared" si="414"/>
        <v>0</v>
      </c>
      <c r="AD971" s="159">
        <f t="shared" si="414"/>
        <v>0</v>
      </c>
      <c r="AE971" s="159">
        <f t="shared" si="414"/>
        <v>0</v>
      </c>
      <c r="AF971" s="159">
        <f t="shared" si="414"/>
        <v>0</v>
      </c>
      <c r="AG971" s="159">
        <f t="shared" si="414"/>
        <v>1012500</v>
      </c>
    </row>
    <row r="972" spans="1:33">
      <c r="A972" s="17" t="s">
        <v>343</v>
      </c>
      <c r="B972" s="15">
        <v>792</v>
      </c>
      <c r="C972" s="16" t="s">
        <v>26</v>
      </c>
      <c r="D972" s="16" t="s">
        <v>90</v>
      </c>
      <c r="E972" s="16" t="s">
        <v>777</v>
      </c>
      <c r="F972" s="16" t="s">
        <v>344</v>
      </c>
      <c r="G972" s="159">
        <f>G973</f>
        <v>1012500</v>
      </c>
      <c r="H972" s="159">
        <f t="shared" si="414"/>
        <v>1012501</v>
      </c>
      <c r="I972" s="159">
        <f t="shared" si="414"/>
        <v>1012502</v>
      </c>
      <c r="J972" s="159">
        <f t="shared" si="414"/>
        <v>1012503</v>
      </c>
      <c r="K972" s="159">
        <f t="shared" si="414"/>
        <v>1012504</v>
      </c>
      <c r="L972" s="159">
        <f t="shared" si="414"/>
        <v>1012505</v>
      </c>
      <c r="M972" s="159">
        <f t="shared" si="414"/>
        <v>1012506</v>
      </c>
      <c r="N972" s="159">
        <f t="shared" si="414"/>
        <v>1012507</v>
      </c>
      <c r="O972" s="159">
        <f t="shared" si="414"/>
        <v>1012508</v>
      </c>
      <c r="P972" s="159">
        <f t="shared" si="414"/>
        <v>1012509</v>
      </c>
      <c r="Q972" s="159">
        <f t="shared" si="414"/>
        <v>1012510</v>
      </c>
      <c r="R972" s="159">
        <f t="shared" si="414"/>
        <v>1012500</v>
      </c>
      <c r="S972" s="159">
        <f t="shared" si="414"/>
        <v>0</v>
      </c>
      <c r="T972" s="159">
        <f t="shared" si="414"/>
        <v>0</v>
      </c>
      <c r="U972" s="159">
        <f t="shared" si="414"/>
        <v>0</v>
      </c>
      <c r="V972" s="159">
        <f t="shared" si="414"/>
        <v>0</v>
      </c>
      <c r="W972" s="159">
        <f t="shared" si="414"/>
        <v>0</v>
      </c>
      <c r="X972" s="159">
        <f t="shared" si="414"/>
        <v>0</v>
      </c>
      <c r="Y972" s="159">
        <f t="shared" si="414"/>
        <v>0</v>
      </c>
      <c r="Z972" s="159">
        <f t="shared" si="414"/>
        <v>0</v>
      </c>
      <c r="AA972" s="159">
        <f t="shared" si="414"/>
        <v>0</v>
      </c>
      <c r="AB972" s="159">
        <f t="shared" si="414"/>
        <v>0</v>
      </c>
      <c r="AC972" s="159">
        <f t="shared" si="414"/>
        <v>0</v>
      </c>
      <c r="AD972" s="159">
        <f t="shared" si="414"/>
        <v>0</v>
      </c>
      <c r="AE972" s="159">
        <f t="shared" si="414"/>
        <v>0</v>
      </c>
      <c r="AF972" s="159">
        <f t="shared" si="414"/>
        <v>0</v>
      </c>
      <c r="AG972" s="159">
        <f t="shared" si="414"/>
        <v>1012500</v>
      </c>
    </row>
    <row r="973" spans="1:33">
      <c r="A973" s="17" t="s">
        <v>345</v>
      </c>
      <c r="B973" s="15">
        <v>792</v>
      </c>
      <c r="C973" s="16" t="s">
        <v>26</v>
      </c>
      <c r="D973" s="16" t="s">
        <v>90</v>
      </c>
      <c r="E973" s="16" t="s">
        <v>777</v>
      </c>
      <c r="F973" s="16" t="s">
        <v>346</v>
      </c>
      <c r="G973" s="159">
        <f>'прил 7'!G801</f>
        <v>1012500</v>
      </c>
      <c r="H973" s="159">
        <f>'прил 7'!H801</f>
        <v>1012501</v>
      </c>
      <c r="I973" s="159">
        <f>'прил 7'!I801</f>
        <v>1012502</v>
      </c>
      <c r="J973" s="159">
        <f>'прил 7'!J801</f>
        <v>1012503</v>
      </c>
      <c r="K973" s="159">
        <f>'прил 7'!K801</f>
        <v>1012504</v>
      </c>
      <c r="L973" s="159">
        <f>'прил 7'!L801</f>
        <v>1012505</v>
      </c>
      <c r="M973" s="159">
        <f>'прил 7'!M801</f>
        <v>1012506</v>
      </c>
      <c r="N973" s="159">
        <f>'прил 7'!N801</f>
        <v>1012507</v>
      </c>
      <c r="O973" s="159">
        <f>'прил 7'!O801</f>
        <v>1012508</v>
      </c>
      <c r="P973" s="159">
        <f>'прил 7'!P801</f>
        <v>1012509</v>
      </c>
      <c r="Q973" s="159">
        <f>'прил 7'!Q801</f>
        <v>1012510</v>
      </c>
      <c r="R973" s="159">
        <f>'прил 7'!R801</f>
        <v>1012500</v>
      </c>
      <c r="S973" s="159">
        <f>'прил 7'!S801</f>
        <v>0</v>
      </c>
      <c r="T973" s="159">
        <f>'прил 7'!T801</f>
        <v>0</v>
      </c>
      <c r="U973" s="159">
        <f>'прил 7'!U801</f>
        <v>0</v>
      </c>
      <c r="V973" s="159">
        <f>'прил 7'!V801</f>
        <v>0</v>
      </c>
      <c r="W973" s="159">
        <f>'прил 7'!W801</f>
        <v>0</v>
      </c>
      <c r="X973" s="159">
        <f>'прил 7'!X801</f>
        <v>0</v>
      </c>
      <c r="Y973" s="159">
        <f>'прил 7'!Y801</f>
        <v>0</v>
      </c>
      <c r="Z973" s="159">
        <f>'прил 7'!Z801</f>
        <v>0</v>
      </c>
      <c r="AA973" s="159">
        <f>'прил 7'!AA801</f>
        <v>0</v>
      </c>
      <c r="AB973" s="159">
        <f>'прил 7'!AB801</f>
        <v>0</v>
      </c>
      <c r="AC973" s="159">
        <f>'прил 7'!AC801</f>
        <v>0</v>
      </c>
      <c r="AD973" s="159">
        <f>'прил 7'!AD801</f>
        <v>0</v>
      </c>
      <c r="AE973" s="159">
        <f>'прил 7'!AE801</f>
        <v>0</v>
      </c>
      <c r="AF973" s="159">
        <f>'прил 7'!AF801</f>
        <v>0</v>
      </c>
      <c r="AG973" s="159">
        <v>1012500</v>
      </c>
    </row>
    <row r="974" spans="1:33" s="31" customFormat="1" ht="25.5">
      <c r="A974" s="17" t="s">
        <v>357</v>
      </c>
      <c r="B974" s="15">
        <v>792</v>
      </c>
      <c r="C974" s="16" t="s">
        <v>37</v>
      </c>
      <c r="D974" s="16" t="s">
        <v>109</v>
      </c>
      <c r="E974" s="16" t="s">
        <v>776</v>
      </c>
      <c r="F974" s="42"/>
      <c r="G974" s="159">
        <f>G975</f>
        <v>2888900</v>
      </c>
      <c r="H974" s="159">
        <f t="shared" ref="H974:AG975" si="415">H975</f>
        <v>2888901</v>
      </c>
      <c r="I974" s="159">
        <f t="shared" si="415"/>
        <v>2888902</v>
      </c>
      <c r="J974" s="159">
        <f t="shared" si="415"/>
        <v>2888903</v>
      </c>
      <c r="K974" s="159">
        <f t="shared" si="415"/>
        <v>2888904</v>
      </c>
      <c r="L974" s="159">
        <f t="shared" si="415"/>
        <v>2888905</v>
      </c>
      <c r="M974" s="159">
        <f t="shared" si="415"/>
        <v>2888906</v>
      </c>
      <c r="N974" s="159">
        <f t="shared" si="415"/>
        <v>2888907</v>
      </c>
      <c r="O974" s="159">
        <f t="shared" si="415"/>
        <v>2888908</v>
      </c>
      <c r="P974" s="159">
        <f t="shared" si="415"/>
        <v>2888909</v>
      </c>
      <c r="Q974" s="159">
        <f t="shared" si="415"/>
        <v>2888910</v>
      </c>
      <c r="R974" s="159">
        <f t="shared" si="415"/>
        <v>2888900</v>
      </c>
      <c r="S974" s="159">
        <f t="shared" si="415"/>
        <v>0</v>
      </c>
      <c r="T974" s="159">
        <f t="shared" si="415"/>
        <v>0</v>
      </c>
      <c r="U974" s="159">
        <f t="shared" si="415"/>
        <v>0</v>
      </c>
      <c r="V974" s="159">
        <f t="shared" si="415"/>
        <v>0</v>
      </c>
      <c r="W974" s="159">
        <f t="shared" si="415"/>
        <v>0</v>
      </c>
      <c r="X974" s="159">
        <f t="shared" si="415"/>
        <v>0</v>
      </c>
      <c r="Y974" s="159">
        <f t="shared" si="415"/>
        <v>0</v>
      </c>
      <c r="Z974" s="159">
        <f t="shared" si="415"/>
        <v>0</v>
      </c>
      <c r="AA974" s="159">
        <f t="shared" si="415"/>
        <v>0</v>
      </c>
      <c r="AB974" s="159">
        <f t="shared" si="415"/>
        <v>0</v>
      </c>
      <c r="AC974" s="159">
        <f t="shared" si="415"/>
        <v>0</v>
      </c>
      <c r="AD974" s="159">
        <f t="shared" si="415"/>
        <v>0</v>
      </c>
      <c r="AE974" s="159">
        <f t="shared" si="415"/>
        <v>0</v>
      </c>
      <c r="AF974" s="159">
        <f t="shared" si="415"/>
        <v>0</v>
      </c>
      <c r="AG974" s="159">
        <f t="shared" si="415"/>
        <v>2888900</v>
      </c>
    </row>
    <row r="975" spans="1:33">
      <c r="A975" s="17" t="s">
        <v>343</v>
      </c>
      <c r="B975" s="15">
        <v>792</v>
      </c>
      <c r="C975" s="16" t="s">
        <v>37</v>
      </c>
      <c r="D975" s="16" t="s">
        <v>109</v>
      </c>
      <c r="E975" s="16" t="s">
        <v>776</v>
      </c>
      <c r="F975" s="16" t="s">
        <v>344</v>
      </c>
      <c r="G975" s="159">
        <f>G976</f>
        <v>2888900</v>
      </c>
      <c r="H975" s="159">
        <f t="shared" si="415"/>
        <v>2888901</v>
      </c>
      <c r="I975" s="159">
        <f t="shared" si="415"/>
        <v>2888902</v>
      </c>
      <c r="J975" s="159">
        <f t="shared" si="415"/>
        <v>2888903</v>
      </c>
      <c r="K975" s="159">
        <f t="shared" si="415"/>
        <v>2888904</v>
      </c>
      <c r="L975" s="159">
        <f t="shared" si="415"/>
        <v>2888905</v>
      </c>
      <c r="M975" s="159">
        <f t="shared" si="415"/>
        <v>2888906</v>
      </c>
      <c r="N975" s="159">
        <f t="shared" si="415"/>
        <v>2888907</v>
      </c>
      <c r="O975" s="159">
        <f t="shared" si="415"/>
        <v>2888908</v>
      </c>
      <c r="P975" s="159">
        <f t="shared" si="415"/>
        <v>2888909</v>
      </c>
      <c r="Q975" s="159">
        <f t="shared" si="415"/>
        <v>2888910</v>
      </c>
      <c r="R975" s="159">
        <f t="shared" si="415"/>
        <v>2888900</v>
      </c>
      <c r="S975" s="159">
        <f t="shared" si="415"/>
        <v>0</v>
      </c>
      <c r="T975" s="159">
        <f t="shared" si="415"/>
        <v>0</v>
      </c>
      <c r="U975" s="159">
        <f t="shared" si="415"/>
        <v>0</v>
      </c>
      <c r="V975" s="159">
        <f t="shared" si="415"/>
        <v>0</v>
      </c>
      <c r="W975" s="159">
        <f t="shared" si="415"/>
        <v>0</v>
      </c>
      <c r="X975" s="159">
        <f t="shared" si="415"/>
        <v>0</v>
      </c>
      <c r="Y975" s="159">
        <f t="shared" si="415"/>
        <v>0</v>
      </c>
      <c r="Z975" s="159">
        <f t="shared" si="415"/>
        <v>0</v>
      </c>
      <c r="AA975" s="159">
        <f t="shared" si="415"/>
        <v>0</v>
      </c>
      <c r="AB975" s="159">
        <f t="shared" si="415"/>
        <v>0</v>
      </c>
      <c r="AC975" s="159">
        <f t="shared" si="415"/>
        <v>0</v>
      </c>
      <c r="AD975" s="159">
        <f t="shared" si="415"/>
        <v>0</v>
      </c>
      <c r="AE975" s="159">
        <f t="shared" si="415"/>
        <v>0</v>
      </c>
      <c r="AF975" s="159">
        <f t="shared" si="415"/>
        <v>0</v>
      </c>
      <c r="AG975" s="159">
        <f t="shared" si="415"/>
        <v>2888900</v>
      </c>
    </row>
    <row r="976" spans="1:33">
      <c r="A976" s="17" t="s">
        <v>345</v>
      </c>
      <c r="B976" s="15">
        <v>792</v>
      </c>
      <c r="C976" s="16" t="s">
        <v>37</v>
      </c>
      <c r="D976" s="16" t="s">
        <v>109</v>
      </c>
      <c r="E976" s="16" t="s">
        <v>776</v>
      </c>
      <c r="F976" s="16" t="s">
        <v>346</v>
      </c>
      <c r="G976" s="159">
        <f>'прил 7'!G852</f>
        <v>2888900</v>
      </c>
      <c r="H976" s="159">
        <f>'прил 7'!H852</f>
        <v>2888901</v>
      </c>
      <c r="I976" s="159">
        <f>'прил 7'!I852</f>
        <v>2888902</v>
      </c>
      <c r="J976" s="159">
        <f>'прил 7'!J852</f>
        <v>2888903</v>
      </c>
      <c r="K976" s="159">
        <f>'прил 7'!K852</f>
        <v>2888904</v>
      </c>
      <c r="L976" s="159">
        <f>'прил 7'!L852</f>
        <v>2888905</v>
      </c>
      <c r="M976" s="159">
        <f>'прил 7'!M852</f>
        <v>2888906</v>
      </c>
      <c r="N976" s="159">
        <f>'прил 7'!N852</f>
        <v>2888907</v>
      </c>
      <c r="O976" s="159">
        <f>'прил 7'!O852</f>
        <v>2888908</v>
      </c>
      <c r="P976" s="159">
        <f>'прил 7'!P852</f>
        <v>2888909</v>
      </c>
      <c r="Q976" s="159">
        <f>'прил 7'!Q852</f>
        <v>2888910</v>
      </c>
      <c r="R976" s="159">
        <f>'прил 7'!R852</f>
        <v>2888900</v>
      </c>
      <c r="S976" s="159">
        <f>'прил 7'!S852</f>
        <v>0</v>
      </c>
      <c r="T976" s="159">
        <f>'прил 7'!T852</f>
        <v>0</v>
      </c>
      <c r="U976" s="159">
        <f>'прил 7'!U852</f>
        <v>0</v>
      </c>
      <c r="V976" s="159">
        <f>'прил 7'!V852</f>
        <v>0</v>
      </c>
      <c r="W976" s="159">
        <f>'прил 7'!W852</f>
        <v>0</v>
      </c>
      <c r="X976" s="159">
        <f>'прил 7'!X852</f>
        <v>0</v>
      </c>
      <c r="Y976" s="159">
        <f>'прил 7'!Y852</f>
        <v>0</v>
      </c>
      <c r="Z976" s="159">
        <f>'прил 7'!Z852</f>
        <v>0</v>
      </c>
      <c r="AA976" s="159">
        <f>'прил 7'!AA852</f>
        <v>0</v>
      </c>
      <c r="AB976" s="159">
        <f>'прил 7'!AB852</f>
        <v>0</v>
      </c>
      <c r="AC976" s="159">
        <f>'прил 7'!AC852</f>
        <v>0</v>
      </c>
      <c r="AD976" s="159">
        <f>'прил 7'!AD852</f>
        <v>0</v>
      </c>
      <c r="AE976" s="159">
        <f>'прил 7'!AE852</f>
        <v>0</v>
      </c>
      <c r="AF976" s="159">
        <f>'прил 7'!AF852</f>
        <v>0</v>
      </c>
      <c r="AG976" s="159">
        <v>2888900</v>
      </c>
    </row>
    <row r="977" spans="1:33" s="111" customFormat="1" ht="51">
      <c r="A977" s="113" t="s">
        <v>801</v>
      </c>
      <c r="B977" s="38">
        <v>793</v>
      </c>
      <c r="C977" s="39" t="s">
        <v>109</v>
      </c>
      <c r="D977" s="39" t="s">
        <v>235</v>
      </c>
      <c r="E977" s="39" t="s">
        <v>501</v>
      </c>
      <c r="F977" s="108"/>
      <c r="G977" s="165">
        <f>G981+G989+G992+G978+G986</f>
        <v>360489.88</v>
      </c>
      <c r="H977" s="165">
        <f t="shared" ref="H977:AG977" si="416">H981+H989+H992+H978+H986</f>
        <v>360494.88</v>
      </c>
      <c r="I977" s="165">
        <f t="shared" si="416"/>
        <v>360499.88</v>
      </c>
      <c r="J977" s="165">
        <f t="shared" si="416"/>
        <v>360504.88</v>
      </c>
      <c r="K977" s="165">
        <f t="shared" si="416"/>
        <v>360509.88</v>
      </c>
      <c r="L977" s="165">
        <f t="shared" si="416"/>
        <v>360514.88</v>
      </c>
      <c r="M977" s="165">
        <f t="shared" si="416"/>
        <v>360519.88</v>
      </c>
      <c r="N977" s="165">
        <f t="shared" si="416"/>
        <v>360524.88</v>
      </c>
      <c r="O977" s="165">
        <f t="shared" si="416"/>
        <v>360529.88</v>
      </c>
      <c r="P977" s="165">
        <f t="shared" si="416"/>
        <v>360534.88</v>
      </c>
      <c r="Q977" s="165">
        <f t="shared" si="416"/>
        <v>360539.88</v>
      </c>
      <c r="R977" s="165">
        <f t="shared" si="416"/>
        <v>335675</v>
      </c>
      <c r="S977" s="165">
        <f t="shared" si="416"/>
        <v>0</v>
      </c>
      <c r="T977" s="165">
        <f t="shared" si="416"/>
        <v>0</v>
      </c>
      <c r="U977" s="165">
        <f t="shared" si="416"/>
        <v>0</v>
      </c>
      <c r="V977" s="165">
        <f t="shared" si="416"/>
        <v>0</v>
      </c>
      <c r="W977" s="165">
        <f t="shared" si="416"/>
        <v>0</v>
      </c>
      <c r="X977" s="165">
        <f t="shared" si="416"/>
        <v>0</v>
      </c>
      <c r="Y977" s="165">
        <f t="shared" si="416"/>
        <v>0</v>
      </c>
      <c r="Z977" s="165">
        <f t="shared" si="416"/>
        <v>0</v>
      </c>
      <c r="AA977" s="165">
        <f t="shared" si="416"/>
        <v>0</v>
      </c>
      <c r="AB977" s="165">
        <f t="shared" si="416"/>
        <v>0</v>
      </c>
      <c r="AC977" s="165">
        <f t="shared" si="416"/>
        <v>0</v>
      </c>
      <c r="AD977" s="165">
        <f t="shared" si="416"/>
        <v>0</v>
      </c>
      <c r="AE977" s="165">
        <f t="shared" si="416"/>
        <v>0</v>
      </c>
      <c r="AF977" s="165">
        <f t="shared" si="416"/>
        <v>0</v>
      </c>
      <c r="AG977" s="165">
        <f t="shared" si="416"/>
        <v>335675</v>
      </c>
    </row>
    <row r="978" spans="1:33" s="31" customFormat="1" ht="54.75" customHeight="1">
      <c r="A978" s="43" t="s">
        <v>675</v>
      </c>
      <c r="B978" s="15">
        <v>793</v>
      </c>
      <c r="C978" s="16" t="s">
        <v>109</v>
      </c>
      <c r="D978" s="16" t="s">
        <v>235</v>
      </c>
      <c r="E978" s="16" t="s">
        <v>306</v>
      </c>
      <c r="F978" s="42"/>
      <c r="G978" s="159">
        <f>G979</f>
        <v>30000</v>
      </c>
      <c r="H978" s="159">
        <f t="shared" ref="H978:AG979" si="417">H979</f>
        <v>30001</v>
      </c>
      <c r="I978" s="159">
        <f t="shared" si="417"/>
        <v>30002</v>
      </c>
      <c r="J978" s="159">
        <f t="shared" si="417"/>
        <v>30003</v>
      </c>
      <c r="K978" s="159">
        <f t="shared" si="417"/>
        <v>30004</v>
      </c>
      <c r="L978" s="159">
        <f t="shared" si="417"/>
        <v>30005</v>
      </c>
      <c r="M978" s="159">
        <f t="shared" si="417"/>
        <v>30006</v>
      </c>
      <c r="N978" s="159">
        <f t="shared" si="417"/>
        <v>30007</v>
      </c>
      <c r="O978" s="159">
        <f t="shared" si="417"/>
        <v>30008</v>
      </c>
      <c r="P978" s="159">
        <f t="shared" si="417"/>
        <v>30009</v>
      </c>
      <c r="Q978" s="159">
        <f t="shared" si="417"/>
        <v>30010</v>
      </c>
      <c r="R978" s="159">
        <f t="shared" si="417"/>
        <v>30000</v>
      </c>
      <c r="S978" s="159">
        <f t="shared" si="417"/>
        <v>0</v>
      </c>
      <c r="T978" s="159">
        <f t="shared" si="417"/>
        <v>0</v>
      </c>
      <c r="U978" s="159">
        <f t="shared" si="417"/>
        <v>0</v>
      </c>
      <c r="V978" s="159">
        <f t="shared" si="417"/>
        <v>0</v>
      </c>
      <c r="W978" s="159">
        <f t="shared" si="417"/>
        <v>0</v>
      </c>
      <c r="X978" s="159">
        <f t="shared" si="417"/>
        <v>0</v>
      </c>
      <c r="Y978" s="159">
        <f t="shared" si="417"/>
        <v>0</v>
      </c>
      <c r="Z978" s="159">
        <f t="shared" si="417"/>
        <v>0</v>
      </c>
      <c r="AA978" s="159">
        <f t="shared" si="417"/>
        <v>0</v>
      </c>
      <c r="AB978" s="159">
        <f t="shared" si="417"/>
        <v>0</v>
      </c>
      <c r="AC978" s="159">
        <f t="shared" si="417"/>
        <v>0</v>
      </c>
      <c r="AD978" s="159">
        <f t="shared" si="417"/>
        <v>0</v>
      </c>
      <c r="AE978" s="159">
        <f t="shared" si="417"/>
        <v>0</v>
      </c>
      <c r="AF978" s="159">
        <f t="shared" si="417"/>
        <v>0</v>
      </c>
      <c r="AG978" s="159">
        <f t="shared" si="417"/>
        <v>30000</v>
      </c>
    </row>
    <row r="979" spans="1:33" s="31" customFormat="1">
      <c r="A979" s="17" t="s">
        <v>649</v>
      </c>
      <c r="B979" s="15">
        <v>793</v>
      </c>
      <c r="C979" s="16" t="s">
        <v>109</v>
      </c>
      <c r="D979" s="16" t="s">
        <v>235</v>
      </c>
      <c r="E979" s="16" t="s">
        <v>306</v>
      </c>
      <c r="F979" s="16" t="s">
        <v>50</v>
      </c>
      <c r="G979" s="159">
        <f>G980</f>
        <v>30000</v>
      </c>
      <c r="H979" s="159">
        <f t="shared" si="417"/>
        <v>30001</v>
      </c>
      <c r="I979" s="159">
        <f t="shared" si="417"/>
        <v>30002</v>
      </c>
      <c r="J979" s="159">
        <f t="shared" si="417"/>
        <v>30003</v>
      </c>
      <c r="K979" s="159">
        <f t="shared" si="417"/>
        <v>30004</v>
      </c>
      <c r="L979" s="159">
        <f t="shared" si="417"/>
        <v>30005</v>
      </c>
      <c r="M979" s="159">
        <f t="shared" si="417"/>
        <v>30006</v>
      </c>
      <c r="N979" s="159">
        <f t="shared" si="417"/>
        <v>30007</v>
      </c>
      <c r="O979" s="159">
        <f t="shared" si="417"/>
        <v>30008</v>
      </c>
      <c r="P979" s="159">
        <f t="shared" si="417"/>
        <v>30009</v>
      </c>
      <c r="Q979" s="159">
        <f t="shared" si="417"/>
        <v>30010</v>
      </c>
      <c r="R979" s="159">
        <f t="shared" si="417"/>
        <v>30000</v>
      </c>
      <c r="S979" s="159">
        <f t="shared" si="417"/>
        <v>0</v>
      </c>
      <c r="T979" s="159">
        <f t="shared" si="417"/>
        <v>0</v>
      </c>
      <c r="U979" s="159">
        <f t="shared" si="417"/>
        <v>0</v>
      </c>
      <c r="V979" s="159">
        <f t="shared" si="417"/>
        <v>0</v>
      </c>
      <c r="W979" s="159">
        <f t="shared" si="417"/>
        <v>0</v>
      </c>
      <c r="X979" s="159">
        <f t="shared" si="417"/>
        <v>0</v>
      </c>
      <c r="Y979" s="159">
        <f t="shared" si="417"/>
        <v>0</v>
      </c>
      <c r="Z979" s="159">
        <f t="shared" si="417"/>
        <v>0</v>
      </c>
      <c r="AA979" s="159">
        <f t="shared" si="417"/>
        <v>0</v>
      </c>
      <c r="AB979" s="159">
        <f t="shared" si="417"/>
        <v>0</v>
      </c>
      <c r="AC979" s="159">
        <f t="shared" si="417"/>
        <v>0</v>
      </c>
      <c r="AD979" s="159">
        <f t="shared" si="417"/>
        <v>0</v>
      </c>
      <c r="AE979" s="159">
        <f t="shared" si="417"/>
        <v>0</v>
      </c>
      <c r="AF979" s="159">
        <f t="shared" si="417"/>
        <v>0</v>
      </c>
      <c r="AG979" s="159">
        <f t="shared" si="417"/>
        <v>30000</v>
      </c>
    </row>
    <row r="980" spans="1:33" s="31" customFormat="1" ht="25.5">
      <c r="A980" s="17" t="s">
        <v>51</v>
      </c>
      <c r="B980" s="15">
        <v>793</v>
      </c>
      <c r="C980" s="16" t="s">
        <v>109</v>
      </c>
      <c r="D980" s="16" t="s">
        <v>235</v>
      </c>
      <c r="E980" s="16" t="s">
        <v>306</v>
      </c>
      <c r="F980" s="16" t="s">
        <v>52</v>
      </c>
      <c r="G980" s="159">
        <f>'прил 7'!G1113</f>
        <v>30000</v>
      </c>
      <c r="H980" s="159">
        <f>'прил 7'!H1113</f>
        <v>30001</v>
      </c>
      <c r="I980" s="159">
        <f>'прил 7'!I1113</f>
        <v>30002</v>
      </c>
      <c r="J980" s="159">
        <f>'прил 7'!J1113</f>
        <v>30003</v>
      </c>
      <c r="K980" s="159">
        <f>'прил 7'!K1113</f>
        <v>30004</v>
      </c>
      <c r="L980" s="159">
        <f>'прил 7'!L1113</f>
        <v>30005</v>
      </c>
      <c r="M980" s="159">
        <f>'прил 7'!M1113</f>
        <v>30006</v>
      </c>
      <c r="N980" s="159">
        <f>'прил 7'!N1113</f>
        <v>30007</v>
      </c>
      <c r="O980" s="159">
        <f>'прил 7'!O1113</f>
        <v>30008</v>
      </c>
      <c r="P980" s="159">
        <f>'прил 7'!P1113</f>
        <v>30009</v>
      </c>
      <c r="Q980" s="159">
        <f>'прил 7'!Q1113</f>
        <v>30010</v>
      </c>
      <c r="R980" s="159">
        <f>'прил 7'!R1113</f>
        <v>30000</v>
      </c>
      <c r="S980" s="159">
        <f>'прил 7'!S1113</f>
        <v>0</v>
      </c>
      <c r="T980" s="159">
        <f>'прил 7'!T1113</f>
        <v>0</v>
      </c>
      <c r="U980" s="159">
        <f>'прил 7'!U1113</f>
        <v>0</v>
      </c>
      <c r="V980" s="159">
        <f>'прил 7'!V1113</f>
        <v>0</v>
      </c>
      <c r="W980" s="159">
        <f>'прил 7'!W1113</f>
        <v>0</v>
      </c>
      <c r="X980" s="159">
        <f>'прил 7'!X1113</f>
        <v>0</v>
      </c>
      <c r="Y980" s="159">
        <f>'прил 7'!Y1113</f>
        <v>0</v>
      </c>
      <c r="Z980" s="159">
        <f>'прил 7'!Z1113</f>
        <v>0</v>
      </c>
      <c r="AA980" s="159">
        <f>'прил 7'!AA1113</f>
        <v>0</v>
      </c>
      <c r="AB980" s="159">
        <f>'прил 7'!AB1113</f>
        <v>0</v>
      </c>
      <c r="AC980" s="159">
        <f>'прил 7'!AC1113</f>
        <v>0</v>
      </c>
      <c r="AD980" s="159">
        <f>'прил 7'!AD1113</f>
        <v>0</v>
      </c>
      <c r="AE980" s="159">
        <f>'прил 7'!AE1113</f>
        <v>0</v>
      </c>
      <c r="AF980" s="159">
        <f>'прил 7'!AF1113</f>
        <v>0</v>
      </c>
      <c r="AG980" s="159">
        <v>30000</v>
      </c>
    </row>
    <row r="981" spans="1:33" ht="65.25" customHeight="1">
      <c r="A981" s="65" t="s">
        <v>974</v>
      </c>
      <c r="B981" s="15">
        <v>793</v>
      </c>
      <c r="C981" s="16" t="s">
        <v>109</v>
      </c>
      <c r="D981" s="16" t="s">
        <v>235</v>
      </c>
      <c r="E981" s="16" t="s">
        <v>510</v>
      </c>
      <c r="F981" s="16"/>
      <c r="G981" s="159">
        <f>G982+G984</f>
        <v>280000</v>
      </c>
      <c r="H981" s="159">
        <f t="shared" ref="H981:AG981" si="418">H982+H984</f>
        <v>280002</v>
      </c>
      <c r="I981" s="159">
        <f t="shared" si="418"/>
        <v>280004</v>
      </c>
      <c r="J981" s="159">
        <f t="shared" si="418"/>
        <v>280006</v>
      </c>
      <c r="K981" s="159">
        <f t="shared" si="418"/>
        <v>280008</v>
      </c>
      <c r="L981" s="159">
        <f t="shared" si="418"/>
        <v>280010</v>
      </c>
      <c r="M981" s="159">
        <f t="shared" si="418"/>
        <v>280012</v>
      </c>
      <c r="N981" s="159">
        <f t="shared" si="418"/>
        <v>280014</v>
      </c>
      <c r="O981" s="159">
        <f t="shared" si="418"/>
        <v>280016</v>
      </c>
      <c r="P981" s="159">
        <f t="shared" si="418"/>
        <v>280018</v>
      </c>
      <c r="Q981" s="159">
        <f t="shared" si="418"/>
        <v>280020</v>
      </c>
      <c r="R981" s="159">
        <f t="shared" si="418"/>
        <v>255675</v>
      </c>
      <c r="S981" s="159">
        <f t="shared" si="418"/>
        <v>0</v>
      </c>
      <c r="T981" s="159">
        <f t="shared" si="418"/>
        <v>0</v>
      </c>
      <c r="U981" s="159">
        <f t="shared" si="418"/>
        <v>0</v>
      </c>
      <c r="V981" s="159">
        <f t="shared" si="418"/>
        <v>0</v>
      </c>
      <c r="W981" s="159">
        <f t="shared" si="418"/>
        <v>0</v>
      </c>
      <c r="X981" s="159">
        <f t="shared" si="418"/>
        <v>0</v>
      </c>
      <c r="Y981" s="159">
        <f t="shared" si="418"/>
        <v>0</v>
      </c>
      <c r="Z981" s="159">
        <f t="shared" si="418"/>
        <v>0</v>
      </c>
      <c r="AA981" s="159">
        <f t="shared" si="418"/>
        <v>0</v>
      </c>
      <c r="AB981" s="159">
        <f t="shared" si="418"/>
        <v>0</v>
      </c>
      <c r="AC981" s="159">
        <f t="shared" si="418"/>
        <v>0</v>
      </c>
      <c r="AD981" s="159">
        <f t="shared" si="418"/>
        <v>0</v>
      </c>
      <c r="AE981" s="159">
        <f t="shared" si="418"/>
        <v>0</v>
      </c>
      <c r="AF981" s="159">
        <f t="shared" si="418"/>
        <v>0</v>
      </c>
      <c r="AG981" s="159">
        <f t="shared" si="418"/>
        <v>255675</v>
      </c>
    </row>
    <row r="982" spans="1:33">
      <c r="A982" s="17" t="s">
        <v>649</v>
      </c>
      <c r="B982" s="15">
        <v>793</v>
      </c>
      <c r="C982" s="16" t="s">
        <v>109</v>
      </c>
      <c r="D982" s="16" t="s">
        <v>235</v>
      </c>
      <c r="E982" s="16" t="s">
        <v>510</v>
      </c>
      <c r="F982" s="16" t="s">
        <v>50</v>
      </c>
      <c r="G982" s="159">
        <f>G983</f>
        <v>267500</v>
      </c>
      <c r="H982" s="159">
        <f t="shared" ref="H982:AG982" si="419">H983</f>
        <v>267501</v>
      </c>
      <c r="I982" s="159">
        <f t="shared" si="419"/>
        <v>267502</v>
      </c>
      <c r="J982" s="159">
        <f t="shared" si="419"/>
        <v>267503</v>
      </c>
      <c r="K982" s="159">
        <f t="shared" si="419"/>
        <v>267504</v>
      </c>
      <c r="L982" s="159">
        <f t="shared" si="419"/>
        <v>267505</v>
      </c>
      <c r="M982" s="159">
        <f t="shared" si="419"/>
        <v>267506</v>
      </c>
      <c r="N982" s="159">
        <f t="shared" si="419"/>
        <v>267507</v>
      </c>
      <c r="O982" s="159">
        <f t="shared" si="419"/>
        <v>267508</v>
      </c>
      <c r="P982" s="159">
        <f t="shared" si="419"/>
        <v>267509</v>
      </c>
      <c r="Q982" s="159">
        <f t="shared" si="419"/>
        <v>267510</v>
      </c>
      <c r="R982" s="159">
        <f t="shared" si="419"/>
        <v>255675</v>
      </c>
      <c r="S982" s="159">
        <f t="shared" si="419"/>
        <v>0</v>
      </c>
      <c r="T982" s="159">
        <f t="shared" si="419"/>
        <v>0</v>
      </c>
      <c r="U982" s="159">
        <f t="shared" si="419"/>
        <v>0</v>
      </c>
      <c r="V982" s="159">
        <f t="shared" si="419"/>
        <v>0</v>
      </c>
      <c r="W982" s="159">
        <f t="shared" si="419"/>
        <v>0</v>
      </c>
      <c r="X982" s="159">
        <f t="shared" si="419"/>
        <v>0</v>
      </c>
      <c r="Y982" s="159">
        <f t="shared" si="419"/>
        <v>0</v>
      </c>
      <c r="Z982" s="159">
        <f t="shared" si="419"/>
        <v>0</v>
      </c>
      <c r="AA982" s="159">
        <f t="shared" si="419"/>
        <v>0</v>
      </c>
      <c r="AB982" s="159">
        <f t="shared" si="419"/>
        <v>0</v>
      </c>
      <c r="AC982" s="159">
        <f t="shared" si="419"/>
        <v>0</v>
      </c>
      <c r="AD982" s="159">
        <f t="shared" si="419"/>
        <v>0</v>
      </c>
      <c r="AE982" s="159">
        <f t="shared" si="419"/>
        <v>0</v>
      </c>
      <c r="AF982" s="159">
        <f t="shared" si="419"/>
        <v>0</v>
      </c>
      <c r="AG982" s="159">
        <f t="shared" si="419"/>
        <v>255675</v>
      </c>
    </row>
    <row r="983" spans="1:33" ht="25.5">
      <c r="A983" s="17" t="s">
        <v>51</v>
      </c>
      <c r="B983" s="15">
        <v>793</v>
      </c>
      <c r="C983" s="16" t="s">
        <v>109</v>
      </c>
      <c r="D983" s="16" t="s">
        <v>235</v>
      </c>
      <c r="E983" s="16" t="s">
        <v>510</v>
      </c>
      <c r="F983" s="16" t="s">
        <v>52</v>
      </c>
      <c r="G983" s="159">
        <f>'прил 7'!G1116</f>
        <v>267500</v>
      </c>
      <c r="H983" s="159">
        <f>'прил 7'!H1116</f>
        <v>267501</v>
      </c>
      <c r="I983" s="159">
        <f>'прил 7'!I1116</f>
        <v>267502</v>
      </c>
      <c r="J983" s="159">
        <f>'прил 7'!J1116</f>
        <v>267503</v>
      </c>
      <c r="K983" s="159">
        <f>'прил 7'!K1116</f>
        <v>267504</v>
      </c>
      <c r="L983" s="159">
        <f>'прил 7'!L1116</f>
        <v>267505</v>
      </c>
      <c r="M983" s="159">
        <f>'прил 7'!M1116</f>
        <v>267506</v>
      </c>
      <c r="N983" s="159">
        <f>'прил 7'!N1116</f>
        <v>267507</v>
      </c>
      <c r="O983" s="159">
        <f>'прил 7'!O1116</f>
        <v>267508</v>
      </c>
      <c r="P983" s="159">
        <f>'прил 7'!P1116</f>
        <v>267509</v>
      </c>
      <c r="Q983" s="159">
        <f>'прил 7'!Q1116</f>
        <v>267510</v>
      </c>
      <c r="R983" s="159">
        <f>'прил 7'!R1116</f>
        <v>255675</v>
      </c>
      <c r="S983" s="159">
        <f>'прил 7'!S1116</f>
        <v>0</v>
      </c>
      <c r="T983" s="159">
        <f>'прил 7'!T1116</f>
        <v>0</v>
      </c>
      <c r="U983" s="159">
        <f>'прил 7'!U1116</f>
        <v>0</v>
      </c>
      <c r="V983" s="159">
        <f>'прил 7'!V1116</f>
        <v>0</v>
      </c>
      <c r="W983" s="159">
        <f>'прил 7'!W1116</f>
        <v>0</v>
      </c>
      <c r="X983" s="159">
        <f>'прил 7'!X1116</f>
        <v>0</v>
      </c>
      <c r="Y983" s="159">
        <f>'прил 7'!Y1116</f>
        <v>0</v>
      </c>
      <c r="Z983" s="159">
        <f>'прил 7'!Z1116</f>
        <v>0</v>
      </c>
      <c r="AA983" s="159">
        <f>'прил 7'!AA1116</f>
        <v>0</v>
      </c>
      <c r="AB983" s="159">
        <f>'прил 7'!AB1116</f>
        <v>0</v>
      </c>
      <c r="AC983" s="159">
        <f>'прил 7'!AC1116</f>
        <v>0</v>
      </c>
      <c r="AD983" s="159">
        <f>'прил 7'!AD1116</f>
        <v>0</v>
      </c>
      <c r="AE983" s="159">
        <f>'прил 7'!AE1116</f>
        <v>0</v>
      </c>
      <c r="AF983" s="159">
        <f>'прил 7'!AF1116</f>
        <v>0</v>
      </c>
      <c r="AG983" s="159">
        <v>255675</v>
      </c>
    </row>
    <row r="984" spans="1:33" ht="18" customHeight="1">
      <c r="A984" s="17" t="s">
        <v>223</v>
      </c>
      <c r="B984" s="15">
        <v>793</v>
      </c>
      <c r="C984" s="16" t="s">
        <v>109</v>
      </c>
      <c r="D984" s="16" t="s">
        <v>235</v>
      </c>
      <c r="E984" s="16" t="s">
        <v>511</v>
      </c>
      <c r="F984" s="16" t="s">
        <v>101</v>
      </c>
      <c r="G984" s="159">
        <f>G985</f>
        <v>12500</v>
      </c>
      <c r="H984" s="159">
        <f t="shared" ref="H984:AG984" si="420">H985</f>
        <v>12501</v>
      </c>
      <c r="I984" s="159">
        <f t="shared" si="420"/>
        <v>12502</v>
      </c>
      <c r="J984" s="159">
        <f t="shared" si="420"/>
        <v>12503</v>
      </c>
      <c r="K984" s="159">
        <f t="shared" si="420"/>
        <v>12504</v>
      </c>
      <c r="L984" s="159">
        <f t="shared" si="420"/>
        <v>12505</v>
      </c>
      <c r="M984" s="159">
        <f t="shared" si="420"/>
        <v>12506</v>
      </c>
      <c r="N984" s="159">
        <f t="shared" si="420"/>
        <v>12507</v>
      </c>
      <c r="O984" s="159">
        <f t="shared" si="420"/>
        <v>12508</v>
      </c>
      <c r="P984" s="159">
        <f t="shared" si="420"/>
        <v>12509</v>
      </c>
      <c r="Q984" s="159">
        <f t="shared" si="420"/>
        <v>12510</v>
      </c>
      <c r="R984" s="159">
        <f t="shared" si="420"/>
        <v>0</v>
      </c>
      <c r="S984" s="159">
        <f t="shared" si="420"/>
        <v>0</v>
      </c>
      <c r="T984" s="159">
        <f t="shared" si="420"/>
        <v>0</v>
      </c>
      <c r="U984" s="159">
        <f t="shared" si="420"/>
        <v>0</v>
      </c>
      <c r="V984" s="159">
        <f t="shared" si="420"/>
        <v>0</v>
      </c>
      <c r="W984" s="159">
        <f t="shared" si="420"/>
        <v>0</v>
      </c>
      <c r="X984" s="159">
        <f t="shared" si="420"/>
        <v>0</v>
      </c>
      <c r="Y984" s="159">
        <f t="shared" si="420"/>
        <v>0</v>
      </c>
      <c r="Z984" s="159">
        <f t="shared" si="420"/>
        <v>0</v>
      </c>
      <c r="AA984" s="159">
        <f t="shared" si="420"/>
        <v>0</v>
      </c>
      <c r="AB984" s="159">
        <f t="shared" si="420"/>
        <v>0</v>
      </c>
      <c r="AC984" s="159">
        <f t="shared" si="420"/>
        <v>0</v>
      </c>
      <c r="AD984" s="159">
        <f t="shared" si="420"/>
        <v>0</v>
      </c>
      <c r="AE984" s="159">
        <f t="shared" si="420"/>
        <v>0</v>
      </c>
      <c r="AF984" s="159">
        <f t="shared" si="420"/>
        <v>0</v>
      </c>
      <c r="AG984" s="159">
        <f t="shared" si="420"/>
        <v>0</v>
      </c>
    </row>
    <row r="985" spans="1:33" ht="18.75" customHeight="1">
      <c r="A985" s="17" t="s">
        <v>373</v>
      </c>
      <c r="B985" s="15"/>
      <c r="C985" s="16"/>
      <c r="D985" s="16"/>
      <c r="E985" s="16" t="s">
        <v>511</v>
      </c>
      <c r="F985" s="16" t="s">
        <v>374</v>
      </c>
      <c r="G985" s="159">
        <f>'прил 7'!G1118</f>
        <v>12500</v>
      </c>
      <c r="H985" s="159">
        <f>'прил 7'!H1118</f>
        <v>12501</v>
      </c>
      <c r="I985" s="159">
        <f>'прил 7'!I1118</f>
        <v>12502</v>
      </c>
      <c r="J985" s="159">
        <f>'прил 7'!J1118</f>
        <v>12503</v>
      </c>
      <c r="K985" s="159">
        <f>'прил 7'!K1118</f>
        <v>12504</v>
      </c>
      <c r="L985" s="159">
        <f>'прил 7'!L1118</f>
        <v>12505</v>
      </c>
      <c r="M985" s="159">
        <f>'прил 7'!M1118</f>
        <v>12506</v>
      </c>
      <c r="N985" s="159">
        <f>'прил 7'!N1118</f>
        <v>12507</v>
      </c>
      <c r="O985" s="159">
        <f>'прил 7'!O1118</f>
        <v>12508</v>
      </c>
      <c r="P985" s="159">
        <f>'прил 7'!P1118</f>
        <v>12509</v>
      </c>
      <c r="Q985" s="159">
        <f>'прил 7'!Q1118</f>
        <v>12510</v>
      </c>
      <c r="R985" s="159">
        <f>'прил 7'!R1118</f>
        <v>0</v>
      </c>
      <c r="S985" s="159">
        <f>'прил 7'!S1118</f>
        <v>0</v>
      </c>
      <c r="T985" s="159">
        <f>'прил 7'!T1118</f>
        <v>0</v>
      </c>
      <c r="U985" s="159">
        <f>'прил 7'!U1118</f>
        <v>0</v>
      </c>
      <c r="V985" s="159">
        <f>'прил 7'!V1118</f>
        <v>0</v>
      </c>
      <c r="W985" s="159">
        <f>'прил 7'!W1118</f>
        <v>0</v>
      </c>
      <c r="X985" s="159">
        <f>'прил 7'!X1118</f>
        <v>0</v>
      </c>
      <c r="Y985" s="159">
        <f>'прил 7'!Y1118</f>
        <v>0</v>
      </c>
      <c r="Z985" s="159">
        <f>'прил 7'!Z1118</f>
        <v>0</v>
      </c>
      <c r="AA985" s="159">
        <f>'прил 7'!AA1118</f>
        <v>0</v>
      </c>
      <c r="AB985" s="159">
        <f>'прил 7'!AB1118</f>
        <v>0</v>
      </c>
      <c r="AC985" s="159">
        <f>'прил 7'!AC1118</f>
        <v>0</v>
      </c>
      <c r="AD985" s="159">
        <f>'прил 7'!AD1118</f>
        <v>0</v>
      </c>
      <c r="AE985" s="159">
        <f>'прил 7'!AE1118</f>
        <v>0</v>
      </c>
      <c r="AF985" s="159">
        <f>'прил 7'!AF1118</f>
        <v>0</v>
      </c>
      <c r="AG985" s="159">
        <f>'прил 7'!AG1118</f>
        <v>0</v>
      </c>
    </row>
    <row r="986" spans="1:33" ht="25.5">
      <c r="A986" s="17" t="s">
        <v>775</v>
      </c>
      <c r="B986" s="15">
        <v>793</v>
      </c>
      <c r="C986" s="16" t="s">
        <v>109</v>
      </c>
      <c r="D986" s="16" t="s">
        <v>235</v>
      </c>
      <c r="E986" s="16" t="s">
        <v>764</v>
      </c>
      <c r="F986" s="16"/>
      <c r="G986" s="159">
        <f>G987</f>
        <v>50000</v>
      </c>
      <c r="H986" s="159">
        <f t="shared" ref="H986:AG987" si="421">H987</f>
        <v>50001</v>
      </c>
      <c r="I986" s="159">
        <f t="shared" si="421"/>
        <v>50002</v>
      </c>
      <c r="J986" s="159">
        <f t="shared" si="421"/>
        <v>50003</v>
      </c>
      <c r="K986" s="159">
        <f t="shared" si="421"/>
        <v>50004</v>
      </c>
      <c r="L986" s="159">
        <f t="shared" si="421"/>
        <v>50005</v>
      </c>
      <c r="M986" s="159">
        <f t="shared" si="421"/>
        <v>50006</v>
      </c>
      <c r="N986" s="159">
        <f t="shared" si="421"/>
        <v>50007</v>
      </c>
      <c r="O986" s="159">
        <f t="shared" si="421"/>
        <v>50008</v>
      </c>
      <c r="P986" s="159">
        <f t="shared" si="421"/>
        <v>50009</v>
      </c>
      <c r="Q986" s="159">
        <f t="shared" si="421"/>
        <v>50010</v>
      </c>
      <c r="R986" s="159">
        <f t="shared" si="421"/>
        <v>50000</v>
      </c>
      <c r="S986" s="159">
        <f t="shared" si="421"/>
        <v>0</v>
      </c>
      <c r="T986" s="159">
        <f t="shared" si="421"/>
        <v>0</v>
      </c>
      <c r="U986" s="159">
        <f t="shared" si="421"/>
        <v>0</v>
      </c>
      <c r="V986" s="159">
        <f t="shared" si="421"/>
        <v>0</v>
      </c>
      <c r="W986" s="159">
        <f t="shared" si="421"/>
        <v>0</v>
      </c>
      <c r="X986" s="159">
        <f t="shared" si="421"/>
        <v>0</v>
      </c>
      <c r="Y986" s="159">
        <f t="shared" si="421"/>
        <v>0</v>
      </c>
      <c r="Z986" s="159">
        <f t="shared" si="421"/>
        <v>0</v>
      </c>
      <c r="AA986" s="159">
        <f t="shared" si="421"/>
        <v>0</v>
      </c>
      <c r="AB986" s="159">
        <f t="shared" si="421"/>
        <v>0</v>
      </c>
      <c r="AC986" s="159">
        <f t="shared" si="421"/>
        <v>0</v>
      </c>
      <c r="AD986" s="159">
        <f t="shared" si="421"/>
        <v>0</v>
      </c>
      <c r="AE986" s="159">
        <f t="shared" si="421"/>
        <v>0</v>
      </c>
      <c r="AF986" s="159">
        <f t="shared" si="421"/>
        <v>0</v>
      </c>
      <c r="AG986" s="159">
        <f t="shared" si="421"/>
        <v>50000</v>
      </c>
    </row>
    <row r="987" spans="1:33">
      <c r="A987" s="17" t="s">
        <v>649</v>
      </c>
      <c r="B987" s="15">
        <v>793</v>
      </c>
      <c r="C987" s="16" t="s">
        <v>109</v>
      </c>
      <c r="D987" s="16" t="s">
        <v>235</v>
      </c>
      <c r="E987" s="16" t="s">
        <v>764</v>
      </c>
      <c r="F987" s="16" t="s">
        <v>50</v>
      </c>
      <c r="G987" s="159">
        <f>G988</f>
        <v>50000</v>
      </c>
      <c r="H987" s="159">
        <f t="shared" si="421"/>
        <v>50001</v>
      </c>
      <c r="I987" s="159">
        <f t="shared" si="421"/>
        <v>50002</v>
      </c>
      <c r="J987" s="159">
        <f t="shared" si="421"/>
        <v>50003</v>
      </c>
      <c r="K987" s="159">
        <f t="shared" si="421"/>
        <v>50004</v>
      </c>
      <c r="L987" s="159">
        <f t="shared" si="421"/>
        <v>50005</v>
      </c>
      <c r="M987" s="159">
        <f t="shared" si="421"/>
        <v>50006</v>
      </c>
      <c r="N987" s="159">
        <f t="shared" si="421"/>
        <v>50007</v>
      </c>
      <c r="O987" s="159">
        <f t="shared" si="421"/>
        <v>50008</v>
      </c>
      <c r="P987" s="159">
        <f t="shared" si="421"/>
        <v>50009</v>
      </c>
      <c r="Q987" s="159">
        <f t="shared" si="421"/>
        <v>50010</v>
      </c>
      <c r="R987" s="159">
        <f t="shared" si="421"/>
        <v>50000</v>
      </c>
      <c r="S987" s="159">
        <f t="shared" si="421"/>
        <v>0</v>
      </c>
      <c r="T987" s="159">
        <f t="shared" si="421"/>
        <v>0</v>
      </c>
      <c r="U987" s="159">
        <f t="shared" si="421"/>
        <v>0</v>
      </c>
      <c r="V987" s="159">
        <f t="shared" si="421"/>
        <v>0</v>
      </c>
      <c r="W987" s="159">
        <f t="shared" si="421"/>
        <v>0</v>
      </c>
      <c r="X987" s="159">
        <f t="shared" si="421"/>
        <v>0</v>
      </c>
      <c r="Y987" s="159">
        <f t="shared" si="421"/>
        <v>0</v>
      </c>
      <c r="Z987" s="159">
        <f t="shared" si="421"/>
        <v>0</v>
      </c>
      <c r="AA987" s="159">
        <f t="shared" si="421"/>
        <v>0</v>
      </c>
      <c r="AB987" s="159">
        <f t="shared" si="421"/>
        <v>0</v>
      </c>
      <c r="AC987" s="159">
        <f t="shared" si="421"/>
        <v>0</v>
      </c>
      <c r="AD987" s="159">
        <f t="shared" si="421"/>
        <v>0</v>
      </c>
      <c r="AE987" s="159">
        <f t="shared" si="421"/>
        <v>0</v>
      </c>
      <c r="AF987" s="159">
        <f t="shared" si="421"/>
        <v>0</v>
      </c>
      <c r="AG987" s="159">
        <f t="shared" si="421"/>
        <v>50000</v>
      </c>
    </row>
    <row r="988" spans="1:33" ht="25.5">
      <c r="A988" s="17" t="s">
        <v>51</v>
      </c>
      <c r="B988" s="15">
        <v>793</v>
      </c>
      <c r="C988" s="16" t="s">
        <v>109</v>
      </c>
      <c r="D988" s="16" t="s">
        <v>235</v>
      </c>
      <c r="E988" s="16" t="s">
        <v>764</v>
      </c>
      <c r="F988" s="16" t="s">
        <v>52</v>
      </c>
      <c r="G988" s="159">
        <f>'прил 7'!G1132</f>
        <v>50000</v>
      </c>
      <c r="H988" s="159">
        <f>'прил 7'!H1132</f>
        <v>50001</v>
      </c>
      <c r="I988" s="159">
        <f>'прил 7'!I1132</f>
        <v>50002</v>
      </c>
      <c r="J988" s="159">
        <f>'прил 7'!J1132</f>
        <v>50003</v>
      </c>
      <c r="K988" s="159">
        <f>'прил 7'!K1132</f>
        <v>50004</v>
      </c>
      <c r="L988" s="159">
        <f>'прил 7'!L1132</f>
        <v>50005</v>
      </c>
      <c r="M988" s="159">
        <f>'прил 7'!M1132</f>
        <v>50006</v>
      </c>
      <c r="N988" s="159">
        <f>'прил 7'!N1132</f>
        <v>50007</v>
      </c>
      <c r="O988" s="159">
        <f>'прил 7'!O1132</f>
        <v>50008</v>
      </c>
      <c r="P988" s="159">
        <f>'прил 7'!P1132</f>
        <v>50009</v>
      </c>
      <c r="Q988" s="159">
        <f>'прил 7'!Q1132</f>
        <v>50010</v>
      </c>
      <c r="R988" s="159">
        <f>'прил 7'!R1132</f>
        <v>50000</v>
      </c>
      <c r="S988" s="159">
        <f>'прил 7'!S1132</f>
        <v>0</v>
      </c>
      <c r="T988" s="159">
        <f>'прил 7'!T1132</f>
        <v>0</v>
      </c>
      <c r="U988" s="159">
        <f>'прил 7'!U1132</f>
        <v>0</v>
      </c>
      <c r="V988" s="159">
        <f>'прил 7'!V1132</f>
        <v>0</v>
      </c>
      <c r="W988" s="159">
        <f>'прил 7'!W1132</f>
        <v>0</v>
      </c>
      <c r="X988" s="159">
        <f>'прил 7'!X1132</f>
        <v>0</v>
      </c>
      <c r="Y988" s="159">
        <f>'прил 7'!Y1132</f>
        <v>0</v>
      </c>
      <c r="Z988" s="159">
        <f>'прил 7'!Z1132</f>
        <v>0</v>
      </c>
      <c r="AA988" s="159">
        <f>'прил 7'!AA1132</f>
        <v>0</v>
      </c>
      <c r="AB988" s="159">
        <f>'прил 7'!AB1132</f>
        <v>0</v>
      </c>
      <c r="AC988" s="159">
        <f>'прил 7'!AC1132</f>
        <v>0</v>
      </c>
      <c r="AD988" s="159">
        <f>'прил 7'!AD1132</f>
        <v>0</v>
      </c>
      <c r="AE988" s="159">
        <f>'прил 7'!AE1132</f>
        <v>0</v>
      </c>
      <c r="AF988" s="159">
        <f>'прил 7'!AF1132</f>
        <v>0</v>
      </c>
      <c r="AG988" s="159">
        <v>50000</v>
      </c>
    </row>
    <row r="989" spans="1:33" ht="38.25" hidden="1">
      <c r="A989" s="17" t="s">
        <v>575</v>
      </c>
      <c r="B989" s="15">
        <v>793</v>
      </c>
      <c r="C989" s="16" t="s">
        <v>109</v>
      </c>
      <c r="D989" s="16" t="s">
        <v>235</v>
      </c>
      <c r="E989" s="16" t="s">
        <v>287</v>
      </c>
      <c r="F989" s="16"/>
      <c r="G989" s="159">
        <f>G990</f>
        <v>0</v>
      </c>
      <c r="H989" s="159">
        <f t="shared" ref="H989:AG990" si="422">H990</f>
        <v>0</v>
      </c>
      <c r="I989" s="159">
        <f t="shared" si="422"/>
        <v>0</v>
      </c>
      <c r="J989" s="159">
        <f t="shared" si="422"/>
        <v>0</v>
      </c>
      <c r="K989" s="159">
        <f t="shared" si="422"/>
        <v>0</v>
      </c>
      <c r="L989" s="159">
        <f t="shared" si="422"/>
        <v>0</v>
      </c>
      <c r="M989" s="159">
        <f t="shared" si="422"/>
        <v>0</v>
      </c>
      <c r="N989" s="159">
        <f t="shared" si="422"/>
        <v>0</v>
      </c>
      <c r="O989" s="159">
        <f t="shared" si="422"/>
        <v>0</v>
      </c>
      <c r="P989" s="159">
        <f t="shared" si="422"/>
        <v>0</v>
      </c>
      <c r="Q989" s="159">
        <f t="shared" si="422"/>
        <v>0</v>
      </c>
      <c r="R989" s="159">
        <f t="shared" si="422"/>
        <v>0</v>
      </c>
      <c r="S989" s="159">
        <f t="shared" si="422"/>
        <v>0</v>
      </c>
      <c r="T989" s="159">
        <f t="shared" si="422"/>
        <v>0</v>
      </c>
      <c r="U989" s="159">
        <f t="shared" si="422"/>
        <v>0</v>
      </c>
      <c r="V989" s="159">
        <f t="shared" si="422"/>
        <v>0</v>
      </c>
      <c r="W989" s="159">
        <f t="shared" si="422"/>
        <v>0</v>
      </c>
      <c r="X989" s="159">
        <f t="shared" si="422"/>
        <v>0</v>
      </c>
      <c r="Y989" s="159">
        <f t="shared" si="422"/>
        <v>0</v>
      </c>
      <c r="Z989" s="159">
        <f t="shared" si="422"/>
        <v>0</v>
      </c>
      <c r="AA989" s="159">
        <f t="shared" si="422"/>
        <v>0</v>
      </c>
      <c r="AB989" s="159">
        <f t="shared" si="422"/>
        <v>0</v>
      </c>
      <c r="AC989" s="159">
        <f t="shared" si="422"/>
        <v>0</v>
      </c>
      <c r="AD989" s="159">
        <f t="shared" si="422"/>
        <v>0</v>
      </c>
      <c r="AE989" s="159">
        <f t="shared" si="422"/>
        <v>0</v>
      </c>
      <c r="AF989" s="159">
        <f t="shared" si="422"/>
        <v>0</v>
      </c>
      <c r="AG989" s="159">
        <f t="shared" si="422"/>
        <v>0</v>
      </c>
    </row>
    <row r="990" spans="1:33" hidden="1">
      <c r="A990" s="17" t="s">
        <v>649</v>
      </c>
      <c r="B990" s="15">
        <v>793</v>
      </c>
      <c r="C990" s="16" t="s">
        <v>109</v>
      </c>
      <c r="D990" s="16" t="s">
        <v>235</v>
      </c>
      <c r="E990" s="16" t="s">
        <v>287</v>
      </c>
      <c r="F990" s="16" t="s">
        <v>50</v>
      </c>
      <c r="G990" s="159">
        <f>G991</f>
        <v>0</v>
      </c>
      <c r="H990" s="159">
        <f t="shared" si="422"/>
        <v>0</v>
      </c>
      <c r="I990" s="159">
        <f t="shared" si="422"/>
        <v>0</v>
      </c>
      <c r="J990" s="159">
        <f t="shared" si="422"/>
        <v>0</v>
      </c>
      <c r="K990" s="159">
        <f t="shared" si="422"/>
        <v>0</v>
      </c>
      <c r="L990" s="159">
        <f t="shared" si="422"/>
        <v>0</v>
      </c>
      <c r="M990" s="159">
        <f t="shared" si="422"/>
        <v>0</v>
      </c>
      <c r="N990" s="159">
        <f t="shared" si="422"/>
        <v>0</v>
      </c>
      <c r="O990" s="159">
        <f t="shared" si="422"/>
        <v>0</v>
      </c>
      <c r="P990" s="159">
        <f t="shared" si="422"/>
        <v>0</v>
      </c>
      <c r="Q990" s="159">
        <f t="shared" si="422"/>
        <v>0</v>
      </c>
      <c r="R990" s="159">
        <f t="shared" si="422"/>
        <v>0</v>
      </c>
      <c r="S990" s="159">
        <f t="shared" si="422"/>
        <v>0</v>
      </c>
      <c r="T990" s="159">
        <f t="shared" si="422"/>
        <v>0</v>
      </c>
      <c r="U990" s="159">
        <f t="shared" si="422"/>
        <v>0</v>
      </c>
      <c r="V990" s="159">
        <f t="shared" si="422"/>
        <v>0</v>
      </c>
      <c r="W990" s="159">
        <f t="shared" si="422"/>
        <v>0</v>
      </c>
      <c r="X990" s="159">
        <f t="shared" si="422"/>
        <v>0</v>
      </c>
      <c r="Y990" s="159">
        <f t="shared" si="422"/>
        <v>0</v>
      </c>
      <c r="Z990" s="159">
        <f t="shared" si="422"/>
        <v>0</v>
      </c>
      <c r="AA990" s="159">
        <f t="shared" si="422"/>
        <v>0</v>
      </c>
      <c r="AB990" s="159">
        <f t="shared" si="422"/>
        <v>0</v>
      </c>
      <c r="AC990" s="159">
        <f t="shared" si="422"/>
        <v>0</v>
      </c>
      <c r="AD990" s="159">
        <f t="shared" si="422"/>
        <v>0</v>
      </c>
      <c r="AE990" s="159">
        <f t="shared" si="422"/>
        <v>0</v>
      </c>
      <c r="AF990" s="159">
        <f t="shared" si="422"/>
        <v>0</v>
      </c>
      <c r="AG990" s="159">
        <f t="shared" si="422"/>
        <v>0</v>
      </c>
    </row>
    <row r="991" spans="1:33" ht="25.5" hidden="1">
      <c r="A991" s="17" t="s">
        <v>51</v>
      </c>
      <c r="B991" s="15">
        <v>793</v>
      </c>
      <c r="C991" s="16" t="s">
        <v>109</v>
      </c>
      <c r="D991" s="16" t="s">
        <v>235</v>
      </c>
      <c r="E991" s="16" t="s">
        <v>287</v>
      </c>
      <c r="F991" s="16" t="s">
        <v>52</v>
      </c>
      <c r="G991" s="159">
        <f>'прил 7'!G1140</f>
        <v>0</v>
      </c>
      <c r="H991" s="159">
        <f>'прил 7'!H1140</f>
        <v>0</v>
      </c>
      <c r="I991" s="159">
        <f>'прил 7'!I1140</f>
        <v>0</v>
      </c>
      <c r="J991" s="159">
        <f>'прил 7'!J1140</f>
        <v>0</v>
      </c>
      <c r="K991" s="159">
        <f>'прил 7'!K1140</f>
        <v>0</v>
      </c>
      <c r="L991" s="159">
        <f>'прил 7'!L1140</f>
        <v>0</v>
      </c>
      <c r="M991" s="159">
        <f>'прил 7'!M1140</f>
        <v>0</v>
      </c>
      <c r="N991" s="159">
        <f>'прил 7'!N1140</f>
        <v>0</v>
      </c>
      <c r="O991" s="159">
        <f>'прил 7'!O1140</f>
        <v>0</v>
      </c>
      <c r="P991" s="159">
        <f>'прил 7'!P1140</f>
        <v>0</v>
      </c>
      <c r="Q991" s="159">
        <f>'прил 7'!Q1140</f>
        <v>0</v>
      </c>
      <c r="R991" s="159">
        <f>'прил 7'!R1140</f>
        <v>0</v>
      </c>
      <c r="S991" s="159">
        <f>'прил 7'!S1140</f>
        <v>0</v>
      </c>
      <c r="T991" s="159">
        <f>'прил 7'!T1140</f>
        <v>0</v>
      </c>
      <c r="U991" s="159">
        <f>'прил 7'!U1140</f>
        <v>0</v>
      </c>
      <c r="V991" s="159">
        <f>'прил 7'!V1140</f>
        <v>0</v>
      </c>
      <c r="W991" s="159">
        <f>'прил 7'!W1140</f>
        <v>0</v>
      </c>
      <c r="X991" s="159">
        <f>'прил 7'!X1140</f>
        <v>0</v>
      </c>
      <c r="Y991" s="159">
        <f>'прил 7'!Y1140</f>
        <v>0</v>
      </c>
      <c r="Z991" s="159">
        <f>'прил 7'!Z1140</f>
        <v>0</v>
      </c>
      <c r="AA991" s="159">
        <f>'прил 7'!AA1140</f>
        <v>0</v>
      </c>
      <c r="AB991" s="159">
        <f>'прил 7'!AB1140</f>
        <v>0</v>
      </c>
      <c r="AC991" s="159">
        <f>'прил 7'!AC1140</f>
        <v>0</v>
      </c>
      <c r="AD991" s="159">
        <f>'прил 7'!AD1140</f>
        <v>0</v>
      </c>
      <c r="AE991" s="159">
        <f>'прил 7'!AE1140</f>
        <v>0</v>
      </c>
      <c r="AF991" s="159">
        <f>'прил 7'!AF1140</f>
        <v>0</v>
      </c>
      <c r="AG991" s="159">
        <f>'прил 7'!AG1140</f>
        <v>0</v>
      </c>
    </row>
    <row r="992" spans="1:33" ht="71.25" customHeight="1">
      <c r="A992" s="17" t="s">
        <v>288</v>
      </c>
      <c r="B992" s="15">
        <v>793</v>
      </c>
      <c r="C992" s="16" t="s">
        <v>109</v>
      </c>
      <c r="D992" s="16" t="s">
        <v>235</v>
      </c>
      <c r="E992" s="16" t="s">
        <v>576</v>
      </c>
      <c r="F992" s="16"/>
      <c r="G992" s="159">
        <f>G993</f>
        <v>489.88</v>
      </c>
      <c r="H992" s="159">
        <f t="shared" ref="H992:AG993" si="423">H993</f>
        <v>490.88</v>
      </c>
      <c r="I992" s="159">
        <f t="shared" si="423"/>
        <v>491.88</v>
      </c>
      <c r="J992" s="159">
        <f t="shared" si="423"/>
        <v>492.88</v>
      </c>
      <c r="K992" s="159">
        <f t="shared" si="423"/>
        <v>493.88</v>
      </c>
      <c r="L992" s="159">
        <f t="shared" si="423"/>
        <v>494.88</v>
      </c>
      <c r="M992" s="159">
        <f t="shared" si="423"/>
        <v>495.88</v>
      </c>
      <c r="N992" s="159">
        <f t="shared" si="423"/>
        <v>496.88</v>
      </c>
      <c r="O992" s="159">
        <f t="shared" si="423"/>
        <v>497.88</v>
      </c>
      <c r="P992" s="159">
        <f t="shared" si="423"/>
        <v>498.88</v>
      </c>
      <c r="Q992" s="159">
        <f t="shared" si="423"/>
        <v>499.88</v>
      </c>
      <c r="R992" s="159">
        <f t="shared" si="423"/>
        <v>0</v>
      </c>
      <c r="S992" s="159">
        <f t="shared" si="423"/>
        <v>0</v>
      </c>
      <c r="T992" s="159">
        <f t="shared" si="423"/>
        <v>0</v>
      </c>
      <c r="U992" s="159">
        <f t="shared" si="423"/>
        <v>0</v>
      </c>
      <c r="V992" s="159">
        <f t="shared" si="423"/>
        <v>0</v>
      </c>
      <c r="W992" s="159">
        <f t="shared" si="423"/>
        <v>0</v>
      </c>
      <c r="X992" s="159">
        <f t="shared" si="423"/>
        <v>0</v>
      </c>
      <c r="Y992" s="159">
        <f t="shared" si="423"/>
        <v>0</v>
      </c>
      <c r="Z992" s="159">
        <f t="shared" si="423"/>
        <v>0</v>
      </c>
      <c r="AA992" s="159">
        <f t="shared" si="423"/>
        <v>0</v>
      </c>
      <c r="AB992" s="159">
        <f t="shared" si="423"/>
        <v>0</v>
      </c>
      <c r="AC992" s="159">
        <f t="shared" si="423"/>
        <v>0</v>
      </c>
      <c r="AD992" s="159">
        <f t="shared" si="423"/>
        <v>0</v>
      </c>
      <c r="AE992" s="159">
        <f t="shared" si="423"/>
        <v>0</v>
      </c>
      <c r="AF992" s="159">
        <f t="shared" si="423"/>
        <v>0</v>
      </c>
      <c r="AG992" s="159">
        <f t="shared" si="423"/>
        <v>0</v>
      </c>
    </row>
    <row r="993" spans="1:33" ht="21.75" customHeight="1">
      <c r="A993" s="17" t="s">
        <v>649</v>
      </c>
      <c r="B993" s="15">
        <v>793</v>
      </c>
      <c r="C993" s="16" t="s">
        <v>109</v>
      </c>
      <c r="D993" s="16" t="s">
        <v>235</v>
      </c>
      <c r="E993" s="16" t="s">
        <v>576</v>
      </c>
      <c r="F993" s="16" t="s">
        <v>50</v>
      </c>
      <c r="G993" s="159">
        <f>G994</f>
        <v>489.88</v>
      </c>
      <c r="H993" s="159">
        <f t="shared" si="423"/>
        <v>490.88</v>
      </c>
      <c r="I993" s="159">
        <f t="shared" si="423"/>
        <v>491.88</v>
      </c>
      <c r="J993" s="159">
        <f t="shared" si="423"/>
        <v>492.88</v>
      </c>
      <c r="K993" s="159">
        <f t="shared" si="423"/>
        <v>493.88</v>
      </c>
      <c r="L993" s="159">
        <f t="shared" si="423"/>
        <v>494.88</v>
      </c>
      <c r="M993" s="159">
        <f t="shared" si="423"/>
        <v>495.88</v>
      </c>
      <c r="N993" s="159">
        <f t="shared" si="423"/>
        <v>496.88</v>
      </c>
      <c r="O993" s="159">
        <f t="shared" si="423"/>
        <v>497.88</v>
      </c>
      <c r="P993" s="159">
        <f t="shared" si="423"/>
        <v>498.88</v>
      </c>
      <c r="Q993" s="159">
        <f t="shared" si="423"/>
        <v>499.88</v>
      </c>
      <c r="R993" s="159">
        <f t="shared" si="423"/>
        <v>0</v>
      </c>
      <c r="S993" s="159">
        <f t="shared" si="423"/>
        <v>0</v>
      </c>
      <c r="T993" s="159">
        <f t="shared" si="423"/>
        <v>0</v>
      </c>
      <c r="U993" s="159">
        <f t="shared" si="423"/>
        <v>0</v>
      </c>
      <c r="V993" s="159">
        <f t="shared" si="423"/>
        <v>0</v>
      </c>
      <c r="W993" s="159">
        <f t="shared" si="423"/>
        <v>0</v>
      </c>
      <c r="X993" s="159">
        <f t="shared" si="423"/>
        <v>0</v>
      </c>
      <c r="Y993" s="159">
        <f t="shared" si="423"/>
        <v>0</v>
      </c>
      <c r="Z993" s="159">
        <f t="shared" si="423"/>
        <v>0</v>
      </c>
      <c r="AA993" s="159">
        <f t="shared" si="423"/>
        <v>0</v>
      </c>
      <c r="AB993" s="159">
        <f t="shared" si="423"/>
        <v>0</v>
      </c>
      <c r="AC993" s="159">
        <f t="shared" si="423"/>
        <v>0</v>
      </c>
      <c r="AD993" s="159">
        <f t="shared" si="423"/>
        <v>0</v>
      </c>
      <c r="AE993" s="159">
        <f t="shared" si="423"/>
        <v>0</v>
      </c>
      <c r="AF993" s="159">
        <f t="shared" si="423"/>
        <v>0</v>
      </c>
      <c r="AG993" s="159">
        <f t="shared" si="423"/>
        <v>0</v>
      </c>
    </row>
    <row r="994" spans="1:33" ht="25.5">
      <c r="A994" s="17" t="s">
        <v>51</v>
      </c>
      <c r="B994" s="15">
        <v>793</v>
      </c>
      <c r="C994" s="16" t="s">
        <v>109</v>
      </c>
      <c r="D994" s="16" t="s">
        <v>235</v>
      </c>
      <c r="E994" s="16" t="s">
        <v>576</v>
      </c>
      <c r="F994" s="16" t="s">
        <v>52</v>
      </c>
      <c r="G994" s="159">
        <f>'прил 7'!G1135</f>
        <v>489.88</v>
      </c>
      <c r="H994" s="159">
        <f>'прил 7'!H1135</f>
        <v>490.88</v>
      </c>
      <c r="I994" s="159">
        <f>'прил 7'!I1135</f>
        <v>491.88</v>
      </c>
      <c r="J994" s="159">
        <f>'прил 7'!J1135</f>
        <v>492.88</v>
      </c>
      <c r="K994" s="159">
        <f>'прил 7'!K1135</f>
        <v>493.88</v>
      </c>
      <c r="L994" s="159">
        <f>'прил 7'!L1135</f>
        <v>494.88</v>
      </c>
      <c r="M994" s="159">
        <f>'прил 7'!M1135</f>
        <v>495.88</v>
      </c>
      <c r="N994" s="159">
        <f>'прил 7'!N1135</f>
        <v>496.88</v>
      </c>
      <c r="O994" s="159">
        <f>'прил 7'!O1135</f>
        <v>497.88</v>
      </c>
      <c r="P994" s="159">
        <f>'прил 7'!P1135</f>
        <v>498.88</v>
      </c>
      <c r="Q994" s="159">
        <f>'прил 7'!Q1135</f>
        <v>499.88</v>
      </c>
      <c r="R994" s="159">
        <f>'прил 7'!R1135</f>
        <v>0</v>
      </c>
      <c r="S994" s="159">
        <f>'прил 7'!S1135</f>
        <v>0</v>
      </c>
      <c r="T994" s="159">
        <f>'прил 7'!T1135</f>
        <v>0</v>
      </c>
      <c r="U994" s="159">
        <f>'прил 7'!U1135</f>
        <v>0</v>
      </c>
      <c r="V994" s="159">
        <f>'прил 7'!V1135</f>
        <v>0</v>
      </c>
      <c r="W994" s="159">
        <f>'прил 7'!W1135</f>
        <v>0</v>
      </c>
      <c r="X994" s="159">
        <f>'прил 7'!X1135</f>
        <v>0</v>
      </c>
      <c r="Y994" s="159">
        <f>'прил 7'!Y1135</f>
        <v>0</v>
      </c>
      <c r="Z994" s="159">
        <f>'прил 7'!Z1135</f>
        <v>0</v>
      </c>
      <c r="AA994" s="159">
        <f>'прил 7'!AA1135</f>
        <v>0</v>
      </c>
      <c r="AB994" s="159">
        <f>'прил 7'!AB1135</f>
        <v>0</v>
      </c>
      <c r="AC994" s="159">
        <f>'прил 7'!AC1135</f>
        <v>0</v>
      </c>
      <c r="AD994" s="159">
        <f>'прил 7'!AD1135</f>
        <v>0</v>
      </c>
      <c r="AE994" s="159">
        <f>'прил 7'!AE1135</f>
        <v>0</v>
      </c>
      <c r="AF994" s="159">
        <f>'прил 7'!AF1135</f>
        <v>0</v>
      </c>
      <c r="AG994" s="159">
        <f>'прил 7'!AG1135</f>
        <v>0</v>
      </c>
    </row>
    <row r="995" spans="1:33" ht="51">
      <c r="A995" s="37" t="s">
        <v>802</v>
      </c>
      <c r="B995" s="15"/>
      <c r="C995" s="16"/>
      <c r="D995" s="16"/>
      <c r="E995" s="39" t="s">
        <v>499</v>
      </c>
      <c r="F995" s="39"/>
      <c r="G995" s="165">
        <f>G996+G999</f>
        <v>2724510</v>
      </c>
      <c r="H995" s="165">
        <f t="shared" ref="H995:AG995" si="424">H996+H999</f>
        <v>2724510</v>
      </c>
      <c r="I995" s="165">
        <f t="shared" si="424"/>
        <v>2724510</v>
      </c>
      <c r="J995" s="165">
        <f t="shared" si="424"/>
        <v>2724510</v>
      </c>
      <c r="K995" s="165">
        <f t="shared" si="424"/>
        <v>2724510</v>
      </c>
      <c r="L995" s="165">
        <f t="shared" si="424"/>
        <v>2724510</v>
      </c>
      <c r="M995" s="165">
        <f t="shared" si="424"/>
        <v>2724510</v>
      </c>
      <c r="N995" s="165">
        <f t="shared" si="424"/>
        <v>2724510</v>
      </c>
      <c r="O995" s="165">
        <f t="shared" si="424"/>
        <v>2724510</v>
      </c>
      <c r="P995" s="165">
        <f t="shared" si="424"/>
        <v>2724510</v>
      </c>
      <c r="Q995" s="165">
        <f t="shared" si="424"/>
        <v>2724510</v>
      </c>
      <c r="R995" s="165">
        <f t="shared" si="424"/>
        <v>2454282.6800000002</v>
      </c>
      <c r="S995" s="165">
        <f t="shared" si="424"/>
        <v>0</v>
      </c>
      <c r="T995" s="165">
        <f t="shared" si="424"/>
        <v>0</v>
      </c>
      <c r="U995" s="165">
        <f t="shared" si="424"/>
        <v>0</v>
      </c>
      <c r="V995" s="165">
        <f t="shared" si="424"/>
        <v>0</v>
      </c>
      <c r="W995" s="165">
        <f t="shared" si="424"/>
        <v>0</v>
      </c>
      <c r="X995" s="165">
        <f t="shared" si="424"/>
        <v>0</v>
      </c>
      <c r="Y995" s="165">
        <f t="shared" si="424"/>
        <v>0</v>
      </c>
      <c r="Z995" s="165">
        <f t="shared" si="424"/>
        <v>0</v>
      </c>
      <c r="AA995" s="165">
        <f t="shared" si="424"/>
        <v>0</v>
      </c>
      <c r="AB995" s="165">
        <f t="shared" si="424"/>
        <v>0</v>
      </c>
      <c r="AC995" s="165">
        <f t="shared" si="424"/>
        <v>0</v>
      </c>
      <c r="AD995" s="165">
        <f t="shared" si="424"/>
        <v>0</v>
      </c>
      <c r="AE995" s="165">
        <f t="shared" si="424"/>
        <v>0</v>
      </c>
      <c r="AF995" s="165">
        <f t="shared" si="424"/>
        <v>0</v>
      </c>
      <c r="AG995" s="165">
        <f t="shared" si="424"/>
        <v>2454282.6800000002</v>
      </c>
    </row>
    <row r="996" spans="1:33">
      <c r="A996" s="43" t="s">
        <v>958</v>
      </c>
      <c r="B996" s="15">
        <v>793</v>
      </c>
      <c r="C996" s="16" t="s">
        <v>26</v>
      </c>
      <c r="D996" s="16" t="s">
        <v>32</v>
      </c>
      <c r="E996" s="16" t="s">
        <v>832</v>
      </c>
      <c r="F996" s="16"/>
      <c r="G996" s="159">
        <f>G997</f>
        <v>2681590</v>
      </c>
      <c r="H996" s="159">
        <f t="shared" ref="H996:AG997" si="425">H997</f>
        <v>2681590</v>
      </c>
      <c r="I996" s="159">
        <f t="shared" si="425"/>
        <v>2681590</v>
      </c>
      <c r="J996" s="159">
        <f t="shared" si="425"/>
        <v>2681590</v>
      </c>
      <c r="K996" s="159">
        <f t="shared" si="425"/>
        <v>2681590</v>
      </c>
      <c r="L996" s="159">
        <f t="shared" si="425"/>
        <v>2681590</v>
      </c>
      <c r="M996" s="159">
        <f t="shared" si="425"/>
        <v>2681590</v>
      </c>
      <c r="N996" s="159">
        <f t="shared" si="425"/>
        <v>2681590</v>
      </c>
      <c r="O996" s="159">
        <f t="shared" si="425"/>
        <v>2681590</v>
      </c>
      <c r="P996" s="159">
        <f t="shared" si="425"/>
        <v>2681590</v>
      </c>
      <c r="Q996" s="159">
        <f t="shared" si="425"/>
        <v>2681590</v>
      </c>
      <c r="R996" s="159">
        <f t="shared" si="425"/>
        <v>2411362.6800000002</v>
      </c>
      <c r="S996" s="159">
        <f t="shared" si="425"/>
        <v>0</v>
      </c>
      <c r="T996" s="159">
        <f t="shared" si="425"/>
        <v>0</v>
      </c>
      <c r="U996" s="159">
        <f t="shared" si="425"/>
        <v>0</v>
      </c>
      <c r="V996" s="159">
        <f t="shared" si="425"/>
        <v>0</v>
      </c>
      <c r="W996" s="159">
        <f t="shared" si="425"/>
        <v>0</v>
      </c>
      <c r="X996" s="159">
        <f t="shared" si="425"/>
        <v>0</v>
      </c>
      <c r="Y996" s="159">
        <f t="shared" si="425"/>
        <v>0</v>
      </c>
      <c r="Z996" s="159">
        <f t="shared" si="425"/>
        <v>0</v>
      </c>
      <c r="AA996" s="159">
        <f t="shared" si="425"/>
        <v>0</v>
      </c>
      <c r="AB996" s="159">
        <f t="shared" si="425"/>
        <v>0</v>
      </c>
      <c r="AC996" s="159">
        <f t="shared" si="425"/>
        <v>0</v>
      </c>
      <c r="AD996" s="159">
        <f t="shared" si="425"/>
        <v>0</v>
      </c>
      <c r="AE996" s="159">
        <f t="shared" si="425"/>
        <v>0</v>
      </c>
      <c r="AF996" s="159">
        <f t="shared" si="425"/>
        <v>0</v>
      </c>
      <c r="AG996" s="159">
        <f t="shared" si="425"/>
        <v>2411362.6800000002</v>
      </c>
    </row>
    <row r="997" spans="1:33" ht="25.5" customHeight="1">
      <c r="A997" s="17" t="s">
        <v>649</v>
      </c>
      <c r="B997" s="15">
        <v>793</v>
      </c>
      <c r="C997" s="16" t="s">
        <v>26</v>
      </c>
      <c r="D997" s="16" t="s">
        <v>32</v>
      </c>
      <c r="E997" s="16" t="s">
        <v>832</v>
      </c>
      <c r="F997" s="16" t="s">
        <v>50</v>
      </c>
      <c r="G997" s="159">
        <f>G998</f>
        <v>2681590</v>
      </c>
      <c r="H997" s="159">
        <f t="shared" si="425"/>
        <v>2681590</v>
      </c>
      <c r="I997" s="159">
        <f t="shared" si="425"/>
        <v>2681590</v>
      </c>
      <c r="J997" s="159">
        <f t="shared" si="425"/>
        <v>2681590</v>
      </c>
      <c r="K997" s="159">
        <f t="shared" si="425"/>
        <v>2681590</v>
      </c>
      <c r="L997" s="159">
        <f t="shared" si="425"/>
        <v>2681590</v>
      </c>
      <c r="M997" s="159">
        <f t="shared" si="425"/>
        <v>2681590</v>
      </c>
      <c r="N997" s="159">
        <f t="shared" si="425"/>
        <v>2681590</v>
      </c>
      <c r="O997" s="159">
        <f t="shared" si="425"/>
        <v>2681590</v>
      </c>
      <c r="P997" s="159">
        <f t="shared" si="425"/>
        <v>2681590</v>
      </c>
      <c r="Q997" s="159">
        <f t="shared" si="425"/>
        <v>2681590</v>
      </c>
      <c r="R997" s="159">
        <f t="shared" si="425"/>
        <v>2411362.6800000002</v>
      </c>
      <c r="S997" s="159">
        <f t="shared" si="425"/>
        <v>0</v>
      </c>
      <c r="T997" s="159">
        <f t="shared" si="425"/>
        <v>0</v>
      </c>
      <c r="U997" s="159">
        <f t="shared" si="425"/>
        <v>0</v>
      </c>
      <c r="V997" s="159">
        <f t="shared" si="425"/>
        <v>0</v>
      </c>
      <c r="W997" s="159">
        <f t="shared" si="425"/>
        <v>0</v>
      </c>
      <c r="X997" s="159">
        <f t="shared" si="425"/>
        <v>0</v>
      </c>
      <c r="Y997" s="159">
        <f t="shared" si="425"/>
        <v>0</v>
      </c>
      <c r="Z997" s="159">
        <f t="shared" si="425"/>
        <v>0</v>
      </c>
      <c r="AA997" s="159">
        <f t="shared" si="425"/>
        <v>0</v>
      </c>
      <c r="AB997" s="159">
        <f t="shared" si="425"/>
        <v>0</v>
      </c>
      <c r="AC997" s="159">
        <f t="shared" si="425"/>
        <v>0</v>
      </c>
      <c r="AD997" s="159">
        <f t="shared" si="425"/>
        <v>0</v>
      </c>
      <c r="AE997" s="159">
        <f t="shared" si="425"/>
        <v>0</v>
      </c>
      <c r="AF997" s="159">
        <f t="shared" si="425"/>
        <v>0</v>
      </c>
      <c r="AG997" s="159">
        <f t="shared" si="425"/>
        <v>2411362.6800000002</v>
      </c>
    </row>
    <row r="998" spans="1:33" ht="25.5" customHeight="1">
      <c r="A998" s="17" t="s">
        <v>51</v>
      </c>
      <c r="B998" s="15">
        <v>793</v>
      </c>
      <c r="C998" s="16" t="s">
        <v>26</v>
      </c>
      <c r="D998" s="16" t="s">
        <v>32</v>
      </c>
      <c r="E998" s="16" t="s">
        <v>832</v>
      </c>
      <c r="F998" s="16" t="s">
        <v>52</v>
      </c>
      <c r="G998" s="159">
        <f>'прил 7'!G1057</f>
        <v>2681590</v>
      </c>
      <c r="H998" s="159">
        <f>'прил 7'!H1057</f>
        <v>2681590</v>
      </c>
      <c r="I998" s="159">
        <f>'прил 7'!I1057</f>
        <v>2681590</v>
      </c>
      <c r="J998" s="159">
        <f>'прил 7'!J1057</f>
        <v>2681590</v>
      </c>
      <c r="K998" s="159">
        <f>'прил 7'!K1057</f>
        <v>2681590</v>
      </c>
      <c r="L998" s="159">
        <f>'прил 7'!L1057</f>
        <v>2681590</v>
      </c>
      <c r="M998" s="159">
        <f>'прил 7'!M1057</f>
        <v>2681590</v>
      </c>
      <c r="N998" s="159">
        <f>'прил 7'!N1057</f>
        <v>2681590</v>
      </c>
      <c r="O998" s="159">
        <f>'прил 7'!O1057</f>
        <v>2681590</v>
      </c>
      <c r="P998" s="159">
        <f>'прил 7'!P1057</f>
        <v>2681590</v>
      </c>
      <c r="Q998" s="159">
        <f>'прил 7'!Q1057</f>
        <v>2681590</v>
      </c>
      <c r="R998" s="159">
        <f>'прил 7'!R1057</f>
        <v>2411362.6800000002</v>
      </c>
      <c r="S998" s="159">
        <f>'прил 7'!S1057</f>
        <v>0</v>
      </c>
      <c r="T998" s="159">
        <f>'прил 7'!T1057</f>
        <v>0</v>
      </c>
      <c r="U998" s="159">
        <f>'прил 7'!U1057</f>
        <v>0</v>
      </c>
      <c r="V998" s="159">
        <f>'прил 7'!V1057</f>
        <v>0</v>
      </c>
      <c r="W998" s="159">
        <f>'прил 7'!W1057</f>
        <v>0</v>
      </c>
      <c r="X998" s="159">
        <f>'прил 7'!X1057</f>
        <v>0</v>
      </c>
      <c r="Y998" s="159">
        <f>'прил 7'!Y1057</f>
        <v>0</v>
      </c>
      <c r="Z998" s="159">
        <f>'прил 7'!Z1057</f>
        <v>0</v>
      </c>
      <c r="AA998" s="159">
        <f>'прил 7'!AA1057</f>
        <v>0</v>
      </c>
      <c r="AB998" s="159">
        <f>'прил 7'!AB1057</f>
        <v>0</v>
      </c>
      <c r="AC998" s="159">
        <f>'прил 7'!AC1057</f>
        <v>0</v>
      </c>
      <c r="AD998" s="159">
        <f>'прил 7'!AD1057</f>
        <v>0</v>
      </c>
      <c r="AE998" s="159">
        <f>'прил 7'!AE1057</f>
        <v>0</v>
      </c>
      <c r="AF998" s="159">
        <f>'прил 7'!AF1057</f>
        <v>0</v>
      </c>
      <c r="AG998" s="159">
        <v>2411362.6800000002</v>
      </c>
    </row>
    <row r="999" spans="1:33" ht="45" customHeight="1">
      <c r="A999" s="43" t="s">
        <v>30</v>
      </c>
      <c r="B999" s="15">
        <v>793</v>
      </c>
      <c r="C999" s="16" t="s">
        <v>26</v>
      </c>
      <c r="D999" s="16" t="s">
        <v>32</v>
      </c>
      <c r="E999" s="16" t="s">
        <v>29</v>
      </c>
      <c r="F999" s="16"/>
      <c r="G999" s="159">
        <f>G1000</f>
        <v>42920</v>
      </c>
      <c r="H999" s="159">
        <f t="shared" ref="H999:AG1000" si="426">H1000</f>
        <v>42920</v>
      </c>
      <c r="I999" s="159">
        <f t="shared" si="426"/>
        <v>42920</v>
      </c>
      <c r="J999" s="159">
        <f t="shared" si="426"/>
        <v>42920</v>
      </c>
      <c r="K999" s="159">
        <f t="shared" si="426"/>
        <v>42920</v>
      </c>
      <c r="L999" s="159">
        <f t="shared" si="426"/>
        <v>42920</v>
      </c>
      <c r="M999" s="159">
        <f t="shared" si="426"/>
        <v>42920</v>
      </c>
      <c r="N999" s="159">
        <f t="shared" si="426"/>
        <v>42920</v>
      </c>
      <c r="O999" s="159">
        <f t="shared" si="426"/>
        <v>42920</v>
      </c>
      <c r="P999" s="159">
        <f t="shared" si="426"/>
        <v>42920</v>
      </c>
      <c r="Q999" s="159">
        <f t="shared" si="426"/>
        <v>42920</v>
      </c>
      <c r="R999" s="159">
        <f t="shared" si="426"/>
        <v>42920</v>
      </c>
      <c r="S999" s="159">
        <f t="shared" si="426"/>
        <v>0</v>
      </c>
      <c r="T999" s="159">
        <f t="shared" si="426"/>
        <v>0</v>
      </c>
      <c r="U999" s="159">
        <f t="shared" si="426"/>
        <v>0</v>
      </c>
      <c r="V999" s="159">
        <f t="shared" si="426"/>
        <v>0</v>
      </c>
      <c r="W999" s="159">
        <f t="shared" si="426"/>
        <v>0</v>
      </c>
      <c r="X999" s="159">
        <f t="shared" si="426"/>
        <v>0</v>
      </c>
      <c r="Y999" s="159">
        <f t="shared" si="426"/>
        <v>0</v>
      </c>
      <c r="Z999" s="159">
        <f t="shared" si="426"/>
        <v>0</v>
      </c>
      <c r="AA999" s="159">
        <f t="shared" si="426"/>
        <v>0</v>
      </c>
      <c r="AB999" s="159">
        <f t="shared" si="426"/>
        <v>0</v>
      </c>
      <c r="AC999" s="159">
        <f t="shared" si="426"/>
        <v>0</v>
      </c>
      <c r="AD999" s="159">
        <f t="shared" si="426"/>
        <v>0</v>
      </c>
      <c r="AE999" s="159">
        <f t="shared" si="426"/>
        <v>0</v>
      </c>
      <c r="AF999" s="159">
        <f t="shared" si="426"/>
        <v>0</v>
      </c>
      <c r="AG999" s="159">
        <f t="shared" si="426"/>
        <v>42920</v>
      </c>
    </row>
    <row r="1000" spans="1:33">
      <c r="A1000" s="17" t="s">
        <v>649</v>
      </c>
      <c r="B1000" s="15">
        <v>793</v>
      </c>
      <c r="C1000" s="16" t="s">
        <v>26</v>
      </c>
      <c r="D1000" s="16" t="s">
        <v>32</v>
      </c>
      <c r="E1000" s="16" t="s">
        <v>29</v>
      </c>
      <c r="F1000" s="16" t="s">
        <v>50</v>
      </c>
      <c r="G1000" s="159">
        <f>G1001</f>
        <v>42920</v>
      </c>
      <c r="H1000" s="159">
        <f t="shared" si="426"/>
        <v>42920</v>
      </c>
      <c r="I1000" s="159">
        <f t="shared" si="426"/>
        <v>42920</v>
      </c>
      <c r="J1000" s="159">
        <f t="shared" si="426"/>
        <v>42920</v>
      </c>
      <c r="K1000" s="159">
        <f t="shared" si="426"/>
        <v>42920</v>
      </c>
      <c r="L1000" s="159">
        <f t="shared" si="426"/>
        <v>42920</v>
      </c>
      <c r="M1000" s="159">
        <f t="shared" si="426"/>
        <v>42920</v>
      </c>
      <c r="N1000" s="159">
        <f t="shared" si="426"/>
        <v>42920</v>
      </c>
      <c r="O1000" s="159">
        <f t="shared" si="426"/>
        <v>42920</v>
      </c>
      <c r="P1000" s="159">
        <f t="shared" si="426"/>
        <v>42920</v>
      </c>
      <c r="Q1000" s="159">
        <f t="shared" si="426"/>
        <v>42920</v>
      </c>
      <c r="R1000" s="159">
        <f t="shared" si="426"/>
        <v>42920</v>
      </c>
      <c r="S1000" s="159">
        <f t="shared" si="426"/>
        <v>0</v>
      </c>
      <c r="T1000" s="159">
        <f t="shared" si="426"/>
        <v>0</v>
      </c>
      <c r="U1000" s="159">
        <f t="shared" si="426"/>
        <v>0</v>
      </c>
      <c r="V1000" s="159">
        <f t="shared" si="426"/>
        <v>0</v>
      </c>
      <c r="W1000" s="159">
        <f t="shared" si="426"/>
        <v>0</v>
      </c>
      <c r="X1000" s="159">
        <f t="shared" si="426"/>
        <v>0</v>
      </c>
      <c r="Y1000" s="159">
        <f t="shared" si="426"/>
        <v>0</v>
      </c>
      <c r="Z1000" s="159">
        <f t="shared" si="426"/>
        <v>0</v>
      </c>
      <c r="AA1000" s="159">
        <f t="shared" si="426"/>
        <v>0</v>
      </c>
      <c r="AB1000" s="159">
        <f t="shared" si="426"/>
        <v>0</v>
      </c>
      <c r="AC1000" s="159">
        <f t="shared" si="426"/>
        <v>0</v>
      </c>
      <c r="AD1000" s="159">
        <f t="shared" si="426"/>
        <v>0</v>
      </c>
      <c r="AE1000" s="159">
        <f t="shared" si="426"/>
        <v>0</v>
      </c>
      <c r="AF1000" s="159">
        <f t="shared" si="426"/>
        <v>0</v>
      </c>
      <c r="AG1000" s="159">
        <f t="shared" si="426"/>
        <v>42920</v>
      </c>
    </row>
    <row r="1001" spans="1:33" ht="30.75" customHeight="1">
      <c r="A1001" s="17" t="s">
        <v>51</v>
      </c>
      <c r="B1001" s="15">
        <v>793</v>
      </c>
      <c r="C1001" s="16" t="s">
        <v>26</v>
      </c>
      <c r="D1001" s="16" t="s">
        <v>32</v>
      </c>
      <c r="E1001" s="16" t="s">
        <v>29</v>
      </c>
      <c r="F1001" s="16" t="s">
        <v>52</v>
      </c>
      <c r="G1001" s="159">
        <f>'прил 7'!G1060</f>
        <v>42920</v>
      </c>
      <c r="H1001" s="159">
        <f>'прил 7'!H1060</f>
        <v>42920</v>
      </c>
      <c r="I1001" s="159">
        <f>'прил 7'!I1060</f>
        <v>42920</v>
      </c>
      <c r="J1001" s="159">
        <f>'прил 7'!J1060</f>
        <v>42920</v>
      </c>
      <c r="K1001" s="159">
        <f>'прил 7'!K1060</f>
        <v>42920</v>
      </c>
      <c r="L1001" s="159">
        <f>'прил 7'!L1060</f>
        <v>42920</v>
      </c>
      <c r="M1001" s="159">
        <f>'прил 7'!M1060</f>
        <v>42920</v>
      </c>
      <c r="N1001" s="159">
        <f>'прил 7'!N1060</f>
        <v>42920</v>
      </c>
      <c r="O1001" s="159">
        <f>'прил 7'!O1060</f>
        <v>42920</v>
      </c>
      <c r="P1001" s="159">
        <f>'прил 7'!P1060</f>
        <v>42920</v>
      </c>
      <c r="Q1001" s="159">
        <f>'прил 7'!Q1060</f>
        <v>42920</v>
      </c>
      <c r="R1001" s="159">
        <f>'прил 7'!R1060</f>
        <v>42920</v>
      </c>
      <c r="S1001" s="159">
        <f>'прил 7'!S1060</f>
        <v>0</v>
      </c>
      <c r="T1001" s="159">
        <f>'прил 7'!T1060</f>
        <v>0</v>
      </c>
      <c r="U1001" s="159">
        <f>'прил 7'!U1060</f>
        <v>0</v>
      </c>
      <c r="V1001" s="159">
        <f>'прил 7'!V1060</f>
        <v>0</v>
      </c>
      <c r="W1001" s="159">
        <f>'прил 7'!W1060</f>
        <v>0</v>
      </c>
      <c r="X1001" s="159">
        <f>'прил 7'!X1060</f>
        <v>0</v>
      </c>
      <c r="Y1001" s="159">
        <f>'прил 7'!Y1060</f>
        <v>0</v>
      </c>
      <c r="Z1001" s="159">
        <f>'прил 7'!Z1060</f>
        <v>0</v>
      </c>
      <c r="AA1001" s="159">
        <f>'прил 7'!AA1060</f>
        <v>0</v>
      </c>
      <c r="AB1001" s="159">
        <f>'прил 7'!AB1060</f>
        <v>0</v>
      </c>
      <c r="AC1001" s="159">
        <f>'прил 7'!AC1060</f>
        <v>0</v>
      </c>
      <c r="AD1001" s="159">
        <f>'прил 7'!AD1060</f>
        <v>0</v>
      </c>
      <c r="AE1001" s="159">
        <f>'прил 7'!AE1060</f>
        <v>0</v>
      </c>
      <c r="AF1001" s="159">
        <f>'прил 7'!AF1060</f>
        <v>0</v>
      </c>
      <c r="AG1001" s="159">
        <v>42920</v>
      </c>
    </row>
    <row r="1002" spans="1:33" s="24" customFormat="1" ht="69" customHeight="1">
      <c r="A1002" s="37" t="s">
        <v>803</v>
      </c>
      <c r="B1002" s="21">
        <v>795</v>
      </c>
      <c r="C1002" s="39" t="s">
        <v>365</v>
      </c>
      <c r="D1002" s="39" t="s">
        <v>37</v>
      </c>
      <c r="E1002" s="39" t="s">
        <v>607</v>
      </c>
      <c r="F1002" s="39"/>
      <c r="G1002" s="165">
        <f>G1026+G1029+G1049+G1052+G1055+G1014+G1043+G1023+G1003+G1007++G1058+G1061+G1012+G1040+G1046+G1064+G1037</f>
        <v>26149548.52</v>
      </c>
      <c r="H1002" s="165">
        <f t="shared" ref="H1002:AG1002" si="427">H1026+H1029+H1049+H1052+H1055+H1014+H1043+H1023+H1003+H1007++H1058+H1061+H1012+H1040+H1046+H1064+H1037</f>
        <v>26149558.52</v>
      </c>
      <c r="I1002" s="165">
        <f t="shared" si="427"/>
        <v>26149568.52</v>
      </c>
      <c r="J1002" s="165">
        <f t="shared" si="427"/>
        <v>26149578.52</v>
      </c>
      <c r="K1002" s="165">
        <f t="shared" si="427"/>
        <v>26149588.52</v>
      </c>
      <c r="L1002" s="165">
        <f t="shared" si="427"/>
        <v>26149598.52</v>
      </c>
      <c r="M1002" s="165">
        <f t="shared" si="427"/>
        <v>26149608.52</v>
      </c>
      <c r="N1002" s="165">
        <f t="shared" si="427"/>
        <v>26149618.52</v>
      </c>
      <c r="O1002" s="165">
        <f t="shared" si="427"/>
        <v>26149628.52</v>
      </c>
      <c r="P1002" s="165">
        <f t="shared" si="427"/>
        <v>26149638.52</v>
      </c>
      <c r="Q1002" s="165">
        <f t="shared" si="427"/>
        <v>26149648.52</v>
      </c>
      <c r="R1002" s="165">
        <f t="shared" si="427"/>
        <v>25411039.699999996</v>
      </c>
      <c r="S1002" s="165">
        <f t="shared" si="427"/>
        <v>8282924</v>
      </c>
      <c r="T1002" s="165">
        <f t="shared" si="427"/>
        <v>8282926</v>
      </c>
      <c r="U1002" s="165">
        <f t="shared" si="427"/>
        <v>8282928</v>
      </c>
      <c r="V1002" s="165">
        <f t="shared" si="427"/>
        <v>8282930</v>
      </c>
      <c r="W1002" s="165">
        <f t="shared" si="427"/>
        <v>8282932</v>
      </c>
      <c r="X1002" s="165">
        <f t="shared" si="427"/>
        <v>8282934</v>
      </c>
      <c r="Y1002" s="165">
        <f t="shared" si="427"/>
        <v>8282936</v>
      </c>
      <c r="Z1002" s="165">
        <f t="shared" si="427"/>
        <v>8282938</v>
      </c>
      <c r="AA1002" s="165">
        <f t="shared" si="427"/>
        <v>8282940</v>
      </c>
      <c r="AB1002" s="165">
        <f t="shared" si="427"/>
        <v>8282942</v>
      </c>
      <c r="AC1002" s="165">
        <f t="shared" si="427"/>
        <v>8282944</v>
      </c>
      <c r="AD1002" s="165">
        <f t="shared" si="427"/>
        <v>8282946</v>
      </c>
      <c r="AE1002" s="165">
        <f t="shared" si="427"/>
        <v>8282948</v>
      </c>
      <c r="AF1002" s="165">
        <f t="shared" si="427"/>
        <v>8282950</v>
      </c>
      <c r="AG1002" s="165">
        <f t="shared" si="427"/>
        <v>25411017.699999996</v>
      </c>
    </row>
    <row r="1003" spans="1:33" ht="48" hidden="1" customHeight="1">
      <c r="A1003" s="17" t="s">
        <v>665</v>
      </c>
      <c r="B1003" s="55">
        <v>795</v>
      </c>
      <c r="C1003" s="16" t="s">
        <v>365</v>
      </c>
      <c r="D1003" s="16" t="s">
        <v>109</v>
      </c>
      <c r="E1003" s="16" t="s">
        <v>411</v>
      </c>
      <c r="F1003" s="16"/>
      <c r="G1003" s="159">
        <f>G1004</f>
        <v>0</v>
      </c>
      <c r="H1003" s="159">
        <f t="shared" ref="H1003:AG1005" si="428">H1004</f>
        <v>0</v>
      </c>
      <c r="I1003" s="159">
        <f t="shared" si="428"/>
        <v>0</v>
      </c>
      <c r="J1003" s="159">
        <f t="shared" si="428"/>
        <v>0</v>
      </c>
      <c r="K1003" s="159">
        <f t="shared" si="428"/>
        <v>0</v>
      </c>
      <c r="L1003" s="159">
        <f t="shared" si="428"/>
        <v>0</v>
      </c>
      <c r="M1003" s="159">
        <f t="shared" si="428"/>
        <v>0</v>
      </c>
      <c r="N1003" s="159">
        <f t="shared" si="428"/>
        <v>0</v>
      </c>
      <c r="O1003" s="159">
        <f t="shared" si="428"/>
        <v>0</v>
      </c>
      <c r="P1003" s="159">
        <f t="shared" si="428"/>
        <v>0</v>
      </c>
      <c r="Q1003" s="159">
        <f t="shared" si="428"/>
        <v>0</v>
      </c>
      <c r="R1003" s="159">
        <f t="shared" si="428"/>
        <v>0</v>
      </c>
      <c r="S1003" s="159">
        <f t="shared" si="428"/>
        <v>0</v>
      </c>
      <c r="T1003" s="159">
        <f t="shared" si="428"/>
        <v>0</v>
      </c>
      <c r="U1003" s="159">
        <f t="shared" si="428"/>
        <v>0</v>
      </c>
      <c r="V1003" s="159">
        <f t="shared" si="428"/>
        <v>0</v>
      </c>
      <c r="W1003" s="159">
        <f t="shared" si="428"/>
        <v>0</v>
      </c>
      <c r="X1003" s="159">
        <f t="shared" si="428"/>
        <v>0</v>
      </c>
      <c r="Y1003" s="159">
        <f t="shared" si="428"/>
        <v>0</v>
      </c>
      <c r="Z1003" s="159">
        <f t="shared" si="428"/>
        <v>0</v>
      </c>
      <c r="AA1003" s="159">
        <f t="shared" si="428"/>
        <v>0</v>
      </c>
      <c r="AB1003" s="159">
        <f t="shared" si="428"/>
        <v>0</v>
      </c>
      <c r="AC1003" s="159">
        <f t="shared" si="428"/>
        <v>0</v>
      </c>
      <c r="AD1003" s="159">
        <f t="shared" si="428"/>
        <v>0</v>
      </c>
      <c r="AE1003" s="159">
        <f t="shared" si="428"/>
        <v>0</v>
      </c>
      <c r="AF1003" s="159">
        <f t="shared" si="428"/>
        <v>0</v>
      </c>
      <c r="AG1003" s="159">
        <f t="shared" si="428"/>
        <v>0</v>
      </c>
    </row>
    <row r="1004" spans="1:33" ht="48" hidden="1" customHeight="1">
      <c r="A1004" s="17" t="s">
        <v>412</v>
      </c>
      <c r="B1004" s="55">
        <v>795</v>
      </c>
      <c r="C1004" s="16" t="s">
        <v>365</v>
      </c>
      <c r="D1004" s="16" t="s">
        <v>109</v>
      </c>
      <c r="E1004" s="16" t="s">
        <v>664</v>
      </c>
      <c r="F1004" s="16"/>
      <c r="G1004" s="159">
        <f>G1005</f>
        <v>0</v>
      </c>
      <c r="H1004" s="159">
        <f t="shared" si="428"/>
        <v>0</v>
      </c>
      <c r="I1004" s="159">
        <f t="shared" si="428"/>
        <v>0</v>
      </c>
      <c r="J1004" s="159">
        <f t="shared" si="428"/>
        <v>0</v>
      </c>
      <c r="K1004" s="159">
        <f t="shared" si="428"/>
        <v>0</v>
      </c>
      <c r="L1004" s="159">
        <f t="shared" si="428"/>
        <v>0</v>
      </c>
      <c r="M1004" s="159">
        <f t="shared" si="428"/>
        <v>0</v>
      </c>
      <c r="N1004" s="159">
        <f t="shared" si="428"/>
        <v>0</v>
      </c>
      <c r="O1004" s="159">
        <f t="shared" si="428"/>
        <v>0</v>
      </c>
      <c r="P1004" s="159">
        <f t="shared" si="428"/>
        <v>0</v>
      </c>
      <c r="Q1004" s="159">
        <f t="shared" si="428"/>
        <v>0</v>
      </c>
      <c r="R1004" s="159">
        <f t="shared" si="428"/>
        <v>0</v>
      </c>
      <c r="S1004" s="159">
        <f t="shared" si="428"/>
        <v>0</v>
      </c>
      <c r="T1004" s="159">
        <f t="shared" si="428"/>
        <v>0</v>
      </c>
      <c r="U1004" s="159">
        <f t="shared" si="428"/>
        <v>0</v>
      </c>
      <c r="V1004" s="159">
        <f t="shared" si="428"/>
        <v>0</v>
      </c>
      <c r="W1004" s="159">
        <f t="shared" si="428"/>
        <v>0</v>
      </c>
      <c r="X1004" s="159">
        <f t="shared" si="428"/>
        <v>0</v>
      </c>
      <c r="Y1004" s="159">
        <f t="shared" si="428"/>
        <v>0</v>
      </c>
      <c r="Z1004" s="159">
        <f t="shared" si="428"/>
        <v>0</v>
      </c>
      <c r="AA1004" s="159">
        <f t="shared" si="428"/>
        <v>0</v>
      </c>
      <c r="AB1004" s="159">
        <f t="shared" si="428"/>
        <v>0</v>
      </c>
      <c r="AC1004" s="159">
        <f t="shared" si="428"/>
        <v>0</v>
      </c>
      <c r="AD1004" s="159">
        <f t="shared" si="428"/>
        <v>0</v>
      </c>
      <c r="AE1004" s="159">
        <f t="shared" si="428"/>
        <v>0</v>
      </c>
      <c r="AF1004" s="159">
        <f t="shared" si="428"/>
        <v>0</v>
      </c>
      <c r="AG1004" s="159">
        <f t="shared" si="428"/>
        <v>0</v>
      </c>
    </row>
    <row r="1005" spans="1:33" ht="18.75" hidden="1" customHeight="1">
      <c r="A1005" s="17" t="s">
        <v>343</v>
      </c>
      <c r="B1005" s="55">
        <v>795</v>
      </c>
      <c r="C1005" s="16" t="s">
        <v>365</v>
      </c>
      <c r="D1005" s="16" t="s">
        <v>109</v>
      </c>
      <c r="E1005" s="16" t="s">
        <v>664</v>
      </c>
      <c r="F1005" s="16" t="s">
        <v>344</v>
      </c>
      <c r="G1005" s="159">
        <f>G1006</f>
        <v>0</v>
      </c>
      <c r="H1005" s="159">
        <f t="shared" si="428"/>
        <v>0</v>
      </c>
      <c r="I1005" s="159">
        <f t="shared" si="428"/>
        <v>0</v>
      </c>
      <c r="J1005" s="159">
        <f t="shared" si="428"/>
        <v>0</v>
      </c>
      <c r="K1005" s="159">
        <f t="shared" si="428"/>
        <v>0</v>
      </c>
      <c r="L1005" s="159">
        <f t="shared" si="428"/>
        <v>0</v>
      </c>
      <c r="M1005" s="159">
        <f t="shared" si="428"/>
        <v>0</v>
      </c>
      <c r="N1005" s="159">
        <f t="shared" si="428"/>
        <v>0</v>
      </c>
      <c r="O1005" s="159">
        <f t="shared" si="428"/>
        <v>0</v>
      </c>
      <c r="P1005" s="159">
        <f t="shared" si="428"/>
        <v>0</v>
      </c>
      <c r="Q1005" s="159">
        <f t="shared" si="428"/>
        <v>0</v>
      </c>
      <c r="R1005" s="159">
        <f t="shared" si="428"/>
        <v>0</v>
      </c>
      <c r="S1005" s="159">
        <f t="shared" si="428"/>
        <v>0</v>
      </c>
      <c r="T1005" s="159">
        <f t="shared" si="428"/>
        <v>0</v>
      </c>
      <c r="U1005" s="159">
        <f t="shared" si="428"/>
        <v>0</v>
      </c>
      <c r="V1005" s="159">
        <f t="shared" si="428"/>
        <v>0</v>
      </c>
      <c r="W1005" s="159">
        <f t="shared" si="428"/>
        <v>0</v>
      </c>
      <c r="X1005" s="159">
        <f t="shared" si="428"/>
        <v>0</v>
      </c>
      <c r="Y1005" s="159">
        <f t="shared" si="428"/>
        <v>0</v>
      </c>
      <c r="Z1005" s="159">
        <f t="shared" si="428"/>
        <v>0</v>
      </c>
      <c r="AA1005" s="159">
        <f t="shared" si="428"/>
        <v>0</v>
      </c>
      <c r="AB1005" s="159">
        <f t="shared" si="428"/>
        <v>0</v>
      </c>
      <c r="AC1005" s="159">
        <f t="shared" si="428"/>
        <v>0</v>
      </c>
      <c r="AD1005" s="159">
        <f t="shared" si="428"/>
        <v>0</v>
      </c>
      <c r="AE1005" s="159">
        <f t="shared" si="428"/>
        <v>0</v>
      </c>
      <c r="AF1005" s="159">
        <f t="shared" si="428"/>
        <v>0</v>
      </c>
      <c r="AG1005" s="159">
        <f t="shared" si="428"/>
        <v>0</v>
      </c>
    </row>
    <row r="1006" spans="1:33" hidden="1">
      <c r="A1006" s="17" t="s">
        <v>361</v>
      </c>
      <c r="B1006" s="55">
        <v>795</v>
      </c>
      <c r="C1006" s="16" t="s">
        <v>365</v>
      </c>
      <c r="D1006" s="16" t="s">
        <v>109</v>
      </c>
      <c r="E1006" s="16" t="s">
        <v>664</v>
      </c>
      <c r="F1006" s="16" t="s">
        <v>362</v>
      </c>
      <c r="G1006" s="159">
        <f>'прил 7'!G1659</f>
        <v>0</v>
      </c>
      <c r="H1006" s="159">
        <f>'прил 7'!H1659</f>
        <v>0</v>
      </c>
      <c r="I1006" s="159">
        <f>'прил 7'!I1659</f>
        <v>0</v>
      </c>
      <c r="J1006" s="159">
        <f>'прил 7'!J1659</f>
        <v>0</v>
      </c>
      <c r="K1006" s="159">
        <f>'прил 7'!K1659</f>
        <v>0</v>
      </c>
      <c r="L1006" s="159">
        <f>'прил 7'!L1659</f>
        <v>0</v>
      </c>
      <c r="M1006" s="159">
        <f>'прил 7'!M1659</f>
        <v>0</v>
      </c>
      <c r="N1006" s="159">
        <f>'прил 7'!N1659</f>
        <v>0</v>
      </c>
      <c r="O1006" s="159">
        <f>'прил 7'!O1659</f>
        <v>0</v>
      </c>
      <c r="P1006" s="159">
        <f>'прил 7'!P1659</f>
        <v>0</v>
      </c>
      <c r="Q1006" s="159">
        <f>'прил 7'!Q1659</f>
        <v>0</v>
      </c>
      <c r="R1006" s="159">
        <f>'прил 7'!R1659</f>
        <v>0</v>
      </c>
      <c r="S1006" s="159">
        <f>'прил 7'!S1659</f>
        <v>0</v>
      </c>
      <c r="T1006" s="159">
        <f>'прил 7'!T1659</f>
        <v>0</v>
      </c>
      <c r="U1006" s="159">
        <f>'прил 7'!U1659</f>
        <v>0</v>
      </c>
      <c r="V1006" s="159">
        <f>'прил 7'!V1659</f>
        <v>0</v>
      </c>
      <c r="W1006" s="159">
        <f>'прил 7'!W1659</f>
        <v>0</v>
      </c>
      <c r="X1006" s="159">
        <f>'прил 7'!X1659</f>
        <v>0</v>
      </c>
      <c r="Y1006" s="159">
        <f>'прил 7'!Y1659</f>
        <v>0</v>
      </c>
      <c r="Z1006" s="159">
        <f>'прил 7'!Z1659</f>
        <v>0</v>
      </c>
      <c r="AA1006" s="159">
        <f>'прил 7'!AA1659</f>
        <v>0</v>
      </c>
      <c r="AB1006" s="159">
        <f>'прил 7'!AB1659</f>
        <v>0</v>
      </c>
      <c r="AC1006" s="159">
        <f>'прил 7'!AC1659</f>
        <v>0</v>
      </c>
      <c r="AD1006" s="159">
        <f>'прил 7'!AD1659</f>
        <v>0</v>
      </c>
      <c r="AE1006" s="159">
        <f>'прил 7'!AE1659</f>
        <v>0</v>
      </c>
      <c r="AF1006" s="159">
        <f>'прил 7'!AF1659</f>
        <v>0</v>
      </c>
      <c r="AG1006" s="159">
        <f>'прил 7'!AG1659</f>
        <v>0</v>
      </c>
    </row>
    <row r="1007" spans="1:33" ht="48" hidden="1" customHeight="1">
      <c r="A1007" s="17" t="s">
        <v>667</v>
      </c>
      <c r="B1007" s="55">
        <v>795</v>
      </c>
      <c r="C1007" s="16" t="s">
        <v>365</v>
      </c>
      <c r="D1007" s="16" t="s">
        <v>109</v>
      </c>
      <c r="E1007" s="16" t="s">
        <v>414</v>
      </c>
      <c r="F1007" s="16"/>
      <c r="G1007" s="159">
        <f>G1008</f>
        <v>0</v>
      </c>
      <c r="H1007" s="159">
        <f t="shared" ref="H1007:AG1009" si="429">H1008</f>
        <v>0</v>
      </c>
      <c r="I1007" s="159">
        <f t="shared" si="429"/>
        <v>0</v>
      </c>
      <c r="J1007" s="159">
        <f t="shared" si="429"/>
        <v>0</v>
      </c>
      <c r="K1007" s="159">
        <f t="shared" si="429"/>
        <v>0</v>
      </c>
      <c r="L1007" s="159">
        <f t="shared" si="429"/>
        <v>0</v>
      </c>
      <c r="M1007" s="159">
        <f t="shared" si="429"/>
        <v>0</v>
      </c>
      <c r="N1007" s="159">
        <f t="shared" si="429"/>
        <v>0</v>
      </c>
      <c r="O1007" s="159">
        <f t="shared" si="429"/>
        <v>0</v>
      </c>
      <c r="P1007" s="159">
        <f t="shared" si="429"/>
        <v>0</v>
      </c>
      <c r="Q1007" s="159">
        <f t="shared" si="429"/>
        <v>0</v>
      </c>
      <c r="R1007" s="159">
        <f t="shared" si="429"/>
        <v>0</v>
      </c>
      <c r="S1007" s="159">
        <f t="shared" si="429"/>
        <v>0</v>
      </c>
      <c r="T1007" s="159">
        <f t="shared" si="429"/>
        <v>0</v>
      </c>
      <c r="U1007" s="159">
        <f t="shared" si="429"/>
        <v>0</v>
      </c>
      <c r="V1007" s="159">
        <f t="shared" si="429"/>
        <v>0</v>
      </c>
      <c r="W1007" s="159">
        <f t="shared" si="429"/>
        <v>0</v>
      </c>
      <c r="X1007" s="159">
        <f t="shared" si="429"/>
        <v>0</v>
      </c>
      <c r="Y1007" s="159">
        <f t="shared" si="429"/>
        <v>0</v>
      </c>
      <c r="Z1007" s="159">
        <f t="shared" si="429"/>
        <v>0</v>
      </c>
      <c r="AA1007" s="159">
        <f t="shared" si="429"/>
        <v>0</v>
      </c>
      <c r="AB1007" s="159">
        <f t="shared" si="429"/>
        <v>0</v>
      </c>
      <c r="AC1007" s="159">
        <f t="shared" si="429"/>
        <v>0</v>
      </c>
      <c r="AD1007" s="159">
        <f t="shared" si="429"/>
        <v>0</v>
      </c>
      <c r="AE1007" s="159">
        <f t="shared" si="429"/>
        <v>0</v>
      </c>
      <c r="AF1007" s="159">
        <f t="shared" si="429"/>
        <v>0</v>
      </c>
      <c r="AG1007" s="159">
        <f t="shared" si="429"/>
        <v>0</v>
      </c>
    </row>
    <row r="1008" spans="1:33" ht="48" hidden="1" customHeight="1">
      <c r="A1008" s="17" t="s">
        <v>413</v>
      </c>
      <c r="B1008" s="55">
        <v>795</v>
      </c>
      <c r="C1008" s="16" t="s">
        <v>365</v>
      </c>
      <c r="D1008" s="16" t="s">
        <v>109</v>
      </c>
      <c r="E1008" s="16" t="s">
        <v>666</v>
      </c>
      <c r="F1008" s="16"/>
      <c r="G1008" s="159">
        <f>G1009</f>
        <v>0</v>
      </c>
      <c r="H1008" s="159">
        <f t="shared" si="429"/>
        <v>0</v>
      </c>
      <c r="I1008" s="159">
        <f t="shared" si="429"/>
        <v>0</v>
      </c>
      <c r="J1008" s="159">
        <f t="shared" si="429"/>
        <v>0</v>
      </c>
      <c r="K1008" s="159">
        <f t="shared" si="429"/>
        <v>0</v>
      </c>
      <c r="L1008" s="159">
        <f t="shared" si="429"/>
        <v>0</v>
      </c>
      <c r="M1008" s="159">
        <f t="shared" si="429"/>
        <v>0</v>
      </c>
      <c r="N1008" s="159">
        <f t="shared" si="429"/>
        <v>0</v>
      </c>
      <c r="O1008" s="159">
        <f t="shared" si="429"/>
        <v>0</v>
      </c>
      <c r="P1008" s="159">
        <f t="shared" si="429"/>
        <v>0</v>
      </c>
      <c r="Q1008" s="159">
        <f t="shared" si="429"/>
        <v>0</v>
      </c>
      <c r="R1008" s="159">
        <f t="shared" si="429"/>
        <v>0</v>
      </c>
      <c r="S1008" s="159">
        <f t="shared" si="429"/>
        <v>0</v>
      </c>
      <c r="T1008" s="159">
        <f t="shared" si="429"/>
        <v>0</v>
      </c>
      <c r="U1008" s="159">
        <f t="shared" si="429"/>
        <v>0</v>
      </c>
      <c r="V1008" s="159">
        <f t="shared" si="429"/>
        <v>0</v>
      </c>
      <c r="W1008" s="159">
        <f t="shared" si="429"/>
        <v>0</v>
      </c>
      <c r="X1008" s="159">
        <f t="shared" si="429"/>
        <v>0</v>
      </c>
      <c r="Y1008" s="159">
        <f t="shared" si="429"/>
        <v>0</v>
      </c>
      <c r="Z1008" s="159">
        <f t="shared" si="429"/>
        <v>0</v>
      </c>
      <c r="AA1008" s="159">
        <f t="shared" si="429"/>
        <v>0</v>
      </c>
      <c r="AB1008" s="159">
        <f t="shared" si="429"/>
        <v>0</v>
      </c>
      <c r="AC1008" s="159">
        <f t="shared" si="429"/>
        <v>0</v>
      </c>
      <c r="AD1008" s="159">
        <f t="shared" si="429"/>
        <v>0</v>
      </c>
      <c r="AE1008" s="159">
        <f t="shared" si="429"/>
        <v>0</v>
      </c>
      <c r="AF1008" s="159">
        <f t="shared" si="429"/>
        <v>0</v>
      </c>
      <c r="AG1008" s="159">
        <f t="shared" si="429"/>
        <v>0</v>
      </c>
    </row>
    <row r="1009" spans="1:33" ht="18.75" hidden="1" customHeight="1">
      <c r="A1009" s="17" t="s">
        <v>343</v>
      </c>
      <c r="B1009" s="55">
        <v>795</v>
      </c>
      <c r="C1009" s="16" t="s">
        <v>365</v>
      </c>
      <c r="D1009" s="16" t="s">
        <v>109</v>
      </c>
      <c r="E1009" s="16" t="s">
        <v>666</v>
      </c>
      <c r="F1009" s="16" t="s">
        <v>344</v>
      </c>
      <c r="G1009" s="159">
        <f>G1010</f>
        <v>0</v>
      </c>
      <c r="H1009" s="159">
        <f t="shared" si="429"/>
        <v>0</v>
      </c>
      <c r="I1009" s="159">
        <f t="shared" si="429"/>
        <v>0</v>
      </c>
      <c r="J1009" s="159">
        <f t="shared" si="429"/>
        <v>0</v>
      </c>
      <c r="K1009" s="159">
        <f t="shared" si="429"/>
        <v>0</v>
      </c>
      <c r="L1009" s="159">
        <f t="shared" si="429"/>
        <v>0</v>
      </c>
      <c r="M1009" s="159">
        <f t="shared" si="429"/>
        <v>0</v>
      </c>
      <c r="N1009" s="159">
        <f t="shared" si="429"/>
        <v>0</v>
      </c>
      <c r="O1009" s="159">
        <f t="shared" si="429"/>
        <v>0</v>
      </c>
      <c r="P1009" s="159">
        <f t="shared" si="429"/>
        <v>0</v>
      </c>
      <c r="Q1009" s="159">
        <f t="shared" si="429"/>
        <v>0</v>
      </c>
      <c r="R1009" s="159">
        <f t="shared" si="429"/>
        <v>0</v>
      </c>
      <c r="S1009" s="159">
        <f t="shared" si="429"/>
        <v>0</v>
      </c>
      <c r="T1009" s="159">
        <f t="shared" si="429"/>
        <v>0</v>
      </c>
      <c r="U1009" s="159">
        <f t="shared" si="429"/>
        <v>0</v>
      </c>
      <c r="V1009" s="159">
        <f t="shared" si="429"/>
        <v>0</v>
      </c>
      <c r="W1009" s="159">
        <f t="shared" si="429"/>
        <v>0</v>
      </c>
      <c r="X1009" s="159">
        <f t="shared" si="429"/>
        <v>0</v>
      </c>
      <c r="Y1009" s="159">
        <f t="shared" si="429"/>
        <v>0</v>
      </c>
      <c r="Z1009" s="159">
        <f t="shared" si="429"/>
        <v>0</v>
      </c>
      <c r="AA1009" s="159">
        <f t="shared" si="429"/>
        <v>0</v>
      </c>
      <c r="AB1009" s="159">
        <f t="shared" si="429"/>
        <v>0</v>
      </c>
      <c r="AC1009" s="159">
        <f t="shared" si="429"/>
        <v>0</v>
      </c>
      <c r="AD1009" s="159">
        <f t="shared" si="429"/>
        <v>0</v>
      </c>
      <c r="AE1009" s="159">
        <f t="shared" si="429"/>
        <v>0</v>
      </c>
      <c r="AF1009" s="159">
        <f t="shared" si="429"/>
        <v>0</v>
      </c>
      <c r="AG1009" s="159">
        <f t="shared" si="429"/>
        <v>0</v>
      </c>
    </row>
    <row r="1010" spans="1:33" hidden="1">
      <c r="A1010" s="17" t="s">
        <v>361</v>
      </c>
      <c r="B1010" s="55">
        <v>795</v>
      </c>
      <c r="C1010" s="16" t="s">
        <v>365</v>
      </c>
      <c r="D1010" s="16" t="s">
        <v>109</v>
      </c>
      <c r="E1010" s="16" t="s">
        <v>666</v>
      </c>
      <c r="F1010" s="16" t="s">
        <v>362</v>
      </c>
      <c r="G1010" s="159">
        <f>'прил 7'!G1663</f>
        <v>0</v>
      </c>
      <c r="H1010" s="159">
        <f>'прил 7'!H1663</f>
        <v>0</v>
      </c>
      <c r="I1010" s="159">
        <f>'прил 7'!I1663</f>
        <v>0</v>
      </c>
      <c r="J1010" s="159">
        <f>'прил 7'!J1663</f>
        <v>0</v>
      </c>
      <c r="K1010" s="159">
        <f>'прил 7'!K1663</f>
        <v>0</v>
      </c>
      <c r="L1010" s="159">
        <f>'прил 7'!L1663</f>
        <v>0</v>
      </c>
      <c r="M1010" s="159">
        <f>'прил 7'!M1663</f>
        <v>0</v>
      </c>
      <c r="N1010" s="159">
        <f>'прил 7'!N1663</f>
        <v>0</v>
      </c>
      <c r="O1010" s="159">
        <f>'прил 7'!O1663</f>
        <v>0</v>
      </c>
      <c r="P1010" s="159">
        <f>'прил 7'!P1663</f>
        <v>0</v>
      </c>
      <c r="Q1010" s="159">
        <f>'прил 7'!Q1663</f>
        <v>0</v>
      </c>
      <c r="R1010" s="159">
        <f>'прил 7'!R1663</f>
        <v>0</v>
      </c>
      <c r="S1010" s="159">
        <f>'прил 7'!S1663</f>
        <v>0</v>
      </c>
      <c r="T1010" s="159">
        <f>'прил 7'!T1663</f>
        <v>0</v>
      </c>
      <c r="U1010" s="159">
        <f>'прил 7'!U1663</f>
        <v>0</v>
      </c>
      <c r="V1010" s="159">
        <f>'прил 7'!V1663</f>
        <v>0</v>
      </c>
      <c r="W1010" s="159">
        <f>'прил 7'!W1663</f>
        <v>0</v>
      </c>
      <c r="X1010" s="159">
        <f>'прил 7'!X1663</f>
        <v>0</v>
      </c>
      <c r="Y1010" s="159">
        <f>'прил 7'!Y1663</f>
        <v>0</v>
      </c>
      <c r="Z1010" s="159">
        <f>'прил 7'!Z1663</f>
        <v>0</v>
      </c>
      <c r="AA1010" s="159">
        <f>'прил 7'!AA1663</f>
        <v>0</v>
      </c>
      <c r="AB1010" s="159">
        <f>'прил 7'!AB1663</f>
        <v>0</v>
      </c>
      <c r="AC1010" s="159">
        <f>'прил 7'!AC1663</f>
        <v>0</v>
      </c>
      <c r="AD1010" s="159">
        <f>'прил 7'!AD1663</f>
        <v>0</v>
      </c>
      <c r="AE1010" s="159">
        <f>'прил 7'!AE1663</f>
        <v>0</v>
      </c>
      <c r="AF1010" s="159">
        <f>'прил 7'!AF1663</f>
        <v>0</v>
      </c>
      <c r="AG1010" s="159">
        <f>'прил 7'!AG1663</f>
        <v>0</v>
      </c>
    </row>
    <row r="1011" spans="1:33">
      <c r="A1011" s="17" t="s">
        <v>542</v>
      </c>
      <c r="B1011" s="55">
        <v>795</v>
      </c>
      <c r="C1011" s="16" t="s">
        <v>365</v>
      </c>
      <c r="D1011" s="16" t="s">
        <v>37</v>
      </c>
      <c r="E1011" s="16" t="s">
        <v>552</v>
      </c>
      <c r="F1011" s="16"/>
      <c r="G1011" s="159">
        <f>G1012</f>
        <v>0</v>
      </c>
      <c r="H1011" s="159">
        <f t="shared" ref="H1011:AG1012" si="430">H1012</f>
        <v>0</v>
      </c>
      <c r="I1011" s="159">
        <f t="shared" si="430"/>
        <v>0</v>
      </c>
      <c r="J1011" s="159">
        <f t="shared" si="430"/>
        <v>0</v>
      </c>
      <c r="K1011" s="159">
        <f t="shared" si="430"/>
        <v>0</v>
      </c>
      <c r="L1011" s="159">
        <f t="shared" si="430"/>
        <v>0</v>
      </c>
      <c r="M1011" s="159">
        <f t="shared" si="430"/>
        <v>0</v>
      </c>
      <c r="N1011" s="159">
        <f t="shared" si="430"/>
        <v>0</v>
      </c>
      <c r="O1011" s="159">
        <f t="shared" si="430"/>
        <v>0</v>
      </c>
      <c r="P1011" s="159">
        <f t="shared" si="430"/>
        <v>0</v>
      </c>
      <c r="Q1011" s="159">
        <f t="shared" si="430"/>
        <v>0</v>
      </c>
      <c r="R1011" s="159">
        <f t="shared" si="430"/>
        <v>0</v>
      </c>
      <c r="S1011" s="159">
        <f t="shared" si="430"/>
        <v>0</v>
      </c>
      <c r="T1011" s="159">
        <f t="shared" si="430"/>
        <v>0</v>
      </c>
      <c r="U1011" s="159">
        <f t="shared" si="430"/>
        <v>0</v>
      </c>
      <c r="V1011" s="159">
        <f t="shared" si="430"/>
        <v>0</v>
      </c>
      <c r="W1011" s="159">
        <f t="shared" si="430"/>
        <v>0</v>
      </c>
      <c r="X1011" s="159">
        <f t="shared" si="430"/>
        <v>0</v>
      </c>
      <c r="Y1011" s="159">
        <f t="shared" si="430"/>
        <v>0</v>
      </c>
      <c r="Z1011" s="159">
        <f t="shared" si="430"/>
        <v>0</v>
      </c>
      <c r="AA1011" s="159">
        <f t="shared" si="430"/>
        <v>0</v>
      </c>
      <c r="AB1011" s="159">
        <f t="shared" si="430"/>
        <v>0</v>
      </c>
      <c r="AC1011" s="159">
        <f t="shared" si="430"/>
        <v>0</v>
      </c>
      <c r="AD1011" s="159">
        <f t="shared" si="430"/>
        <v>0</v>
      </c>
      <c r="AE1011" s="159">
        <f t="shared" si="430"/>
        <v>0</v>
      </c>
      <c r="AF1011" s="159">
        <f t="shared" si="430"/>
        <v>0</v>
      </c>
      <c r="AG1011" s="159">
        <f t="shared" si="430"/>
        <v>0</v>
      </c>
    </row>
    <row r="1012" spans="1:33">
      <c r="A1012" s="17" t="s">
        <v>343</v>
      </c>
      <c r="B1012" s="55">
        <v>795</v>
      </c>
      <c r="C1012" s="16" t="s">
        <v>365</v>
      </c>
      <c r="D1012" s="16" t="s">
        <v>37</v>
      </c>
      <c r="E1012" s="16" t="s">
        <v>552</v>
      </c>
      <c r="F1012" s="16" t="s">
        <v>344</v>
      </c>
      <c r="G1012" s="159">
        <f>G1013</f>
        <v>0</v>
      </c>
      <c r="H1012" s="159">
        <f t="shared" si="430"/>
        <v>0</v>
      </c>
      <c r="I1012" s="159">
        <f t="shared" si="430"/>
        <v>0</v>
      </c>
      <c r="J1012" s="159">
        <f t="shared" si="430"/>
        <v>0</v>
      </c>
      <c r="K1012" s="159">
        <f t="shared" si="430"/>
        <v>0</v>
      </c>
      <c r="L1012" s="159">
        <f t="shared" si="430"/>
        <v>0</v>
      </c>
      <c r="M1012" s="159">
        <f t="shared" si="430"/>
        <v>0</v>
      </c>
      <c r="N1012" s="159">
        <f t="shared" si="430"/>
        <v>0</v>
      </c>
      <c r="O1012" s="159">
        <f t="shared" si="430"/>
        <v>0</v>
      </c>
      <c r="P1012" s="159">
        <f t="shared" si="430"/>
        <v>0</v>
      </c>
      <c r="Q1012" s="159">
        <f t="shared" si="430"/>
        <v>0</v>
      </c>
      <c r="R1012" s="159">
        <f t="shared" si="430"/>
        <v>0</v>
      </c>
      <c r="S1012" s="159">
        <f t="shared" si="430"/>
        <v>0</v>
      </c>
      <c r="T1012" s="159">
        <f t="shared" si="430"/>
        <v>0</v>
      </c>
      <c r="U1012" s="159">
        <f t="shared" si="430"/>
        <v>0</v>
      </c>
      <c r="V1012" s="159">
        <f t="shared" si="430"/>
        <v>0</v>
      </c>
      <c r="W1012" s="159">
        <f t="shared" si="430"/>
        <v>0</v>
      </c>
      <c r="X1012" s="159">
        <f t="shared" si="430"/>
        <v>0</v>
      </c>
      <c r="Y1012" s="159">
        <f t="shared" si="430"/>
        <v>0</v>
      </c>
      <c r="Z1012" s="159">
        <f t="shared" si="430"/>
        <v>0</v>
      </c>
      <c r="AA1012" s="159">
        <f t="shared" si="430"/>
        <v>0</v>
      </c>
      <c r="AB1012" s="159">
        <f t="shared" si="430"/>
        <v>0</v>
      </c>
      <c r="AC1012" s="159">
        <f t="shared" si="430"/>
        <v>0</v>
      </c>
      <c r="AD1012" s="159">
        <f t="shared" si="430"/>
        <v>0</v>
      </c>
      <c r="AE1012" s="159">
        <f t="shared" si="430"/>
        <v>0</v>
      </c>
      <c r="AF1012" s="159">
        <f t="shared" si="430"/>
        <v>0</v>
      </c>
      <c r="AG1012" s="159">
        <f t="shared" si="430"/>
        <v>0</v>
      </c>
    </row>
    <row r="1013" spans="1:33">
      <c r="A1013" s="17" t="s">
        <v>371</v>
      </c>
      <c r="B1013" s="55">
        <v>795</v>
      </c>
      <c r="C1013" s="16" t="s">
        <v>365</v>
      </c>
      <c r="D1013" s="16" t="s">
        <v>37</v>
      </c>
      <c r="E1013" s="16" t="s">
        <v>552</v>
      </c>
      <c r="F1013" s="16" t="s">
        <v>372</v>
      </c>
      <c r="G1013" s="159">
        <f>'прил 7'!G1643</f>
        <v>0</v>
      </c>
      <c r="H1013" s="159">
        <f>'прил 7'!H1643</f>
        <v>0</v>
      </c>
      <c r="I1013" s="159">
        <f>'прил 7'!I1643</f>
        <v>0</v>
      </c>
      <c r="J1013" s="159">
        <f>'прил 7'!J1643</f>
        <v>0</v>
      </c>
      <c r="K1013" s="159">
        <f>'прил 7'!K1643</f>
        <v>0</v>
      </c>
      <c r="L1013" s="159">
        <f>'прил 7'!L1643</f>
        <v>0</v>
      </c>
      <c r="M1013" s="159">
        <f>'прил 7'!M1643</f>
        <v>0</v>
      </c>
      <c r="N1013" s="159">
        <f>'прил 7'!N1643</f>
        <v>0</v>
      </c>
      <c r="O1013" s="159">
        <f>'прил 7'!O1643</f>
        <v>0</v>
      </c>
      <c r="P1013" s="159">
        <f>'прил 7'!P1643</f>
        <v>0</v>
      </c>
      <c r="Q1013" s="159">
        <f>'прил 7'!Q1643</f>
        <v>0</v>
      </c>
      <c r="R1013" s="159">
        <f>'прил 7'!R1643</f>
        <v>0</v>
      </c>
      <c r="S1013" s="159">
        <f>'прил 7'!S1643</f>
        <v>0</v>
      </c>
      <c r="T1013" s="159">
        <f>'прил 7'!T1643</f>
        <v>0</v>
      </c>
      <c r="U1013" s="159">
        <f>'прил 7'!U1643</f>
        <v>0</v>
      </c>
      <c r="V1013" s="159">
        <f>'прил 7'!V1643</f>
        <v>0</v>
      </c>
      <c r="W1013" s="159">
        <f>'прил 7'!W1643</f>
        <v>0</v>
      </c>
      <c r="X1013" s="159">
        <f>'прил 7'!X1643</f>
        <v>0</v>
      </c>
      <c r="Y1013" s="159">
        <f>'прил 7'!Y1643</f>
        <v>0</v>
      </c>
      <c r="Z1013" s="159">
        <f>'прил 7'!Z1643</f>
        <v>0</v>
      </c>
      <c r="AA1013" s="159">
        <f>'прил 7'!AA1643</f>
        <v>0</v>
      </c>
      <c r="AB1013" s="159">
        <f>'прил 7'!AB1643</f>
        <v>0</v>
      </c>
      <c r="AC1013" s="159">
        <f>'прил 7'!AC1643</f>
        <v>0</v>
      </c>
      <c r="AD1013" s="159">
        <f>'прил 7'!AD1643</f>
        <v>0</v>
      </c>
      <c r="AE1013" s="159">
        <f>'прил 7'!AE1643</f>
        <v>0</v>
      </c>
      <c r="AF1013" s="159">
        <f>'прил 7'!AF1643</f>
        <v>0</v>
      </c>
      <c r="AG1013" s="159">
        <f>'прил 7'!AG1643</f>
        <v>0</v>
      </c>
    </row>
    <row r="1014" spans="1:33" s="24" customFormat="1" ht="25.5">
      <c r="A1014" s="17" t="s">
        <v>121</v>
      </c>
      <c r="B1014" s="55">
        <v>795</v>
      </c>
      <c r="C1014" s="84" t="s">
        <v>90</v>
      </c>
      <c r="D1014" s="84" t="s">
        <v>140</v>
      </c>
      <c r="E1014" s="44" t="s">
        <v>577</v>
      </c>
      <c r="F1014" s="84"/>
      <c r="G1014" s="164">
        <f>G1015+G1017+G1020+G1021</f>
        <v>10440884</v>
      </c>
      <c r="H1014" s="164">
        <f t="shared" ref="H1014:AG1014" si="431">H1015+H1017+H1020+H1021</f>
        <v>10440887</v>
      </c>
      <c r="I1014" s="164">
        <f t="shared" si="431"/>
        <v>10440890</v>
      </c>
      <c r="J1014" s="164">
        <f t="shared" si="431"/>
        <v>10440893</v>
      </c>
      <c r="K1014" s="164">
        <f t="shared" si="431"/>
        <v>10440896</v>
      </c>
      <c r="L1014" s="164">
        <f t="shared" si="431"/>
        <v>10440899</v>
      </c>
      <c r="M1014" s="164">
        <f t="shared" si="431"/>
        <v>10440902</v>
      </c>
      <c r="N1014" s="164">
        <f t="shared" si="431"/>
        <v>10440905</v>
      </c>
      <c r="O1014" s="164">
        <f t="shared" si="431"/>
        <v>10440908</v>
      </c>
      <c r="P1014" s="164">
        <f t="shared" si="431"/>
        <v>10440911</v>
      </c>
      <c r="Q1014" s="164">
        <f t="shared" si="431"/>
        <v>10440914</v>
      </c>
      <c r="R1014" s="164">
        <f t="shared" si="431"/>
        <v>10339175.879999999</v>
      </c>
      <c r="S1014" s="164">
        <f t="shared" si="431"/>
        <v>0</v>
      </c>
      <c r="T1014" s="164">
        <f t="shared" si="431"/>
        <v>0</v>
      </c>
      <c r="U1014" s="164">
        <f t="shared" si="431"/>
        <v>0</v>
      </c>
      <c r="V1014" s="164">
        <f t="shared" si="431"/>
        <v>0</v>
      </c>
      <c r="W1014" s="164">
        <f t="shared" si="431"/>
        <v>0</v>
      </c>
      <c r="X1014" s="164">
        <f t="shared" si="431"/>
        <v>0</v>
      </c>
      <c r="Y1014" s="164">
        <f t="shared" si="431"/>
        <v>0</v>
      </c>
      <c r="Z1014" s="164">
        <f t="shared" si="431"/>
        <v>0</v>
      </c>
      <c r="AA1014" s="164">
        <f t="shared" si="431"/>
        <v>0</v>
      </c>
      <c r="AB1014" s="164">
        <f t="shared" si="431"/>
        <v>0</v>
      </c>
      <c r="AC1014" s="164">
        <f t="shared" si="431"/>
        <v>0</v>
      </c>
      <c r="AD1014" s="164">
        <f t="shared" si="431"/>
        <v>0</v>
      </c>
      <c r="AE1014" s="164">
        <f t="shared" si="431"/>
        <v>0</v>
      </c>
      <c r="AF1014" s="164">
        <f t="shared" si="431"/>
        <v>0</v>
      </c>
      <c r="AG1014" s="164">
        <f t="shared" si="431"/>
        <v>10339175.879999999</v>
      </c>
    </row>
    <row r="1015" spans="1:33" s="24" customFormat="1" ht="51">
      <c r="A1015" s="64" t="s">
        <v>92</v>
      </c>
      <c r="B1015" s="55">
        <v>795</v>
      </c>
      <c r="C1015" s="84" t="s">
        <v>90</v>
      </c>
      <c r="D1015" s="84" t="s">
        <v>140</v>
      </c>
      <c r="E1015" s="44" t="s">
        <v>577</v>
      </c>
      <c r="F1015" s="44" t="s">
        <v>95</v>
      </c>
      <c r="G1015" s="164">
        <f>G1016</f>
        <v>9542864</v>
      </c>
      <c r="H1015" s="164">
        <f t="shared" ref="H1015:AG1015" si="432">H1016</f>
        <v>9542865</v>
      </c>
      <c r="I1015" s="164">
        <f t="shared" si="432"/>
        <v>9542866</v>
      </c>
      <c r="J1015" s="164">
        <f t="shared" si="432"/>
        <v>9542867</v>
      </c>
      <c r="K1015" s="164">
        <f t="shared" si="432"/>
        <v>9542868</v>
      </c>
      <c r="L1015" s="164">
        <f t="shared" si="432"/>
        <v>9542869</v>
      </c>
      <c r="M1015" s="164">
        <f t="shared" si="432"/>
        <v>9542870</v>
      </c>
      <c r="N1015" s="164">
        <f t="shared" si="432"/>
        <v>9542871</v>
      </c>
      <c r="O1015" s="164">
        <f t="shared" si="432"/>
        <v>9542872</v>
      </c>
      <c r="P1015" s="164">
        <f t="shared" si="432"/>
        <v>9542873</v>
      </c>
      <c r="Q1015" s="164">
        <f t="shared" si="432"/>
        <v>9542874</v>
      </c>
      <c r="R1015" s="164">
        <f t="shared" si="432"/>
        <v>9473356.8699999992</v>
      </c>
      <c r="S1015" s="164">
        <f t="shared" si="432"/>
        <v>0</v>
      </c>
      <c r="T1015" s="164">
        <f t="shared" si="432"/>
        <v>0</v>
      </c>
      <c r="U1015" s="164">
        <f t="shared" si="432"/>
        <v>0</v>
      </c>
      <c r="V1015" s="164">
        <f t="shared" si="432"/>
        <v>0</v>
      </c>
      <c r="W1015" s="164">
        <f t="shared" si="432"/>
        <v>0</v>
      </c>
      <c r="X1015" s="164">
        <f t="shared" si="432"/>
        <v>0</v>
      </c>
      <c r="Y1015" s="164">
        <f t="shared" si="432"/>
        <v>0</v>
      </c>
      <c r="Z1015" s="164">
        <f t="shared" si="432"/>
        <v>0</v>
      </c>
      <c r="AA1015" s="164">
        <f t="shared" si="432"/>
        <v>0</v>
      </c>
      <c r="AB1015" s="164">
        <f t="shared" si="432"/>
        <v>0</v>
      </c>
      <c r="AC1015" s="164">
        <f t="shared" si="432"/>
        <v>0</v>
      </c>
      <c r="AD1015" s="164">
        <f t="shared" si="432"/>
        <v>0</v>
      </c>
      <c r="AE1015" s="164">
        <f t="shared" si="432"/>
        <v>0</v>
      </c>
      <c r="AF1015" s="164">
        <f t="shared" si="432"/>
        <v>0</v>
      </c>
      <c r="AG1015" s="164">
        <f t="shared" si="432"/>
        <v>9473356.8699999992</v>
      </c>
    </row>
    <row r="1016" spans="1:33" s="24" customFormat="1" ht="25.5">
      <c r="A1016" s="64" t="s">
        <v>93</v>
      </c>
      <c r="B1016" s="55">
        <v>795</v>
      </c>
      <c r="C1016" s="84" t="s">
        <v>90</v>
      </c>
      <c r="D1016" s="84" t="s">
        <v>140</v>
      </c>
      <c r="E1016" s="44" t="s">
        <v>577</v>
      </c>
      <c r="F1016" s="44" t="s">
        <v>96</v>
      </c>
      <c r="G1016" s="164">
        <f>'прил 7'!G1557</f>
        <v>9542864</v>
      </c>
      <c r="H1016" s="164">
        <f>'прил 7'!H1557</f>
        <v>9542865</v>
      </c>
      <c r="I1016" s="164">
        <f>'прил 7'!I1557</f>
        <v>9542866</v>
      </c>
      <c r="J1016" s="164">
        <f>'прил 7'!J1557</f>
        <v>9542867</v>
      </c>
      <c r="K1016" s="164">
        <f>'прил 7'!K1557</f>
        <v>9542868</v>
      </c>
      <c r="L1016" s="164">
        <f>'прил 7'!L1557</f>
        <v>9542869</v>
      </c>
      <c r="M1016" s="164">
        <f>'прил 7'!M1557</f>
        <v>9542870</v>
      </c>
      <c r="N1016" s="164">
        <f>'прил 7'!N1557</f>
        <v>9542871</v>
      </c>
      <c r="O1016" s="164">
        <f>'прил 7'!O1557</f>
        <v>9542872</v>
      </c>
      <c r="P1016" s="164">
        <f>'прил 7'!P1557</f>
        <v>9542873</v>
      </c>
      <c r="Q1016" s="164">
        <f>'прил 7'!Q1557</f>
        <v>9542874</v>
      </c>
      <c r="R1016" s="164">
        <f>'прил 7'!R1557</f>
        <v>9473356.8699999992</v>
      </c>
      <c r="S1016" s="164">
        <f>'прил 7'!S1557</f>
        <v>0</v>
      </c>
      <c r="T1016" s="164">
        <f>'прил 7'!T1557</f>
        <v>0</v>
      </c>
      <c r="U1016" s="164">
        <f>'прил 7'!U1557</f>
        <v>0</v>
      </c>
      <c r="V1016" s="164">
        <f>'прил 7'!V1557</f>
        <v>0</v>
      </c>
      <c r="W1016" s="164">
        <f>'прил 7'!W1557</f>
        <v>0</v>
      </c>
      <c r="X1016" s="164">
        <f>'прил 7'!X1557</f>
        <v>0</v>
      </c>
      <c r="Y1016" s="164">
        <f>'прил 7'!Y1557</f>
        <v>0</v>
      </c>
      <c r="Z1016" s="164">
        <f>'прил 7'!Z1557</f>
        <v>0</v>
      </c>
      <c r="AA1016" s="164">
        <f>'прил 7'!AA1557</f>
        <v>0</v>
      </c>
      <c r="AB1016" s="164">
        <f>'прил 7'!AB1557</f>
        <v>0</v>
      </c>
      <c r="AC1016" s="164">
        <f>'прил 7'!AC1557</f>
        <v>0</v>
      </c>
      <c r="AD1016" s="164">
        <f>'прил 7'!AD1557</f>
        <v>0</v>
      </c>
      <c r="AE1016" s="164">
        <f>'прил 7'!AE1557</f>
        <v>0</v>
      </c>
      <c r="AF1016" s="164">
        <f>'прил 7'!AF1557</f>
        <v>0</v>
      </c>
      <c r="AG1016" s="164">
        <v>9473356.8699999992</v>
      </c>
    </row>
    <row r="1017" spans="1:33" s="24" customFormat="1" ht="25.5" hidden="1">
      <c r="A1017" s="17" t="s">
        <v>49</v>
      </c>
      <c r="B1017" s="55">
        <v>795</v>
      </c>
      <c r="C1017" s="84" t="s">
        <v>90</v>
      </c>
      <c r="D1017" s="84" t="s">
        <v>140</v>
      </c>
      <c r="E1017" s="44" t="s">
        <v>577</v>
      </c>
      <c r="F1017" s="44" t="s">
        <v>50</v>
      </c>
      <c r="G1017" s="164">
        <f>G1018</f>
        <v>0</v>
      </c>
      <c r="H1017" s="164">
        <f t="shared" ref="H1017:AG1017" si="433">H1018</f>
        <v>0</v>
      </c>
      <c r="I1017" s="164">
        <f t="shared" si="433"/>
        <v>0</v>
      </c>
      <c r="J1017" s="164">
        <f t="shared" si="433"/>
        <v>0</v>
      </c>
      <c r="K1017" s="164">
        <f t="shared" si="433"/>
        <v>0</v>
      </c>
      <c r="L1017" s="164">
        <f t="shared" si="433"/>
        <v>0</v>
      </c>
      <c r="M1017" s="164">
        <f t="shared" si="433"/>
        <v>0</v>
      </c>
      <c r="N1017" s="164">
        <f t="shared" si="433"/>
        <v>0</v>
      </c>
      <c r="O1017" s="164">
        <f t="shared" si="433"/>
        <v>0</v>
      </c>
      <c r="P1017" s="164">
        <f t="shared" si="433"/>
        <v>0</v>
      </c>
      <c r="Q1017" s="164">
        <f t="shared" si="433"/>
        <v>0</v>
      </c>
      <c r="R1017" s="164">
        <f t="shared" si="433"/>
        <v>0</v>
      </c>
      <c r="S1017" s="164">
        <f t="shared" si="433"/>
        <v>0</v>
      </c>
      <c r="T1017" s="164">
        <f t="shared" si="433"/>
        <v>0</v>
      </c>
      <c r="U1017" s="164">
        <f t="shared" si="433"/>
        <v>0</v>
      </c>
      <c r="V1017" s="164">
        <f t="shared" si="433"/>
        <v>0</v>
      </c>
      <c r="W1017" s="164">
        <f t="shared" si="433"/>
        <v>0</v>
      </c>
      <c r="X1017" s="164">
        <f t="shared" si="433"/>
        <v>0</v>
      </c>
      <c r="Y1017" s="164">
        <f t="shared" si="433"/>
        <v>0</v>
      </c>
      <c r="Z1017" s="164">
        <f t="shared" si="433"/>
        <v>0</v>
      </c>
      <c r="AA1017" s="164">
        <f t="shared" si="433"/>
        <v>0</v>
      </c>
      <c r="AB1017" s="164">
        <f t="shared" si="433"/>
        <v>0</v>
      </c>
      <c r="AC1017" s="164">
        <f t="shared" si="433"/>
        <v>0</v>
      </c>
      <c r="AD1017" s="164">
        <f t="shared" si="433"/>
        <v>0</v>
      </c>
      <c r="AE1017" s="164">
        <f t="shared" si="433"/>
        <v>0</v>
      </c>
      <c r="AF1017" s="164">
        <f t="shared" si="433"/>
        <v>0</v>
      </c>
      <c r="AG1017" s="164">
        <f t="shared" si="433"/>
        <v>0</v>
      </c>
    </row>
    <row r="1018" spans="1:33" s="24" customFormat="1" ht="25.5" hidden="1">
      <c r="A1018" s="17" t="s">
        <v>51</v>
      </c>
      <c r="B1018" s="55">
        <v>795</v>
      </c>
      <c r="C1018" s="84" t="s">
        <v>90</v>
      </c>
      <c r="D1018" s="84" t="s">
        <v>140</v>
      </c>
      <c r="E1018" s="44" t="s">
        <v>577</v>
      </c>
      <c r="F1018" s="44" t="s">
        <v>52</v>
      </c>
      <c r="G1018" s="164"/>
      <c r="H1018" s="164"/>
      <c r="I1018" s="164"/>
      <c r="J1018" s="164"/>
      <c r="K1018" s="164"/>
      <c r="L1018" s="164"/>
      <c r="M1018" s="164"/>
      <c r="N1018" s="164"/>
      <c r="O1018" s="164"/>
      <c r="P1018" s="164"/>
      <c r="Q1018" s="164"/>
      <c r="R1018" s="164"/>
      <c r="S1018" s="164"/>
      <c r="T1018" s="164"/>
      <c r="U1018" s="164"/>
      <c r="V1018" s="164"/>
      <c r="W1018" s="164"/>
      <c r="X1018" s="164"/>
      <c r="Y1018" s="164"/>
      <c r="Z1018" s="164"/>
      <c r="AA1018" s="164"/>
      <c r="AB1018" s="164"/>
      <c r="AC1018" s="164"/>
      <c r="AD1018" s="164"/>
      <c r="AE1018" s="164"/>
      <c r="AF1018" s="164"/>
      <c r="AG1018" s="164"/>
    </row>
    <row r="1019" spans="1:33" ht="25.5">
      <c r="A1019" s="17" t="s">
        <v>49</v>
      </c>
      <c r="B1019" s="55">
        <v>795</v>
      </c>
      <c r="C1019" s="84" t="s">
        <v>90</v>
      </c>
      <c r="D1019" s="84" t="s">
        <v>140</v>
      </c>
      <c r="E1019" s="44" t="s">
        <v>577</v>
      </c>
      <c r="F1019" s="16" t="s">
        <v>50</v>
      </c>
      <c r="G1019" s="159">
        <f>G1020</f>
        <v>883020</v>
      </c>
      <c r="H1019" s="159">
        <f t="shared" ref="H1019:AG1019" si="434">H1020</f>
        <v>883021</v>
      </c>
      <c r="I1019" s="159">
        <f t="shared" si="434"/>
        <v>883022</v>
      </c>
      <c r="J1019" s="159">
        <f t="shared" si="434"/>
        <v>883023</v>
      </c>
      <c r="K1019" s="159">
        <f t="shared" si="434"/>
        <v>883024</v>
      </c>
      <c r="L1019" s="159">
        <f t="shared" si="434"/>
        <v>883025</v>
      </c>
      <c r="M1019" s="159">
        <f t="shared" si="434"/>
        <v>883026</v>
      </c>
      <c r="N1019" s="159">
        <f t="shared" si="434"/>
        <v>883027</v>
      </c>
      <c r="O1019" s="159">
        <f t="shared" si="434"/>
        <v>883028</v>
      </c>
      <c r="P1019" s="159">
        <f t="shared" si="434"/>
        <v>883029</v>
      </c>
      <c r="Q1019" s="159">
        <f t="shared" si="434"/>
        <v>883030</v>
      </c>
      <c r="R1019" s="159">
        <f t="shared" si="434"/>
        <v>851386.14</v>
      </c>
      <c r="S1019" s="159">
        <f t="shared" si="434"/>
        <v>0</v>
      </c>
      <c r="T1019" s="159">
        <f t="shared" si="434"/>
        <v>0</v>
      </c>
      <c r="U1019" s="159">
        <f t="shared" si="434"/>
        <v>0</v>
      </c>
      <c r="V1019" s="159">
        <f t="shared" si="434"/>
        <v>0</v>
      </c>
      <c r="W1019" s="159">
        <f t="shared" si="434"/>
        <v>0</v>
      </c>
      <c r="X1019" s="159">
        <f t="shared" si="434"/>
        <v>0</v>
      </c>
      <c r="Y1019" s="159">
        <f t="shared" si="434"/>
        <v>0</v>
      </c>
      <c r="Z1019" s="159">
        <f t="shared" si="434"/>
        <v>0</v>
      </c>
      <c r="AA1019" s="159">
        <f t="shared" si="434"/>
        <v>0</v>
      </c>
      <c r="AB1019" s="159">
        <f t="shared" si="434"/>
        <v>0</v>
      </c>
      <c r="AC1019" s="159">
        <f t="shared" si="434"/>
        <v>0</v>
      </c>
      <c r="AD1019" s="159">
        <f t="shared" si="434"/>
        <v>0</v>
      </c>
      <c r="AE1019" s="159">
        <f t="shared" si="434"/>
        <v>0</v>
      </c>
      <c r="AF1019" s="159">
        <f t="shared" si="434"/>
        <v>0</v>
      </c>
      <c r="AG1019" s="159">
        <f t="shared" si="434"/>
        <v>851386.14</v>
      </c>
    </row>
    <row r="1020" spans="1:33" ht="25.5">
      <c r="A1020" s="17" t="s">
        <v>51</v>
      </c>
      <c r="B1020" s="55">
        <v>795</v>
      </c>
      <c r="C1020" s="84" t="s">
        <v>90</v>
      </c>
      <c r="D1020" s="84" t="s">
        <v>140</v>
      </c>
      <c r="E1020" s="44" t="s">
        <v>577</v>
      </c>
      <c r="F1020" s="16" t="s">
        <v>52</v>
      </c>
      <c r="G1020" s="159">
        <f>'прил 7'!G1561</f>
        <v>883020</v>
      </c>
      <c r="H1020" s="159">
        <f>'прил 7'!H1561</f>
        <v>883021</v>
      </c>
      <c r="I1020" s="159">
        <f>'прил 7'!I1561</f>
        <v>883022</v>
      </c>
      <c r="J1020" s="159">
        <f>'прил 7'!J1561</f>
        <v>883023</v>
      </c>
      <c r="K1020" s="159">
        <f>'прил 7'!K1561</f>
        <v>883024</v>
      </c>
      <c r="L1020" s="159">
        <f>'прил 7'!L1561</f>
        <v>883025</v>
      </c>
      <c r="M1020" s="159">
        <f>'прил 7'!M1561</f>
        <v>883026</v>
      </c>
      <c r="N1020" s="159">
        <f>'прил 7'!N1561</f>
        <v>883027</v>
      </c>
      <c r="O1020" s="159">
        <f>'прил 7'!O1561</f>
        <v>883028</v>
      </c>
      <c r="P1020" s="159">
        <f>'прил 7'!P1561</f>
        <v>883029</v>
      </c>
      <c r="Q1020" s="159">
        <f>'прил 7'!Q1561</f>
        <v>883030</v>
      </c>
      <c r="R1020" s="159">
        <f>'прил 7'!R1561</f>
        <v>851386.14</v>
      </c>
      <c r="S1020" s="159">
        <f>'прил 7'!S1561</f>
        <v>0</v>
      </c>
      <c r="T1020" s="159">
        <f>'прил 7'!T1561</f>
        <v>0</v>
      </c>
      <c r="U1020" s="159">
        <f>'прил 7'!U1561</f>
        <v>0</v>
      </c>
      <c r="V1020" s="159">
        <f>'прил 7'!V1561</f>
        <v>0</v>
      </c>
      <c r="W1020" s="159">
        <f>'прил 7'!W1561</f>
        <v>0</v>
      </c>
      <c r="X1020" s="159">
        <f>'прил 7'!X1561</f>
        <v>0</v>
      </c>
      <c r="Y1020" s="159">
        <f>'прил 7'!Y1561</f>
        <v>0</v>
      </c>
      <c r="Z1020" s="159">
        <f>'прил 7'!Z1561</f>
        <v>0</v>
      </c>
      <c r="AA1020" s="159">
        <f>'прил 7'!AA1561</f>
        <v>0</v>
      </c>
      <c r="AB1020" s="159">
        <f>'прил 7'!AB1561</f>
        <v>0</v>
      </c>
      <c r="AC1020" s="159">
        <f>'прил 7'!AC1561</f>
        <v>0</v>
      </c>
      <c r="AD1020" s="159">
        <f>'прил 7'!AD1561</f>
        <v>0</v>
      </c>
      <c r="AE1020" s="159">
        <f>'прил 7'!AE1561</f>
        <v>0</v>
      </c>
      <c r="AF1020" s="159">
        <f>'прил 7'!AF1561</f>
        <v>0</v>
      </c>
      <c r="AG1020" s="159">
        <v>851386.14</v>
      </c>
    </row>
    <row r="1021" spans="1:33" s="52" customFormat="1" ht="25.5">
      <c r="A1021" s="17" t="s">
        <v>51</v>
      </c>
      <c r="B1021" s="15">
        <v>792</v>
      </c>
      <c r="C1021" s="84" t="s">
        <v>90</v>
      </c>
      <c r="D1021" s="84" t="s">
        <v>140</v>
      </c>
      <c r="E1021" s="44" t="s">
        <v>577</v>
      </c>
      <c r="F1021" s="16" t="s">
        <v>101</v>
      </c>
      <c r="G1021" s="159">
        <f>G1022</f>
        <v>15000</v>
      </c>
      <c r="H1021" s="159">
        <f t="shared" ref="H1021:AG1021" si="435">H1022</f>
        <v>15001</v>
      </c>
      <c r="I1021" s="159">
        <f t="shared" si="435"/>
        <v>15002</v>
      </c>
      <c r="J1021" s="159">
        <f t="shared" si="435"/>
        <v>15003</v>
      </c>
      <c r="K1021" s="159">
        <f t="shared" si="435"/>
        <v>15004</v>
      </c>
      <c r="L1021" s="159">
        <f t="shared" si="435"/>
        <v>15005</v>
      </c>
      <c r="M1021" s="159">
        <f t="shared" si="435"/>
        <v>15006</v>
      </c>
      <c r="N1021" s="159">
        <f t="shared" si="435"/>
        <v>15007</v>
      </c>
      <c r="O1021" s="159">
        <f t="shared" si="435"/>
        <v>15008</v>
      </c>
      <c r="P1021" s="159">
        <f t="shared" si="435"/>
        <v>15009</v>
      </c>
      <c r="Q1021" s="159">
        <f t="shared" si="435"/>
        <v>15010</v>
      </c>
      <c r="R1021" s="159">
        <f t="shared" si="435"/>
        <v>14432.87</v>
      </c>
      <c r="S1021" s="159">
        <f t="shared" si="435"/>
        <v>0</v>
      </c>
      <c r="T1021" s="159">
        <f t="shared" si="435"/>
        <v>0</v>
      </c>
      <c r="U1021" s="159">
        <f t="shared" si="435"/>
        <v>0</v>
      </c>
      <c r="V1021" s="159">
        <f t="shared" si="435"/>
        <v>0</v>
      </c>
      <c r="W1021" s="159">
        <f t="shared" si="435"/>
        <v>0</v>
      </c>
      <c r="X1021" s="159">
        <f t="shared" si="435"/>
        <v>0</v>
      </c>
      <c r="Y1021" s="159">
        <f t="shared" si="435"/>
        <v>0</v>
      </c>
      <c r="Z1021" s="159">
        <f t="shared" si="435"/>
        <v>0</v>
      </c>
      <c r="AA1021" s="159">
        <f t="shared" si="435"/>
        <v>0</v>
      </c>
      <c r="AB1021" s="159">
        <f t="shared" si="435"/>
        <v>0</v>
      </c>
      <c r="AC1021" s="159">
        <f t="shared" si="435"/>
        <v>0</v>
      </c>
      <c r="AD1021" s="159">
        <f t="shared" si="435"/>
        <v>0</v>
      </c>
      <c r="AE1021" s="159">
        <f t="shared" si="435"/>
        <v>0</v>
      </c>
      <c r="AF1021" s="159">
        <f t="shared" si="435"/>
        <v>0</v>
      </c>
      <c r="AG1021" s="159">
        <f t="shared" si="435"/>
        <v>14432.87</v>
      </c>
    </row>
    <row r="1022" spans="1:33" s="52" customFormat="1">
      <c r="A1022" s="17" t="s">
        <v>323</v>
      </c>
      <c r="B1022" s="15">
        <v>792</v>
      </c>
      <c r="C1022" s="84" t="s">
        <v>90</v>
      </c>
      <c r="D1022" s="84" t="s">
        <v>140</v>
      </c>
      <c r="E1022" s="44" t="s">
        <v>577</v>
      </c>
      <c r="F1022" s="16" t="s">
        <v>104</v>
      </c>
      <c r="G1022" s="159">
        <f>'прил 7'!G1563</f>
        <v>15000</v>
      </c>
      <c r="H1022" s="159">
        <f>'прил 7'!H1563</f>
        <v>15001</v>
      </c>
      <c r="I1022" s="159">
        <f>'прил 7'!I1563</f>
        <v>15002</v>
      </c>
      <c r="J1022" s="159">
        <f>'прил 7'!J1563</f>
        <v>15003</v>
      </c>
      <c r="K1022" s="159">
        <f>'прил 7'!K1563</f>
        <v>15004</v>
      </c>
      <c r="L1022" s="159">
        <f>'прил 7'!L1563</f>
        <v>15005</v>
      </c>
      <c r="M1022" s="159">
        <f>'прил 7'!M1563</f>
        <v>15006</v>
      </c>
      <c r="N1022" s="159">
        <f>'прил 7'!N1563</f>
        <v>15007</v>
      </c>
      <c r="O1022" s="159">
        <f>'прил 7'!O1563</f>
        <v>15008</v>
      </c>
      <c r="P1022" s="159">
        <f>'прил 7'!P1563</f>
        <v>15009</v>
      </c>
      <c r="Q1022" s="159">
        <f>'прил 7'!Q1563</f>
        <v>15010</v>
      </c>
      <c r="R1022" s="159">
        <f>'прил 7'!R1563</f>
        <v>14432.87</v>
      </c>
      <c r="S1022" s="159">
        <f>'прил 7'!S1563</f>
        <v>0</v>
      </c>
      <c r="T1022" s="159">
        <f>'прил 7'!T1563</f>
        <v>0</v>
      </c>
      <c r="U1022" s="159">
        <f>'прил 7'!U1563</f>
        <v>0</v>
      </c>
      <c r="V1022" s="159">
        <f>'прил 7'!V1563</f>
        <v>0</v>
      </c>
      <c r="W1022" s="159">
        <f>'прил 7'!W1563</f>
        <v>0</v>
      </c>
      <c r="X1022" s="159">
        <f>'прил 7'!X1563</f>
        <v>0</v>
      </c>
      <c r="Y1022" s="159">
        <f>'прил 7'!Y1563</f>
        <v>0</v>
      </c>
      <c r="Z1022" s="159">
        <f>'прил 7'!Z1563</f>
        <v>0</v>
      </c>
      <c r="AA1022" s="159">
        <f>'прил 7'!AA1563</f>
        <v>0</v>
      </c>
      <c r="AB1022" s="159">
        <f>'прил 7'!AB1563</f>
        <v>0</v>
      </c>
      <c r="AC1022" s="159">
        <f>'прил 7'!AC1563</f>
        <v>0</v>
      </c>
      <c r="AD1022" s="159">
        <f>'прил 7'!AD1563</f>
        <v>0</v>
      </c>
      <c r="AE1022" s="159">
        <f>'прил 7'!AE1563</f>
        <v>0</v>
      </c>
      <c r="AF1022" s="159">
        <f>'прил 7'!AF1563</f>
        <v>0</v>
      </c>
      <c r="AG1022" s="159">
        <v>14432.87</v>
      </c>
    </row>
    <row r="1023" spans="1:33" s="4" customFormat="1" ht="67.5" customHeight="1">
      <c r="A1023" s="17" t="s">
        <v>644</v>
      </c>
      <c r="B1023" s="55">
        <v>795</v>
      </c>
      <c r="C1023" s="16" t="s">
        <v>365</v>
      </c>
      <c r="D1023" s="16" t="s">
        <v>37</v>
      </c>
      <c r="E1023" s="16" t="s">
        <v>645</v>
      </c>
      <c r="F1023" s="16"/>
      <c r="G1023" s="159">
        <f>G1024</f>
        <v>635393</v>
      </c>
      <c r="H1023" s="159">
        <f t="shared" ref="H1023:AG1024" si="436">H1024</f>
        <v>635393</v>
      </c>
      <c r="I1023" s="159">
        <f t="shared" si="436"/>
        <v>635393</v>
      </c>
      <c r="J1023" s="159">
        <f t="shared" si="436"/>
        <v>635393</v>
      </c>
      <c r="K1023" s="159">
        <f t="shared" si="436"/>
        <v>635393</v>
      </c>
      <c r="L1023" s="159">
        <f t="shared" si="436"/>
        <v>635393</v>
      </c>
      <c r="M1023" s="159">
        <f t="shared" si="436"/>
        <v>635393</v>
      </c>
      <c r="N1023" s="159">
        <f t="shared" si="436"/>
        <v>635393</v>
      </c>
      <c r="O1023" s="159">
        <f t="shared" si="436"/>
        <v>635393</v>
      </c>
      <c r="P1023" s="159">
        <f t="shared" si="436"/>
        <v>635393</v>
      </c>
      <c r="Q1023" s="159">
        <f t="shared" si="436"/>
        <v>635393</v>
      </c>
      <c r="R1023" s="159">
        <f t="shared" si="436"/>
        <v>635393</v>
      </c>
      <c r="S1023" s="159">
        <f t="shared" si="436"/>
        <v>0</v>
      </c>
      <c r="T1023" s="159">
        <f t="shared" si="436"/>
        <v>0</v>
      </c>
      <c r="U1023" s="159">
        <f t="shared" si="436"/>
        <v>0</v>
      </c>
      <c r="V1023" s="159">
        <f t="shared" si="436"/>
        <v>0</v>
      </c>
      <c r="W1023" s="159">
        <f t="shared" si="436"/>
        <v>0</v>
      </c>
      <c r="X1023" s="159">
        <f t="shared" si="436"/>
        <v>0</v>
      </c>
      <c r="Y1023" s="159">
        <f t="shared" si="436"/>
        <v>0</v>
      </c>
      <c r="Z1023" s="159">
        <f t="shared" si="436"/>
        <v>0</v>
      </c>
      <c r="AA1023" s="159">
        <f t="shared" si="436"/>
        <v>0</v>
      </c>
      <c r="AB1023" s="159">
        <f t="shared" si="436"/>
        <v>0</v>
      </c>
      <c r="AC1023" s="159">
        <f t="shared" si="436"/>
        <v>0</v>
      </c>
      <c r="AD1023" s="159">
        <f t="shared" si="436"/>
        <v>0</v>
      </c>
      <c r="AE1023" s="159">
        <f t="shared" si="436"/>
        <v>0</v>
      </c>
      <c r="AF1023" s="159">
        <f t="shared" si="436"/>
        <v>0</v>
      </c>
      <c r="AG1023" s="159">
        <f t="shared" si="436"/>
        <v>635393</v>
      </c>
    </row>
    <row r="1024" spans="1:33" s="4" customFormat="1" ht="21.75" customHeight="1">
      <c r="A1024" s="17" t="s">
        <v>343</v>
      </c>
      <c r="B1024" s="55">
        <v>795</v>
      </c>
      <c r="C1024" s="16" t="s">
        <v>365</v>
      </c>
      <c r="D1024" s="16" t="s">
        <v>37</v>
      </c>
      <c r="E1024" s="16" t="s">
        <v>645</v>
      </c>
      <c r="F1024" s="16" t="s">
        <v>344</v>
      </c>
      <c r="G1024" s="159">
        <f>G1025</f>
        <v>635393</v>
      </c>
      <c r="H1024" s="159">
        <f t="shared" si="436"/>
        <v>635393</v>
      </c>
      <c r="I1024" s="159">
        <f t="shared" si="436"/>
        <v>635393</v>
      </c>
      <c r="J1024" s="159">
        <f t="shared" si="436"/>
        <v>635393</v>
      </c>
      <c r="K1024" s="159">
        <f t="shared" si="436"/>
        <v>635393</v>
      </c>
      <c r="L1024" s="159">
        <f t="shared" si="436"/>
        <v>635393</v>
      </c>
      <c r="M1024" s="159">
        <f t="shared" si="436"/>
        <v>635393</v>
      </c>
      <c r="N1024" s="159">
        <f t="shared" si="436"/>
        <v>635393</v>
      </c>
      <c r="O1024" s="159">
        <f t="shared" si="436"/>
        <v>635393</v>
      </c>
      <c r="P1024" s="159">
        <f t="shared" si="436"/>
        <v>635393</v>
      </c>
      <c r="Q1024" s="159">
        <f t="shared" si="436"/>
        <v>635393</v>
      </c>
      <c r="R1024" s="159">
        <f t="shared" si="436"/>
        <v>635393</v>
      </c>
      <c r="S1024" s="159">
        <f t="shared" si="436"/>
        <v>0</v>
      </c>
      <c r="T1024" s="159">
        <f t="shared" si="436"/>
        <v>0</v>
      </c>
      <c r="U1024" s="159">
        <f t="shared" si="436"/>
        <v>0</v>
      </c>
      <c r="V1024" s="159">
        <f t="shared" si="436"/>
        <v>0</v>
      </c>
      <c r="W1024" s="159">
        <f t="shared" si="436"/>
        <v>0</v>
      </c>
      <c r="X1024" s="159">
        <f t="shared" si="436"/>
        <v>0</v>
      </c>
      <c r="Y1024" s="159">
        <f t="shared" si="436"/>
        <v>0</v>
      </c>
      <c r="Z1024" s="159">
        <f t="shared" si="436"/>
        <v>0</v>
      </c>
      <c r="AA1024" s="159">
        <f t="shared" si="436"/>
        <v>0</v>
      </c>
      <c r="AB1024" s="159">
        <f t="shared" si="436"/>
        <v>0</v>
      </c>
      <c r="AC1024" s="159">
        <f t="shared" si="436"/>
        <v>0</v>
      </c>
      <c r="AD1024" s="159">
        <f t="shared" si="436"/>
        <v>0</v>
      </c>
      <c r="AE1024" s="159">
        <f t="shared" si="436"/>
        <v>0</v>
      </c>
      <c r="AF1024" s="159">
        <f t="shared" si="436"/>
        <v>0</v>
      </c>
      <c r="AG1024" s="159">
        <f t="shared" si="436"/>
        <v>635393</v>
      </c>
    </row>
    <row r="1025" spans="1:33" ht="18.75" customHeight="1">
      <c r="A1025" s="17" t="s">
        <v>371</v>
      </c>
      <c r="B1025" s="55">
        <v>795</v>
      </c>
      <c r="C1025" s="16" t="s">
        <v>365</v>
      </c>
      <c r="D1025" s="16" t="s">
        <v>37</v>
      </c>
      <c r="E1025" s="16" t="s">
        <v>645</v>
      </c>
      <c r="F1025" s="16" t="s">
        <v>372</v>
      </c>
      <c r="G1025" s="159">
        <f>'прил 7'!G1604</f>
        <v>635393</v>
      </c>
      <c r="H1025" s="159">
        <f>'прил 7'!H1604</f>
        <v>635393</v>
      </c>
      <c r="I1025" s="159">
        <f>'прил 7'!I1604</f>
        <v>635393</v>
      </c>
      <c r="J1025" s="159">
        <f>'прил 7'!J1604</f>
        <v>635393</v>
      </c>
      <c r="K1025" s="159">
        <f>'прил 7'!K1604</f>
        <v>635393</v>
      </c>
      <c r="L1025" s="159">
        <f>'прил 7'!L1604</f>
        <v>635393</v>
      </c>
      <c r="M1025" s="159">
        <f>'прил 7'!M1604</f>
        <v>635393</v>
      </c>
      <c r="N1025" s="159">
        <f>'прил 7'!N1604</f>
        <v>635393</v>
      </c>
      <c r="O1025" s="159">
        <f>'прил 7'!O1604</f>
        <v>635393</v>
      </c>
      <c r="P1025" s="159">
        <f>'прил 7'!P1604</f>
        <v>635393</v>
      </c>
      <c r="Q1025" s="159">
        <f>'прил 7'!Q1604</f>
        <v>635393</v>
      </c>
      <c r="R1025" s="159">
        <f>'прил 7'!R1604</f>
        <v>635393</v>
      </c>
      <c r="S1025" s="159">
        <f>'прил 7'!S1604</f>
        <v>0</v>
      </c>
      <c r="T1025" s="159">
        <f>'прил 7'!T1604</f>
        <v>0</v>
      </c>
      <c r="U1025" s="159">
        <f>'прил 7'!U1604</f>
        <v>0</v>
      </c>
      <c r="V1025" s="159">
        <f>'прил 7'!V1604</f>
        <v>0</v>
      </c>
      <c r="W1025" s="159">
        <f>'прил 7'!W1604</f>
        <v>0</v>
      </c>
      <c r="X1025" s="159">
        <f>'прил 7'!X1604</f>
        <v>0</v>
      </c>
      <c r="Y1025" s="159">
        <f>'прил 7'!Y1604</f>
        <v>0</v>
      </c>
      <c r="Z1025" s="159">
        <f>'прил 7'!Z1604</f>
        <v>0</v>
      </c>
      <c r="AA1025" s="159">
        <f>'прил 7'!AA1604</f>
        <v>0</v>
      </c>
      <c r="AB1025" s="159">
        <f>'прил 7'!AB1604</f>
        <v>0</v>
      </c>
      <c r="AC1025" s="159">
        <f>'прил 7'!AC1604</f>
        <v>0</v>
      </c>
      <c r="AD1025" s="159">
        <f>'прил 7'!AD1604</f>
        <v>0</v>
      </c>
      <c r="AE1025" s="159">
        <f>'прил 7'!AE1604</f>
        <v>0</v>
      </c>
      <c r="AF1025" s="159">
        <f>'прил 7'!AF1604</f>
        <v>0</v>
      </c>
      <c r="AG1025" s="159">
        <v>635393</v>
      </c>
    </row>
    <row r="1026" spans="1:33" ht="27.75" customHeight="1">
      <c r="A1026" s="17" t="s">
        <v>610</v>
      </c>
      <c r="B1026" s="55">
        <v>795</v>
      </c>
      <c r="C1026" s="16" t="s">
        <v>365</v>
      </c>
      <c r="D1026" s="16" t="s">
        <v>37</v>
      </c>
      <c r="E1026" s="16" t="s">
        <v>608</v>
      </c>
      <c r="F1026" s="16"/>
      <c r="G1026" s="159">
        <f>G1027</f>
        <v>2030000</v>
      </c>
      <c r="H1026" s="159">
        <f t="shared" ref="H1026:AG1027" si="437">H1027</f>
        <v>2030000</v>
      </c>
      <c r="I1026" s="159">
        <f t="shared" si="437"/>
        <v>2030000</v>
      </c>
      <c r="J1026" s="159">
        <f t="shared" si="437"/>
        <v>2030000</v>
      </c>
      <c r="K1026" s="159">
        <f t="shared" si="437"/>
        <v>2030000</v>
      </c>
      <c r="L1026" s="159">
        <f t="shared" si="437"/>
        <v>2030000</v>
      </c>
      <c r="M1026" s="159">
        <f t="shared" si="437"/>
        <v>2030000</v>
      </c>
      <c r="N1026" s="159">
        <f t="shared" si="437"/>
        <v>2030000</v>
      </c>
      <c r="O1026" s="159">
        <f t="shared" si="437"/>
        <v>2030000</v>
      </c>
      <c r="P1026" s="159">
        <f t="shared" si="437"/>
        <v>2030000</v>
      </c>
      <c r="Q1026" s="159">
        <f t="shared" si="437"/>
        <v>2030000</v>
      </c>
      <c r="R1026" s="159">
        <f t="shared" si="437"/>
        <v>1559015.6</v>
      </c>
      <c r="S1026" s="159">
        <f t="shared" si="437"/>
        <v>0</v>
      </c>
      <c r="T1026" s="159">
        <f t="shared" si="437"/>
        <v>0</v>
      </c>
      <c r="U1026" s="159">
        <f t="shared" si="437"/>
        <v>0</v>
      </c>
      <c r="V1026" s="159">
        <f t="shared" si="437"/>
        <v>0</v>
      </c>
      <c r="W1026" s="159">
        <f t="shared" si="437"/>
        <v>0</v>
      </c>
      <c r="X1026" s="159">
        <f t="shared" si="437"/>
        <v>0</v>
      </c>
      <c r="Y1026" s="159">
        <f t="shared" si="437"/>
        <v>0</v>
      </c>
      <c r="Z1026" s="159">
        <f t="shared" si="437"/>
        <v>0</v>
      </c>
      <c r="AA1026" s="159">
        <f t="shared" si="437"/>
        <v>0</v>
      </c>
      <c r="AB1026" s="159">
        <f t="shared" si="437"/>
        <v>0</v>
      </c>
      <c r="AC1026" s="159">
        <f t="shared" si="437"/>
        <v>0</v>
      </c>
      <c r="AD1026" s="159">
        <f t="shared" si="437"/>
        <v>0</v>
      </c>
      <c r="AE1026" s="159">
        <f t="shared" si="437"/>
        <v>0</v>
      </c>
      <c r="AF1026" s="159">
        <f t="shared" si="437"/>
        <v>0</v>
      </c>
      <c r="AG1026" s="159">
        <f t="shared" si="437"/>
        <v>1559015.6</v>
      </c>
    </row>
    <row r="1027" spans="1:33" ht="25.5">
      <c r="A1027" s="17" t="s">
        <v>49</v>
      </c>
      <c r="B1027" s="55">
        <v>795</v>
      </c>
      <c r="C1027" s="16" t="s">
        <v>365</v>
      </c>
      <c r="D1027" s="16" t="s">
        <v>37</v>
      </c>
      <c r="E1027" s="16" t="s">
        <v>608</v>
      </c>
      <c r="F1027" s="16" t="s">
        <v>50</v>
      </c>
      <c r="G1027" s="159">
        <f>G1028</f>
        <v>2030000</v>
      </c>
      <c r="H1027" s="159">
        <f t="shared" si="437"/>
        <v>2030000</v>
      </c>
      <c r="I1027" s="159">
        <f t="shared" si="437"/>
        <v>2030000</v>
      </c>
      <c r="J1027" s="159">
        <f t="shared" si="437"/>
        <v>2030000</v>
      </c>
      <c r="K1027" s="159">
        <f t="shared" si="437"/>
        <v>2030000</v>
      </c>
      <c r="L1027" s="159">
        <f t="shared" si="437"/>
        <v>2030000</v>
      </c>
      <c r="M1027" s="159">
        <f t="shared" si="437"/>
        <v>2030000</v>
      </c>
      <c r="N1027" s="159">
        <f t="shared" si="437"/>
        <v>2030000</v>
      </c>
      <c r="O1027" s="159">
        <f t="shared" si="437"/>
        <v>2030000</v>
      </c>
      <c r="P1027" s="159">
        <f t="shared" si="437"/>
        <v>2030000</v>
      </c>
      <c r="Q1027" s="159">
        <f t="shared" si="437"/>
        <v>2030000</v>
      </c>
      <c r="R1027" s="159">
        <f t="shared" si="437"/>
        <v>1559015.6</v>
      </c>
      <c r="S1027" s="159">
        <f t="shared" si="437"/>
        <v>0</v>
      </c>
      <c r="T1027" s="159">
        <f t="shared" si="437"/>
        <v>0</v>
      </c>
      <c r="U1027" s="159">
        <f t="shared" si="437"/>
        <v>0</v>
      </c>
      <c r="V1027" s="159">
        <f t="shared" si="437"/>
        <v>0</v>
      </c>
      <c r="W1027" s="159">
        <f t="shared" si="437"/>
        <v>0</v>
      </c>
      <c r="X1027" s="159">
        <f t="shared" si="437"/>
        <v>0</v>
      </c>
      <c r="Y1027" s="159">
        <f t="shared" si="437"/>
        <v>0</v>
      </c>
      <c r="Z1027" s="159">
        <f t="shared" si="437"/>
        <v>0</v>
      </c>
      <c r="AA1027" s="159">
        <f t="shared" si="437"/>
        <v>0</v>
      </c>
      <c r="AB1027" s="159">
        <f t="shared" si="437"/>
        <v>0</v>
      </c>
      <c r="AC1027" s="159">
        <f t="shared" si="437"/>
        <v>0</v>
      </c>
      <c r="AD1027" s="159">
        <f t="shared" si="437"/>
        <v>0</v>
      </c>
      <c r="AE1027" s="159">
        <f t="shared" si="437"/>
        <v>0</v>
      </c>
      <c r="AF1027" s="159">
        <f t="shared" si="437"/>
        <v>0</v>
      </c>
      <c r="AG1027" s="159">
        <f t="shared" si="437"/>
        <v>1559015.6</v>
      </c>
    </row>
    <row r="1028" spans="1:33" ht="25.5">
      <c r="A1028" s="17" t="s">
        <v>51</v>
      </c>
      <c r="B1028" s="55">
        <v>795</v>
      </c>
      <c r="C1028" s="16" t="s">
        <v>365</v>
      </c>
      <c r="D1028" s="16" t="s">
        <v>37</v>
      </c>
      <c r="E1028" s="16" t="s">
        <v>608</v>
      </c>
      <c r="F1028" s="16" t="s">
        <v>52</v>
      </c>
      <c r="G1028" s="159">
        <f>'прил 7'!G1601</f>
        <v>2030000</v>
      </c>
      <c r="H1028" s="159">
        <f>'прил 7'!H1601</f>
        <v>2030000</v>
      </c>
      <c r="I1028" s="159">
        <f>'прил 7'!I1601</f>
        <v>2030000</v>
      </c>
      <c r="J1028" s="159">
        <f>'прил 7'!J1601</f>
        <v>2030000</v>
      </c>
      <c r="K1028" s="159">
        <f>'прил 7'!K1601</f>
        <v>2030000</v>
      </c>
      <c r="L1028" s="159">
        <f>'прил 7'!L1601</f>
        <v>2030000</v>
      </c>
      <c r="M1028" s="159">
        <f>'прил 7'!M1601</f>
        <v>2030000</v>
      </c>
      <c r="N1028" s="159">
        <f>'прил 7'!N1601</f>
        <v>2030000</v>
      </c>
      <c r="O1028" s="159">
        <f>'прил 7'!O1601</f>
        <v>2030000</v>
      </c>
      <c r="P1028" s="159">
        <f>'прил 7'!P1601</f>
        <v>2030000</v>
      </c>
      <c r="Q1028" s="159">
        <f>'прил 7'!Q1601</f>
        <v>2030000</v>
      </c>
      <c r="R1028" s="159">
        <f>'прил 7'!R1601</f>
        <v>1559015.6</v>
      </c>
      <c r="S1028" s="159">
        <f>'прил 7'!S1601</f>
        <v>0</v>
      </c>
      <c r="T1028" s="159">
        <f>'прил 7'!T1601</f>
        <v>0</v>
      </c>
      <c r="U1028" s="159">
        <f>'прил 7'!U1601</f>
        <v>0</v>
      </c>
      <c r="V1028" s="159">
        <f>'прил 7'!V1601</f>
        <v>0</v>
      </c>
      <c r="W1028" s="159">
        <f>'прил 7'!W1601</f>
        <v>0</v>
      </c>
      <c r="X1028" s="159">
        <f>'прил 7'!X1601</f>
        <v>0</v>
      </c>
      <c r="Y1028" s="159">
        <f>'прил 7'!Y1601</f>
        <v>0</v>
      </c>
      <c r="Z1028" s="159">
        <f>'прил 7'!Z1601</f>
        <v>0</v>
      </c>
      <c r="AA1028" s="159">
        <f>'прил 7'!AA1601</f>
        <v>0</v>
      </c>
      <c r="AB1028" s="159">
        <f>'прил 7'!AB1601</f>
        <v>0</v>
      </c>
      <c r="AC1028" s="159">
        <f>'прил 7'!AC1601</f>
        <v>0</v>
      </c>
      <c r="AD1028" s="159">
        <f>'прил 7'!AD1601</f>
        <v>0</v>
      </c>
      <c r="AE1028" s="159">
        <f>'прил 7'!AE1601</f>
        <v>0</v>
      </c>
      <c r="AF1028" s="159">
        <f>'прил 7'!AF1601</f>
        <v>0</v>
      </c>
      <c r="AG1028" s="159">
        <v>1559015.6</v>
      </c>
    </row>
    <row r="1029" spans="1:33">
      <c r="A1029" s="17" t="s">
        <v>224</v>
      </c>
      <c r="B1029" s="55">
        <v>795</v>
      </c>
      <c r="C1029" s="16" t="s">
        <v>365</v>
      </c>
      <c r="D1029" s="16" t="s">
        <v>109</v>
      </c>
      <c r="E1029" s="16" t="s">
        <v>181</v>
      </c>
      <c r="F1029" s="16"/>
      <c r="G1029" s="159">
        <f>G1030+G1035</f>
        <v>432320.33999999997</v>
      </c>
      <c r="H1029" s="159">
        <f t="shared" ref="H1029:AG1029" si="438">H1030+H1035</f>
        <v>432320.33999999997</v>
      </c>
      <c r="I1029" s="159">
        <f t="shared" si="438"/>
        <v>432320.33999999997</v>
      </c>
      <c r="J1029" s="159">
        <f t="shared" si="438"/>
        <v>432320.33999999997</v>
      </c>
      <c r="K1029" s="159">
        <f t="shared" si="438"/>
        <v>432320.33999999997</v>
      </c>
      <c r="L1029" s="159">
        <f t="shared" si="438"/>
        <v>432320.33999999997</v>
      </c>
      <c r="M1029" s="159">
        <f t="shared" si="438"/>
        <v>432320.33999999997</v>
      </c>
      <c r="N1029" s="159">
        <f t="shared" si="438"/>
        <v>432320.33999999997</v>
      </c>
      <c r="O1029" s="159">
        <f t="shared" si="438"/>
        <v>432320.33999999997</v>
      </c>
      <c r="P1029" s="159">
        <f t="shared" si="438"/>
        <v>432320.33999999997</v>
      </c>
      <c r="Q1029" s="159">
        <f t="shared" si="438"/>
        <v>432320.33999999997</v>
      </c>
      <c r="R1029" s="159">
        <f t="shared" si="438"/>
        <v>432320.31</v>
      </c>
      <c r="S1029" s="159">
        <f t="shared" si="438"/>
        <v>0</v>
      </c>
      <c r="T1029" s="159">
        <f t="shared" si="438"/>
        <v>0</v>
      </c>
      <c r="U1029" s="159">
        <f t="shared" si="438"/>
        <v>0</v>
      </c>
      <c r="V1029" s="159">
        <f t="shared" si="438"/>
        <v>0</v>
      </c>
      <c r="W1029" s="159">
        <f t="shared" si="438"/>
        <v>0</v>
      </c>
      <c r="X1029" s="159">
        <f t="shared" si="438"/>
        <v>0</v>
      </c>
      <c r="Y1029" s="159">
        <f t="shared" si="438"/>
        <v>0</v>
      </c>
      <c r="Z1029" s="159">
        <f t="shared" si="438"/>
        <v>0</v>
      </c>
      <c r="AA1029" s="159">
        <f t="shared" si="438"/>
        <v>0</v>
      </c>
      <c r="AB1029" s="159">
        <f t="shared" si="438"/>
        <v>0</v>
      </c>
      <c r="AC1029" s="159">
        <f t="shared" si="438"/>
        <v>0</v>
      </c>
      <c r="AD1029" s="159">
        <f t="shared" si="438"/>
        <v>0</v>
      </c>
      <c r="AE1029" s="159">
        <f t="shared" si="438"/>
        <v>0</v>
      </c>
      <c r="AF1029" s="159">
        <f t="shared" si="438"/>
        <v>0</v>
      </c>
      <c r="AG1029" s="159">
        <f t="shared" si="438"/>
        <v>432320.31</v>
      </c>
    </row>
    <row r="1030" spans="1:33" ht="25.5" customHeight="1">
      <c r="A1030" s="17" t="s">
        <v>649</v>
      </c>
      <c r="B1030" s="15">
        <v>793</v>
      </c>
      <c r="C1030" s="16" t="s">
        <v>26</v>
      </c>
      <c r="D1030" s="16" t="s">
        <v>32</v>
      </c>
      <c r="E1030" s="16" t="s">
        <v>181</v>
      </c>
      <c r="F1030" s="16" t="s">
        <v>50</v>
      </c>
      <c r="G1030" s="159">
        <f>G1031</f>
        <v>184500</v>
      </c>
      <c r="H1030" s="159">
        <f t="shared" ref="H1030:AG1030" si="439">H1031</f>
        <v>184500</v>
      </c>
      <c r="I1030" s="159">
        <f t="shared" si="439"/>
        <v>184500</v>
      </c>
      <c r="J1030" s="159">
        <f t="shared" si="439"/>
        <v>184500</v>
      </c>
      <c r="K1030" s="159">
        <f t="shared" si="439"/>
        <v>184500</v>
      </c>
      <c r="L1030" s="159">
        <f t="shared" si="439"/>
        <v>184500</v>
      </c>
      <c r="M1030" s="159">
        <f t="shared" si="439"/>
        <v>184500</v>
      </c>
      <c r="N1030" s="159">
        <f t="shared" si="439"/>
        <v>184500</v>
      </c>
      <c r="O1030" s="159">
        <f t="shared" si="439"/>
        <v>184500</v>
      </c>
      <c r="P1030" s="159">
        <f t="shared" si="439"/>
        <v>184500</v>
      </c>
      <c r="Q1030" s="159">
        <f t="shared" si="439"/>
        <v>184500</v>
      </c>
      <c r="R1030" s="159">
        <f t="shared" si="439"/>
        <v>184500</v>
      </c>
      <c r="S1030" s="159">
        <f t="shared" si="439"/>
        <v>0</v>
      </c>
      <c r="T1030" s="159">
        <f t="shared" si="439"/>
        <v>0</v>
      </c>
      <c r="U1030" s="159">
        <f t="shared" si="439"/>
        <v>0</v>
      </c>
      <c r="V1030" s="159">
        <f t="shared" si="439"/>
        <v>0</v>
      </c>
      <c r="W1030" s="159">
        <f t="shared" si="439"/>
        <v>0</v>
      </c>
      <c r="X1030" s="159">
        <f t="shared" si="439"/>
        <v>0</v>
      </c>
      <c r="Y1030" s="159">
        <f t="shared" si="439"/>
        <v>0</v>
      </c>
      <c r="Z1030" s="159">
        <f t="shared" si="439"/>
        <v>0</v>
      </c>
      <c r="AA1030" s="159">
        <f t="shared" si="439"/>
        <v>0</v>
      </c>
      <c r="AB1030" s="159">
        <f t="shared" si="439"/>
        <v>0</v>
      </c>
      <c r="AC1030" s="159">
        <f t="shared" si="439"/>
        <v>0</v>
      </c>
      <c r="AD1030" s="159">
        <f t="shared" si="439"/>
        <v>0</v>
      </c>
      <c r="AE1030" s="159">
        <f t="shared" si="439"/>
        <v>0</v>
      </c>
      <c r="AF1030" s="159">
        <f t="shared" si="439"/>
        <v>0</v>
      </c>
      <c r="AG1030" s="159">
        <f t="shared" si="439"/>
        <v>184500</v>
      </c>
    </row>
    <row r="1031" spans="1:33" ht="25.5" customHeight="1">
      <c r="A1031" s="17" t="s">
        <v>51</v>
      </c>
      <c r="B1031" s="15">
        <v>793</v>
      </c>
      <c r="C1031" s="16" t="s">
        <v>26</v>
      </c>
      <c r="D1031" s="16" t="s">
        <v>32</v>
      </c>
      <c r="E1031" s="16" t="s">
        <v>181</v>
      </c>
      <c r="F1031" s="16" t="s">
        <v>52</v>
      </c>
      <c r="G1031" s="159">
        <f>'прил 7'!G1650</f>
        <v>184500</v>
      </c>
      <c r="H1031" s="159">
        <f>'прил 7'!H1650</f>
        <v>184500</v>
      </c>
      <c r="I1031" s="159">
        <f>'прил 7'!I1650</f>
        <v>184500</v>
      </c>
      <c r="J1031" s="159">
        <f>'прил 7'!J1650</f>
        <v>184500</v>
      </c>
      <c r="K1031" s="159">
        <f>'прил 7'!K1650</f>
        <v>184500</v>
      </c>
      <c r="L1031" s="159">
        <f>'прил 7'!L1650</f>
        <v>184500</v>
      </c>
      <c r="M1031" s="159">
        <f>'прил 7'!M1650</f>
        <v>184500</v>
      </c>
      <c r="N1031" s="159">
        <f>'прил 7'!N1650</f>
        <v>184500</v>
      </c>
      <c r="O1031" s="159">
        <f>'прил 7'!O1650</f>
        <v>184500</v>
      </c>
      <c r="P1031" s="159">
        <f>'прил 7'!P1650</f>
        <v>184500</v>
      </c>
      <c r="Q1031" s="159">
        <f>'прил 7'!Q1650</f>
        <v>184500</v>
      </c>
      <c r="R1031" s="159">
        <f>'прил 7'!R1650</f>
        <v>184500</v>
      </c>
      <c r="S1031" s="159">
        <f>'прил 7'!S1650</f>
        <v>0</v>
      </c>
      <c r="T1031" s="159">
        <f>'прил 7'!T1650</f>
        <v>0</v>
      </c>
      <c r="U1031" s="159">
        <f>'прил 7'!U1650</f>
        <v>0</v>
      </c>
      <c r="V1031" s="159">
        <f>'прил 7'!V1650</f>
        <v>0</v>
      </c>
      <c r="W1031" s="159">
        <f>'прил 7'!W1650</f>
        <v>0</v>
      </c>
      <c r="X1031" s="159">
        <f>'прил 7'!X1650</f>
        <v>0</v>
      </c>
      <c r="Y1031" s="159">
        <f>'прил 7'!Y1650</f>
        <v>0</v>
      </c>
      <c r="Z1031" s="159">
        <f>'прил 7'!Z1650</f>
        <v>0</v>
      </c>
      <c r="AA1031" s="159">
        <f>'прил 7'!AA1650</f>
        <v>0</v>
      </c>
      <c r="AB1031" s="159">
        <f>'прил 7'!AB1650</f>
        <v>0</v>
      </c>
      <c r="AC1031" s="159">
        <f>'прил 7'!AC1650</f>
        <v>0</v>
      </c>
      <c r="AD1031" s="159">
        <f>'прил 7'!AD1650</f>
        <v>0</v>
      </c>
      <c r="AE1031" s="159">
        <f>'прил 7'!AE1650</f>
        <v>0</v>
      </c>
      <c r="AF1031" s="159">
        <f>'прил 7'!AF1650</f>
        <v>0</v>
      </c>
      <c r="AG1031" s="159">
        <v>184500</v>
      </c>
    </row>
    <row r="1032" spans="1:33" hidden="1">
      <c r="A1032" s="17"/>
      <c r="B1032" s="55"/>
      <c r="C1032" s="16"/>
      <c r="D1032" s="16"/>
      <c r="E1032" s="16"/>
      <c r="F1032" s="16"/>
      <c r="G1032" s="159"/>
      <c r="H1032" s="159"/>
      <c r="I1032" s="159"/>
      <c r="J1032" s="159"/>
      <c r="K1032" s="159"/>
      <c r="L1032" s="159"/>
      <c r="M1032" s="159"/>
      <c r="N1032" s="159"/>
      <c r="O1032" s="159"/>
      <c r="P1032" s="159"/>
      <c r="Q1032" s="159"/>
      <c r="R1032" s="159"/>
      <c r="S1032" s="159"/>
      <c r="T1032" s="159"/>
      <c r="U1032" s="159"/>
      <c r="V1032" s="159"/>
      <c r="W1032" s="159"/>
      <c r="X1032" s="159"/>
      <c r="Y1032" s="159"/>
      <c r="Z1032" s="159"/>
      <c r="AA1032" s="159"/>
      <c r="AB1032" s="159"/>
      <c r="AC1032" s="159"/>
      <c r="AD1032" s="159"/>
      <c r="AE1032" s="159"/>
      <c r="AF1032" s="159"/>
      <c r="AG1032" s="159"/>
    </row>
    <row r="1033" spans="1:33" s="4" customFormat="1" ht="67.5" hidden="1" customHeight="1">
      <c r="A1033" s="17" t="s">
        <v>644</v>
      </c>
      <c r="B1033" s="55">
        <v>795</v>
      </c>
      <c r="C1033" s="16" t="s">
        <v>365</v>
      </c>
      <c r="D1033" s="16" t="s">
        <v>37</v>
      </c>
      <c r="E1033" s="16" t="s">
        <v>645</v>
      </c>
      <c r="F1033" s="16"/>
      <c r="G1033" s="159" t="e">
        <f>#REF!</f>
        <v>#REF!</v>
      </c>
      <c r="H1033" s="159" t="e">
        <f>#REF!</f>
        <v>#REF!</v>
      </c>
      <c r="I1033" s="159" t="e">
        <f>#REF!</f>
        <v>#REF!</v>
      </c>
      <c r="J1033" s="159" t="e">
        <f>#REF!</f>
        <v>#REF!</v>
      </c>
      <c r="K1033" s="159" t="e">
        <f>#REF!</f>
        <v>#REF!</v>
      </c>
      <c r="L1033" s="159" t="e">
        <f>#REF!</f>
        <v>#REF!</v>
      </c>
      <c r="M1033" s="159" t="e">
        <f>#REF!</f>
        <v>#REF!</v>
      </c>
      <c r="N1033" s="159" t="e">
        <f>#REF!</f>
        <v>#REF!</v>
      </c>
      <c r="O1033" s="159" t="e">
        <f>#REF!</f>
        <v>#REF!</v>
      </c>
      <c r="P1033" s="159" t="e">
        <f>#REF!</f>
        <v>#REF!</v>
      </c>
      <c r="Q1033" s="159" t="e">
        <f>#REF!</f>
        <v>#REF!</v>
      </c>
      <c r="R1033" s="159" t="e">
        <f>#REF!</f>
        <v>#REF!</v>
      </c>
      <c r="S1033" s="159" t="e">
        <f>#REF!</f>
        <v>#REF!</v>
      </c>
      <c r="T1033" s="159" t="e">
        <f>#REF!</f>
        <v>#REF!</v>
      </c>
      <c r="U1033" s="159" t="e">
        <f>#REF!</f>
        <v>#REF!</v>
      </c>
      <c r="V1033" s="159" t="e">
        <f>#REF!</f>
        <v>#REF!</v>
      </c>
      <c r="W1033" s="159" t="e">
        <f>#REF!</f>
        <v>#REF!</v>
      </c>
      <c r="X1033" s="159" t="e">
        <f>#REF!</f>
        <v>#REF!</v>
      </c>
      <c r="Y1033" s="159" t="e">
        <f>#REF!</f>
        <v>#REF!</v>
      </c>
      <c r="Z1033" s="159" t="e">
        <f>#REF!</f>
        <v>#REF!</v>
      </c>
      <c r="AA1033" s="159" t="e">
        <f>#REF!</f>
        <v>#REF!</v>
      </c>
      <c r="AB1033" s="159" t="e">
        <f>#REF!</f>
        <v>#REF!</v>
      </c>
      <c r="AC1033" s="159" t="e">
        <f>#REF!</f>
        <v>#REF!</v>
      </c>
      <c r="AD1033" s="159" t="e">
        <f>#REF!</f>
        <v>#REF!</v>
      </c>
      <c r="AE1033" s="159" t="e">
        <f>#REF!</f>
        <v>#REF!</v>
      </c>
      <c r="AF1033" s="159" t="e">
        <f>#REF!</f>
        <v>#REF!</v>
      </c>
      <c r="AG1033" s="159" t="e">
        <f>#REF!</f>
        <v>#REF!</v>
      </c>
    </row>
    <row r="1034" spans="1:33" hidden="1">
      <c r="A1034" s="17"/>
      <c r="B1034" s="55"/>
      <c r="C1034" s="16"/>
      <c r="D1034" s="16"/>
      <c r="E1034" s="16"/>
      <c r="F1034" s="16"/>
      <c r="G1034" s="159"/>
      <c r="H1034" s="159"/>
      <c r="I1034" s="159"/>
      <c r="J1034" s="159"/>
      <c r="K1034" s="159"/>
      <c r="L1034" s="159"/>
      <c r="M1034" s="159"/>
      <c r="N1034" s="159"/>
      <c r="O1034" s="159"/>
      <c r="P1034" s="159"/>
      <c r="Q1034" s="159"/>
      <c r="R1034" s="159"/>
      <c r="S1034" s="159"/>
      <c r="T1034" s="159"/>
      <c r="U1034" s="159"/>
      <c r="V1034" s="159"/>
      <c r="W1034" s="159"/>
      <c r="X1034" s="159"/>
      <c r="Y1034" s="159"/>
      <c r="Z1034" s="159"/>
      <c r="AA1034" s="159"/>
      <c r="AB1034" s="159"/>
      <c r="AC1034" s="159"/>
      <c r="AD1034" s="159"/>
      <c r="AE1034" s="159"/>
      <c r="AF1034" s="159"/>
      <c r="AG1034" s="159"/>
    </row>
    <row r="1035" spans="1:33">
      <c r="A1035" s="17" t="s">
        <v>343</v>
      </c>
      <c r="B1035" s="55">
        <v>795</v>
      </c>
      <c r="C1035" s="16" t="s">
        <v>365</v>
      </c>
      <c r="D1035" s="16" t="s">
        <v>109</v>
      </c>
      <c r="E1035" s="16" t="s">
        <v>181</v>
      </c>
      <c r="F1035" s="16" t="s">
        <v>344</v>
      </c>
      <c r="G1035" s="159">
        <f>G1036</f>
        <v>247820.34</v>
      </c>
      <c r="H1035" s="159">
        <f t="shared" ref="H1035:AG1035" si="440">H1036</f>
        <v>247820.34</v>
      </c>
      <c r="I1035" s="159">
        <f t="shared" si="440"/>
        <v>247820.34</v>
      </c>
      <c r="J1035" s="159">
        <f t="shared" si="440"/>
        <v>247820.34</v>
      </c>
      <c r="K1035" s="159">
        <f t="shared" si="440"/>
        <v>247820.34</v>
      </c>
      <c r="L1035" s="159">
        <f t="shared" si="440"/>
        <v>247820.34</v>
      </c>
      <c r="M1035" s="159">
        <f t="shared" si="440"/>
        <v>247820.34</v>
      </c>
      <c r="N1035" s="159">
        <f t="shared" si="440"/>
        <v>247820.34</v>
      </c>
      <c r="O1035" s="159">
        <f t="shared" si="440"/>
        <v>247820.34</v>
      </c>
      <c r="P1035" s="159">
        <f t="shared" si="440"/>
        <v>247820.34</v>
      </c>
      <c r="Q1035" s="159">
        <f t="shared" si="440"/>
        <v>247820.34</v>
      </c>
      <c r="R1035" s="159">
        <f t="shared" si="440"/>
        <v>247820.31</v>
      </c>
      <c r="S1035" s="159">
        <f t="shared" si="440"/>
        <v>0</v>
      </c>
      <c r="T1035" s="159">
        <f t="shared" si="440"/>
        <v>0</v>
      </c>
      <c r="U1035" s="159">
        <f t="shared" si="440"/>
        <v>0</v>
      </c>
      <c r="V1035" s="159">
        <f t="shared" si="440"/>
        <v>0</v>
      </c>
      <c r="W1035" s="159">
        <f t="shared" si="440"/>
        <v>0</v>
      </c>
      <c r="X1035" s="159">
        <f t="shared" si="440"/>
        <v>0</v>
      </c>
      <c r="Y1035" s="159">
        <f t="shared" si="440"/>
        <v>0</v>
      </c>
      <c r="Z1035" s="159">
        <f t="shared" si="440"/>
        <v>0</v>
      </c>
      <c r="AA1035" s="159">
        <f t="shared" si="440"/>
        <v>0</v>
      </c>
      <c r="AB1035" s="159">
        <f t="shared" si="440"/>
        <v>0</v>
      </c>
      <c r="AC1035" s="159">
        <f t="shared" si="440"/>
        <v>0</v>
      </c>
      <c r="AD1035" s="159">
        <f t="shared" si="440"/>
        <v>0</v>
      </c>
      <c r="AE1035" s="159">
        <f t="shared" si="440"/>
        <v>0</v>
      </c>
      <c r="AF1035" s="159">
        <f t="shared" si="440"/>
        <v>0</v>
      </c>
      <c r="AG1035" s="159">
        <f t="shared" si="440"/>
        <v>247820.31</v>
      </c>
    </row>
    <row r="1036" spans="1:33">
      <c r="A1036" s="17" t="s">
        <v>371</v>
      </c>
      <c r="B1036" s="55">
        <v>795</v>
      </c>
      <c r="C1036" s="16" t="s">
        <v>365</v>
      </c>
      <c r="D1036" s="16" t="s">
        <v>109</v>
      </c>
      <c r="E1036" s="16" t="s">
        <v>181</v>
      </c>
      <c r="F1036" s="16" t="s">
        <v>372</v>
      </c>
      <c r="G1036" s="159">
        <f>'прил 7'!G1652</f>
        <v>247820.34</v>
      </c>
      <c r="H1036" s="159">
        <f>'прил 7'!H1652</f>
        <v>247820.34</v>
      </c>
      <c r="I1036" s="159">
        <f>'прил 7'!I1652</f>
        <v>247820.34</v>
      </c>
      <c r="J1036" s="159">
        <f>'прил 7'!J1652</f>
        <v>247820.34</v>
      </c>
      <c r="K1036" s="159">
        <f>'прил 7'!K1652</f>
        <v>247820.34</v>
      </c>
      <c r="L1036" s="159">
        <f>'прил 7'!L1652</f>
        <v>247820.34</v>
      </c>
      <c r="M1036" s="159">
        <f>'прил 7'!M1652</f>
        <v>247820.34</v>
      </c>
      <c r="N1036" s="159">
        <f>'прил 7'!N1652</f>
        <v>247820.34</v>
      </c>
      <c r="O1036" s="159">
        <f>'прил 7'!O1652</f>
        <v>247820.34</v>
      </c>
      <c r="P1036" s="159">
        <f>'прил 7'!P1652</f>
        <v>247820.34</v>
      </c>
      <c r="Q1036" s="159">
        <f>'прил 7'!Q1652</f>
        <v>247820.34</v>
      </c>
      <c r="R1036" s="159">
        <f>'прил 7'!R1652</f>
        <v>247820.31</v>
      </c>
      <c r="S1036" s="159">
        <f>'прил 7'!S1652</f>
        <v>0</v>
      </c>
      <c r="T1036" s="159">
        <f>'прил 7'!T1652</f>
        <v>0</v>
      </c>
      <c r="U1036" s="159">
        <f>'прил 7'!U1652</f>
        <v>0</v>
      </c>
      <c r="V1036" s="159">
        <f>'прил 7'!V1652</f>
        <v>0</v>
      </c>
      <c r="W1036" s="159">
        <f>'прил 7'!W1652</f>
        <v>0</v>
      </c>
      <c r="X1036" s="159">
        <f>'прил 7'!X1652</f>
        <v>0</v>
      </c>
      <c r="Y1036" s="159">
        <f>'прил 7'!Y1652</f>
        <v>0</v>
      </c>
      <c r="Z1036" s="159">
        <f>'прил 7'!Z1652</f>
        <v>0</v>
      </c>
      <c r="AA1036" s="159">
        <f>'прил 7'!AA1652</f>
        <v>0</v>
      </c>
      <c r="AB1036" s="159">
        <f>'прил 7'!AB1652</f>
        <v>0</v>
      </c>
      <c r="AC1036" s="159">
        <f>'прил 7'!AC1652</f>
        <v>0</v>
      </c>
      <c r="AD1036" s="159">
        <f>'прил 7'!AD1652</f>
        <v>0</v>
      </c>
      <c r="AE1036" s="159">
        <f>'прил 7'!AE1652</f>
        <v>0</v>
      </c>
      <c r="AF1036" s="159">
        <f>'прил 7'!AF1652</f>
        <v>0</v>
      </c>
      <c r="AG1036" s="159">
        <v>247820.31</v>
      </c>
    </row>
    <row r="1037" spans="1:33" ht="34.5" customHeight="1">
      <c r="A1037" s="17" t="s">
        <v>944</v>
      </c>
      <c r="B1037" s="55">
        <v>795</v>
      </c>
      <c r="C1037" s="16" t="s">
        <v>365</v>
      </c>
      <c r="D1037" s="16" t="s">
        <v>37</v>
      </c>
      <c r="E1037" s="16" t="s">
        <v>943</v>
      </c>
      <c r="F1037" s="16"/>
      <c r="G1037" s="159">
        <f>G1038</f>
        <v>6782900</v>
      </c>
      <c r="H1037" s="159">
        <f t="shared" ref="H1037:AG1038" si="441">H1038</f>
        <v>6782901</v>
      </c>
      <c r="I1037" s="159">
        <f t="shared" si="441"/>
        <v>6782902</v>
      </c>
      <c r="J1037" s="159">
        <f t="shared" si="441"/>
        <v>6782903</v>
      </c>
      <c r="K1037" s="159">
        <f t="shared" si="441"/>
        <v>6782904</v>
      </c>
      <c r="L1037" s="159">
        <f t="shared" si="441"/>
        <v>6782905</v>
      </c>
      <c r="M1037" s="159">
        <f t="shared" si="441"/>
        <v>6782906</v>
      </c>
      <c r="N1037" s="159">
        <f t="shared" si="441"/>
        <v>6782907</v>
      </c>
      <c r="O1037" s="159">
        <f t="shared" si="441"/>
        <v>6782908</v>
      </c>
      <c r="P1037" s="159">
        <f t="shared" si="441"/>
        <v>6782909</v>
      </c>
      <c r="Q1037" s="159">
        <f t="shared" si="441"/>
        <v>6782910</v>
      </c>
      <c r="R1037" s="159">
        <f t="shared" si="441"/>
        <v>6782911</v>
      </c>
      <c r="S1037" s="159">
        <f t="shared" si="441"/>
        <v>6782912</v>
      </c>
      <c r="T1037" s="159">
        <f t="shared" si="441"/>
        <v>6782913</v>
      </c>
      <c r="U1037" s="159">
        <f t="shared" si="441"/>
        <v>6782914</v>
      </c>
      <c r="V1037" s="159">
        <f t="shared" si="441"/>
        <v>6782915</v>
      </c>
      <c r="W1037" s="159">
        <f t="shared" si="441"/>
        <v>6782916</v>
      </c>
      <c r="X1037" s="159">
        <f t="shared" si="441"/>
        <v>6782917</v>
      </c>
      <c r="Y1037" s="159">
        <f t="shared" si="441"/>
        <v>6782918</v>
      </c>
      <c r="Z1037" s="159">
        <f t="shared" si="441"/>
        <v>6782919</v>
      </c>
      <c r="AA1037" s="159">
        <f t="shared" si="441"/>
        <v>6782920</v>
      </c>
      <c r="AB1037" s="159">
        <f t="shared" si="441"/>
        <v>6782921</v>
      </c>
      <c r="AC1037" s="159">
        <f t="shared" si="441"/>
        <v>6782922</v>
      </c>
      <c r="AD1037" s="159">
        <f t="shared" si="441"/>
        <v>6782923</v>
      </c>
      <c r="AE1037" s="159">
        <f t="shared" si="441"/>
        <v>6782924</v>
      </c>
      <c r="AF1037" s="159">
        <f t="shared" si="441"/>
        <v>6782925</v>
      </c>
      <c r="AG1037" s="159">
        <f t="shared" si="441"/>
        <v>6782900</v>
      </c>
    </row>
    <row r="1038" spans="1:33" ht="34.5" customHeight="1">
      <c r="A1038" s="17" t="s">
        <v>100</v>
      </c>
      <c r="B1038" s="55">
        <v>795</v>
      </c>
      <c r="C1038" s="16" t="s">
        <v>365</v>
      </c>
      <c r="D1038" s="16" t="s">
        <v>37</v>
      </c>
      <c r="E1038" s="16" t="s">
        <v>943</v>
      </c>
      <c r="F1038" s="16" t="s">
        <v>101</v>
      </c>
      <c r="G1038" s="159">
        <f>G1039</f>
        <v>6782900</v>
      </c>
      <c r="H1038" s="159">
        <f t="shared" si="441"/>
        <v>6782901</v>
      </c>
      <c r="I1038" s="159">
        <f t="shared" si="441"/>
        <v>6782902</v>
      </c>
      <c r="J1038" s="159">
        <f t="shared" si="441"/>
        <v>6782903</v>
      </c>
      <c r="K1038" s="159">
        <f t="shared" si="441"/>
        <v>6782904</v>
      </c>
      <c r="L1038" s="159">
        <f t="shared" si="441"/>
        <v>6782905</v>
      </c>
      <c r="M1038" s="159">
        <f t="shared" si="441"/>
        <v>6782906</v>
      </c>
      <c r="N1038" s="159">
        <f t="shared" si="441"/>
        <v>6782907</v>
      </c>
      <c r="O1038" s="159">
        <f t="shared" si="441"/>
        <v>6782908</v>
      </c>
      <c r="P1038" s="159">
        <f t="shared" si="441"/>
        <v>6782909</v>
      </c>
      <c r="Q1038" s="159">
        <f t="shared" si="441"/>
        <v>6782910</v>
      </c>
      <c r="R1038" s="159">
        <f t="shared" si="441"/>
        <v>6782911</v>
      </c>
      <c r="S1038" s="159">
        <f t="shared" si="441"/>
        <v>6782912</v>
      </c>
      <c r="T1038" s="159">
        <f t="shared" si="441"/>
        <v>6782913</v>
      </c>
      <c r="U1038" s="159">
        <f t="shared" si="441"/>
        <v>6782914</v>
      </c>
      <c r="V1038" s="159">
        <f t="shared" si="441"/>
        <v>6782915</v>
      </c>
      <c r="W1038" s="159">
        <f t="shared" si="441"/>
        <v>6782916</v>
      </c>
      <c r="X1038" s="159">
        <f t="shared" si="441"/>
        <v>6782917</v>
      </c>
      <c r="Y1038" s="159">
        <f t="shared" si="441"/>
        <v>6782918</v>
      </c>
      <c r="Z1038" s="159">
        <f t="shared" si="441"/>
        <v>6782919</v>
      </c>
      <c r="AA1038" s="159">
        <f t="shared" si="441"/>
        <v>6782920</v>
      </c>
      <c r="AB1038" s="159">
        <f t="shared" si="441"/>
        <v>6782921</v>
      </c>
      <c r="AC1038" s="159">
        <f t="shared" si="441"/>
        <v>6782922</v>
      </c>
      <c r="AD1038" s="159">
        <f t="shared" si="441"/>
        <v>6782923</v>
      </c>
      <c r="AE1038" s="159">
        <f t="shared" si="441"/>
        <v>6782924</v>
      </c>
      <c r="AF1038" s="159">
        <f t="shared" si="441"/>
        <v>6782925</v>
      </c>
      <c r="AG1038" s="159">
        <f t="shared" si="441"/>
        <v>6782900</v>
      </c>
    </row>
    <row r="1039" spans="1:33" ht="51.75" customHeight="1">
      <c r="A1039" s="17" t="s">
        <v>942</v>
      </c>
      <c r="B1039" s="55">
        <v>795</v>
      </c>
      <c r="C1039" s="16" t="s">
        <v>365</v>
      </c>
      <c r="D1039" s="16" t="s">
        <v>37</v>
      </c>
      <c r="E1039" s="16" t="s">
        <v>943</v>
      </c>
      <c r="F1039" s="16" t="s">
        <v>686</v>
      </c>
      <c r="G1039" s="159">
        <v>6782900</v>
      </c>
      <c r="H1039" s="159">
        <v>6782901</v>
      </c>
      <c r="I1039" s="159">
        <v>6782902</v>
      </c>
      <c r="J1039" s="159">
        <v>6782903</v>
      </c>
      <c r="K1039" s="159">
        <v>6782904</v>
      </c>
      <c r="L1039" s="159">
        <v>6782905</v>
      </c>
      <c r="M1039" s="159">
        <v>6782906</v>
      </c>
      <c r="N1039" s="159">
        <v>6782907</v>
      </c>
      <c r="O1039" s="159">
        <v>6782908</v>
      </c>
      <c r="P1039" s="159">
        <v>6782909</v>
      </c>
      <c r="Q1039" s="159">
        <v>6782910</v>
      </c>
      <c r="R1039" s="159">
        <v>6782911</v>
      </c>
      <c r="S1039" s="159">
        <v>6782912</v>
      </c>
      <c r="T1039" s="159">
        <v>6782913</v>
      </c>
      <c r="U1039" s="159">
        <v>6782914</v>
      </c>
      <c r="V1039" s="159">
        <v>6782915</v>
      </c>
      <c r="W1039" s="159">
        <v>6782916</v>
      </c>
      <c r="X1039" s="159">
        <v>6782917</v>
      </c>
      <c r="Y1039" s="159">
        <v>6782918</v>
      </c>
      <c r="Z1039" s="159">
        <v>6782919</v>
      </c>
      <c r="AA1039" s="159">
        <v>6782920</v>
      </c>
      <c r="AB1039" s="159">
        <v>6782921</v>
      </c>
      <c r="AC1039" s="159">
        <v>6782922</v>
      </c>
      <c r="AD1039" s="159">
        <v>6782923</v>
      </c>
      <c r="AE1039" s="159">
        <v>6782924</v>
      </c>
      <c r="AF1039" s="159">
        <v>6782925</v>
      </c>
      <c r="AG1039" s="159">
        <v>6782900</v>
      </c>
    </row>
    <row r="1040" spans="1:33" ht="34.5" customHeight="1">
      <c r="A1040" s="17" t="s">
        <v>895</v>
      </c>
      <c r="B1040" s="55">
        <v>795</v>
      </c>
      <c r="C1040" s="16" t="s">
        <v>365</v>
      </c>
      <c r="D1040" s="16" t="s">
        <v>37</v>
      </c>
      <c r="E1040" s="16" t="s">
        <v>894</v>
      </c>
      <c r="F1040" s="16"/>
      <c r="G1040" s="159">
        <f>G1041</f>
        <v>1500000</v>
      </c>
      <c r="H1040" s="159">
        <f t="shared" ref="H1040:AG1041" si="442">H1041</f>
        <v>1500001</v>
      </c>
      <c r="I1040" s="159">
        <f t="shared" si="442"/>
        <v>1500002</v>
      </c>
      <c r="J1040" s="159">
        <f t="shared" si="442"/>
        <v>1500003</v>
      </c>
      <c r="K1040" s="159">
        <f t="shared" si="442"/>
        <v>1500004</v>
      </c>
      <c r="L1040" s="159">
        <f t="shared" si="442"/>
        <v>1500005</v>
      </c>
      <c r="M1040" s="159">
        <f t="shared" si="442"/>
        <v>1500006</v>
      </c>
      <c r="N1040" s="159">
        <f t="shared" si="442"/>
        <v>1500007</v>
      </c>
      <c r="O1040" s="159">
        <f t="shared" si="442"/>
        <v>1500008</v>
      </c>
      <c r="P1040" s="159">
        <f t="shared" si="442"/>
        <v>1500009</v>
      </c>
      <c r="Q1040" s="159">
        <f t="shared" si="442"/>
        <v>1500010</v>
      </c>
      <c r="R1040" s="159">
        <f t="shared" si="442"/>
        <v>1500011</v>
      </c>
      <c r="S1040" s="159">
        <f t="shared" si="442"/>
        <v>1500012</v>
      </c>
      <c r="T1040" s="159">
        <f t="shared" si="442"/>
        <v>1500013</v>
      </c>
      <c r="U1040" s="159">
        <f t="shared" si="442"/>
        <v>1500014</v>
      </c>
      <c r="V1040" s="159">
        <f t="shared" si="442"/>
        <v>1500015</v>
      </c>
      <c r="W1040" s="159">
        <f t="shared" si="442"/>
        <v>1500016</v>
      </c>
      <c r="X1040" s="159">
        <f t="shared" si="442"/>
        <v>1500017</v>
      </c>
      <c r="Y1040" s="159">
        <f t="shared" si="442"/>
        <v>1500018</v>
      </c>
      <c r="Z1040" s="159">
        <f t="shared" si="442"/>
        <v>1500019</v>
      </c>
      <c r="AA1040" s="159">
        <f t="shared" si="442"/>
        <v>1500020</v>
      </c>
      <c r="AB1040" s="159">
        <f t="shared" si="442"/>
        <v>1500021</v>
      </c>
      <c r="AC1040" s="159">
        <f t="shared" si="442"/>
        <v>1500022</v>
      </c>
      <c r="AD1040" s="159">
        <f t="shared" si="442"/>
        <v>1500023</v>
      </c>
      <c r="AE1040" s="159">
        <f t="shared" si="442"/>
        <v>1500024</v>
      </c>
      <c r="AF1040" s="159">
        <f t="shared" si="442"/>
        <v>1500025</v>
      </c>
      <c r="AG1040" s="159">
        <f t="shared" si="442"/>
        <v>1500000</v>
      </c>
    </row>
    <row r="1041" spans="1:33" ht="34.5" customHeight="1">
      <c r="A1041" s="17" t="s">
        <v>49</v>
      </c>
      <c r="B1041" s="55">
        <v>795</v>
      </c>
      <c r="C1041" s="16" t="s">
        <v>365</v>
      </c>
      <c r="D1041" s="16" t="s">
        <v>37</v>
      </c>
      <c r="E1041" s="16" t="s">
        <v>894</v>
      </c>
      <c r="F1041" s="16" t="s">
        <v>50</v>
      </c>
      <c r="G1041" s="159">
        <f>G1042</f>
        <v>1500000</v>
      </c>
      <c r="H1041" s="159">
        <f t="shared" si="442"/>
        <v>1500001</v>
      </c>
      <c r="I1041" s="159">
        <f t="shared" si="442"/>
        <v>1500002</v>
      </c>
      <c r="J1041" s="159">
        <f t="shared" si="442"/>
        <v>1500003</v>
      </c>
      <c r="K1041" s="159">
        <f t="shared" si="442"/>
        <v>1500004</v>
      </c>
      <c r="L1041" s="159">
        <f t="shared" si="442"/>
        <v>1500005</v>
      </c>
      <c r="M1041" s="159">
        <f t="shared" si="442"/>
        <v>1500006</v>
      </c>
      <c r="N1041" s="159">
        <f t="shared" si="442"/>
        <v>1500007</v>
      </c>
      <c r="O1041" s="159">
        <f t="shared" si="442"/>
        <v>1500008</v>
      </c>
      <c r="P1041" s="159">
        <f t="shared" si="442"/>
        <v>1500009</v>
      </c>
      <c r="Q1041" s="159">
        <f t="shared" si="442"/>
        <v>1500010</v>
      </c>
      <c r="R1041" s="159">
        <f t="shared" si="442"/>
        <v>1500011</v>
      </c>
      <c r="S1041" s="159">
        <f t="shared" si="442"/>
        <v>1500012</v>
      </c>
      <c r="T1041" s="159">
        <f t="shared" si="442"/>
        <v>1500013</v>
      </c>
      <c r="U1041" s="159">
        <f t="shared" si="442"/>
        <v>1500014</v>
      </c>
      <c r="V1041" s="159">
        <f t="shared" si="442"/>
        <v>1500015</v>
      </c>
      <c r="W1041" s="159">
        <f t="shared" si="442"/>
        <v>1500016</v>
      </c>
      <c r="X1041" s="159">
        <f t="shared" si="442"/>
        <v>1500017</v>
      </c>
      <c r="Y1041" s="159">
        <f t="shared" si="442"/>
        <v>1500018</v>
      </c>
      <c r="Z1041" s="159">
        <f t="shared" si="442"/>
        <v>1500019</v>
      </c>
      <c r="AA1041" s="159">
        <f t="shared" si="442"/>
        <v>1500020</v>
      </c>
      <c r="AB1041" s="159">
        <f t="shared" si="442"/>
        <v>1500021</v>
      </c>
      <c r="AC1041" s="159">
        <f t="shared" si="442"/>
        <v>1500022</v>
      </c>
      <c r="AD1041" s="159">
        <f t="shared" si="442"/>
        <v>1500023</v>
      </c>
      <c r="AE1041" s="159">
        <f t="shared" si="442"/>
        <v>1500024</v>
      </c>
      <c r="AF1041" s="159">
        <f t="shared" si="442"/>
        <v>1500025</v>
      </c>
      <c r="AG1041" s="159">
        <f t="shared" si="442"/>
        <v>1500000</v>
      </c>
    </row>
    <row r="1042" spans="1:33" ht="34.5" customHeight="1">
      <c r="A1042" s="17" t="s">
        <v>51</v>
      </c>
      <c r="B1042" s="55">
        <v>795</v>
      </c>
      <c r="C1042" s="16" t="s">
        <v>365</v>
      </c>
      <c r="D1042" s="16" t="s">
        <v>37</v>
      </c>
      <c r="E1042" s="16" t="s">
        <v>894</v>
      </c>
      <c r="F1042" s="16" t="s">
        <v>52</v>
      </c>
      <c r="G1042" s="159">
        <v>1500000</v>
      </c>
      <c r="H1042" s="159">
        <v>1500001</v>
      </c>
      <c r="I1042" s="159">
        <v>1500002</v>
      </c>
      <c r="J1042" s="159">
        <v>1500003</v>
      </c>
      <c r="K1042" s="159">
        <v>1500004</v>
      </c>
      <c r="L1042" s="159">
        <v>1500005</v>
      </c>
      <c r="M1042" s="159">
        <v>1500006</v>
      </c>
      <c r="N1042" s="159">
        <v>1500007</v>
      </c>
      <c r="O1042" s="159">
        <v>1500008</v>
      </c>
      <c r="P1042" s="159">
        <v>1500009</v>
      </c>
      <c r="Q1042" s="159">
        <v>1500010</v>
      </c>
      <c r="R1042" s="159">
        <v>1500011</v>
      </c>
      <c r="S1042" s="159">
        <v>1500012</v>
      </c>
      <c r="T1042" s="159">
        <v>1500013</v>
      </c>
      <c r="U1042" s="159">
        <v>1500014</v>
      </c>
      <c r="V1042" s="159">
        <v>1500015</v>
      </c>
      <c r="W1042" s="159">
        <v>1500016</v>
      </c>
      <c r="X1042" s="159">
        <v>1500017</v>
      </c>
      <c r="Y1042" s="159">
        <v>1500018</v>
      </c>
      <c r="Z1042" s="159">
        <v>1500019</v>
      </c>
      <c r="AA1042" s="159">
        <v>1500020</v>
      </c>
      <c r="AB1042" s="159">
        <v>1500021</v>
      </c>
      <c r="AC1042" s="159">
        <v>1500022</v>
      </c>
      <c r="AD1042" s="159">
        <v>1500023</v>
      </c>
      <c r="AE1042" s="159">
        <v>1500024</v>
      </c>
      <c r="AF1042" s="159">
        <v>1500025</v>
      </c>
      <c r="AG1042" s="159">
        <v>1500000</v>
      </c>
    </row>
    <row r="1043" spans="1:33" ht="26.25" customHeight="1">
      <c r="A1043" s="17" t="s">
        <v>125</v>
      </c>
      <c r="B1043" s="55">
        <v>795</v>
      </c>
      <c r="C1043" s="16" t="s">
        <v>365</v>
      </c>
      <c r="D1043" s="16" t="s">
        <v>109</v>
      </c>
      <c r="E1043" s="16" t="s">
        <v>126</v>
      </c>
      <c r="F1043" s="16"/>
      <c r="G1043" s="159">
        <f>G1044</f>
        <v>50000</v>
      </c>
      <c r="H1043" s="159">
        <f t="shared" ref="H1043:AG1044" si="443">H1044</f>
        <v>50001</v>
      </c>
      <c r="I1043" s="159">
        <f t="shared" si="443"/>
        <v>50002</v>
      </c>
      <c r="J1043" s="159">
        <f t="shared" si="443"/>
        <v>50003</v>
      </c>
      <c r="K1043" s="159">
        <f t="shared" si="443"/>
        <v>50004</v>
      </c>
      <c r="L1043" s="159">
        <f t="shared" si="443"/>
        <v>50005</v>
      </c>
      <c r="M1043" s="159">
        <f t="shared" si="443"/>
        <v>50006</v>
      </c>
      <c r="N1043" s="159">
        <f t="shared" si="443"/>
        <v>50007</v>
      </c>
      <c r="O1043" s="159">
        <f t="shared" si="443"/>
        <v>50008</v>
      </c>
      <c r="P1043" s="159">
        <f t="shared" si="443"/>
        <v>50009</v>
      </c>
      <c r="Q1043" s="159">
        <f t="shared" si="443"/>
        <v>50010</v>
      </c>
      <c r="R1043" s="159">
        <f t="shared" si="443"/>
        <v>20000</v>
      </c>
      <c r="S1043" s="159">
        <f t="shared" si="443"/>
        <v>0</v>
      </c>
      <c r="T1043" s="159">
        <f t="shared" si="443"/>
        <v>0</v>
      </c>
      <c r="U1043" s="159">
        <f t="shared" si="443"/>
        <v>0</v>
      </c>
      <c r="V1043" s="159">
        <f t="shared" si="443"/>
        <v>0</v>
      </c>
      <c r="W1043" s="159">
        <f t="shared" si="443"/>
        <v>0</v>
      </c>
      <c r="X1043" s="159">
        <f t="shared" si="443"/>
        <v>0</v>
      </c>
      <c r="Y1043" s="159">
        <f t="shared" si="443"/>
        <v>0</v>
      </c>
      <c r="Z1043" s="159">
        <f t="shared" si="443"/>
        <v>0</v>
      </c>
      <c r="AA1043" s="159">
        <f t="shared" si="443"/>
        <v>0</v>
      </c>
      <c r="AB1043" s="159">
        <f t="shared" si="443"/>
        <v>0</v>
      </c>
      <c r="AC1043" s="159">
        <f t="shared" si="443"/>
        <v>0</v>
      </c>
      <c r="AD1043" s="159">
        <f t="shared" si="443"/>
        <v>0</v>
      </c>
      <c r="AE1043" s="159">
        <f t="shared" si="443"/>
        <v>0</v>
      </c>
      <c r="AF1043" s="159">
        <f t="shared" si="443"/>
        <v>0</v>
      </c>
      <c r="AG1043" s="159">
        <f t="shared" si="443"/>
        <v>20000</v>
      </c>
    </row>
    <row r="1044" spans="1:33" ht="26.25" customHeight="1">
      <c r="A1044" s="17" t="s">
        <v>49</v>
      </c>
      <c r="B1044" s="55">
        <v>795</v>
      </c>
      <c r="C1044" s="16" t="s">
        <v>365</v>
      </c>
      <c r="D1044" s="16" t="s">
        <v>109</v>
      </c>
      <c r="E1044" s="16" t="s">
        <v>126</v>
      </c>
      <c r="F1044" s="16" t="s">
        <v>50</v>
      </c>
      <c r="G1044" s="159">
        <f>G1045</f>
        <v>50000</v>
      </c>
      <c r="H1044" s="159">
        <f t="shared" si="443"/>
        <v>50001</v>
      </c>
      <c r="I1044" s="159">
        <f t="shared" si="443"/>
        <v>50002</v>
      </c>
      <c r="J1044" s="159">
        <f t="shared" si="443"/>
        <v>50003</v>
      </c>
      <c r="K1044" s="159">
        <f t="shared" si="443"/>
        <v>50004</v>
      </c>
      <c r="L1044" s="159">
        <f t="shared" si="443"/>
        <v>50005</v>
      </c>
      <c r="M1044" s="159">
        <f t="shared" si="443"/>
        <v>50006</v>
      </c>
      <c r="N1044" s="159">
        <f t="shared" si="443"/>
        <v>50007</v>
      </c>
      <c r="O1044" s="159">
        <f t="shared" si="443"/>
        <v>50008</v>
      </c>
      <c r="P1044" s="159">
        <f t="shared" si="443"/>
        <v>50009</v>
      </c>
      <c r="Q1044" s="159">
        <f t="shared" si="443"/>
        <v>50010</v>
      </c>
      <c r="R1044" s="159">
        <f t="shared" si="443"/>
        <v>20000</v>
      </c>
      <c r="S1044" s="159">
        <f t="shared" si="443"/>
        <v>0</v>
      </c>
      <c r="T1044" s="159">
        <f t="shared" si="443"/>
        <v>0</v>
      </c>
      <c r="U1044" s="159">
        <f t="shared" si="443"/>
        <v>0</v>
      </c>
      <c r="V1044" s="159">
        <f t="shared" si="443"/>
        <v>0</v>
      </c>
      <c r="W1044" s="159">
        <f t="shared" si="443"/>
        <v>0</v>
      </c>
      <c r="X1044" s="159">
        <f t="shared" si="443"/>
        <v>0</v>
      </c>
      <c r="Y1044" s="159">
        <f t="shared" si="443"/>
        <v>0</v>
      </c>
      <c r="Z1044" s="159">
        <f t="shared" si="443"/>
        <v>0</v>
      </c>
      <c r="AA1044" s="159">
        <f t="shared" si="443"/>
        <v>0</v>
      </c>
      <c r="AB1044" s="159">
        <f t="shared" si="443"/>
        <v>0</v>
      </c>
      <c r="AC1044" s="159">
        <f t="shared" si="443"/>
        <v>0</v>
      </c>
      <c r="AD1044" s="159">
        <f t="shared" si="443"/>
        <v>0</v>
      </c>
      <c r="AE1044" s="159">
        <f t="shared" si="443"/>
        <v>0</v>
      </c>
      <c r="AF1044" s="159">
        <f t="shared" si="443"/>
        <v>0</v>
      </c>
      <c r="AG1044" s="159">
        <f t="shared" si="443"/>
        <v>20000</v>
      </c>
    </row>
    <row r="1045" spans="1:33" ht="25.5">
      <c r="A1045" s="17" t="s">
        <v>51</v>
      </c>
      <c r="B1045" s="55">
        <v>795</v>
      </c>
      <c r="C1045" s="16" t="s">
        <v>365</v>
      </c>
      <c r="D1045" s="16" t="s">
        <v>109</v>
      </c>
      <c r="E1045" s="16" t="s">
        <v>126</v>
      </c>
      <c r="F1045" s="16" t="s">
        <v>52</v>
      </c>
      <c r="G1045" s="159">
        <f>'прил 7'!G1655</f>
        <v>50000</v>
      </c>
      <c r="H1045" s="159">
        <f>'прил 7'!H1655</f>
        <v>50001</v>
      </c>
      <c r="I1045" s="159">
        <f>'прил 7'!I1655</f>
        <v>50002</v>
      </c>
      <c r="J1045" s="159">
        <f>'прил 7'!J1655</f>
        <v>50003</v>
      </c>
      <c r="K1045" s="159">
        <f>'прил 7'!K1655</f>
        <v>50004</v>
      </c>
      <c r="L1045" s="159">
        <f>'прил 7'!L1655</f>
        <v>50005</v>
      </c>
      <c r="M1045" s="159">
        <f>'прил 7'!M1655</f>
        <v>50006</v>
      </c>
      <c r="N1045" s="159">
        <f>'прил 7'!N1655</f>
        <v>50007</v>
      </c>
      <c r="O1045" s="159">
        <f>'прил 7'!O1655</f>
        <v>50008</v>
      </c>
      <c r="P1045" s="159">
        <f>'прил 7'!P1655</f>
        <v>50009</v>
      </c>
      <c r="Q1045" s="159">
        <f>'прил 7'!Q1655</f>
        <v>50010</v>
      </c>
      <c r="R1045" s="159">
        <f>'прил 7'!R1655</f>
        <v>20000</v>
      </c>
      <c r="S1045" s="159">
        <f>'прил 7'!S1655</f>
        <v>0</v>
      </c>
      <c r="T1045" s="159">
        <f>'прил 7'!T1655</f>
        <v>0</v>
      </c>
      <c r="U1045" s="159">
        <f>'прил 7'!U1655</f>
        <v>0</v>
      </c>
      <c r="V1045" s="159">
        <f>'прил 7'!V1655</f>
        <v>0</v>
      </c>
      <c r="W1045" s="159">
        <f>'прил 7'!W1655</f>
        <v>0</v>
      </c>
      <c r="X1045" s="159">
        <f>'прил 7'!X1655</f>
        <v>0</v>
      </c>
      <c r="Y1045" s="159">
        <f>'прил 7'!Y1655</f>
        <v>0</v>
      </c>
      <c r="Z1045" s="159">
        <f>'прил 7'!Z1655</f>
        <v>0</v>
      </c>
      <c r="AA1045" s="159">
        <f>'прил 7'!AA1655</f>
        <v>0</v>
      </c>
      <c r="AB1045" s="159">
        <f>'прил 7'!AB1655</f>
        <v>0</v>
      </c>
      <c r="AC1045" s="159">
        <f>'прил 7'!AC1655</f>
        <v>0</v>
      </c>
      <c r="AD1045" s="159">
        <f>'прил 7'!AD1655</f>
        <v>0</v>
      </c>
      <c r="AE1045" s="159">
        <f>'прил 7'!AE1655</f>
        <v>0</v>
      </c>
      <c r="AF1045" s="159">
        <f>'прил 7'!AF1655</f>
        <v>0</v>
      </c>
      <c r="AG1045" s="159">
        <v>20000</v>
      </c>
    </row>
    <row r="1046" spans="1:33" ht="34.5" customHeight="1">
      <c r="A1046" s="17" t="s">
        <v>897</v>
      </c>
      <c r="B1046" s="55">
        <v>795</v>
      </c>
      <c r="C1046" s="16" t="s">
        <v>365</v>
      </c>
      <c r="D1046" s="16" t="s">
        <v>109</v>
      </c>
      <c r="E1046" s="16" t="s">
        <v>896</v>
      </c>
      <c r="F1046" s="16"/>
      <c r="G1046" s="159">
        <f>G1047</f>
        <v>137810</v>
      </c>
      <c r="H1046" s="159">
        <f t="shared" ref="H1046:AG1047" si="444">H1047</f>
        <v>137810</v>
      </c>
      <c r="I1046" s="159">
        <f t="shared" si="444"/>
        <v>137810</v>
      </c>
      <c r="J1046" s="159">
        <f t="shared" si="444"/>
        <v>137810</v>
      </c>
      <c r="K1046" s="159">
        <f t="shared" si="444"/>
        <v>137810</v>
      </c>
      <c r="L1046" s="159">
        <f t="shared" si="444"/>
        <v>137810</v>
      </c>
      <c r="M1046" s="159">
        <f t="shared" si="444"/>
        <v>137810</v>
      </c>
      <c r="N1046" s="159">
        <f t="shared" si="444"/>
        <v>137810</v>
      </c>
      <c r="O1046" s="159">
        <f t="shared" si="444"/>
        <v>137810</v>
      </c>
      <c r="P1046" s="159">
        <f t="shared" si="444"/>
        <v>137810</v>
      </c>
      <c r="Q1046" s="159">
        <f t="shared" si="444"/>
        <v>137810</v>
      </c>
      <c r="R1046" s="159">
        <f t="shared" si="444"/>
        <v>137810</v>
      </c>
      <c r="S1046" s="159">
        <f t="shared" si="444"/>
        <v>0</v>
      </c>
      <c r="T1046" s="159">
        <f t="shared" si="444"/>
        <v>0</v>
      </c>
      <c r="U1046" s="159">
        <f t="shared" si="444"/>
        <v>0</v>
      </c>
      <c r="V1046" s="159">
        <f t="shared" si="444"/>
        <v>0</v>
      </c>
      <c r="W1046" s="159">
        <f t="shared" si="444"/>
        <v>0</v>
      </c>
      <c r="X1046" s="159">
        <f t="shared" si="444"/>
        <v>0</v>
      </c>
      <c r="Y1046" s="159">
        <f t="shared" si="444"/>
        <v>0</v>
      </c>
      <c r="Z1046" s="159">
        <f t="shared" si="444"/>
        <v>0</v>
      </c>
      <c r="AA1046" s="159">
        <f t="shared" si="444"/>
        <v>0</v>
      </c>
      <c r="AB1046" s="159">
        <f t="shared" si="444"/>
        <v>0</v>
      </c>
      <c r="AC1046" s="159">
        <f t="shared" si="444"/>
        <v>0</v>
      </c>
      <c r="AD1046" s="159">
        <f t="shared" si="444"/>
        <v>0</v>
      </c>
      <c r="AE1046" s="159">
        <f t="shared" si="444"/>
        <v>0</v>
      </c>
      <c r="AF1046" s="159">
        <f t="shared" si="444"/>
        <v>0</v>
      </c>
      <c r="AG1046" s="159">
        <f t="shared" si="444"/>
        <v>137810</v>
      </c>
    </row>
    <row r="1047" spans="1:33" ht="34.5" customHeight="1">
      <c r="A1047" s="17" t="s">
        <v>49</v>
      </c>
      <c r="B1047" s="55">
        <v>795</v>
      </c>
      <c r="C1047" s="16" t="s">
        <v>365</v>
      </c>
      <c r="D1047" s="16" t="s">
        <v>109</v>
      </c>
      <c r="E1047" s="16" t="s">
        <v>896</v>
      </c>
      <c r="F1047" s="16" t="s">
        <v>50</v>
      </c>
      <c r="G1047" s="159">
        <f>G1048</f>
        <v>137810</v>
      </c>
      <c r="H1047" s="159">
        <f t="shared" si="444"/>
        <v>137810</v>
      </c>
      <c r="I1047" s="159">
        <f t="shared" si="444"/>
        <v>137810</v>
      </c>
      <c r="J1047" s="159">
        <f t="shared" si="444"/>
        <v>137810</v>
      </c>
      <c r="K1047" s="159">
        <f t="shared" si="444"/>
        <v>137810</v>
      </c>
      <c r="L1047" s="159">
        <f t="shared" si="444"/>
        <v>137810</v>
      </c>
      <c r="M1047" s="159">
        <f t="shared" si="444"/>
        <v>137810</v>
      </c>
      <c r="N1047" s="159">
        <f t="shared" si="444"/>
        <v>137810</v>
      </c>
      <c r="O1047" s="159">
        <f t="shared" si="444"/>
        <v>137810</v>
      </c>
      <c r="P1047" s="159">
        <f t="shared" si="444"/>
        <v>137810</v>
      </c>
      <c r="Q1047" s="159">
        <f t="shared" si="444"/>
        <v>137810</v>
      </c>
      <c r="R1047" s="159">
        <f t="shared" si="444"/>
        <v>137810</v>
      </c>
      <c r="S1047" s="159">
        <f t="shared" si="444"/>
        <v>0</v>
      </c>
      <c r="T1047" s="159">
        <f t="shared" si="444"/>
        <v>0</v>
      </c>
      <c r="U1047" s="159">
        <f t="shared" si="444"/>
        <v>0</v>
      </c>
      <c r="V1047" s="159">
        <f t="shared" si="444"/>
        <v>0</v>
      </c>
      <c r="W1047" s="159">
        <f t="shared" si="444"/>
        <v>0</v>
      </c>
      <c r="X1047" s="159">
        <f t="shared" si="444"/>
        <v>0</v>
      </c>
      <c r="Y1047" s="159">
        <f t="shared" si="444"/>
        <v>0</v>
      </c>
      <c r="Z1047" s="159">
        <f t="shared" si="444"/>
        <v>0</v>
      </c>
      <c r="AA1047" s="159">
        <f t="shared" si="444"/>
        <v>0</v>
      </c>
      <c r="AB1047" s="159">
        <f t="shared" si="444"/>
        <v>0</v>
      </c>
      <c r="AC1047" s="159">
        <f t="shared" si="444"/>
        <v>0</v>
      </c>
      <c r="AD1047" s="159">
        <f t="shared" si="444"/>
        <v>0</v>
      </c>
      <c r="AE1047" s="159">
        <f t="shared" si="444"/>
        <v>0</v>
      </c>
      <c r="AF1047" s="159">
        <f t="shared" si="444"/>
        <v>0</v>
      </c>
      <c r="AG1047" s="159">
        <f t="shared" si="444"/>
        <v>137810</v>
      </c>
    </row>
    <row r="1048" spans="1:33" ht="34.5" customHeight="1">
      <c r="A1048" s="17" t="s">
        <v>51</v>
      </c>
      <c r="B1048" s="55">
        <v>795</v>
      </c>
      <c r="C1048" s="16" t="s">
        <v>365</v>
      </c>
      <c r="D1048" s="16" t="s">
        <v>109</v>
      </c>
      <c r="E1048" s="16" t="s">
        <v>896</v>
      </c>
      <c r="F1048" s="16" t="s">
        <v>52</v>
      </c>
      <c r="G1048" s="159">
        <f>'прил 7'!G1690</f>
        <v>137810</v>
      </c>
      <c r="H1048" s="159">
        <f>'прил 7'!H1690</f>
        <v>137810</v>
      </c>
      <c r="I1048" s="159">
        <f>'прил 7'!I1690</f>
        <v>137810</v>
      </c>
      <c r="J1048" s="159">
        <f>'прил 7'!J1690</f>
        <v>137810</v>
      </c>
      <c r="K1048" s="159">
        <f>'прил 7'!K1690</f>
        <v>137810</v>
      </c>
      <c r="L1048" s="159">
        <f>'прил 7'!L1690</f>
        <v>137810</v>
      </c>
      <c r="M1048" s="159">
        <f>'прил 7'!M1690</f>
        <v>137810</v>
      </c>
      <c r="N1048" s="159">
        <f>'прил 7'!N1690</f>
        <v>137810</v>
      </c>
      <c r="O1048" s="159">
        <f>'прил 7'!O1690</f>
        <v>137810</v>
      </c>
      <c r="P1048" s="159">
        <f>'прил 7'!P1690</f>
        <v>137810</v>
      </c>
      <c r="Q1048" s="159">
        <f>'прил 7'!Q1690</f>
        <v>137810</v>
      </c>
      <c r="R1048" s="159">
        <f>'прил 7'!R1690</f>
        <v>137810</v>
      </c>
      <c r="S1048" s="159">
        <f>'прил 7'!S1690</f>
        <v>0</v>
      </c>
      <c r="T1048" s="159">
        <f>'прил 7'!T1690</f>
        <v>0</v>
      </c>
      <c r="U1048" s="159">
        <f>'прил 7'!U1690</f>
        <v>0</v>
      </c>
      <c r="V1048" s="159">
        <f>'прил 7'!V1690</f>
        <v>0</v>
      </c>
      <c r="W1048" s="159">
        <f>'прил 7'!W1690</f>
        <v>0</v>
      </c>
      <c r="X1048" s="159">
        <f>'прил 7'!X1690</f>
        <v>0</v>
      </c>
      <c r="Y1048" s="159">
        <f>'прил 7'!Y1690</f>
        <v>0</v>
      </c>
      <c r="Z1048" s="159">
        <f>'прил 7'!Z1690</f>
        <v>0</v>
      </c>
      <c r="AA1048" s="159">
        <f>'прил 7'!AA1690</f>
        <v>0</v>
      </c>
      <c r="AB1048" s="159">
        <f>'прил 7'!AB1690</f>
        <v>0</v>
      </c>
      <c r="AC1048" s="159">
        <f>'прил 7'!AC1690</f>
        <v>0</v>
      </c>
      <c r="AD1048" s="159">
        <f>'прил 7'!AD1690</f>
        <v>0</v>
      </c>
      <c r="AE1048" s="159">
        <f>'прил 7'!AE1690</f>
        <v>0</v>
      </c>
      <c r="AF1048" s="159">
        <f>'прил 7'!AF1690</f>
        <v>0</v>
      </c>
      <c r="AG1048" s="159">
        <v>137810</v>
      </c>
    </row>
    <row r="1049" spans="1:33" ht="51">
      <c r="A1049" s="17" t="s">
        <v>132</v>
      </c>
      <c r="B1049" s="55">
        <v>795</v>
      </c>
      <c r="C1049" s="16" t="s">
        <v>365</v>
      </c>
      <c r="D1049" s="16" t="s">
        <v>109</v>
      </c>
      <c r="E1049" s="16" t="s">
        <v>131</v>
      </c>
      <c r="F1049" s="16"/>
      <c r="G1049" s="159">
        <f>G1050</f>
        <v>1812504.7</v>
      </c>
      <c r="H1049" s="159">
        <f t="shared" ref="H1049:AG1050" si="445">H1050</f>
        <v>1812505.7</v>
      </c>
      <c r="I1049" s="159">
        <f t="shared" si="445"/>
        <v>1812506.7</v>
      </c>
      <c r="J1049" s="159">
        <f t="shared" si="445"/>
        <v>1812507.7</v>
      </c>
      <c r="K1049" s="159">
        <f t="shared" si="445"/>
        <v>1812508.7</v>
      </c>
      <c r="L1049" s="159">
        <f t="shared" si="445"/>
        <v>1812509.7</v>
      </c>
      <c r="M1049" s="159">
        <f t="shared" si="445"/>
        <v>1812510.7</v>
      </c>
      <c r="N1049" s="159">
        <f t="shared" si="445"/>
        <v>1812511.7</v>
      </c>
      <c r="O1049" s="159">
        <f t="shared" si="445"/>
        <v>1812512.7</v>
      </c>
      <c r="P1049" s="159">
        <f t="shared" si="445"/>
        <v>1812513.7</v>
      </c>
      <c r="Q1049" s="159">
        <f t="shared" si="445"/>
        <v>1812514.7</v>
      </c>
      <c r="R1049" s="159">
        <f t="shared" si="445"/>
        <v>1793535.05</v>
      </c>
      <c r="S1049" s="159">
        <f t="shared" si="445"/>
        <v>0</v>
      </c>
      <c r="T1049" s="159">
        <f t="shared" si="445"/>
        <v>0</v>
      </c>
      <c r="U1049" s="159">
        <f t="shared" si="445"/>
        <v>0</v>
      </c>
      <c r="V1049" s="159">
        <f t="shared" si="445"/>
        <v>0</v>
      </c>
      <c r="W1049" s="159">
        <f t="shared" si="445"/>
        <v>0</v>
      </c>
      <c r="X1049" s="159">
        <f t="shared" si="445"/>
        <v>0</v>
      </c>
      <c r="Y1049" s="159">
        <f t="shared" si="445"/>
        <v>0</v>
      </c>
      <c r="Z1049" s="159">
        <f t="shared" si="445"/>
        <v>0</v>
      </c>
      <c r="AA1049" s="159">
        <f t="shared" si="445"/>
        <v>0</v>
      </c>
      <c r="AB1049" s="159">
        <f t="shared" si="445"/>
        <v>0</v>
      </c>
      <c r="AC1049" s="159">
        <f t="shared" si="445"/>
        <v>0</v>
      </c>
      <c r="AD1049" s="159">
        <f t="shared" si="445"/>
        <v>0</v>
      </c>
      <c r="AE1049" s="159">
        <f t="shared" si="445"/>
        <v>0</v>
      </c>
      <c r="AF1049" s="159">
        <f t="shared" si="445"/>
        <v>0</v>
      </c>
      <c r="AG1049" s="159">
        <f t="shared" si="445"/>
        <v>1793535.05</v>
      </c>
    </row>
    <row r="1050" spans="1:33" ht="25.5" customHeight="1">
      <c r="A1050" s="17" t="s">
        <v>649</v>
      </c>
      <c r="B1050" s="15">
        <v>793</v>
      </c>
      <c r="C1050" s="16" t="s">
        <v>26</v>
      </c>
      <c r="D1050" s="16" t="s">
        <v>32</v>
      </c>
      <c r="E1050" s="16" t="s">
        <v>131</v>
      </c>
      <c r="F1050" s="16" t="s">
        <v>50</v>
      </c>
      <c r="G1050" s="159">
        <f>G1051</f>
        <v>1812504.7</v>
      </c>
      <c r="H1050" s="159">
        <f t="shared" si="445"/>
        <v>1812505.7</v>
      </c>
      <c r="I1050" s="159">
        <f t="shared" si="445"/>
        <v>1812506.7</v>
      </c>
      <c r="J1050" s="159">
        <f t="shared" si="445"/>
        <v>1812507.7</v>
      </c>
      <c r="K1050" s="159">
        <f t="shared" si="445"/>
        <v>1812508.7</v>
      </c>
      <c r="L1050" s="159">
        <f t="shared" si="445"/>
        <v>1812509.7</v>
      </c>
      <c r="M1050" s="159">
        <f t="shared" si="445"/>
        <v>1812510.7</v>
      </c>
      <c r="N1050" s="159">
        <f t="shared" si="445"/>
        <v>1812511.7</v>
      </c>
      <c r="O1050" s="159">
        <f t="shared" si="445"/>
        <v>1812512.7</v>
      </c>
      <c r="P1050" s="159">
        <f t="shared" si="445"/>
        <v>1812513.7</v>
      </c>
      <c r="Q1050" s="159">
        <f t="shared" si="445"/>
        <v>1812514.7</v>
      </c>
      <c r="R1050" s="159">
        <f t="shared" si="445"/>
        <v>1793535.05</v>
      </c>
      <c r="S1050" s="159">
        <f t="shared" si="445"/>
        <v>0</v>
      </c>
      <c r="T1050" s="159">
        <f t="shared" si="445"/>
        <v>0</v>
      </c>
      <c r="U1050" s="159">
        <f t="shared" si="445"/>
        <v>0</v>
      </c>
      <c r="V1050" s="159">
        <f t="shared" si="445"/>
        <v>0</v>
      </c>
      <c r="W1050" s="159">
        <f t="shared" si="445"/>
        <v>0</v>
      </c>
      <c r="X1050" s="159">
        <f t="shared" si="445"/>
        <v>0</v>
      </c>
      <c r="Y1050" s="159">
        <f t="shared" si="445"/>
        <v>0</v>
      </c>
      <c r="Z1050" s="159">
        <f t="shared" si="445"/>
        <v>0</v>
      </c>
      <c r="AA1050" s="159">
        <f t="shared" si="445"/>
        <v>0</v>
      </c>
      <c r="AB1050" s="159">
        <f t="shared" si="445"/>
        <v>0</v>
      </c>
      <c r="AC1050" s="159">
        <f t="shared" si="445"/>
        <v>0</v>
      </c>
      <c r="AD1050" s="159">
        <f t="shared" si="445"/>
        <v>0</v>
      </c>
      <c r="AE1050" s="159">
        <f t="shared" si="445"/>
        <v>0</v>
      </c>
      <c r="AF1050" s="159">
        <f t="shared" si="445"/>
        <v>0</v>
      </c>
      <c r="AG1050" s="159">
        <f t="shared" si="445"/>
        <v>1793535.05</v>
      </c>
    </row>
    <row r="1051" spans="1:33" ht="25.5" customHeight="1">
      <c r="A1051" s="17" t="s">
        <v>51</v>
      </c>
      <c r="B1051" s="15">
        <v>793</v>
      </c>
      <c r="C1051" s="16" t="s">
        <v>26</v>
      </c>
      <c r="D1051" s="16" t="s">
        <v>32</v>
      </c>
      <c r="E1051" s="16" t="s">
        <v>131</v>
      </c>
      <c r="F1051" s="16" t="s">
        <v>52</v>
      </c>
      <c r="G1051" s="159">
        <f>'прил 7'!G1584</f>
        <v>1812504.7</v>
      </c>
      <c r="H1051" s="159">
        <f>'прил 7'!H1584</f>
        <v>1812505.7</v>
      </c>
      <c r="I1051" s="159">
        <f>'прил 7'!I1584</f>
        <v>1812506.7</v>
      </c>
      <c r="J1051" s="159">
        <f>'прил 7'!J1584</f>
        <v>1812507.7</v>
      </c>
      <c r="K1051" s="159">
        <f>'прил 7'!K1584</f>
        <v>1812508.7</v>
      </c>
      <c r="L1051" s="159">
        <f>'прил 7'!L1584</f>
        <v>1812509.7</v>
      </c>
      <c r="M1051" s="159">
        <f>'прил 7'!M1584</f>
        <v>1812510.7</v>
      </c>
      <c r="N1051" s="159">
        <f>'прил 7'!N1584</f>
        <v>1812511.7</v>
      </c>
      <c r="O1051" s="159">
        <f>'прил 7'!O1584</f>
        <v>1812512.7</v>
      </c>
      <c r="P1051" s="159">
        <f>'прил 7'!P1584</f>
        <v>1812513.7</v>
      </c>
      <c r="Q1051" s="159">
        <f>'прил 7'!Q1584</f>
        <v>1812514.7</v>
      </c>
      <c r="R1051" s="159">
        <f>'прил 7'!R1584</f>
        <v>1793535.05</v>
      </c>
      <c r="S1051" s="159">
        <f>'прил 7'!S1584</f>
        <v>0</v>
      </c>
      <c r="T1051" s="159">
        <f>'прил 7'!T1584</f>
        <v>0</v>
      </c>
      <c r="U1051" s="159">
        <f>'прил 7'!U1584</f>
        <v>0</v>
      </c>
      <c r="V1051" s="159">
        <f>'прил 7'!V1584</f>
        <v>0</v>
      </c>
      <c r="W1051" s="159">
        <f>'прил 7'!W1584</f>
        <v>0</v>
      </c>
      <c r="X1051" s="159">
        <f>'прил 7'!X1584</f>
        <v>0</v>
      </c>
      <c r="Y1051" s="159">
        <f>'прил 7'!Y1584</f>
        <v>0</v>
      </c>
      <c r="Z1051" s="159">
        <f>'прил 7'!Z1584</f>
        <v>0</v>
      </c>
      <c r="AA1051" s="159">
        <f>'прил 7'!AA1584</f>
        <v>0</v>
      </c>
      <c r="AB1051" s="159">
        <f>'прил 7'!AB1584</f>
        <v>0</v>
      </c>
      <c r="AC1051" s="159">
        <f>'прил 7'!AC1584</f>
        <v>0</v>
      </c>
      <c r="AD1051" s="159">
        <f>'прил 7'!AD1584</f>
        <v>0</v>
      </c>
      <c r="AE1051" s="159">
        <f>'прил 7'!AE1584</f>
        <v>0</v>
      </c>
      <c r="AF1051" s="159">
        <f>'прил 7'!AF1584</f>
        <v>0</v>
      </c>
      <c r="AG1051" s="159">
        <v>1793535.05</v>
      </c>
    </row>
    <row r="1052" spans="1:33" ht="21.75" customHeight="1">
      <c r="A1052" s="17" t="s">
        <v>134</v>
      </c>
      <c r="B1052" s="55">
        <v>795</v>
      </c>
      <c r="C1052" s="16" t="s">
        <v>365</v>
      </c>
      <c r="D1052" s="16" t="s">
        <v>109</v>
      </c>
      <c r="E1052" s="16" t="s">
        <v>133</v>
      </c>
      <c r="F1052" s="16"/>
      <c r="G1052" s="159">
        <f>G1053</f>
        <v>800000</v>
      </c>
      <c r="H1052" s="159">
        <f t="shared" ref="H1052:AG1053" si="446">H1053</f>
        <v>800001</v>
      </c>
      <c r="I1052" s="159">
        <f t="shared" si="446"/>
        <v>800002</v>
      </c>
      <c r="J1052" s="159">
        <f t="shared" si="446"/>
        <v>800003</v>
      </c>
      <c r="K1052" s="159">
        <f t="shared" si="446"/>
        <v>800004</v>
      </c>
      <c r="L1052" s="159">
        <f t="shared" si="446"/>
        <v>800005</v>
      </c>
      <c r="M1052" s="159">
        <f t="shared" si="446"/>
        <v>800006</v>
      </c>
      <c r="N1052" s="159">
        <f t="shared" si="446"/>
        <v>800007</v>
      </c>
      <c r="O1052" s="159">
        <f t="shared" si="446"/>
        <v>800008</v>
      </c>
      <c r="P1052" s="159">
        <f t="shared" si="446"/>
        <v>800009</v>
      </c>
      <c r="Q1052" s="159">
        <f t="shared" si="446"/>
        <v>800010</v>
      </c>
      <c r="R1052" s="159">
        <f t="shared" si="446"/>
        <v>799999.96</v>
      </c>
      <c r="S1052" s="159">
        <f t="shared" si="446"/>
        <v>0</v>
      </c>
      <c r="T1052" s="159">
        <f t="shared" si="446"/>
        <v>0</v>
      </c>
      <c r="U1052" s="159">
        <f t="shared" si="446"/>
        <v>0</v>
      </c>
      <c r="V1052" s="159">
        <f t="shared" si="446"/>
        <v>0</v>
      </c>
      <c r="W1052" s="159">
        <f t="shared" si="446"/>
        <v>0</v>
      </c>
      <c r="X1052" s="159">
        <f t="shared" si="446"/>
        <v>0</v>
      </c>
      <c r="Y1052" s="159">
        <f t="shared" si="446"/>
        <v>0</v>
      </c>
      <c r="Z1052" s="159">
        <f t="shared" si="446"/>
        <v>0</v>
      </c>
      <c r="AA1052" s="159">
        <f t="shared" si="446"/>
        <v>0</v>
      </c>
      <c r="AB1052" s="159">
        <f t="shared" si="446"/>
        <v>0</v>
      </c>
      <c r="AC1052" s="159">
        <f t="shared" si="446"/>
        <v>0</v>
      </c>
      <c r="AD1052" s="159">
        <f t="shared" si="446"/>
        <v>0</v>
      </c>
      <c r="AE1052" s="159">
        <f t="shared" si="446"/>
        <v>0</v>
      </c>
      <c r="AF1052" s="159">
        <f t="shared" si="446"/>
        <v>0</v>
      </c>
      <c r="AG1052" s="159">
        <f t="shared" si="446"/>
        <v>799999.96</v>
      </c>
    </row>
    <row r="1053" spans="1:33" ht="21.75" customHeight="1">
      <c r="A1053" s="17" t="s">
        <v>649</v>
      </c>
      <c r="B1053" s="15">
        <v>793</v>
      </c>
      <c r="C1053" s="16" t="s">
        <v>26</v>
      </c>
      <c r="D1053" s="16" t="s">
        <v>32</v>
      </c>
      <c r="E1053" s="16" t="s">
        <v>133</v>
      </c>
      <c r="F1053" s="16" t="s">
        <v>50</v>
      </c>
      <c r="G1053" s="159">
        <f>G1054</f>
        <v>800000</v>
      </c>
      <c r="H1053" s="159">
        <f t="shared" si="446"/>
        <v>800001</v>
      </c>
      <c r="I1053" s="159">
        <f t="shared" si="446"/>
        <v>800002</v>
      </c>
      <c r="J1053" s="159">
        <f t="shared" si="446"/>
        <v>800003</v>
      </c>
      <c r="K1053" s="159">
        <f t="shared" si="446"/>
        <v>800004</v>
      </c>
      <c r="L1053" s="159">
        <f t="shared" si="446"/>
        <v>800005</v>
      </c>
      <c r="M1053" s="159">
        <f t="shared" si="446"/>
        <v>800006</v>
      </c>
      <c r="N1053" s="159">
        <f t="shared" si="446"/>
        <v>800007</v>
      </c>
      <c r="O1053" s="159">
        <f t="shared" si="446"/>
        <v>800008</v>
      </c>
      <c r="P1053" s="159">
        <f t="shared" si="446"/>
        <v>800009</v>
      </c>
      <c r="Q1053" s="159">
        <f t="shared" si="446"/>
        <v>800010</v>
      </c>
      <c r="R1053" s="159">
        <f t="shared" si="446"/>
        <v>799999.96</v>
      </c>
      <c r="S1053" s="159">
        <f t="shared" si="446"/>
        <v>0</v>
      </c>
      <c r="T1053" s="159">
        <f t="shared" si="446"/>
        <v>0</v>
      </c>
      <c r="U1053" s="159">
        <f t="shared" si="446"/>
        <v>0</v>
      </c>
      <c r="V1053" s="159">
        <f t="shared" si="446"/>
        <v>0</v>
      </c>
      <c r="W1053" s="159">
        <f t="shared" si="446"/>
        <v>0</v>
      </c>
      <c r="X1053" s="159">
        <f t="shared" si="446"/>
        <v>0</v>
      </c>
      <c r="Y1053" s="159">
        <f t="shared" si="446"/>
        <v>0</v>
      </c>
      <c r="Z1053" s="159">
        <f t="shared" si="446"/>
        <v>0</v>
      </c>
      <c r="AA1053" s="159">
        <f t="shared" si="446"/>
        <v>0</v>
      </c>
      <c r="AB1053" s="159">
        <f t="shared" si="446"/>
        <v>0</v>
      </c>
      <c r="AC1053" s="159">
        <f t="shared" si="446"/>
        <v>0</v>
      </c>
      <c r="AD1053" s="159">
        <f t="shared" si="446"/>
        <v>0</v>
      </c>
      <c r="AE1053" s="159">
        <f t="shared" si="446"/>
        <v>0</v>
      </c>
      <c r="AF1053" s="159">
        <f t="shared" si="446"/>
        <v>0</v>
      </c>
      <c r="AG1053" s="159">
        <f t="shared" si="446"/>
        <v>799999.96</v>
      </c>
    </row>
    <row r="1054" spans="1:33" ht="29.25" customHeight="1">
      <c r="A1054" s="17" t="s">
        <v>51</v>
      </c>
      <c r="B1054" s="15">
        <v>793</v>
      </c>
      <c r="C1054" s="16" t="s">
        <v>26</v>
      </c>
      <c r="D1054" s="16" t="s">
        <v>32</v>
      </c>
      <c r="E1054" s="16" t="s">
        <v>133</v>
      </c>
      <c r="F1054" s="16" t="s">
        <v>52</v>
      </c>
      <c r="G1054" s="159">
        <f>'прил 7'!G1587</f>
        <v>800000</v>
      </c>
      <c r="H1054" s="159">
        <f>'прил 7'!H1587</f>
        <v>800001</v>
      </c>
      <c r="I1054" s="159">
        <f>'прил 7'!I1587</f>
        <v>800002</v>
      </c>
      <c r="J1054" s="159">
        <f>'прил 7'!J1587</f>
        <v>800003</v>
      </c>
      <c r="K1054" s="159">
        <f>'прил 7'!K1587</f>
        <v>800004</v>
      </c>
      <c r="L1054" s="159">
        <f>'прил 7'!L1587</f>
        <v>800005</v>
      </c>
      <c r="M1054" s="159">
        <f>'прил 7'!M1587</f>
        <v>800006</v>
      </c>
      <c r="N1054" s="159">
        <f>'прил 7'!N1587</f>
        <v>800007</v>
      </c>
      <c r="O1054" s="159">
        <f>'прил 7'!O1587</f>
        <v>800008</v>
      </c>
      <c r="P1054" s="159">
        <f>'прил 7'!P1587</f>
        <v>800009</v>
      </c>
      <c r="Q1054" s="159">
        <f>'прил 7'!Q1587</f>
        <v>800010</v>
      </c>
      <c r="R1054" s="159">
        <f>'прил 7'!R1587</f>
        <v>799999.96</v>
      </c>
      <c r="S1054" s="159">
        <f>'прил 7'!S1587</f>
        <v>0</v>
      </c>
      <c r="T1054" s="159">
        <f>'прил 7'!T1587</f>
        <v>0</v>
      </c>
      <c r="U1054" s="159">
        <f>'прил 7'!U1587</f>
        <v>0</v>
      </c>
      <c r="V1054" s="159">
        <f>'прил 7'!V1587</f>
        <v>0</v>
      </c>
      <c r="W1054" s="159">
        <f>'прил 7'!W1587</f>
        <v>0</v>
      </c>
      <c r="X1054" s="159">
        <f>'прил 7'!X1587</f>
        <v>0</v>
      </c>
      <c r="Y1054" s="159">
        <f>'прил 7'!Y1587</f>
        <v>0</v>
      </c>
      <c r="Z1054" s="159">
        <f>'прил 7'!Z1587</f>
        <v>0</v>
      </c>
      <c r="AA1054" s="159">
        <f>'прил 7'!AA1587</f>
        <v>0</v>
      </c>
      <c r="AB1054" s="159">
        <f>'прил 7'!AB1587</f>
        <v>0</v>
      </c>
      <c r="AC1054" s="159">
        <f>'прил 7'!AC1587</f>
        <v>0</v>
      </c>
      <c r="AD1054" s="159">
        <f>'прил 7'!AD1587</f>
        <v>0</v>
      </c>
      <c r="AE1054" s="159">
        <f>'прил 7'!AE1587</f>
        <v>0</v>
      </c>
      <c r="AF1054" s="159">
        <f>'прил 7'!AF1587</f>
        <v>0</v>
      </c>
      <c r="AG1054" s="159">
        <v>799999.96</v>
      </c>
    </row>
    <row r="1055" spans="1:33" ht="21.75" customHeight="1">
      <c r="A1055" s="17" t="s">
        <v>136</v>
      </c>
      <c r="B1055" s="55">
        <v>795</v>
      </c>
      <c r="C1055" s="16" t="s">
        <v>365</v>
      </c>
      <c r="D1055" s="16" t="s">
        <v>109</v>
      </c>
      <c r="E1055" s="16" t="s">
        <v>135</v>
      </c>
      <c r="F1055" s="16"/>
      <c r="G1055" s="159">
        <f>G1056</f>
        <v>320000</v>
      </c>
      <c r="H1055" s="159">
        <f t="shared" ref="H1055:AG1056" si="447">H1056</f>
        <v>320001</v>
      </c>
      <c r="I1055" s="159">
        <f t="shared" si="447"/>
        <v>320002</v>
      </c>
      <c r="J1055" s="159">
        <f t="shared" si="447"/>
        <v>320003</v>
      </c>
      <c r="K1055" s="159">
        <f t="shared" si="447"/>
        <v>320004</v>
      </c>
      <c r="L1055" s="159">
        <f t="shared" si="447"/>
        <v>320005</v>
      </c>
      <c r="M1055" s="159">
        <f t="shared" si="447"/>
        <v>320006</v>
      </c>
      <c r="N1055" s="159">
        <f t="shared" si="447"/>
        <v>320007</v>
      </c>
      <c r="O1055" s="159">
        <f t="shared" si="447"/>
        <v>320008</v>
      </c>
      <c r="P1055" s="159">
        <f t="shared" si="447"/>
        <v>320009</v>
      </c>
      <c r="Q1055" s="159">
        <f t="shared" si="447"/>
        <v>320010</v>
      </c>
      <c r="R1055" s="159">
        <f t="shared" si="447"/>
        <v>260345.43</v>
      </c>
      <c r="S1055" s="159">
        <f t="shared" si="447"/>
        <v>0</v>
      </c>
      <c r="T1055" s="159">
        <f t="shared" si="447"/>
        <v>0</v>
      </c>
      <c r="U1055" s="159">
        <f t="shared" si="447"/>
        <v>0</v>
      </c>
      <c r="V1055" s="159">
        <f t="shared" si="447"/>
        <v>0</v>
      </c>
      <c r="W1055" s="159">
        <f t="shared" si="447"/>
        <v>0</v>
      </c>
      <c r="X1055" s="159">
        <f t="shared" si="447"/>
        <v>0</v>
      </c>
      <c r="Y1055" s="159">
        <f t="shared" si="447"/>
        <v>0</v>
      </c>
      <c r="Z1055" s="159">
        <f t="shared" si="447"/>
        <v>0</v>
      </c>
      <c r="AA1055" s="159">
        <f t="shared" si="447"/>
        <v>0</v>
      </c>
      <c r="AB1055" s="159">
        <f t="shared" si="447"/>
        <v>0</v>
      </c>
      <c r="AC1055" s="159">
        <f t="shared" si="447"/>
        <v>0</v>
      </c>
      <c r="AD1055" s="159">
        <f t="shared" si="447"/>
        <v>0</v>
      </c>
      <c r="AE1055" s="159">
        <f t="shared" si="447"/>
        <v>0</v>
      </c>
      <c r="AF1055" s="159">
        <f t="shared" si="447"/>
        <v>0</v>
      </c>
      <c r="AG1055" s="159">
        <f t="shared" si="447"/>
        <v>260345.43</v>
      </c>
    </row>
    <row r="1056" spans="1:33" ht="21.75" customHeight="1">
      <c r="A1056" s="17" t="s">
        <v>649</v>
      </c>
      <c r="B1056" s="15">
        <v>793</v>
      </c>
      <c r="C1056" s="16" t="s">
        <v>26</v>
      </c>
      <c r="D1056" s="16" t="s">
        <v>32</v>
      </c>
      <c r="E1056" s="16" t="s">
        <v>135</v>
      </c>
      <c r="F1056" s="16" t="s">
        <v>50</v>
      </c>
      <c r="G1056" s="159">
        <f>G1057</f>
        <v>320000</v>
      </c>
      <c r="H1056" s="159">
        <f t="shared" si="447"/>
        <v>320001</v>
      </c>
      <c r="I1056" s="159">
        <f t="shared" si="447"/>
        <v>320002</v>
      </c>
      <c r="J1056" s="159">
        <f t="shared" si="447"/>
        <v>320003</v>
      </c>
      <c r="K1056" s="159">
        <f t="shared" si="447"/>
        <v>320004</v>
      </c>
      <c r="L1056" s="159">
        <f t="shared" si="447"/>
        <v>320005</v>
      </c>
      <c r="M1056" s="159">
        <f t="shared" si="447"/>
        <v>320006</v>
      </c>
      <c r="N1056" s="159">
        <f t="shared" si="447"/>
        <v>320007</v>
      </c>
      <c r="O1056" s="159">
        <f t="shared" si="447"/>
        <v>320008</v>
      </c>
      <c r="P1056" s="159">
        <f t="shared" si="447"/>
        <v>320009</v>
      </c>
      <c r="Q1056" s="159">
        <f t="shared" si="447"/>
        <v>320010</v>
      </c>
      <c r="R1056" s="159">
        <f t="shared" si="447"/>
        <v>260345.43</v>
      </c>
      <c r="S1056" s="159">
        <f t="shared" si="447"/>
        <v>0</v>
      </c>
      <c r="T1056" s="159">
        <f t="shared" si="447"/>
        <v>0</v>
      </c>
      <c r="U1056" s="159">
        <f t="shared" si="447"/>
        <v>0</v>
      </c>
      <c r="V1056" s="159">
        <f t="shared" si="447"/>
        <v>0</v>
      </c>
      <c r="W1056" s="159">
        <f t="shared" si="447"/>
        <v>0</v>
      </c>
      <c r="X1056" s="159">
        <f t="shared" si="447"/>
        <v>0</v>
      </c>
      <c r="Y1056" s="159">
        <f t="shared" si="447"/>
        <v>0</v>
      </c>
      <c r="Z1056" s="159">
        <f t="shared" si="447"/>
        <v>0</v>
      </c>
      <c r="AA1056" s="159">
        <f t="shared" si="447"/>
        <v>0</v>
      </c>
      <c r="AB1056" s="159">
        <f t="shared" si="447"/>
        <v>0</v>
      </c>
      <c r="AC1056" s="159">
        <f t="shared" si="447"/>
        <v>0</v>
      </c>
      <c r="AD1056" s="159">
        <f t="shared" si="447"/>
        <v>0</v>
      </c>
      <c r="AE1056" s="159">
        <f t="shared" si="447"/>
        <v>0</v>
      </c>
      <c r="AF1056" s="159">
        <f t="shared" si="447"/>
        <v>0</v>
      </c>
      <c r="AG1056" s="159">
        <f t="shared" si="447"/>
        <v>260345.43</v>
      </c>
    </row>
    <row r="1057" spans="1:33" ht="30.75" customHeight="1">
      <c r="A1057" s="17" t="s">
        <v>51</v>
      </c>
      <c r="B1057" s="15">
        <v>793</v>
      </c>
      <c r="C1057" s="16" t="s">
        <v>26</v>
      </c>
      <c r="D1057" s="16" t="s">
        <v>32</v>
      </c>
      <c r="E1057" s="16" t="s">
        <v>135</v>
      </c>
      <c r="F1057" s="16" t="s">
        <v>52</v>
      </c>
      <c r="G1057" s="159">
        <f>'прил 7'!G1590</f>
        <v>320000</v>
      </c>
      <c r="H1057" s="159">
        <f>'прил 7'!H1590</f>
        <v>320001</v>
      </c>
      <c r="I1057" s="159">
        <f>'прил 7'!I1590</f>
        <v>320002</v>
      </c>
      <c r="J1057" s="159">
        <f>'прил 7'!J1590</f>
        <v>320003</v>
      </c>
      <c r="K1057" s="159">
        <f>'прил 7'!K1590</f>
        <v>320004</v>
      </c>
      <c r="L1057" s="159">
        <f>'прил 7'!L1590</f>
        <v>320005</v>
      </c>
      <c r="M1057" s="159">
        <f>'прил 7'!M1590</f>
        <v>320006</v>
      </c>
      <c r="N1057" s="159">
        <f>'прил 7'!N1590</f>
        <v>320007</v>
      </c>
      <c r="O1057" s="159">
        <f>'прил 7'!O1590</f>
        <v>320008</v>
      </c>
      <c r="P1057" s="159">
        <f>'прил 7'!P1590</f>
        <v>320009</v>
      </c>
      <c r="Q1057" s="159">
        <f>'прил 7'!Q1590</f>
        <v>320010</v>
      </c>
      <c r="R1057" s="159">
        <f>'прил 7'!R1590</f>
        <v>260345.43</v>
      </c>
      <c r="S1057" s="159">
        <f>'прил 7'!S1590</f>
        <v>0</v>
      </c>
      <c r="T1057" s="159">
        <f>'прил 7'!T1590</f>
        <v>0</v>
      </c>
      <c r="U1057" s="159">
        <f>'прил 7'!U1590</f>
        <v>0</v>
      </c>
      <c r="V1057" s="159">
        <f>'прил 7'!V1590</f>
        <v>0</v>
      </c>
      <c r="W1057" s="159">
        <f>'прил 7'!W1590</f>
        <v>0</v>
      </c>
      <c r="X1057" s="159">
        <f>'прил 7'!X1590</f>
        <v>0</v>
      </c>
      <c r="Y1057" s="159">
        <f>'прил 7'!Y1590</f>
        <v>0</v>
      </c>
      <c r="Z1057" s="159">
        <f>'прил 7'!Z1590</f>
        <v>0</v>
      </c>
      <c r="AA1057" s="159">
        <f>'прил 7'!AA1590</f>
        <v>0</v>
      </c>
      <c r="AB1057" s="159">
        <f>'прил 7'!AB1590</f>
        <v>0</v>
      </c>
      <c r="AC1057" s="159">
        <f>'прил 7'!AC1590</f>
        <v>0</v>
      </c>
      <c r="AD1057" s="159">
        <f>'прил 7'!AD1590</f>
        <v>0</v>
      </c>
      <c r="AE1057" s="159">
        <f>'прил 7'!AE1590</f>
        <v>0</v>
      </c>
      <c r="AF1057" s="159">
        <f>'прил 7'!AF1590</f>
        <v>0</v>
      </c>
      <c r="AG1057" s="159">
        <v>260345.43</v>
      </c>
    </row>
    <row r="1058" spans="1:33" ht="15.75" customHeight="1">
      <c r="A1058" s="17" t="s">
        <v>673</v>
      </c>
      <c r="B1058" s="15">
        <v>793</v>
      </c>
      <c r="C1058" s="16" t="s">
        <v>26</v>
      </c>
      <c r="D1058" s="16" t="s">
        <v>32</v>
      </c>
      <c r="E1058" s="16" t="s">
        <v>848</v>
      </c>
      <c r="F1058" s="16"/>
      <c r="G1058" s="159">
        <f>G1059</f>
        <v>1091849.48</v>
      </c>
      <c r="H1058" s="159">
        <f t="shared" ref="H1058:AG1059" si="448">H1059</f>
        <v>1091850.48</v>
      </c>
      <c r="I1058" s="159">
        <f t="shared" si="448"/>
        <v>1091851.48</v>
      </c>
      <c r="J1058" s="159">
        <f t="shared" si="448"/>
        <v>1091852.48</v>
      </c>
      <c r="K1058" s="159">
        <f t="shared" si="448"/>
        <v>1091853.48</v>
      </c>
      <c r="L1058" s="159">
        <f t="shared" si="448"/>
        <v>1091854.48</v>
      </c>
      <c r="M1058" s="159">
        <f t="shared" si="448"/>
        <v>1091855.48</v>
      </c>
      <c r="N1058" s="159">
        <f t="shared" si="448"/>
        <v>1091856.48</v>
      </c>
      <c r="O1058" s="159">
        <f t="shared" si="448"/>
        <v>1091857.48</v>
      </c>
      <c r="P1058" s="159">
        <f t="shared" si="448"/>
        <v>1091858.48</v>
      </c>
      <c r="Q1058" s="159">
        <f t="shared" si="448"/>
        <v>1091859.48</v>
      </c>
      <c r="R1058" s="159">
        <f t="shared" si="448"/>
        <v>1091849.48</v>
      </c>
      <c r="S1058" s="159">
        <f t="shared" si="448"/>
        <v>0</v>
      </c>
      <c r="T1058" s="159">
        <f t="shared" si="448"/>
        <v>0</v>
      </c>
      <c r="U1058" s="159">
        <f t="shared" si="448"/>
        <v>0</v>
      </c>
      <c r="V1058" s="159">
        <f t="shared" si="448"/>
        <v>0</v>
      </c>
      <c r="W1058" s="159">
        <f t="shared" si="448"/>
        <v>0</v>
      </c>
      <c r="X1058" s="159">
        <f t="shared" si="448"/>
        <v>0</v>
      </c>
      <c r="Y1058" s="159">
        <f t="shared" si="448"/>
        <v>0</v>
      </c>
      <c r="Z1058" s="159">
        <f t="shared" si="448"/>
        <v>0</v>
      </c>
      <c r="AA1058" s="159">
        <f t="shared" si="448"/>
        <v>0</v>
      </c>
      <c r="AB1058" s="159">
        <f t="shared" si="448"/>
        <v>0</v>
      </c>
      <c r="AC1058" s="159">
        <f t="shared" si="448"/>
        <v>0</v>
      </c>
      <c r="AD1058" s="159">
        <f t="shared" si="448"/>
        <v>0</v>
      </c>
      <c r="AE1058" s="159">
        <f t="shared" si="448"/>
        <v>0</v>
      </c>
      <c r="AF1058" s="159">
        <f t="shared" si="448"/>
        <v>0</v>
      </c>
      <c r="AG1058" s="159">
        <f t="shared" si="448"/>
        <v>1091849.48</v>
      </c>
    </row>
    <row r="1059" spans="1:33" ht="33" customHeight="1">
      <c r="A1059" s="17" t="s">
        <v>49</v>
      </c>
      <c r="B1059" s="15">
        <v>793</v>
      </c>
      <c r="C1059" s="16" t="s">
        <v>26</v>
      </c>
      <c r="D1059" s="16" t="s">
        <v>32</v>
      </c>
      <c r="E1059" s="16" t="s">
        <v>848</v>
      </c>
      <c r="F1059" s="16" t="s">
        <v>50</v>
      </c>
      <c r="G1059" s="159">
        <f>G1060</f>
        <v>1091849.48</v>
      </c>
      <c r="H1059" s="159">
        <f t="shared" si="448"/>
        <v>1091850.48</v>
      </c>
      <c r="I1059" s="159">
        <f t="shared" si="448"/>
        <v>1091851.48</v>
      </c>
      <c r="J1059" s="159">
        <f t="shared" si="448"/>
        <v>1091852.48</v>
      </c>
      <c r="K1059" s="159">
        <f t="shared" si="448"/>
        <v>1091853.48</v>
      </c>
      <c r="L1059" s="159">
        <f t="shared" si="448"/>
        <v>1091854.48</v>
      </c>
      <c r="M1059" s="159">
        <f t="shared" si="448"/>
        <v>1091855.48</v>
      </c>
      <c r="N1059" s="159">
        <f t="shared" si="448"/>
        <v>1091856.48</v>
      </c>
      <c r="O1059" s="159">
        <f t="shared" si="448"/>
        <v>1091857.48</v>
      </c>
      <c r="P1059" s="159">
        <f t="shared" si="448"/>
        <v>1091858.48</v>
      </c>
      <c r="Q1059" s="159">
        <f t="shared" si="448"/>
        <v>1091859.48</v>
      </c>
      <c r="R1059" s="159">
        <f t="shared" si="448"/>
        <v>1091849.48</v>
      </c>
      <c r="S1059" s="159">
        <f t="shared" si="448"/>
        <v>0</v>
      </c>
      <c r="T1059" s="159">
        <f t="shared" si="448"/>
        <v>0</v>
      </c>
      <c r="U1059" s="159">
        <f t="shared" si="448"/>
        <v>0</v>
      </c>
      <c r="V1059" s="159">
        <f t="shared" si="448"/>
        <v>0</v>
      </c>
      <c r="W1059" s="159">
        <f t="shared" si="448"/>
        <v>0</v>
      </c>
      <c r="X1059" s="159">
        <f t="shared" si="448"/>
        <v>0</v>
      </c>
      <c r="Y1059" s="159">
        <f t="shared" si="448"/>
        <v>0</v>
      </c>
      <c r="Z1059" s="159">
        <f t="shared" si="448"/>
        <v>0</v>
      </c>
      <c r="AA1059" s="159">
        <f t="shared" si="448"/>
        <v>0</v>
      </c>
      <c r="AB1059" s="159">
        <f t="shared" si="448"/>
        <v>0</v>
      </c>
      <c r="AC1059" s="159">
        <f t="shared" si="448"/>
        <v>0</v>
      </c>
      <c r="AD1059" s="159">
        <f t="shared" si="448"/>
        <v>0</v>
      </c>
      <c r="AE1059" s="159">
        <f t="shared" si="448"/>
        <v>0</v>
      </c>
      <c r="AF1059" s="159">
        <f t="shared" si="448"/>
        <v>0</v>
      </c>
      <c r="AG1059" s="159">
        <f t="shared" si="448"/>
        <v>1091849.48</v>
      </c>
    </row>
    <row r="1060" spans="1:33" ht="31.5" customHeight="1">
      <c r="A1060" s="17" t="s">
        <v>51</v>
      </c>
      <c r="B1060" s="15">
        <v>793</v>
      </c>
      <c r="C1060" s="16" t="s">
        <v>26</v>
      </c>
      <c r="D1060" s="16" t="s">
        <v>32</v>
      </c>
      <c r="E1060" s="16" t="s">
        <v>848</v>
      </c>
      <c r="F1060" s="16" t="s">
        <v>52</v>
      </c>
      <c r="G1060" s="159">
        <f>'прил 7'!G1598+'прил 7'!G1593</f>
        <v>1091849.48</v>
      </c>
      <c r="H1060" s="159">
        <f>'прил 7'!H1598+'прил 7'!H1593</f>
        <v>1091850.48</v>
      </c>
      <c r="I1060" s="159">
        <f>'прил 7'!I1598+'прил 7'!I1593</f>
        <v>1091851.48</v>
      </c>
      <c r="J1060" s="159">
        <f>'прил 7'!J1598+'прил 7'!J1593</f>
        <v>1091852.48</v>
      </c>
      <c r="K1060" s="159">
        <f>'прил 7'!K1598+'прил 7'!K1593</f>
        <v>1091853.48</v>
      </c>
      <c r="L1060" s="159">
        <f>'прил 7'!L1598+'прил 7'!L1593</f>
        <v>1091854.48</v>
      </c>
      <c r="M1060" s="159">
        <f>'прил 7'!M1598+'прил 7'!M1593</f>
        <v>1091855.48</v>
      </c>
      <c r="N1060" s="159">
        <f>'прил 7'!N1598+'прил 7'!N1593</f>
        <v>1091856.48</v>
      </c>
      <c r="O1060" s="159">
        <f>'прил 7'!O1598+'прил 7'!O1593</f>
        <v>1091857.48</v>
      </c>
      <c r="P1060" s="159">
        <f>'прил 7'!P1598+'прил 7'!P1593</f>
        <v>1091858.48</v>
      </c>
      <c r="Q1060" s="159">
        <f>'прил 7'!Q1598+'прил 7'!Q1593</f>
        <v>1091859.48</v>
      </c>
      <c r="R1060" s="159">
        <f>'прил 7'!R1598+'прил 7'!R1593</f>
        <v>1091849.48</v>
      </c>
      <c r="S1060" s="159">
        <f>'прил 7'!S1598+'прил 7'!S1593</f>
        <v>0</v>
      </c>
      <c r="T1060" s="159">
        <f>'прил 7'!T1598+'прил 7'!T1593</f>
        <v>0</v>
      </c>
      <c r="U1060" s="159">
        <f>'прил 7'!U1598+'прил 7'!U1593</f>
        <v>0</v>
      </c>
      <c r="V1060" s="159">
        <f>'прил 7'!V1598+'прил 7'!V1593</f>
        <v>0</v>
      </c>
      <c r="W1060" s="159">
        <f>'прил 7'!W1598+'прил 7'!W1593</f>
        <v>0</v>
      </c>
      <c r="X1060" s="159">
        <f>'прил 7'!X1598+'прил 7'!X1593</f>
        <v>0</v>
      </c>
      <c r="Y1060" s="159">
        <f>'прил 7'!Y1598+'прил 7'!Y1593</f>
        <v>0</v>
      </c>
      <c r="Z1060" s="159">
        <f>'прил 7'!Z1598+'прил 7'!Z1593</f>
        <v>0</v>
      </c>
      <c r="AA1060" s="159">
        <f>'прил 7'!AA1598+'прил 7'!AA1593</f>
        <v>0</v>
      </c>
      <c r="AB1060" s="159">
        <f>'прил 7'!AB1598+'прил 7'!AB1593</f>
        <v>0</v>
      </c>
      <c r="AC1060" s="159">
        <f>'прил 7'!AC1598+'прил 7'!AC1593</f>
        <v>0</v>
      </c>
      <c r="AD1060" s="159">
        <f>'прил 7'!AD1598+'прил 7'!AD1593</f>
        <v>0</v>
      </c>
      <c r="AE1060" s="159">
        <f>'прил 7'!AE1598+'прил 7'!AE1593</f>
        <v>0</v>
      </c>
      <c r="AF1060" s="159">
        <f>'прил 7'!AF1598+'прил 7'!AF1593</f>
        <v>0</v>
      </c>
      <c r="AG1060" s="159">
        <v>1091849.48</v>
      </c>
    </row>
    <row r="1061" spans="1:33" s="52" customFormat="1" ht="17.25" customHeight="1">
      <c r="A1061" s="17" t="s">
        <v>758</v>
      </c>
      <c r="B1061" s="15">
        <v>793</v>
      </c>
      <c r="C1061" s="16" t="s">
        <v>365</v>
      </c>
      <c r="D1061" s="16" t="s">
        <v>109</v>
      </c>
      <c r="E1061" s="16" t="s">
        <v>757</v>
      </c>
      <c r="F1061" s="16"/>
      <c r="G1061" s="159">
        <f>G1062</f>
        <v>115887</v>
      </c>
      <c r="H1061" s="159">
        <f t="shared" ref="H1061:AG1062" si="449">H1062</f>
        <v>115887</v>
      </c>
      <c r="I1061" s="159">
        <f t="shared" si="449"/>
        <v>115887</v>
      </c>
      <c r="J1061" s="159">
        <f t="shared" si="449"/>
        <v>115887</v>
      </c>
      <c r="K1061" s="159">
        <f t="shared" si="449"/>
        <v>115887</v>
      </c>
      <c r="L1061" s="159">
        <f t="shared" si="449"/>
        <v>115887</v>
      </c>
      <c r="M1061" s="159">
        <f t="shared" si="449"/>
        <v>115887</v>
      </c>
      <c r="N1061" s="159">
        <f t="shared" si="449"/>
        <v>115887</v>
      </c>
      <c r="O1061" s="159">
        <f t="shared" si="449"/>
        <v>115887</v>
      </c>
      <c r="P1061" s="159">
        <f t="shared" si="449"/>
        <v>115887</v>
      </c>
      <c r="Q1061" s="159">
        <f t="shared" si="449"/>
        <v>115887</v>
      </c>
      <c r="R1061" s="159">
        <f t="shared" si="449"/>
        <v>58672.99</v>
      </c>
      <c r="S1061" s="159">
        <f t="shared" si="449"/>
        <v>0</v>
      </c>
      <c r="T1061" s="159">
        <f t="shared" si="449"/>
        <v>0</v>
      </c>
      <c r="U1061" s="159">
        <f t="shared" si="449"/>
        <v>0</v>
      </c>
      <c r="V1061" s="159">
        <f t="shared" si="449"/>
        <v>0</v>
      </c>
      <c r="W1061" s="159">
        <f t="shared" si="449"/>
        <v>0</v>
      </c>
      <c r="X1061" s="159">
        <f t="shared" si="449"/>
        <v>0</v>
      </c>
      <c r="Y1061" s="159">
        <f t="shared" si="449"/>
        <v>0</v>
      </c>
      <c r="Z1061" s="159">
        <f t="shared" si="449"/>
        <v>0</v>
      </c>
      <c r="AA1061" s="159">
        <f t="shared" si="449"/>
        <v>0</v>
      </c>
      <c r="AB1061" s="159">
        <f t="shared" si="449"/>
        <v>0</v>
      </c>
      <c r="AC1061" s="159">
        <f t="shared" si="449"/>
        <v>0</v>
      </c>
      <c r="AD1061" s="159">
        <f t="shared" si="449"/>
        <v>0</v>
      </c>
      <c r="AE1061" s="159">
        <f t="shared" si="449"/>
        <v>0</v>
      </c>
      <c r="AF1061" s="159">
        <f t="shared" si="449"/>
        <v>0</v>
      </c>
      <c r="AG1061" s="159">
        <f t="shared" si="449"/>
        <v>58672.99</v>
      </c>
    </row>
    <row r="1062" spans="1:33" s="52" customFormat="1" ht="17.25" customHeight="1">
      <c r="A1062" s="17" t="s">
        <v>649</v>
      </c>
      <c r="B1062" s="15">
        <v>793</v>
      </c>
      <c r="C1062" s="16" t="s">
        <v>365</v>
      </c>
      <c r="D1062" s="16" t="s">
        <v>109</v>
      </c>
      <c r="E1062" s="16" t="s">
        <v>757</v>
      </c>
      <c r="F1062" s="16" t="s">
        <v>50</v>
      </c>
      <c r="G1062" s="159">
        <f>G1063</f>
        <v>115887</v>
      </c>
      <c r="H1062" s="159">
        <f t="shared" si="449"/>
        <v>115887</v>
      </c>
      <c r="I1062" s="159">
        <f t="shared" si="449"/>
        <v>115887</v>
      </c>
      <c r="J1062" s="159">
        <f t="shared" si="449"/>
        <v>115887</v>
      </c>
      <c r="K1062" s="159">
        <f t="shared" si="449"/>
        <v>115887</v>
      </c>
      <c r="L1062" s="159">
        <f t="shared" si="449"/>
        <v>115887</v>
      </c>
      <c r="M1062" s="159">
        <f t="shared" si="449"/>
        <v>115887</v>
      </c>
      <c r="N1062" s="159">
        <f t="shared" si="449"/>
        <v>115887</v>
      </c>
      <c r="O1062" s="159">
        <f t="shared" si="449"/>
        <v>115887</v>
      </c>
      <c r="P1062" s="159">
        <f t="shared" si="449"/>
        <v>115887</v>
      </c>
      <c r="Q1062" s="159">
        <f t="shared" si="449"/>
        <v>115887</v>
      </c>
      <c r="R1062" s="159">
        <f t="shared" si="449"/>
        <v>58672.99</v>
      </c>
      <c r="S1062" s="159">
        <f t="shared" si="449"/>
        <v>0</v>
      </c>
      <c r="T1062" s="159">
        <f t="shared" si="449"/>
        <v>0</v>
      </c>
      <c r="U1062" s="159">
        <f t="shared" si="449"/>
        <v>0</v>
      </c>
      <c r="V1062" s="159">
        <f t="shared" si="449"/>
        <v>0</v>
      </c>
      <c r="W1062" s="159">
        <f t="shared" si="449"/>
        <v>0</v>
      </c>
      <c r="X1062" s="159">
        <f t="shared" si="449"/>
        <v>0</v>
      </c>
      <c r="Y1062" s="159">
        <f t="shared" si="449"/>
        <v>0</v>
      </c>
      <c r="Z1062" s="159">
        <f t="shared" si="449"/>
        <v>0</v>
      </c>
      <c r="AA1062" s="159">
        <f t="shared" si="449"/>
        <v>0</v>
      </c>
      <c r="AB1062" s="159">
        <f t="shared" si="449"/>
        <v>0</v>
      </c>
      <c r="AC1062" s="159">
        <f t="shared" si="449"/>
        <v>0</v>
      </c>
      <c r="AD1062" s="159">
        <f t="shared" si="449"/>
        <v>0</v>
      </c>
      <c r="AE1062" s="159">
        <f t="shared" si="449"/>
        <v>0</v>
      </c>
      <c r="AF1062" s="159">
        <f t="shared" si="449"/>
        <v>0</v>
      </c>
      <c r="AG1062" s="159">
        <f t="shared" si="449"/>
        <v>58672.99</v>
      </c>
    </row>
    <row r="1063" spans="1:33" s="52" customFormat="1" ht="17.25" customHeight="1">
      <c r="A1063" s="17" t="s">
        <v>51</v>
      </c>
      <c r="B1063" s="15">
        <v>793</v>
      </c>
      <c r="C1063" s="16" t="s">
        <v>365</v>
      </c>
      <c r="D1063" s="16" t="s">
        <v>109</v>
      </c>
      <c r="E1063" s="16" t="s">
        <v>757</v>
      </c>
      <c r="F1063" s="16" t="s">
        <v>53</v>
      </c>
      <c r="G1063" s="159">
        <f>'прил 7'!G1246+'прил 7'!G1640</f>
        <v>115887</v>
      </c>
      <c r="H1063" s="159">
        <f>'прил 7'!H1246+'прил 7'!H1640</f>
        <v>115887</v>
      </c>
      <c r="I1063" s="159">
        <f>'прил 7'!I1246+'прил 7'!I1640</f>
        <v>115887</v>
      </c>
      <c r="J1063" s="159">
        <f>'прил 7'!J1246+'прил 7'!J1640</f>
        <v>115887</v>
      </c>
      <c r="K1063" s="159">
        <f>'прил 7'!K1246+'прил 7'!K1640</f>
        <v>115887</v>
      </c>
      <c r="L1063" s="159">
        <f>'прил 7'!L1246+'прил 7'!L1640</f>
        <v>115887</v>
      </c>
      <c r="M1063" s="159">
        <f>'прил 7'!M1246+'прил 7'!M1640</f>
        <v>115887</v>
      </c>
      <c r="N1063" s="159">
        <f>'прил 7'!N1246+'прил 7'!N1640</f>
        <v>115887</v>
      </c>
      <c r="O1063" s="159">
        <f>'прил 7'!O1246+'прил 7'!O1640</f>
        <v>115887</v>
      </c>
      <c r="P1063" s="159">
        <f>'прил 7'!P1246+'прил 7'!P1640</f>
        <v>115887</v>
      </c>
      <c r="Q1063" s="159">
        <f>'прил 7'!Q1246+'прил 7'!Q1640</f>
        <v>115887</v>
      </c>
      <c r="R1063" s="159">
        <f>'прил 7'!R1246+'прил 7'!R1640</f>
        <v>58672.99</v>
      </c>
      <c r="S1063" s="159">
        <f>'прил 7'!S1246+'прил 7'!S1640</f>
        <v>0</v>
      </c>
      <c r="T1063" s="159">
        <f>'прил 7'!T1246+'прил 7'!T1640</f>
        <v>0</v>
      </c>
      <c r="U1063" s="159">
        <f>'прил 7'!U1246+'прил 7'!U1640</f>
        <v>0</v>
      </c>
      <c r="V1063" s="159">
        <f>'прил 7'!V1246+'прил 7'!V1640</f>
        <v>0</v>
      </c>
      <c r="W1063" s="159">
        <f>'прил 7'!W1246+'прил 7'!W1640</f>
        <v>0</v>
      </c>
      <c r="X1063" s="159">
        <f>'прил 7'!X1246+'прил 7'!X1640</f>
        <v>0</v>
      </c>
      <c r="Y1063" s="159">
        <f>'прил 7'!Y1246+'прил 7'!Y1640</f>
        <v>0</v>
      </c>
      <c r="Z1063" s="159">
        <f>'прил 7'!Z1246+'прил 7'!Z1640</f>
        <v>0</v>
      </c>
      <c r="AA1063" s="159">
        <f>'прил 7'!AA1246+'прил 7'!AA1640</f>
        <v>0</v>
      </c>
      <c r="AB1063" s="159">
        <f>'прил 7'!AB1246+'прил 7'!AB1640</f>
        <v>0</v>
      </c>
      <c r="AC1063" s="159">
        <f>'прил 7'!AC1246+'прил 7'!AC1640</f>
        <v>0</v>
      </c>
      <c r="AD1063" s="159">
        <f>'прил 7'!AD1246+'прил 7'!AD1640</f>
        <v>0</v>
      </c>
      <c r="AE1063" s="159">
        <f>'прил 7'!AE1246+'прил 7'!AE1640</f>
        <v>0</v>
      </c>
      <c r="AF1063" s="159">
        <f>'прил 7'!AF1246+'прил 7'!AF1640</f>
        <v>0</v>
      </c>
      <c r="AG1063" s="159">
        <v>58672.99</v>
      </c>
    </row>
    <row r="1064" spans="1:33" ht="34.5" hidden="1" customHeight="1">
      <c r="A1064" s="17" t="s">
        <v>360</v>
      </c>
      <c r="B1064" s="55">
        <v>795</v>
      </c>
      <c r="C1064" s="16" t="s">
        <v>365</v>
      </c>
      <c r="D1064" s="16" t="s">
        <v>37</v>
      </c>
      <c r="E1064" s="16" t="s">
        <v>941</v>
      </c>
      <c r="F1064" s="16"/>
      <c r="G1064" s="159">
        <f>G1065</f>
        <v>0</v>
      </c>
      <c r="H1064" s="159">
        <f t="shared" ref="H1064:AG1065" si="450">H1065</f>
        <v>0</v>
      </c>
      <c r="I1064" s="159">
        <f t="shared" si="450"/>
        <v>0</v>
      </c>
      <c r="J1064" s="159">
        <f t="shared" si="450"/>
        <v>0</v>
      </c>
      <c r="K1064" s="159">
        <f t="shared" si="450"/>
        <v>0</v>
      </c>
      <c r="L1064" s="159">
        <f t="shared" si="450"/>
        <v>0</v>
      </c>
      <c r="M1064" s="159">
        <f t="shared" si="450"/>
        <v>0</v>
      </c>
      <c r="N1064" s="159">
        <f t="shared" si="450"/>
        <v>0</v>
      </c>
      <c r="O1064" s="159">
        <f t="shared" si="450"/>
        <v>0</v>
      </c>
      <c r="P1064" s="159">
        <f t="shared" si="450"/>
        <v>0</v>
      </c>
      <c r="Q1064" s="159">
        <f t="shared" si="450"/>
        <v>0</v>
      </c>
      <c r="R1064" s="159">
        <f t="shared" si="450"/>
        <v>0</v>
      </c>
      <c r="S1064" s="159">
        <f t="shared" si="450"/>
        <v>0</v>
      </c>
      <c r="T1064" s="159">
        <f t="shared" si="450"/>
        <v>0</v>
      </c>
      <c r="U1064" s="159">
        <f t="shared" si="450"/>
        <v>0</v>
      </c>
      <c r="V1064" s="159">
        <f t="shared" si="450"/>
        <v>0</v>
      </c>
      <c r="W1064" s="159">
        <f t="shared" si="450"/>
        <v>0</v>
      </c>
      <c r="X1064" s="159">
        <f t="shared" si="450"/>
        <v>0</v>
      </c>
      <c r="Y1064" s="159">
        <f t="shared" si="450"/>
        <v>0</v>
      </c>
      <c r="Z1064" s="159">
        <f t="shared" si="450"/>
        <v>0</v>
      </c>
      <c r="AA1064" s="159">
        <f t="shared" si="450"/>
        <v>0</v>
      </c>
      <c r="AB1064" s="159">
        <f t="shared" si="450"/>
        <v>0</v>
      </c>
      <c r="AC1064" s="159">
        <f t="shared" si="450"/>
        <v>0</v>
      </c>
      <c r="AD1064" s="159">
        <f t="shared" si="450"/>
        <v>0</v>
      </c>
      <c r="AE1064" s="159">
        <f t="shared" si="450"/>
        <v>0</v>
      </c>
      <c r="AF1064" s="159">
        <f t="shared" si="450"/>
        <v>0</v>
      </c>
      <c r="AG1064" s="159">
        <f t="shared" si="450"/>
        <v>0</v>
      </c>
    </row>
    <row r="1065" spans="1:33" ht="34.5" hidden="1" customHeight="1">
      <c r="A1065" s="17" t="s">
        <v>49</v>
      </c>
      <c r="B1065" s="55">
        <v>795</v>
      </c>
      <c r="C1065" s="16" t="s">
        <v>365</v>
      </c>
      <c r="D1065" s="16" t="s">
        <v>37</v>
      </c>
      <c r="E1065" s="16" t="s">
        <v>941</v>
      </c>
      <c r="F1065" s="16" t="s">
        <v>50</v>
      </c>
      <c r="G1065" s="159">
        <f>G1066</f>
        <v>0</v>
      </c>
      <c r="H1065" s="159">
        <f t="shared" si="450"/>
        <v>0</v>
      </c>
      <c r="I1065" s="159">
        <f t="shared" si="450"/>
        <v>0</v>
      </c>
      <c r="J1065" s="159">
        <f t="shared" si="450"/>
        <v>0</v>
      </c>
      <c r="K1065" s="159">
        <f t="shared" si="450"/>
        <v>0</v>
      </c>
      <c r="L1065" s="159">
        <f t="shared" si="450"/>
        <v>0</v>
      </c>
      <c r="M1065" s="159">
        <f t="shared" si="450"/>
        <v>0</v>
      </c>
      <c r="N1065" s="159">
        <f t="shared" si="450"/>
        <v>0</v>
      </c>
      <c r="O1065" s="159">
        <f t="shared" si="450"/>
        <v>0</v>
      </c>
      <c r="P1065" s="159">
        <f t="shared" si="450"/>
        <v>0</v>
      </c>
      <c r="Q1065" s="159">
        <f t="shared" si="450"/>
        <v>0</v>
      </c>
      <c r="R1065" s="159">
        <f t="shared" si="450"/>
        <v>0</v>
      </c>
      <c r="S1065" s="159">
        <f t="shared" si="450"/>
        <v>0</v>
      </c>
      <c r="T1065" s="159">
        <f t="shared" si="450"/>
        <v>0</v>
      </c>
      <c r="U1065" s="159">
        <f t="shared" si="450"/>
        <v>0</v>
      </c>
      <c r="V1065" s="159">
        <f t="shared" si="450"/>
        <v>0</v>
      </c>
      <c r="W1065" s="159">
        <f t="shared" si="450"/>
        <v>0</v>
      </c>
      <c r="X1065" s="159">
        <f t="shared" si="450"/>
        <v>0</v>
      </c>
      <c r="Y1065" s="159">
        <f t="shared" si="450"/>
        <v>0</v>
      </c>
      <c r="Z1065" s="159">
        <f t="shared" si="450"/>
        <v>0</v>
      </c>
      <c r="AA1065" s="159">
        <f t="shared" si="450"/>
        <v>0</v>
      </c>
      <c r="AB1065" s="159">
        <f t="shared" si="450"/>
        <v>0</v>
      </c>
      <c r="AC1065" s="159">
        <f t="shared" si="450"/>
        <v>0</v>
      </c>
      <c r="AD1065" s="159">
        <f t="shared" si="450"/>
        <v>0</v>
      </c>
      <c r="AE1065" s="159">
        <f t="shared" si="450"/>
        <v>0</v>
      </c>
      <c r="AF1065" s="159">
        <f t="shared" si="450"/>
        <v>0</v>
      </c>
      <c r="AG1065" s="159">
        <f t="shared" si="450"/>
        <v>0</v>
      </c>
    </row>
    <row r="1066" spans="1:33" ht="34.5" hidden="1" customHeight="1">
      <c r="A1066" s="17" t="s">
        <v>51</v>
      </c>
      <c r="B1066" s="55">
        <v>795</v>
      </c>
      <c r="C1066" s="16" t="s">
        <v>365</v>
      </c>
      <c r="D1066" s="16" t="s">
        <v>37</v>
      </c>
      <c r="E1066" s="16" t="s">
        <v>941</v>
      </c>
      <c r="F1066" s="16" t="s">
        <v>52</v>
      </c>
      <c r="G1066" s="159"/>
      <c r="H1066" s="159"/>
      <c r="I1066" s="159"/>
      <c r="J1066" s="159"/>
      <c r="K1066" s="159"/>
      <c r="L1066" s="159"/>
      <c r="M1066" s="159"/>
      <c r="N1066" s="159"/>
      <c r="O1066" s="159"/>
      <c r="P1066" s="159"/>
      <c r="Q1066" s="159"/>
      <c r="R1066" s="159"/>
      <c r="S1066" s="159"/>
      <c r="T1066" s="159"/>
      <c r="U1066" s="159"/>
      <c r="V1066" s="159"/>
      <c r="W1066" s="159"/>
      <c r="X1066" s="159"/>
      <c r="Y1066" s="159"/>
      <c r="Z1066" s="159"/>
      <c r="AA1066" s="159"/>
      <c r="AB1066" s="159"/>
      <c r="AC1066" s="159"/>
      <c r="AD1066" s="159"/>
      <c r="AE1066" s="159"/>
      <c r="AF1066" s="159"/>
      <c r="AG1066" s="159"/>
    </row>
    <row r="1067" spans="1:33" s="114" customFormat="1" ht="31.5" customHeight="1">
      <c r="A1067" s="37" t="s">
        <v>783</v>
      </c>
      <c r="B1067" s="39" t="s">
        <v>156</v>
      </c>
      <c r="C1067" s="39" t="s">
        <v>108</v>
      </c>
      <c r="D1067" s="39" t="s">
        <v>26</v>
      </c>
      <c r="E1067" s="39" t="s">
        <v>587</v>
      </c>
      <c r="F1067" s="108"/>
      <c r="G1067" s="165">
        <f>G1068+G1082+G1090+G1113+G1118+G1125+G1130+G1122</f>
        <v>14032323.789999999</v>
      </c>
      <c r="H1067" s="165">
        <f t="shared" ref="H1067:AG1067" si="451">H1068+H1082+H1090+H1113+H1118+H1125+H1130+H1122</f>
        <v>14032326.789999999</v>
      </c>
      <c r="I1067" s="165">
        <f t="shared" si="451"/>
        <v>14032329.789999999</v>
      </c>
      <c r="J1067" s="165">
        <f t="shared" si="451"/>
        <v>14032332.789999999</v>
      </c>
      <c r="K1067" s="165">
        <f t="shared" si="451"/>
        <v>14032335.789999999</v>
      </c>
      <c r="L1067" s="165">
        <f t="shared" si="451"/>
        <v>14032338.789999999</v>
      </c>
      <c r="M1067" s="165">
        <f t="shared" si="451"/>
        <v>14032341.789999999</v>
      </c>
      <c r="N1067" s="165">
        <f t="shared" si="451"/>
        <v>14032344.789999999</v>
      </c>
      <c r="O1067" s="165">
        <f t="shared" si="451"/>
        <v>14032347.789999999</v>
      </c>
      <c r="P1067" s="165">
        <f t="shared" si="451"/>
        <v>14032350.789999999</v>
      </c>
      <c r="Q1067" s="165">
        <f t="shared" si="451"/>
        <v>14032353.789999999</v>
      </c>
      <c r="R1067" s="165">
        <f t="shared" si="451"/>
        <v>12833863.109999999</v>
      </c>
      <c r="S1067" s="165">
        <f t="shared" si="451"/>
        <v>0</v>
      </c>
      <c r="T1067" s="165">
        <f t="shared" si="451"/>
        <v>0</v>
      </c>
      <c r="U1067" s="165">
        <f t="shared" si="451"/>
        <v>0</v>
      </c>
      <c r="V1067" s="165">
        <f t="shared" si="451"/>
        <v>0</v>
      </c>
      <c r="W1067" s="165">
        <f t="shared" si="451"/>
        <v>0</v>
      </c>
      <c r="X1067" s="165">
        <f t="shared" si="451"/>
        <v>0</v>
      </c>
      <c r="Y1067" s="165">
        <f t="shared" si="451"/>
        <v>0</v>
      </c>
      <c r="Z1067" s="165">
        <f t="shared" si="451"/>
        <v>0</v>
      </c>
      <c r="AA1067" s="165">
        <f t="shared" si="451"/>
        <v>0</v>
      </c>
      <c r="AB1067" s="165">
        <f t="shared" si="451"/>
        <v>0</v>
      </c>
      <c r="AC1067" s="165">
        <f t="shared" si="451"/>
        <v>0</v>
      </c>
      <c r="AD1067" s="165">
        <f t="shared" si="451"/>
        <v>0</v>
      </c>
      <c r="AE1067" s="165">
        <f t="shared" si="451"/>
        <v>0</v>
      </c>
      <c r="AF1067" s="165">
        <f t="shared" si="451"/>
        <v>0</v>
      </c>
      <c r="AG1067" s="165">
        <f t="shared" si="451"/>
        <v>12833863.109999999</v>
      </c>
    </row>
    <row r="1068" spans="1:33" s="48" customFormat="1">
      <c r="A1068" s="17" t="s">
        <v>331</v>
      </c>
      <c r="B1068" s="16" t="s">
        <v>156</v>
      </c>
      <c r="C1068" s="16" t="s">
        <v>108</v>
      </c>
      <c r="D1068" s="16" t="s">
        <v>26</v>
      </c>
      <c r="E1068" s="16" t="s">
        <v>593</v>
      </c>
      <c r="F1068" s="42"/>
      <c r="G1068" s="159">
        <f>G1069</f>
        <v>414710.77</v>
      </c>
      <c r="H1068" s="159">
        <f t="shared" ref="H1068:AG1069" si="452">H1069</f>
        <v>414710.77</v>
      </c>
      <c r="I1068" s="159">
        <f t="shared" si="452"/>
        <v>414710.77</v>
      </c>
      <c r="J1068" s="159">
        <f t="shared" si="452"/>
        <v>414710.77</v>
      </c>
      <c r="K1068" s="159">
        <f t="shared" si="452"/>
        <v>414710.77</v>
      </c>
      <c r="L1068" s="159">
        <f t="shared" si="452"/>
        <v>414710.77</v>
      </c>
      <c r="M1068" s="159">
        <f t="shared" si="452"/>
        <v>414710.77</v>
      </c>
      <c r="N1068" s="159">
        <f t="shared" si="452"/>
        <v>414710.77</v>
      </c>
      <c r="O1068" s="159">
        <f t="shared" si="452"/>
        <v>414710.77</v>
      </c>
      <c r="P1068" s="159">
        <f t="shared" si="452"/>
        <v>414710.77</v>
      </c>
      <c r="Q1068" s="159">
        <f t="shared" si="452"/>
        <v>414710.77</v>
      </c>
      <c r="R1068" s="159">
        <f t="shared" si="452"/>
        <v>406621.99</v>
      </c>
      <c r="S1068" s="159">
        <f t="shared" si="452"/>
        <v>0</v>
      </c>
      <c r="T1068" s="159">
        <f t="shared" si="452"/>
        <v>0</v>
      </c>
      <c r="U1068" s="159">
        <f t="shared" si="452"/>
        <v>0</v>
      </c>
      <c r="V1068" s="159">
        <f t="shared" si="452"/>
        <v>0</v>
      </c>
      <c r="W1068" s="159">
        <f t="shared" si="452"/>
        <v>0</v>
      </c>
      <c r="X1068" s="159">
        <f t="shared" si="452"/>
        <v>0</v>
      </c>
      <c r="Y1068" s="159">
        <f t="shared" si="452"/>
        <v>0</v>
      </c>
      <c r="Z1068" s="159">
        <f t="shared" si="452"/>
        <v>0</v>
      </c>
      <c r="AA1068" s="159">
        <f t="shared" si="452"/>
        <v>0</v>
      </c>
      <c r="AB1068" s="159">
        <f t="shared" si="452"/>
        <v>0</v>
      </c>
      <c r="AC1068" s="159">
        <f t="shared" si="452"/>
        <v>0</v>
      </c>
      <c r="AD1068" s="159">
        <f t="shared" si="452"/>
        <v>0</v>
      </c>
      <c r="AE1068" s="159">
        <f t="shared" si="452"/>
        <v>0</v>
      </c>
      <c r="AF1068" s="159">
        <f t="shared" si="452"/>
        <v>0</v>
      </c>
      <c r="AG1068" s="159">
        <f t="shared" si="452"/>
        <v>406621.99</v>
      </c>
    </row>
    <row r="1069" spans="1:33" s="48" customFormat="1">
      <c r="A1069" s="17" t="s">
        <v>332</v>
      </c>
      <c r="B1069" s="16" t="s">
        <v>156</v>
      </c>
      <c r="C1069" s="16" t="s">
        <v>108</v>
      </c>
      <c r="D1069" s="16" t="s">
        <v>26</v>
      </c>
      <c r="E1069" s="16" t="s">
        <v>593</v>
      </c>
      <c r="F1069" s="16" t="s">
        <v>333</v>
      </c>
      <c r="G1069" s="159">
        <f>G1070</f>
        <v>414710.77</v>
      </c>
      <c r="H1069" s="159">
        <f t="shared" si="452"/>
        <v>414710.77</v>
      </c>
      <c r="I1069" s="159">
        <f t="shared" si="452"/>
        <v>414710.77</v>
      </c>
      <c r="J1069" s="159">
        <f t="shared" si="452"/>
        <v>414710.77</v>
      </c>
      <c r="K1069" s="159">
        <f t="shared" si="452"/>
        <v>414710.77</v>
      </c>
      <c r="L1069" s="159">
        <f t="shared" si="452"/>
        <v>414710.77</v>
      </c>
      <c r="M1069" s="159">
        <f t="shared" si="452"/>
        <v>414710.77</v>
      </c>
      <c r="N1069" s="159">
        <f t="shared" si="452"/>
        <v>414710.77</v>
      </c>
      <c r="O1069" s="159">
        <f t="shared" si="452"/>
        <v>414710.77</v>
      </c>
      <c r="P1069" s="159">
        <f t="shared" si="452"/>
        <v>414710.77</v>
      </c>
      <c r="Q1069" s="159">
        <f t="shared" si="452"/>
        <v>414710.77</v>
      </c>
      <c r="R1069" s="159">
        <f t="shared" si="452"/>
        <v>406621.99</v>
      </c>
      <c r="S1069" s="159">
        <f t="shared" si="452"/>
        <v>0</v>
      </c>
      <c r="T1069" s="159">
        <f t="shared" si="452"/>
        <v>0</v>
      </c>
      <c r="U1069" s="159">
        <f t="shared" si="452"/>
        <v>0</v>
      </c>
      <c r="V1069" s="159">
        <f t="shared" si="452"/>
        <v>0</v>
      </c>
      <c r="W1069" s="159">
        <f t="shared" si="452"/>
        <v>0</v>
      </c>
      <c r="X1069" s="159">
        <f t="shared" si="452"/>
        <v>0</v>
      </c>
      <c r="Y1069" s="159">
        <f t="shared" si="452"/>
        <v>0</v>
      </c>
      <c r="Z1069" s="159">
        <f t="shared" si="452"/>
        <v>0</v>
      </c>
      <c r="AA1069" s="159">
        <f t="shared" si="452"/>
        <v>0</v>
      </c>
      <c r="AB1069" s="159">
        <f t="shared" si="452"/>
        <v>0</v>
      </c>
      <c r="AC1069" s="159">
        <f t="shared" si="452"/>
        <v>0</v>
      </c>
      <c r="AD1069" s="159">
        <f t="shared" si="452"/>
        <v>0</v>
      </c>
      <c r="AE1069" s="159">
        <f t="shared" si="452"/>
        <v>0</v>
      </c>
      <c r="AF1069" s="159">
        <f t="shared" si="452"/>
        <v>0</v>
      </c>
      <c r="AG1069" s="159">
        <f t="shared" si="452"/>
        <v>406621.99</v>
      </c>
    </row>
    <row r="1070" spans="1:33" s="48" customFormat="1" ht="25.5">
      <c r="A1070" s="17" t="s">
        <v>334</v>
      </c>
      <c r="B1070" s="16" t="s">
        <v>156</v>
      </c>
      <c r="C1070" s="16" t="s">
        <v>108</v>
      </c>
      <c r="D1070" s="16" t="s">
        <v>26</v>
      </c>
      <c r="E1070" s="16" t="s">
        <v>593</v>
      </c>
      <c r="F1070" s="16" t="s">
        <v>335</v>
      </c>
      <c r="G1070" s="159">
        <f>'прил 7'!G770+'прил 7'!G870+'прил 7'!G1258</f>
        <v>414710.77</v>
      </c>
      <c r="H1070" s="159">
        <f>'прил 7'!H770+'прил 7'!H870+'прил 7'!H1258</f>
        <v>414710.77</v>
      </c>
      <c r="I1070" s="159">
        <f>'прил 7'!I770+'прил 7'!I870+'прил 7'!I1258</f>
        <v>414710.77</v>
      </c>
      <c r="J1070" s="159">
        <f>'прил 7'!J770+'прил 7'!J870+'прил 7'!J1258</f>
        <v>414710.77</v>
      </c>
      <c r="K1070" s="159">
        <f>'прил 7'!K770+'прил 7'!K870+'прил 7'!K1258</f>
        <v>414710.77</v>
      </c>
      <c r="L1070" s="159">
        <f>'прил 7'!L770+'прил 7'!L870+'прил 7'!L1258</f>
        <v>414710.77</v>
      </c>
      <c r="M1070" s="159">
        <f>'прил 7'!M770+'прил 7'!M870+'прил 7'!M1258</f>
        <v>414710.77</v>
      </c>
      <c r="N1070" s="159">
        <f>'прил 7'!N770+'прил 7'!N870+'прил 7'!N1258</f>
        <v>414710.77</v>
      </c>
      <c r="O1070" s="159">
        <f>'прил 7'!O770+'прил 7'!O870+'прил 7'!O1258</f>
        <v>414710.77</v>
      </c>
      <c r="P1070" s="159">
        <f>'прил 7'!P770+'прил 7'!P870+'прил 7'!P1258</f>
        <v>414710.77</v>
      </c>
      <c r="Q1070" s="159">
        <f>'прил 7'!Q770+'прил 7'!Q870+'прил 7'!Q1258</f>
        <v>414710.77</v>
      </c>
      <c r="R1070" s="159">
        <f>'прил 7'!R770+'прил 7'!R870+'прил 7'!R1258</f>
        <v>406621.99</v>
      </c>
      <c r="S1070" s="159">
        <f>'прил 7'!S770+'прил 7'!S870+'прил 7'!S1258</f>
        <v>0</v>
      </c>
      <c r="T1070" s="159">
        <f>'прил 7'!T770+'прил 7'!T870+'прил 7'!T1258</f>
        <v>0</v>
      </c>
      <c r="U1070" s="159">
        <f>'прил 7'!U770+'прил 7'!U870+'прил 7'!U1258</f>
        <v>0</v>
      </c>
      <c r="V1070" s="159">
        <f>'прил 7'!V770+'прил 7'!V870+'прил 7'!V1258</f>
        <v>0</v>
      </c>
      <c r="W1070" s="159">
        <f>'прил 7'!W770+'прил 7'!W870+'прил 7'!W1258</f>
        <v>0</v>
      </c>
      <c r="X1070" s="159">
        <f>'прил 7'!X770+'прил 7'!X870+'прил 7'!X1258</f>
        <v>0</v>
      </c>
      <c r="Y1070" s="159">
        <f>'прил 7'!Y770+'прил 7'!Y870+'прил 7'!Y1258</f>
        <v>0</v>
      </c>
      <c r="Z1070" s="159">
        <f>'прил 7'!Z770+'прил 7'!Z870+'прил 7'!Z1258</f>
        <v>0</v>
      </c>
      <c r="AA1070" s="159">
        <f>'прил 7'!AA770+'прил 7'!AA870+'прил 7'!AA1258</f>
        <v>0</v>
      </c>
      <c r="AB1070" s="159">
        <f>'прил 7'!AB770+'прил 7'!AB870+'прил 7'!AB1258</f>
        <v>0</v>
      </c>
      <c r="AC1070" s="159">
        <f>'прил 7'!AC770+'прил 7'!AC870+'прил 7'!AC1258</f>
        <v>0</v>
      </c>
      <c r="AD1070" s="159">
        <f>'прил 7'!AD770+'прил 7'!AD870+'прил 7'!AD1258</f>
        <v>0</v>
      </c>
      <c r="AE1070" s="159">
        <f>'прил 7'!AE770+'прил 7'!AE870+'прил 7'!AE1258</f>
        <v>0</v>
      </c>
      <c r="AF1070" s="159">
        <f>'прил 7'!AF770+'прил 7'!AF870+'прил 7'!AF1258</f>
        <v>0</v>
      </c>
      <c r="AG1070" s="159">
        <v>406621.99</v>
      </c>
    </row>
    <row r="1071" spans="1:33" s="48" customFormat="1" hidden="1">
      <c r="A1071" s="17" t="s">
        <v>331</v>
      </c>
      <c r="B1071" s="16" t="s">
        <v>156</v>
      </c>
      <c r="C1071" s="16" t="s">
        <v>108</v>
      </c>
      <c r="D1071" s="16" t="s">
        <v>26</v>
      </c>
      <c r="E1071" s="16" t="s">
        <v>593</v>
      </c>
      <c r="F1071" s="42"/>
      <c r="G1071" s="159">
        <f>G1072</f>
        <v>14981</v>
      </c>
      <c r="H1071" s="159">
        <f t="shared" ref="H1071:AG1072" si="453">H1072</f>
        <v>14982</v>
      </c>
      <c r="I1071" s="159">
        <f t="shared" si="453"/>
        <v>14983</v>
      </c>
      <c r="J1071" s="159">
        <f t="shared" si="453"/>
        <v>14984</v>
      </c>
      <c r="K1071" s="159">
        <f t="shared" si="453"/>
        <v>14985</v>
      </c>
      <c r="L1071" s="159">
        <f t="shared" si="453"/>
        <v>14986</v>
      </c>
      <c r="M1071" s="159">
        <f t="shared" si="453"/>
        <v>14987</v>
      </c>
      <c r="N1071" s="159">
        <f t="shared" si="453"/>
        <v>14988</v>
      </c>
      <c r="O1071" s="159">
        <f t="shared" si="453"/>
        <v>14989</v>
      </c>
      <c r="P1071" s="159">
        <f t="shared" si="453"/>
        <v>14990</v>
      </c>
      <c r="Q1071" s="159">
        <f t="shared" si="453"/>
        <v>14991</v>
      </c>
      <c r="R1071" s="159">
        <f t="shared" si="453"/>
        <v>14992</v>
      </c>
      <c r="S1071" s="159">
        <f t="shared" si="453"/>
        <v>14993</v>
      </c>
      <c r="T1071" s="159">
        <f t="shared" si="453"/>
        <v>14994</v>
      </c>
      <c r="U1071" s="159">
        <f t="shared" si="453"/>
        <v>14995</v>
      </c>
      <c r="V1071" s="159">
        <f t="shared" si="453"/>
        <v>14996</v>
      </c>
      <c r="W1071" s="159">
        <f t="shared" si="453"/>
        <v>14997</v>
      </c>
      <c r="X1071" s="159">
        <f t="shared" si="453"/>
        <v>14998</v>
      </c>
      <c r="Y1071" s="159">
        <f t="shared" si="453"/>
        <v>14999</v>
      </c>
      <c r="Z1071" s="159">
        <f t="shared" si="453"/>
        <v>15000</v>
      </c>
      <c r="AA1071" s="159">
        <f t="shared" si="453"/>
        <v>15001</v>
      </c>
      <c r="AB1071" s="159">
        <f t="shared" si="453"/>
        <v>15002</v>
      </c>
      <c r="AC1071" s="159">
        <f t="shared" si="453"/>
        <v>15003</v>
      </c>
      <c r="AD1071" s="159">
        <f t="shared" si="453"/>
        <v>15004</v>
      </c>
      <c r="AE1071" s="159">
        <f t="shared" si="453"/>
        <v>15005</v>
      </c>
      <c r="AF1071" s="159">
        <f t="shared" si="453"/>
        <v>15006</v>
      </c>
      <c r="AG1071" s="159">
        <f t="shared" si="453"/>
        <v>15007</v>
      </c>
    </row>
    <row r="1072" spans="1:33" s="48" customFormat="1" hidden="1">
      <c r="A1072" s="17" t="s">
        <v>332</v>
      </c>
      <c r="B1072" s="16" t="s">
        <v>156</v>
      </c>
      <c r="C1072" s="16" t="s">
        <v>108</v>
      </c>
      <c r="D1072" s="16" t="s">
        <v>26</v>
      </c>
      <c r="E1072" s="16" t="s">
        <v>593</v>
      </c>
      <c r="F1072" s="16" t="s">
        <v>333</v>
      </c>
      <c r="G1072" s="159">
        <f>G1073</f>
        <v>14981</v>
      </c>
      <c r="H1072" s="159">
        <f t="shared" si="453"/>
        <v>14982</v>
      </c>
      <c r="I1072" s="159">
        <f t="shared" si="453"/>
        <v>14983</v>
      </c>
      <c r="J1072" s="159">
        <f t="shared" si="453"/>
        <v>14984</v>
      </c>
      <c r="K1072" s="159">
        <f t="shared" si="453"/>
        <v>14985</v>
      </c>
      <c r="L1072" s="159">
        <f t="shared" si="453"/>
        <v>14986</v>
      </c>
      <c r="M1072" s="159">
        <f t="shared" si="453"/>
        <v>14987</v>
      </c>
      <c r="N1072" s="159">
        <f t="shared" si="453"/>
        <v>14988</v>
      </c>
      <c r="O1072" s="159">
        <f t="shared" si="453"/>
        <v>14989</v>
      </c>
      <c r="P1072" s="159">
        <f t="shared" si="453"/>
        <v>14990</v>
      </c>
      <c r="Q1072" s="159">
        <f t="shared" si="453"/>
        <v>14991</v>
      </c>
      <c r="R1072" s="159">
        <f t="shared" si="453"/>
        <v>14992</v>
      </c>
      <c r="S1072" s="159">
        <f t="shared" si="453"/>
        <v>14993</v>
      </c>
      <c r="T1072" s="159">
        <f t="shared" si="453"/>
        <v>14994</v>
      </c>
      <c r="U1072" s="159">
        <f t="shared" si="453"/>
        <v>14995</v>
      </c>
      <c r="V1072" s="159">
        <f t="shared" si="453"/>
        <v>14996</v>
      </c>
      <c r="W1072" s="159">
        <f t="shared" si="453"/>
        <v>14997</v>
      </c>
      <c r="X1072" s="159">
        <f t="shared" si="453"/>
        <v>14998</v>
      </c>
      <c r="Y1072" s="159">
        <f t="shared" si="453"/>
        <v>14999</v>
      </c>
      <c r="Z1072" s="159">
        <f t="shared" si="453"/>
        <v>15000</v>
      </c>
      <c r="AA1072" s="159">
        <f t="shared" si="453"/>
        <v>15001</v>
      </c>
      <c r="AB1072" s="159">
        <f t="shared" si="453"/>
        <v>15002</v>
      </c>
      <c r="AC1072" s="159">
        <f t="shared" si="453"/>
        <v>15003</v>
      </c>
      <c r="AD1072" s="159">
        <f t="shared" si="453"/>
        <v>15004</v>
      </c>
      <c r="AE1072" s="159">
        <f t="shared" si="453"/>
        <v>15005</v>
      </c>
      <c r="AF1072" s="159">
        <f t="shared" si="453"/>
        <v>15006</v>
      </c>
      <c r="AG1072" s="159">
        <f t="shared" si="453"/>
        <v>15007</v>
      </c>
    </row>
    <row r="1073" spans="1:33" s="49" customFormat="1" ht="25.5" hidden="1">
      <c r="A1073" s="17" t="s">
        <v>334</v>
      </c>
      <c r="B1073" s="16" t="s">
        <v>156</v>
      </c>
      <c r="C1073" s="16" t="s">
        <v>108</v>
      </c>
      <c r="D1073" s="16" t="s">
        <v>26</v>
      </c>
      <c r="E1073" s="16" t="s">
        <v>593</v>
      </c>
      <c r="F1073" s="16" t="s">
        <v>335</v>
      </c>
      <c r="G1073" s="159">
        <v>14981</v>
      </c>
      <c r="H1073" s="159">
        <v>14982</v>
      </c>
      <c r="I1073" s="159">
        <v>14983</v>
      </c>
      <c r="J1073" s="159">
        <v>14984</v>
      </c>
      <c r="K1073" s="159">
        <v>14985</v>
      </c>
      <c r="L1073" s="159">
        <v>14986</v>
      </c>
      <c r="M1073" s="159">
        <v>14987</v>
      </c>
      <c r="N1073" s="159">
        <v>14988</v>
      </c>
      <c r="O1073" s="159">
        <v>14989</v>
      </c>
      <c r="P1073" s="159">
        <v>14990</v>
      </c>
      <c r="Q1073" s="159">
        <v>14991</v>
      </c>
      <c r="R1073" s="159">
        <v>14992</v>
      </c>
      <c r="S1073" s="159">
        <v>14993</v>
      </c>
      <c r="T1073" s="159">
        <v>14994</v>
      </c>
      <c r="U1073" s="159">
        <v>14995</v>
      </c>
      <c r="V1073" s="159">
        <v>14996</v>
      </c>
      <c r="W1073" s="159">
        <v>14997</v>
      </c>
      <c r="X1073" s="159">
        <v>14998</v>
      </c>
      <c r="Y1073" s="159">
        <v>14999</v>
      </c>
      <c r="Z1073" s="159">
        <v>15000</v>
      </c>
      <c r="AA1073" s="159">
        <v>15001</v>
      </c>
      <c r="AB1073" s="159">
        <v>15002</v>
      </c>
      <c r="AC1073" s="159">
        <v>15003</v>
      </c>
      <c r="AD1073" s="159">
        <v>15004</v>
      </c>
      <c r="AE1073" s="159">
        <v>15005</v>
      </c>
      <c r="AF1073" s="159">
        <v>15006</v>
      </c>
      <c r="AG1073" s="159">
        <v>15007</v>
      </c>
    </row>
    <row r="1074" spans="1:33" s="31" customFormat="1" ht="25.5" hidden="1">
      <c r="A1074" s="17" t="s">
        <v>588</v>
      </c>
      <c r="B1074" s="15">
        <v>792</v>
      </c>
      <c r="C1074" s="16" t="s">
        <v>108</v>
      </c>
      <c r="D1074" s="16" t="s">
        <v>26</v>
      </c>
      <c r="E1074" s="16" t="s">
        <v>587</v>
      </c>
      <c r="F1074" s="42"/>
      <c r="G1074" s="159">
        <f>G1075</f>
        <v>21000</v>
      </c>
      <c r="H1074" s="159">
        <f t="shared" ref="H1074:AG1076" si="454">H1075</f>
        <v>21001</v>
      </c>
      <c r="I1074" s="159">
        <f t="shared" si="454"/>
        <v>21002</v>
      </c>
      <c r="J1074" s="159">
        <f t="shared" si="454"/>
        <v>21003</v>
      </c>
      <c r="K1074" s="159">
        <f t="shared" si="454"/>
        <v>21004</v>
      </c>
      <c r="L1074" s="159">
        <f t="shared" si="454"/>
        <v>21005</v>
      </c>
      <c r="M1074" s="159">
        <f t="shared" si="454"/>
        <v>21006</v>
      </c>
      <c r="N1074" s="159">
        <f t="shared" si="454"/>
        <v>21007</v>
      </c>
      <c r="O1074" s="159">
        <f t="shared" si="454"/>
        <v>21008</v>
      </c>
      <c r="P1074" s="159">
        <f t="shared" si="454"/>
        <v>21009</v>
      </c>
      <c r="Q1074" s="159">
        <f t="shared" si="454"/>
        <v>21010</v>
      </c>
      <c r="R1074" s="159">
        <f t="shared" si="454"/>
        <v>21011</v>
      </c>
      <c r="S1074" s="159">
        <f t="shared" si="454"/>
        <v>21012</v>
      </c>
      <c r="T1074" s="159">
        <f t="shared" si="454"/>
        <v>21013</v>
      </c>
      <c r="U1074" s="159">
        <f t="shared" si="454"/>
        <v>21014</v>
      </c>
      <c r="V1074" s="159">
        <f t="shared" si="454"/>
        <v>21015</v>
      </c>
      <c r="W1074" s="159">
        <f t="shared" si="454"/>
        <v>21016</v>
      </c>
      <c r="X1074" s="159">
        <f t="shared" si="454"/>
        <v>21017</v>
      </c>
      <c r="Y1074" s="159">
        <f t="shared" si="454"/>
        <v>21018</v>
      </c>
      <c r="Z1074" s="159">
        <f t="shared" si="454"/>
        <v>21019</v>
      </c>
      <c r="AA1074" s="159">
        <f t="shared" si="454"/>
        <v>21020</v>
      </c>
      <c r="AB1074" s="159">
        <f t="shared" si="454"/>
        <v>21021</v>
      </c>
      <c r="AC1074" s="159">
        <f t="shared" si="454"/>
        <v>21022</v>
      </c>
      <c r="AD1074" s="159">
        <f t="shared" si="454"/>
        <v>21023</v>
      </c>
      <c r="AE1074" s="159">
        <f t="shared" si="454"/>
        <v>21024</v>
      </c>
      <c r="AF1074" s="159">
        <f t="shared" si="454"/>
        <v>21025</v>
      </c>
      <c r="AG1074" s="159">
        <f t="shared" si="454"/>
        <v>21026</v>
      </c>
    </row>
    <row r="1075" spans="1:33" s="31" customFormat="1" hidden="1">
      <c r="A1075" s="17" t="s">
        <v>331</v>
      </c>
      <c r="B1075" s="15">
        <v>792</v>
      </c>
      <c r="C1075" s="16" t="s">
        <v>108</v>
      </c>
      <c r="D1075" s="16" t="s">
        <v>26</v>
      </c>
      <c r="E1075" s="16" t="s">
        <v>593</v>
      </c>
      <c r="F1075" s="42"/>
      <c r="G1075" s="159">
        <f>G1076</f>
        <v>21000</v>
      </c>
      <c r="H1075" s="159">
        <f t="shared" si="454"/>
        <v>21001</v>
      </c>
      <c r="I1075" s="159">
        <f t="shared" si="454"/>
        <v>21002</v>
      </c>
      <c r="J1075" s="159">
        <f t="shared" si="454"/>
        <v>21003</v>
      </c>
      <c r="K1075" s="159">
        <f t="shared" si="454"/>
        <v>21004</v>
      </c>
      <c r="L1075" s="159">
        <f t="shared" si="454"/>
        <v>21005</v>
      </c>
      <c r="M1075" s="159">
        <f t="shared" si="454"/>
        <v>21006</v>
      </c>
      <c r="N1075" s="159">
        <f t="shared" si="454"/>
        <v>21007</v>
      </c>
      <c r="O1075" s="159">
        <f t="shared" si="454"/>
        <v>21008</v>
      </c>
      <c r="P1075" s="159">
        <f t="shared" si="454"/>
        <v>21009</v>
      </c>
      <c r="Q1075" s="159">
        <f t="shared" si="454"/>
        <v>21010</v>
      </c>
      <c r="R1075" s="159">
        <f t="shared" si="454"/>
        <v>21011</v>
      </c>
      <c r="S1075" s="159">
        <f t="shared" si="454"/>
        <v>21012</v>
      </c>
      <c r="T1075" s="159">
        <f t="shared" si="454"/>
        <v>21013</v>
      </c>
      <c r="U1075" s="159">
        <f t="shared" si="454"/>
        <v>21014</v>
      </c>
      <c r="V1075" s="159">
        <f t="shared" si="454"/>
        <v>21015</v>
      </c>
      <c r="W1075" s="159">
        <f t="shared" si="454"/>
        <v>21016</v>
      </c>
      <c r="X1075" s="159">
        <f t="shared" si="454"/>
        <v>21017</v>
      </c>
      <c r="Y1075" s="159">
        <f t="shared" si="454"/>
        <v>21018</v>
      </c>
      <c r="Z1075" s="159">
        <f t="shared" si="454"/>
        <v>21019</v>
      </c>
      <c r="AA1075" s="159">
        <f t="shared" si="454"/>
        <v>21020</v>
      </c>
      <c r="AB1075" s="159">
        <f t="shared" si="454"/>
        <v>21021</v>
      </c>
      <c r="AC1075" s="159">
        <f t="shared" si="454"/>
        <v>21022</v>
      </c>
      <c r="AD1075" s="159">
        <f t="shared" si="454"/>
        <v>21023</v>
      </c>
      <c r="AE1075" s="159">
        <f t="shared" si="454"/>
        <v>21024</v>
      </c>
      <c r="AF1075" s="159">
        <f t="shared" si="454"/>
        <v>21025</v>
      </c>
      <c r="AG1075" s="159">
        <f t="shared" si="454"/>
        <v>21026</v>
      </c>
    </row>
    <row r="1076" spans="1:33" s="31" customFormat="1" hidden="1">
      <c r="A1076" s="17" t="s">
        <v>332</v>
      </c>
      <c r="B1076" s="15">
        <v>792</v>
      </c>
      <c r="C1076" s="16" t="s">
        <v>108</v>
      </c>
      <c r="D1076" s="16" t="s">
        <v>26</v>
      </c>
      <c r="E1076" s="16" t="s">
        <v>593</v>
      </c>
      <c r="F1076" s="16" t="s">
        <v>333</v>
      </c>
      <c r="G1076" s="159">
        <f>G1077</f>
        <v>21000</v>
      </c>
      <c r="H1076" s="159">
        <f t="shared" si="454"/>
        <v>21001</v>
      </c>
      <c r="I1076" s="159">
        <f t="shared" si="454"/>
        <v>21002</v>
      </c>
      <c r="J1076" s="159">
        <f t="shared" si="454"/>
        <v>21003</v>
      </c>
      <c r="K1076" s="159">
        <f t="shared" si="454"/>
        <v>21004</v>
      </c>
      <c r="L1076" s="159">
        <f t="shared" si="454"/>
        <v>21005</v>
      </c>
      <c r="M1076" s="159">
        <f t="shared" si="454"/>
        <v>21006</v>
      </c>
      <c r="N1076" s="159">
        <f t="shared" si="454"/>
        <v>21007</v>
      </c>
      <c r="O1076" s="159">
        <f t="shared" si="454"/>
        <v>21008</v>
      </c>
      <c r="P1076" s="159">
        <f t="shared" si="454"/>
        <v>21009</v>
      </c>
      <c r="Q1076" s="159">
        <f t="shared" si="454"/>
        <v>21010</v>
      </c>
      <c r="R1076" s="159">
        <f t="shared" si="454"/>
        <v>21011</v>
      </c>
      <c r="S1076" s="159">
        <f t="shared" si="454"/>
        <v>21012</v>
      </c>
      <c r="T1076" s="159">
        <f t="shared" si="454"/>
        <v>21013</v>
      </c>
      <c r="U1076" s="159">
        <f t="shared" si="454"/>
        <v>21014</v>
      </c>
      <c r="V1076" s="159">
        <f t="shared" si="454"/>
        <v>21015</v>
      </c>
      <c r="W1076" s="159">
        <f t="shared" si="454"/>
        <v>21016</v>
      </c>
      <c r="X1076" s="159">
        <f t="shared" si="454"/>
        <v>21017</v>
      </c>
      <c r="Y1076" s="159">
        <f t="shared" si="454"/>
        <v>21018</v>
      </c>
      <c r="Z1076" s="159">
        <f t="shared" si="454"/>
        <v>21019</v>
      </c>
      <c r="AA1076" s="159">
        <f t="shared" si="454"/>
        <v>21020</v>
      </c>
      <c r="AB1076" s="159">
        <f t="shared" si="454"/>
        <v>21021</v>
      </c>
      <c r="AC1076" s="159">
        <f t="shared" si="454"/>
        <v>21022</v>
      </c>
      <c r="AD1076" s="159">
        <f t="shared" si="454"/>
        <v>21023</v>
      </c>
      <c r="AE1076" s="159">
        <f t="shared" si="454"/>
        <v>21024</v>
      </c>
      <c r="AF1076" s="159">
        <f t="shared" si="454"/>
        <v>21025</v>
      </c>
      <c r="AG1076" s="159">
        <f t="shared" si="454"/>
        <v>21026</v>
      </c>
    </row>
    <row r="1077" spans="1:33" s="4" customFormat="1" ht="25.5" hidden="1">
      <c r="A1077" s="17" t="s">
        <v>334</v>
      </c>
      <c r="B1077" s="15">
        <v>792</v>
      </c>
      <c r="C1077" s="16" t="s">
        <v>108</v>
      </c>
      <c r="D1077" s="16" t="s">
        <v>26</v>
      </c>
      <c r="E1077" s="16" t="s">
        <v>593</v>
      </c>
      <c r="F1077" s="16" t="s">
        <v>335</v>
      </c>
      <c r="G1077" s="159">
        <v>21000</v>
      </c>
      <c r="H1077" s="159">
        <v>21001</v>
      </c>
      <c r="I1077" s="159">
        <v>21002</v>
      </c>
      <c r="J1077" s="159">
        <v>21003</v>
      </c>
      <c r="K1077" s="159">
        <v>21004</v>
      </c>
      <c r="L1077" s="159">
        <v>21005</v>
      </c>
      <c r="M1077" s="159">
        <v>21006</v>
      </c>
      <c r="N1077" s="159">
        <v>21007</v>
      </c>
      <c r="O1077" s="159">
        <v>21008</v>
      </c>
      <c r="P1077" s="159">
        <v>21009</v>
      </c>
      <c r="Q1077" s="159">
        <v>21010</v>
      </c>
      <c r="R1077" s="159">
        <v>21011</v>
      </c>
      <c r="S1077" s="159">
        <v>21012</v>
      </c>
      <c r="T1077" s="159">
        <v>21013</v>
      </c>
      <c r="U1077" s="159">
        <v>21014</v>
      </c>
      <c r="V1077" s="159">
        <v>21015</v>
      </c>
      <c r="W1077" s="159">
        <v>21016</v>
      </c>
      <c r="X1077" s="159">
        <v>21017</v>
      </c>
      <c r="Y1077" s="159">
        <v>21018</v>
      </c>
      <c r="Z1077" s="159">
        <v>21019</v>
      </c>
      <c r="AA1077" s="159">
        <v>21020</v>
      </c>
      <c r="AB1077" s="159">
        <v>21021</v>
      </c>
      <c r="AC1077" s="159">
        <v>21022</v>
      </c>
      <c r="AD1077" s="159">
        <v>21023</v>
      </c>
      <c r="AE1077" s="159">
        <v>21024</v>
      </c>
      <c r="AF1077" s="159">
        <v>21025</v>
      </c>
      <c r="AG1077" s="159">
        <v>21026</v>
      </c>
    </row>
    <row r="1078" spans="1:33" s="31" customFormat="1" ht="25.5" hidden="1">
      <c r="A1078" s="17" t="s">
        <v>588</v>
      </c>
      <c r="B1078" s="15">
        <v>793</v>
      </c>
      <c r="C1078" s="16" t="s">
        <v>108</v>
      </c>
      <c r="D1078" s="16" t="s">
        <v>26</v>
      </c>
      <c r="E1078" s="16" t="s">
        <v>587</v>
      </c>
      <c r="F1078" s="42"/>
      <c r="G1078" s="159">
        <f>G1079</f>
        <v>737514</v>
      </c>
      <c r="H1078" s="159">
        <f t="shared" ref="H1078:AG1080" si="455">H1079</f>
        <v>737515</v>
      </c>
      <c r="I1078" s="159">
        <f t="shared" si="455"/>
        <v>737516</v>
      </c>
      <c r="J1078" s="159">
        <f t="shared" si="455"/>
        <v>737517</v>
      </c>
      <c r="K1078" s="159">
        <f t="shared" si="455"/>
        <v>737518</v>
      </c>
      <c r="L1078" s="159">
        <f t="shared" si="455"/>
        <v>737519</v>
      </c>
      <c r="M1078" s="159">
        <f t="shared" si="455"/>
        <v>737520</v>
      </c>
      <c r="N1078" s="159">
        <f t="shared" si="455"/>
        <v>737521</v>
      </c>
      <c r="O1078" s="159">
        <f t="shared" si="455"/>
        <v>737522</v>
      </c>
      <c r="P1078" s="159">
        <f t="shared" si="455"/>
        <v>737523</v>
      </c>
      <c r="Q1078" s="159">
        <f t="shared" si="455"/>
        <v>737524</v>
      </c>
      <c r="R1078" s="159">
        <f t="shared" si="455"/>
        <v>737525</v>
      </c>
      <c r="S1078" s="159">
        <f t="shared" si="455"/>
        <v>737526</v>
      </c>
      <c r="T1078" s="159">
        <f t="shared" si="455"/>
        <v>737527</v>
      </c>
      <c r="U1078" s="159">
        <f t="shared" si="455"/>
        <v>737528</v>
      </c>
      <c r="V1078" s="159">
        <f t="shared" si="455"/>
        <v>737529</v>
      </c>
      <c r="W1078" s="159">
        <f t="shared" si="455"/>
        <v>737530</v>
      </c>
      <c r="X1078" s="159">
        <f t="shared" si="455"/>
        <v>737531</v>
      </c>
      <c r="Y1078" s="159">
        <f t="shared" si="455"/>
        <v>737532</v>
      </c>
      <c r="Z1078" s="159">
        <f t="shared" si="455"/>
        <v>737533</v>
      </c>
      <c r="AA1078" s="159">
        <f t="shared" si="455"/>
        <v>737534</v>
      </c>
      <c r="AB1078" s="159">
        <f t="shared" si="455"/>
        <v>737535</v>
      </c>
      <c r="AC1078" s="159">
        <f t="shared" si="455"/>
        <v>737536</v>
      </c>
      <c r="AD1078" s="159">
        <f t="shared" si="455"/>
        <v>737537</v>
      </c>
      <c r="AE1078" s="159">
        <f t="shared" si="455"/>
        <v>737538</v>
      </c>
      <c r="AF1078" s="159">
        <f t="shared" si="455"/>
        <v>737539</v>
      </c>
      <c r="AG1078" s="159">
        <f t="shared" si="455"/>
        <v>737540</v>
      </c>
    </row>
    <row r="1079" spans="1:33" s="31" customFormat="1" hidden="1">
      <c r="A1079" s="17" t="s">
        <v>331</v>
      </c>
      <c r="B1079" s="15">
        <v>793</v>
      </c>
      <c r="C1079" s="16" t="s">
        <v>108</v>
      </c>
      <c r="D1079" s="16" t="s">
        <v>26</v>
      </c>
      <c r="E1079" s="16" t="s">
        <v>593</v>
      </c>
      <c r="F1079" s="42"/>
      <c r="G1079" s="159">
        <f>G1080</f>
        <v>737514</v>
      </c>
      <c r="H1079" s="159">
        <f t="shared" si="455"/>
        <v>737515</v>
      </c>
      <c r="I1079" s="159">
        <f t="shared" si="455"/>
        <v>737516</v>
      </c>
      <c r="J1079" s="159">
        <f t="shared" si="455"/>
        <v>737517</v>
      </c>
      <c r="K1079" s="159">
        <f t="shared" si="455"/>
        <v>737518</v>
      </c>
      <c r="L1079" s="159">
        <f t="shared" si="455"/>
        <v>737519</v>
      </c>
      <c r="M1079" s="159">
        <f t="shared" si="455"/>
        <v>737520</v>
      </c>
      <c r="N1079" s="159">
        <f t="shared" si="455"/>
        <v>737521</v>
      </c>
      <c r="O1079" s="159">
        <f t="shared" si="455"/>
        <v>737522</v>
      </c>
      <c r="P1079" s="159">
        <f t="shared" si="455"/>
        <v>737523</v>
      </c>
      <c r="Q1079" s="159">
        <f t="shared" si="455"/>
        <v>737524</v>
      </c>
      <c r="R1079" s="159">
        <f t="shared" si="455"/>
        <v>737525</v>
      </c>
      <c r="S1079" s="159">
        <f t="shared" si="455"/>
        <v>737526</v>
      </c>
      <c r="T1079" s="159">
        <f t="shared" si="455"/>
        <v>737527</v>
      </c>
      <c r="U1079" s="159">
        <f t="shared" si="455"/>
        <v>737528</v>
      </c>
      <c r="V1079" s="159">
        <f t="shared" si="455"/>
        <v>737529</v>
      </c>
      <c r="W1079" s="159">
        <f t="shared" si="455"/>
        <v>737530</v>
      </c>
      <c r="X1079" s="159">
        <f t="shared" si="455"/>
        <v>737531</v>
      </c>
      <c r="Y1079" s="159">
        <f t="shared" si="455"/>
        <v>737532</v>
      </c>
      <c r="Z1079" s="159">
        <f t="shared" si="455"/>
        <v>737533</v>
      </c>
      <c r="AA1079" s="159">
        <f t="shared" si="455"/>
        <v>737534</v>
      </c>
      <c r="AB1079" s="159">
        <f t="shared" si="455"/>
        <v>737535</v>
      </c>
      <c r="AC1079" s="159">
        <f t="shared" si="455"/>
        <v>737536</v>
      </c>
      <c r="AD1079" s="159">
        <f t="shared" si="455"/>
        <v>737537</v>
      </c>
      <c r="AE1079" s="159">
        <f t="shared" si="455"/>
        <v>737538</v>
      </c>
      <c r="AF1079" s="159">
        <f t="shared" si="455"/>
        <v>737539</v>
      </c>
      <c r="AG1079" s="159">
        <f t="shared" si="455"/>
        <v>737540</v>
      </c>
    </row>
    <row r="1080" spans="1:33" s="31" customFormat="1" hidden="1">
      <c r="A1080" s="17" t="s">
        <v>332</v>
      </c>
      <c r="B1080" s="15">
        <v>793</v>
      </c>
      <c r="C1080" s="16" t="s">
        <v>108</v>
      </c>
      <c r="D1080" s="16" t="s">
        <v>26</v>
      </c>
      <c r="E1080" s="16" t="s">
        <v>593</v>
      </c>
      <c r="F1080" s="16" t="s">
        <v>333</v>
      </c>
      <c r="G1080" s="159">
        <f>G1081</f>
        <v>737514</v>
      </c>
      <c r="H1080" s="159">
        <f t="shared" si="455"/>
        <v>737515</v>
      </c>
      <c r="I1080" s="159">
        <f t="shared" si="455"/>
        <v>737516</v>
      </c>
      <c r="J1080" s="159">
        <f t="shared" si="455"/>
        <v>737517</v>
      </c>
      <c r="K1080" s="159">
        <f t="shared" si="455"/>
        <v>737518</v>
      </c>
      <c r="L1080" s="159">
        <f t="shared" si="455"/>
        <v>737519</v>
      </c>
      <c r="M1080" s="159">
        <f t="shared" si="455"/>
        <v>737520</v>
      </c>
      <c r="N1080" s="159">
        <f t="shared" si="455"/>
        <v>737521</v>
      </c>
      <c r="O1080" s="159">
        <f t="shared" si="455"/>
        <v>737522</v>
      </c>
      <c r="P1080" s="159">
        <f t="shared" si="455"/>
        <v>737523</v>
      </c>
      <c r="Q1080" s="159">
        <f t="shared" si="455"/>
        <v>737524</v>
      </c>
      <c r="R1080" s="159">
        <f t="shared" si="455"/>
        <v>737525</v>
      </c>
      <c r="S1080" s="159">
        <f t="shared" si="455"/>
        <v>737526</v>
      </c>
      <c r="T1080" s="159">
        <f t="shared" si="455"/>
        <v>737527</v>
      </c>
      <c r="U1080" s="159">
        <f t="shared" si="455"/>
        <v>737528</v>
      </c>
      <c r="V1080" s="159">
        <f t="shared" si="455"/>
        <v>737529</v>
      </c>
      <c r="W1080" s="159">
        <f t="shared" si="455"/>
        <v>737530</v>
      </c>
      <c r="X1080" s="159">
        <f t="shared" si="455"/>
        <v>737531</v>
      </c>
      <c r="Y1080" s="159">
        <f t="shared" si="455"/>
        <v>737532</v>
      </c>
      <c r="Z1080" s="159">
        <f t="shared" si="455"/>
        <v>737533</v>
      </c>
      <c r="AA1080" s="159">
        <f t="shared" si="455"/>
        <v>737534</v>
      </c>
      <c r="AB1080" s="159">
        <f t="shared" si="455"/>
        <v>737535</v>
      </c>
      <c r="AC1080" s="159">
        <f t="shared" si="455"/>
        <v>737536</v>
      </c>
      <c r="AD1080" s="159">
        <f t="shared" si="455"/>
        <v>737537</v>
      </c>
      <c r="AE1080" s="159">
        <f t="shared" si="455"/>
        <v>737538</v>
      </c>
      <c r="AF1080" s="159">
        <f t="shared" si="455"/>
        <v>737539</v>
      </c>
      <c r="AG1080" s="159">
        <f t="shared" si="455"/>
        <v>737540</v>
      </c>
    </row>
    <row r="1081" spans="1:33" s="31" customFormat="1" ht="25.5" hidden="1">
      <c r="A1081" s="17" t="s">
        <v>334</v>
      </c>
      <c r="B1081" s="15">
        <v>793</v>
      </c>
      <c r="C1081" s="16" t="s">
        <v>108</v>
      </c>
      <c r="D1081" s="16" t="s">
        <v>26</v>
      </c>
      <c r="E1081" s="16" t="s">
        <v>593</v>
      </c>
      <c r="F1081" s="16" t="s">
        <v>335</v>
      </c>
      <c r="G1081" s="159">
        <v>737514</v>
      </c>
      <c r="H1081" s="159">
        <v>737515</v>
      </c>
      <c r="I1081" s="159">
        <v>737516</v>
      </c>
      <c r="J1081" s="159">
        <v>737517</v>
      </c>
      <c r="K1081" s="159">
        <v>737518</v>
      </c>
      <c r="L1081" s="159">
        <v>737519</v>
      </c>
      <c r="M1081" s="159">
        <v>737520</v>
      </c>
      <c r="N1081" s="159">
        <v>737521</v>
      </c>
      <c r="O1081" s="159">
        <v>737522</v>
      </c>
      <c r="P1081" s="159">
        <v>737523</v>
      </c>
      <c r="Q1081" s="159">
        <v>737524</v>
      </c>
      <c r="R1081" s="159">
        <v>737525</v>
      </c>
      <c r="S1081" s="159">
        <v>737526</v>
      </c>
      <c r="T1081" s="159">
        <v>737527</v>
      </c>
      <c r="U1081" s="159">
        <v>737528</v>
      </c>
      <c r="V1081" s="159">
        <v>737529</v>
      </c>
      <c r="W1081" s="159">
        <v>737530</v>
      </c>
      <c r="X1081" s="159">
        <v>737531</v>
      </c>
      <c r="Y1081" s="159">
        <v>737532</v>
      </c>
      <c r="Z1081" s="159">
        <v>737533</v>
      </c>
      <c r="AA1081" s="159">
        <v>737534</v>
      </c>
      <c r="AB1081" s="159">
        <v>737535</v>
      </c>
      <c r="AC1081" s="159">
        <v>737536</v>
      </c>
      <c r="AD1081" s="159">
        <v>737537</v>
      </c>
      <c r="AE1081" s="159">
        <v>737538</v>
      </c>
      <c r="AF1081" s="159">
        <v>737539</v>
      </c>
      <c r="AG1081" s="159">
        <v>737540</v>
      </c>
    </row>
    <row r="1082" spans="1:33" s="31" customFormat="1" ht="54" customHeight="1">
      <c r="A1082" s="17" t="s">
        <v>714</v>
      </c>
      <c r="B1082" s="15">
        <v>793</v>
      </c>
      <c r="C1082" s="16" t="s">
        <v>108</v>
      </c>
      <c r="D1082" s="16" t="s">
        <v>109</v>
      </c>
      <c r="E1082" s="16" t="s">
        <v>748</v>
      </c>
      <c r="F1082" s="42"/>
      <c r="G1082" s="159">
        <f>G1083</f>
        <v>166200</v>
      </c>
      <c r="H1082" s="159">
        <f t="shared" ref="H1082:AG1083" si="456">H1083</f>
        <v>166201</v>
      </c>
      <c r="I1082" s="159">
        <f t="shared" si="456"/>
        <v>166202</v>
      </c>
      <c r="J1082" s="159">
        <f t="shared" si="456"/>
        <v>166203</v>
      </c>
      <c r="K1082" s="159">
        <f t="shared" si="456"/>
        <v>166204</v>
      </c>
      <c r="L1082" s="159">
        <f t="shared" si="456"/>
        <v>166205</v>
      </c>
      <c r="M1082" s="159">
        <f t="shared" si="456"/>
        <v>166206</v>
      </c>
      <c r="N1082" s="159">
        <f t="shared" si="456"/>
        <v>166207</v>
      </c>
      <c r="O1082" s="159">
        <f t="shared" si="456"/>
        <v>166208</v>
      </c>
      <c r="P1082" s="159">
        <f t="shared" si="456"/>
        <v>166209</v>
      </c>
      <c r="Q1082" s="159">
        <f t="shared" si="456"/>
        <v>166210</v>
      </c>
      <c r="R1082" s="159">
        <f t="shared" si="456"/>
        <v>23500.28</v>
      </c>
      <c r="S1082" s="159">
        <f t="shared" si="456"/>
        <v>0</v>
      </c>
      <c r="T1082" s="159">
        <f t="shared" si="456"/>
        <v>0</v>
      </c>
      <c r="U1082" s="159">
        <f t="shared" si="456"/>
        <v>0</v>
      </c>
      <c r="V1082" s="159">
        <f t="shared" si="456"/>
        <v>0</v>
      </c>
      <c r="W1082" s="159">
        <f t="shared" si="456"/>
        <v>0</v>
      </c>
      <c r="X1082" s="159">
        <f t="shared" si="456"/>
        <v>0</v>
      </c>
      <c r="Y1082" s="159">
        <f t="shared" si="456"/>
        <v>0</v>
      </c>
      <c r="Z1082" s="159">
        <f t="shared" si="456"/>
        <v>0</v>
      </c>
      <c r="AA1082" s="159">
        <f t="shared" si="456"/>
        <v>0</v>
      </c>
      <c r="AB1082" s="159">
        <f t="shared" si="456"/>
        <v>0</v>
      </c>
      <c r="AC1082" s="159">
        <f t="shared" si="456"/>
        <v>0</v>
      </c>
      <c r="AD1082" s="159">
        <f t="shared" si="456"/>
        <v>0</v>
      </c>
      <c r="AE1082" s="159">
        <f t="shared" si="456"/>
        <v>0</v>
      </c>
      <c r="AF1082" s="159">
        <f t="shared" si="456"/>
        <v>0</v>
      </c>
      <c r="AG1082" s="159">
        <f t="shared" si="456"/>
        <v>23500.28</v>
      </c>
    </row>
    <row r="1083" spans="1:33" s="31" customFormat="1" ht="27" customHeight="1">
      <c r="A1083" s="17" t="s">
        <v>100</v>
      </c>
      <c r="B1083" s="15">
        <v>793</v>
      </c>
      <c r="C1083" s="16" t="s">
        <v>108</v>
      </c>
      <c r="D1083" s="16" t="s">
        <v>109</v>
      </c>
      <c r="E1083" s="16" t="s">
        <v>748</v>
      </c>
      <c r="F1083" s="16" t="s">
        <v>101</v>
      </c>
      <c r="G1083" s="159">
        <f>G1084</f>
        <v>166200</v>
      </c>
      <c r="H1083" s="159">
        <f t="shared" si="456"/>
        <v>166201</v>
      </c>
      <c r="I1083" s="159">
        <f t="shared" si="456"/>
        <v>166202</v>
      </c>
      <c r="J1083" s="159">
        <f t="shared" si="456"/>
        <v>166203</v>
      </c>
      <c r="K1083" s="159">
        <f t="shared" si="456"/>
        <v>166204</v>
      </c>
      <c r="L1083" s="159">
        <f t="shared" si="456"/>
        <v>166205</v>
      </c>
      <c r="M1083" s="159">
        <f t="shared" si="456"/>
        <v>166206</v>
      </c>
      <c r="N1083" s="159">
        <f t="shared" si="456"/>
        <v>166207</v>
      </c>
      <c r="O1083" s="159">
        <f t="shared" si="456"/>
        <v>166208</v>
      </c>
      <c r="P1083" s="159">
        <f t="shared" si="456"/>
        <v>166209</v>
      </c>
      <c r="Q1083" s="159">
        <f t="shared" si="456"/>
        <v>166210</v>
      </c>
      <c r="R1083" s="159">
        <f t="shared" si="456"/>
        <v>23500.28</v>
      </c>
      <c r="S1083" s="159">
        <f t="shared" si="456"/>
        <v>0</v>
      </c>
      <c r="T1083" s="159">
        <f t="shared" si="456"/>
        <v>0</v>
      </c>
      <c r="U1083" s="159">
        <f t="shared" si="456"/>
        <v>0</v>
      </c>
      <c r="V1083" s="159">
        <f t="shared" si="456"/>
        <v>0</v>
      </c>
      <c r="W1083" s="159">
        <f t="shared" si="456"/>
        <v>0</v>
      </c>
      <c r="X1083" s="159">
        <f t="shared" si="456"/>
        <v>0</v>
      </c>
      <c r="Y1083" s="159">
        <f t="shared" si="456"/>
        <v>0</v>
      </c>
      <c r="Z1083" s="159">
        <f t="shared" si="456"/>
        <v>0</v>
      </c>
      <c r="AA1083" s="159">
        <f t="shared" si="456"/>
        <v>0</v>
      </c>
      <c r="AB1083" s="159">
        <f t="shared" si="456"/>
        <v>0</v>
      </c>
      <c r="AC1083" s="159">
        <f t="shared" si="456"/>
        <v>0</v>
      </c>
      <c r="AD1083" s="159">
        <f t="shared" si="456"/>
        <v>0</v>
      </c>
      <c r="AE1083" s="159">
        <f t="shared" si="456"/>
        <v>0</v>
      </c>
      <c r="AF1083" s="159">
        <f t="shared" si="456"/>
        <v>0</v>
      </c>
      <c r="AG1083" s="159">
        <f t="shared" si="456"/>
        <v>23500.28</v>
      </c>
    </row>
    <row r="1084" spans="1:33" ht="38.25">
      <c r="A1084" s="17" t="s">
        <v>685</v>
      </c>
      <c r="B1084" s="15">
        <v>793</v>
      </c>
      <c r="C1084" s="16" t="s">
        <v>108</v>
      </c>
      <c r="D1084" s="16" t="s">
        <v>109</v>
      </c>
      <c r="E1084" s="16" t="s">
        <v>748</v>
      </c>
      <c r="F1084" s="16" t="s">
        <v>686</v>
      </c>
      <c r="G1084" s="159">
        <f>'прил 7'!G1296</f>
        <v>166200</v>
      </c>
      <c r="H1084" s="159">
        <f>'прил 7'!H1296</f>
        <v>166201</v>
      </c>
      <c r="I1084" s="159">
        <f>'прил 7'!I1296</f>
        <v>166202</v>
      </c>
      <c r="J1084" s="159">
        <f>'прил 7'!J1296</f>
        <v>166203</v>
      </c>
      <c r="K1084" s="159">
        <f>'прил 7'!K1296</f>
        <v>166204</v>
      </c>
      <c r="L1084" s="159">
        <f>'прил 7'!L1296</f>
        <v>166205</v>
      </c>
      <c r="M1084" s="159">
        <f>'прил 7'!M1296</f>
        <v>166206</v>
      </c>
      <c r="N1084" s="159">
        <f>'прил 7'!N1296</f>
        <v>166207</v>
      </c>
      <c r="O1084" s="159">
        <f>'прил 7'!O1296</f>
        <v>166208</v>
      </c>
      <c r="P1084" s="159">
        <f>'прил 7'!P1296</f>
        <v>166209</v>
      </c>
      <c r="Q1084" s="159">
        <f>'прил 7'!Q1296</f>
        <v>166210</v>
      </c>
      <c r="R1084" s="159">
        <f>'прил 7'!R1296</f>
        <v>23500.28</v>
      </c>
      <c r="S1084" s="159">
        <f>'прил 7'!S1296</f>
        <v>0</v>
      </c>
      <c r="T1084" s="159">
        <f>'прил 7'!T1296</f>
        <v>0</v>
      </c>
      <c r="U1084" s="159">
        <f>'прил 7'!U1296</f>
        <v>0</v>
      </c>
      <c r="V1084" s="159">
        <f>'прил 7'!V1296</f>
        <v>0</v>
      </c>
      <c r="W1084" s="159">
        <f>'прил 7'!W1296</f>
        <v>0</v>
      </c>
      <c r="X1084" s="159">
        <f>'прил 7'!X1296</f>
        <v>0</v>
      </c>
      <c r="Y1084" s="159">
        <f>'прил 7'!Y1296</f>
        <v>0</v>
      </c>
      <c r="Z1084" s="159">
        <f>'прил 7'!Z1296</f>
        <v>0</v>
      </c>
      <c r="AA1084" s="159">
        <f>'прил 7'!AA1296</f>
        <v>0</v>
      </c>
      <c r="AB1084" s="159">
        <f>'прил 7'!AB1296</f>
        <v>0</v>
      </c>
      <c r="AC1084" s="159">
        <f>'прил 7'!AC1296</f>
        <v>0</v>
      </c>
      <c r="AD1084" s="159">
        <f>'прил 7'!AD1296</f>
        <v>0</v>
      </c>
      <c r="AE1084" s="159">
        <f>'прил 7'!AE1296</f>
        <v>0</v>
      </c>
      <c r="AF1084" s="159">
        <f>'прил 7'!AF1296</f>
        <v>0</v>
      </c>
      <c r="AG1084" s="159">
        <v>23500.28</v>
      </c>
    </row>
    <row r="1085" spans="1:33" hidden="1">
      <c r="A1085" s="17"/>
      <c r="B1085" s="15"/>
      <c r="C1085" s="16"/>
      <c r="D1085" s="16"/>
      <c r="E1085" s="16"/>
      <c r="F1085" s="16"/>
      <c r="G1085" s="159"/>
      <c r="H1085" s="159"/>
      <c r="I1085" s="159"/>
      <c r="J1085" s="159"/>
      <c r="K1085" s="159"/>
      <c r="L1085" s="159"/>
      <c r="M1085" s="159"/>
      <c r="N1085" s="159"/>
      <c r="O1085" s="159"/>
      <c r="P1085" s="159"/>
      <c r="Q1085" s="159"/>
      <c r="R1085" s="159"/>
      <c r="S1085" s="159"/>
      <c r="T1085" s="159"/>
      <c r="U1085" s="159"/>
      <c r="V1085" s="159"/>
      <c r="W1085" s="159"/>
      <c r="X1085" s="159"/>
      <c r="Y1085" s="159"/>
      <c r="Z1085" s="159"/>
      <c r="AA1085" s="159"/>
      <c r="AB1085" s="159"/>
      <c r="AC1085" s="159"/>
      <c r="AD1085" s="159"/>
      <c r="AE1085" s="159"/>
      <c r="AF1085" s="159"/>
      <c r="AG1085" s="159"/>
    </row>
    <row r="1086" spans="1:33" s="31" customFormat="1" ht="25.5" hidden="1">
      <c r="A1086" s="47" t="s">
        <v>715</v>
      </c>
      <c r="B1086" s="29">
        <v>793</v>
      </c>
      <c r="C1086" s="42" t="s">
        <v>108</v>
      </c>
      <c r="D1086" s="42" t="s">
        <v>109</v>
      </c>
      <c r="E1086" s="42" t="s">
        <v>716</v>
      </c>
      <c r="F1086" s="42" t="s">
        <v>328</v>
      </c>
      <c r="G1086" s="169"/>
      <c r="H1086" s="169"/>
      <c r="I1086" s="169"/>
      <c r="J1086" s="169"/>
      <c r="K1086" s="169"/>
      <c r="L1086" s="169"/>
      <c r="M1086" s="169"/>
      <c r="N1086" s="169"/>
      <c r="O1086" s="169"/>
      <c r="P1086" s="169"/>
      <c r="Q1086" s="169"/>
      <c r="R1086" s="169"/>
      <c r="S1086" s="169"/>
      <c r="T1086" s="169"/>
      <c r="U1086" s="169"/>
      <c r="V1086" s="169"/>
      <c r="W1086" s="169"/>
      <c r="X1086" s="169"/>
      <c r="Y1086" s="169"/>
      <c r="Z1086" s="169"/>
      <c r="AA1086" s="169"/>
      <c r="AB1086" s="169"/>
      <c r="AC1086" s="169"/>
      <c r="AD1086" s="169"/>
      <c r="AE1086" s="169"/>
      <c r="AF1086" s="169"/>
      <c r="AG1086" s="169"/>
    </row>
    <row r="1087" spans="1:33" ht="12.75" hidden="1" customHeight="1">
      <c r="A1087" s="17" t="s">
        <v>692</v>
      </c>
      <c r="B1087" s="15">
        <v>793</v>
      </c>
      <c r="C1087" s="16" t="s">
        <v>108</v>
      </c>
      <c r="D1087" s="16" t="s">
        <v>109</v>
      </c>
      <c r="E1087" s="16" t="s">
        <v>693</v>
      </c>
      <c r="F1087" s="16"/>
      <c r="G1087" s="159"/>
      <c r="H1087" s="159"/>
      <c r="I1087" s="159"/>
      <c r="J1087" s="159"/>
      <c r="K1087" s="159"/>
      <c r="L1087" s="159"/>
      <c r="M1087" s="159"/>
      <c r="N1087" s="159"/>
      <c r="O1087" s="159"/>
      <c r="P1087" s="159"/>
      <c r="Q1087" s="159"/>
      <c r="R1087" s="159"/>
      <c r="S1087" s="159"/>
      <c r="T1087" s="159"/>
      <c r="U1087" s="159"/>
      <c r="V1087" s="159"/>
      <c r="W1087" s="159"/>
      <c r="X1087" s="159"/>
      <c r="Y1087" s="159"/>
      <c r="Z1087" s="159"/>
      <c r="AA1087" s="159"/>
      <c r="AB1087" s="159"/>
      <c r="AC1087" s="159"/>
      <c r="AD1087" s="159"/>
      <c r="AE1087" s="159"/>
      <c r="AF1087" s="159"/>
      <c r="AG1087" s="159"/>
    </row>
    <row r="1088" spans="1:33" ht="38.25" hidden="1" customHeight="1">
      <c r="A1088" s="17" t="s">
        <v>717</v>
      </c>
      <c r="B1088" s="15">
        <v>793</v>
      </c>
      <c r="C1088" s="16" t="s">
        <v>108</v>
      </c>
      <c r="D1088" s="16" t="s">
        <v>109</v>
      </c>
      <c r="E1088" s="16" t="s">
        <v>718</v>
      </c>
      <c r="F1088" s="16"/>
      <c r="G1088" s="159"/>
      <c r="H1088" s="159"/>
      <c r="I1088" s="159"/>
      <c r="J1088" s="159"/>
      <c r="K1088" s="159"/>
      <c r="L1088" s="159"/>
      <c r="M1088" s="159"/>
      <c r="N1088" s="159"/>
      <c r="O1088" s="159"/>
      <c r="P1088" s="159"/>
      <c r="Q1088" s="159"/>
      <c r="R1088" s="159"/>
      <c r="S1088" s="159"/>
      <c r="T1088" s="159"/>
      <c r="U1088" s="159"/>
      <c r="V1088" s="159"/>
      <c r="W1088" s="159"/>
      <c r="X1088" s="159"/>
      <c r="Y1088" s="159"/>
      <c r="Z1088" s="159"/>
      <c r="AA1088" s="159"/>
      <c r="AB1088" s="159"/>
      <c r="AC1088" s="159"/>
      <c r="AD1088" s="159"/>
      <c r="AE1088" s="159"/>
      <c r="AF1088" s="159"/>
      <c r="AG1088" s="159"/>
    </row>
    <row r="1089" spans="1:33" ht="38.25" hidden="1" customHeight="1">
      <c r="A1089" s="17" t="s">
        <v>719</v>
      </c>
      <c r="B1089" s="15">
        <v>793</v>
      </c>
      <c r="C1089" s="16" t="s">
        <v>108</v>
      </c>
      <c r="D1089" s="16" t="s">
        <v>109</v>
      </c>
      <c r="E1089" s="16" t="s">
        <v>720</v>
      </c>
      <c r="F1089" s="16" t="s">
        <v>721</v>
      </c>
      <c r="G1089" s="159"/>
      <c r="H1089" s="159"/>
      <c r="I1089" s="159"/>
      <c r="J1089" s="159"/>
      <c r="K1089" s="159"/>
      <c r="L1089" s="159"/>
      <c r="M1089" s="159"/>
      <c r="N1089" s="159"/>
      <c r="O1089" s="159"/>
      <c r="P1089" s="159"/>
      <c r="Q1089" s="159"/>
      <c r="R1089" s="159"/>
      <c r="S1089" s="159"/>
      <c r="T1089" s="159"/>
      <c r="U1089" s="159"/>
      <c r="V1089" s="159"/>
      <c r="W1089" s="159"/>
      <c r="X1089" s="159"/>
      <c r="Y1089" s="159"/>
      <c r="Z1089" s="159"/>
      <c r="AA1089" s="159"/>
      <c r="AB1089" s="159"/>
      <c r="AC1089" s="159"/>
      <c r="AD1089" s="159"/>
      <c r="AE1089" s="159"/>
      <c r="AF1089" s="159"/>
      <c r="AG1089" s="159"/>
    </row>
    <row r="1090" spans="1:33" ht="25.5" customHeight="1">
      <c r="A1090" s="17" t="s">
        <v>715</v>
      </c>
      <c r="B1090" s="15">
        <v>793</v>
      </c>
      <c r="C1090" s="16" t="s">
        <v>108</v>
      </c>
      <c r="D1090" s="16" t="s">
        <v>109</v>
      </c>
      <c r="E1090" s="16" t="s">
        <v>597</v>
      </c>
      <c r="F1090" s="16"/>
      <c r="G1090" s="159">
        <f>G1091</f>
        <v>188913.02</v>
      </c>
      <c r="H1090" s="159">
        <f t="shared" ref="H1090:AG1091" si="457">H1091</f>
        <v>188913.02</v>
      </c>
      <c r="I1090" s="159">
        <f t="shared" si="457"/>
        <v>188913.02</v>
      </c>
      <c r="J1090" s="159">
        <f t="shared" si="457"/>
        <v>188913.02</v>
      </c>
      <c r="K1090" s="159">
        <f t="shared" si="457"/>
        <v>188913.02</v>
      </c>
      <c r="L1090" s="159">
        <f t="shared" si="457"/>
        <v>188913.02</v>
      </c>
      <c r="M1090" s="159">
        <f t="shared" si="457"/>
        <v>188913.02</v>
      </c>
      <c r="N1090" s="159">
        <f t="shared" si="457"/>
        <v>188913.02</v>
      </c>
      <c r="O1090" s="159">
        <f t="shared" si="457"/>
        <v>188913.02</v>
      </c>
      <c r="P1090" s="159">
        <f t="shared" si="457"/>
        <v>188913.02</v>
      </c>
      <c r="Q1090" s="159">
        <f t="shared" si="457"/>
        <v>188913.02</v>
      </c>
      <c r="R1090" s="159">
        <f t="shared" si="457"/>
        <v>188913.02</v>
      </c>
      <c r="S1090" s="159">
        <f t="shared" si="457"/>
        <v>0</v>
      </c>
      <c r="T1090" s="159">
        <f t="shared" si="457"/>
        <v>0</v>
      </c>
      <c r="U1090" s="159">
        <f t="shared" si="457"/>
        <v>0</v>
      </c>
      <c r="V1090" s="159">
        <f t="shared" si="457"/>
        <v>0</v>
      </c>
      <c r="W1090" s="159">
        <f t="shared" si="457"/>
        <v>0</v>
      </c>
      <c r="X1090" s="159">
        <f t="shared" si="457"/>
        <v>0</v>
      </c>
      <c r="Y1090" s="159">
        <f t="shared" si="457"/>
        <v>0</v>
      </c>
      <c r="Z1090" s="159">
        <f t="shared" si="457"/>
        <v>0</v>
      </c>
      <c r="AA1090" s="159">
        <f t="shared" si="457"/>
        <v>0</v>
      </c>
      <c r="AB1090" s="159">
        <f t="shared" si="457"/>
        <v>0</v>
      </c>
      <c r="AC1090" s="159">
        <f t="shared" si="457"/>
        <v>0</v>
      </c>
      <c r="AD1090" s="159">
        <f t="shared" si="457"/>
        <v>0</v>
      </c>
      <c r="AE1090" s="159">
        <f t="shared" si="457"/>
        <v>0</v>
      </c>
      <c r="AF1090" s="159">
        <f t="shared" si="457"/>
        <v>0</v>
      </c>
      <c r="AG1090" s="159">
        <f t="shared" si="457"/>
        <v>188913.02</v>
      </c>
    </row>
    <row r="1091" spans="1:33" ht="25.5" customHeight="1">
      <c r="A1091" s="17" t="s">
        <v>722</v>
      </c>
      <c r="B1091" s="15">
        <v>793</v>
      </c>
      <c r="C1091" s="16" t="s">
        <v>108</v>
      </c>
      <c r="D1091" s="16" t="s">
        <v>109</v>
      </c>
      <c r="E1091" s="16" t="s">
        <v>597</v>
      </c>
      <c r="F1091" s="16" t="s">
        <v>333</v>
      </c>
      <c r="G1091" s="159">
        <f>G1092</f>
        <v>188913.02</v>
      </c>
      <c r="H1091" s="159">
        <f t="shared" si="457"/>
        <v>188913.02</v>
      </c>
      <c r="I1091" s="159">
        <f t="shared" si="457"/>
        <v>188913.02</v>
      </c>
      <c r="J1091" s="159">
        <f t="shared" si="457"/>
        <v>188913.02</v>
      </c>
      <c r="K1091" s="159">
        <f t="shared" si="457"/>
        <v>188913.02</v>
      </c>
      <c r="L1091" s="159">
        <f t="shared" si="457"/>
        <v>188913.02</v>
      </c>
      <c r="M1091" s="159">
        <f t="shared" si="457"/>
        <v>188913.02</v>
      </c>
      <c r="N1091" s="159">
        <f t="shared" si="457"/>
        <v>188913.02</v>
      </c>
      <c r="O1091" s="159">
        <f t="shared" si="457"/>
        <v>188913.02</v>
      </c>
      <c r="P1091" s="159">
        <f t="shared" si="457"/>
        <v>188913.02</v>
      </c>
      <c r="Q1091" s="159">
        <f t="shared" si="457"/>
        <v>188913.02</v>
      </c>
      <c r="R1091" s="159">
        <f t="shared" si="457"/>
        <v>188913.02</v>
      </c>
      <c r="S1091" s="159">
        <f t="shared" si="457"/>
        <v>0</v>
      </c>
      <c r="T1091" s="159">
        <f t="shared" si="457"/>
        <v>0</v>
      </c>
      <c r="U1091" s="159">
        <f t="shared" si="457"/>
        <v>0</v>
      </c>
      <c r="V1091" s="159">
        <f t="shared" si="457"/>
        <v>0</v>
      </c>
      <c r="W1091" s="159">
        <f t="shared" si="457"/>
        <v>0</v>
      </c>
      <c r="X1091" s="159">
        <f t="shared" si="457"/>
        <v>0</v>
      </c>
      <c r="Y1091" s="159">
        <f t="shared" si="457"/>
        <v>0</v>
      </c>
      <c r="Z1091" s="159">
        <f t="shared" si="457"/>
        <v>0</v>
      </c>
      <c r="AA1091" s="159">
        <f t="shared" si="457"/>
        <v>0</v>
      </c>
      <c r="AB1091" s="159">
        <f t="shared" si="457"/>
        <v>0</v>
      </c>
      <c r="AC1091" s="159">
        <f t="shared" si="457"/>
        <v>0</v>
      </c>
      <c r="AD1091" s="159">
        <f t="shared" si="457"/>
        <v>0</v>
      </c>
      <c r="AE1091" s="159">
        <f t="shared" si="457"/>
        <v>0</v>
      </c>
      <c r="AF1091" s="159">
        <f t="shared" si="457"/>
        <v>0</v>
      </c>
      <c r="AG1091" s="159">
        <f t="shared" si="457"/>
        <v>188913.02</v>
      </c>
    </row>
    <row r="1092" spans="1:33" ht="25.5" customHeight="1">
      <c r="A1092" s="17" t="s">
        <v>710</v>
      </c>
      <c r="B1092" s="15">
        <v>793</v>
      </c>
      <c r="C1092" s="16" t="s">
        <v>108</v>
      </c>
      <c r="D1092" s="16" t="s">
        <v>109</v>
      </c>
      <c r="E1092" s="16" t="s">
        <v>597</v>
      </c>
      <c r="F1092" s="16" t="s">
        <v>711</v>
      </c>
      <c r="G1092" s="159">
        <f>'прил 7'!G1299</f>
        <v>188913.02</v>
      </c>
      <c r="H1092" s="159">
        <f>'прил 7'!H1299</f>
        <v>188913.02</v>
      </c>
      <c r="I1092" s="159">
        <f>'прил 7'!I1299</f>
        <v>188913.02</v>
      </c>
      <c r="J1092" s="159">
        <f>'прил 7'!J1299</f>
        <v>188913.02</v>
      </c>
      <c r="K1092" s="159">
        <f>'прил 7'!K1299</f>
        <v>188913.02</v>
      </c>
      <c r="L1092" s="159">
        <f>'прил 7'!L1299</f>
        <v>188913.02</v>
      </c>
      <c r="M1092" s="159">
        <f>'прил 7'!M1299</f>
        <v>188913.02</v>
      </c>
      <c r="N1092" s="159">
        <f>'прил 7'!N1299</f>
        <v>188913.02</v>
      </c>
      <c r="O1092" s="159">
        <f>'прил 7'!O1299</f>
        <v>188913.02</v>
      </c>
      <c r="P1092" s="159">
        <f>'прил 7'!P1299</f>
        <v>188913.02</v>
      </c>
      <c r="Q1092" s="159">
        <f>'прил 7'!Q1299</f>
        <v>188913.02</v>
      </c>
      <c r="R1092" s="159">
        <f>'прил 7'!R1299</f>
        <v>188913.02</v>
      </c>
      <c r="S1092" s="159">
        <f>'прил 7'!S1299</f>
        <v>0</v>
      </c>
      <c r="T1092" s="159">
        <f>'прил 7'!T1299</f>
        <v>0</v>
      </c>
      <c r="U1092" s="159">
        <f>'прил 7'!U1299</f>
        <v>0</v>
      </c>
      <c r="V1092" s="159">
        <f>'прил 7'!V1299</f>
        <v>0</v>
      </c>
      <c r="W1092" s="159">
        <f>'прил 7'!W1299</f>
        <v>0</v>
      </c>
      <c r="X1092" s="159">
        <f>'прил 7'!X1299</f>
        <v>0</v>
      </c>
      <c r="Y1092" s="159">
        <f>'прил 7'!Y1299</f>
        <v>0</v>
      </c>
      <c r="Z1092" s="159">
        <f>'прил 7'!Z1299</f>
        <v>0</v>
      </c>
      <c r="AA1092" s="159">
        <f>'прил 7'!AA1299</f>
        <v>0</v>
      </c>
      <c r="AB1092" s="159">
        <f>'прил 7'!AB1299</f>
        <v>0</v>
      </c>
      <c r="AC1092" s="159">
        <f>'прил 7'!AC1299</f>
        <v>0</v>
      </c>
      <c r="AD1092" s="159">
        <f>'прил 7'!AD1299</f>
        <v>0</v>
      </c>
      <c r="AE1092" s="159">
        <f>'прил 7'!AE1299</f>
        <v>0</v>
      </c>
      <c r="AF1092" s="159">
        <f>'прил 7'!AF1299</f>
        <v>0</v>
      </c>
      <c r="AG1092" s="159">
        <v>188913.02</v>
      </c>
    </row>
    <row r="1093" spans="1:33" ht="38.25" hidden="1" customHeight="1">
      <c r="A1093" s="17" t="s">
        <v>712</v>
      </c>
      <c r="B1093" s="15">
        <v>793</v>
      </c>
      <c r="C1093" s="16" t="s">
        <v>108</v>
      </c>
      <c r="D1093" s="16" t="s">
        <v>109</v>
      </c>
      <c r="E1093" s="16" t="s">
        <v>597</v>
      </c>
      <c r="F1093" s="16" t="s">
        <v>713</v>
      </c>
      <c r="G1093" s="159"/>
      <c r="H1093" s="159"/>
      <c r="I1093" s="159"/>
      <c r="J1093" s="159"/>
      <c r="K1093" s="159"/>
      <c r="L1093" s="159"/>
      <c r="M1093" s="159"/>
      <c r="N1093" s="159"/>
      <c r="O1093" s="159"/>
      <c r="P1093" s="159"/>
      <c r="Q1093" s="159"/>
      <c r="R1093" s="159"/>
      <c r="S1093" s="159"/>
      <c r="T1093" s="159"/>
      <c r="U1093" s="159"/>
      <c r="V1093" s="159"/>
      <c r="W1093" s="159"/>
      <c r="X1093" s="159"/>
      <c r="Y1093" s="159"/>
      <c r="Z1093" s="159"/>
      <c r="AA1093" s="159"/>
      <c r="AB1093" s="159"/>
      <c r="AC1093" s="159"/>
      <c r="AD1093" s="159"/>
      <c r="AE1093" s="159"/>
      <c r="AF1093" s="159"/>
      <c r="AG1093" s="159"/>
    </row>
    <row r="1094" spans="1:33" ht="26.25" hidden="1" customHeight="1">
      <c r="A1094" s="17" t="s">
        <v>360</v>
      </c>
      <c r="B1094" s="15">
        <v>793</v>
      </c>
      <c r="C1094" s="16" t="s">
        <v>108</v>
      </c>
      <c r="D1094" s="16" t="s">
        <v>109</v>
      </c>
      <c r="E1094" s="16" t="s">
        <v>475</v>
      </c>
      <c r="F1094" s="16"/>
      <c r="G1094" s="159">
        <f>G1095</f>
        <v>0</v>
      </c>
      <c r="H1094" s="159">
        <f t="shared" ref="H1094:AG1096" si="458">H1095</f>
        <v>0</v>
      </c>
      <c r="I1094" s="159">
        <f t="shared" si="458"/>
        <v>0</v>
      </c>
      <c r="J1094" s="159">
        <f t="shared" si="458"/>
        <v>0</v>
      </c>
      <c r="K1094" s="159">
        <f t="shared" si="458"/>
        <v>0</v>
      </c>
      <c r="L1094" s="159">
        <f t="shared" si="458"/>
        <v>0</v>
      </c>
      <c r="M1094" s="159">
        <f t="shared" si="458"/>
        <v>0</v>
      </c>
      <c r="N1094" s="159">
        <f t="shared" si="458"/>
        <v>0</v>
      </c>
      <c r="O1094" s="159">
        <f t="shared" si="458"/>
        <v>0</v>
      </c>
      <c r="P1094" s="159">
        <f t="shared" si="458"/>
        <v>0</v>
      </c>
      <c r="Q1094" s="159">
        <f t="shared" si="458"/>
        <v>0</v>
      </c>
      <c r="R1094" s="159">
        <f t="shared" si="458"/>
        <v>0</v>
      </c>
      <c r="S1094" s="159">
        <f t="shared" si="458"/>
        <v>0</v>
      </c>
      <c r="T1094" s="159">
        <f t="shared" si="458"/>
        <v>0</v>
      </c>
      <c r="U1094" s="159">
        <f t="shared" si="458"/>
        <v>0</v>
      </c>
      <c r="V1094" s="159">
        <f t="shared" si="458"/>
        <v>0</v>
      </c>
      <c r="W1094" s="159">
        <f t="shared" si="458"/>
        <v>0</v>
      </c>
      <c r="X1094" s="159">
        <f t="shared" si="458"/>
        <v>0</v>
      </c>
      <c r="Y1094" s="159">
        <f t="shared" si="458"/>
        <v>0</v>
      </c>
      <c r="Z1094" s="159">
        <f t="shared" si="458"/>
        <v>0</v>
      </c>
      <c r="AA1094" s="159">
        <f t="shared" si="458"/>
        <v>0</v>
      </c>
      <c r="AB1094" s="159">
        <f t="shared" si="458"/>
        <v>0</v>
      </c>
      <c r="AC1094" s="159">
        <f t="shared" si="458"/>
        <v>0</v>
      </c>
      <c r="AD1094" s="159">
        <f t="shared" si="458"/>
        <v>0</v>
      </c>
      <c r="AE1094" s="159">
        <f t="shared" si="458"/>
        <v>0</v>
      </c>
      <c r="AF1094" s="159">
        <f t="shared" si="458"/>
        <v>0</v>
      </c>
      <c r="AG1094" s="159">
        <f t="shared" si="458"/>
        <v>0</v>
      </c>
    </row>
    <row r="1095" spans="1:33" ht="21.75" hidden="1" customHeight="1">
      <c r="A1095" s="17" t="s">
        <v>360</v>
      </c>
      <c r="B1095" s="15">
        <v>793</v>
      </c>
      <c r="C1095" s="16" t="s">
        <v>108</v>
      </c>
      <c r="D1095" s="16" t="s">
        <v>109</v>
      </c>
      <c r="E1095" s="16" t="s">
        <v>476</v>
      </c>
      <c r="F1095" s="16"/>
      <c r="G1095" s="159">
        <f>G1096</f>
        <v>0</v>
      </c>
      <c r="H1095" s="159">
        <f t="shared" si="458"/>
        <v>0</v>
      </c>
      <c r="I1095" s="159">
        <f t="shared" si="458"/>
        <v>0</v>
      </c>
      <c r="J1095" s="159">
        <f t="shared" si="458"/>
        <v>0</v>
      </c>
      <c r="K1095" s="159">
        <f t="shared" si="458"/>
        <v>0</v>
      </c>
      <c r="L1095" s="159">
        <f t="shared" si="458"/>
        <v>0</v>
      </c>
      <c r="M1095" s="159">
        <f t="shared" si="458"/>
        <v>0</v>
      </c>
      <c r="N1095" s="159">
        <f t="shared" si="458"/>
        <v>0</v>
      </c>
      <c r="O1095" s="159">
        <f t="shared" si="458"/>
        <v>0</v>
      </c>
      <c r="P1095" s="159">
        <f t="shared" si="458"/>
        <v>0</v>
      </c>
      <c r="Q1095" s="159">
        <f t="shared" si="458"/>
        <v>0</v>
      </c>
      <c r="R1095" s="159">
        <f t="shared" si="458"/>
        <v>0</v>
      </c>
      <c r="S1095" s="159">
        <f t="shared" si="458"/>
        <v>0</v>
      </c>
      <c r="T1095" s="159">
        <f t="shared" si="458"/>
        <v>0</v>
      </c>
      <c r="U1095" s="159">
        <f t="shared" si="458"/>
        <v>0</v>
      </c>
      <c r="V1095" s="159">
        <f t="shared" si="458"/>
        <v>0</v>
      </c>
      <c r="W1095" s="159">
        <f t="shared" si="458"/>
        <v>0</v>
      </c>
      <c r="X1095" s="159">
        <f t="shared" si="458"/>
        <v>0</v>
      </c>
      <c r="Y1095" s="159">
        <f t="shared" si="458"/>
        <v>0</v>
      </c>
      <c r="Z1095" s="159">
        <f t="shared" si="458"/>
        <v>0</v>
      </c>
      <c r="AA1095" s="159">
        <f t="shared" si="458"/>
        <v>0</v>
      </c>
      <c r="AB1095" s="159">
        <f t="shared" si="458"/>
        <v>0</v>
      </c>
      <c r="AC1095" s="159">
        <f t="shared" si="458"/>
        <v>0</v>
      </c>
      <c r="AD1095" s="159">
        <f t="shared" si="458"/>
        <v>0</v>
      </c>
      <c r="AE1095" s="159">
        <f t="shared" si="458"/>
        <v>0</v>
      </c>
      <c r="AF1095" s="159">
        <f t="shared" si="458"/>
        <v>0</v>
      </c>
      <c r="AG1095" s="159">
        <f t="shared" si="458"/>
        <v>0</v>
      </c>
    </row>
    <row r="1096" spans="1:33" ht="29.25" hidden="1" customHeight="1">
      <c r="A1096" s="17" t="s">
        <v>360</v>
      </c>
      <c r="B1096" s="15">
        <v>793</v>
      </c>
      <c r="C1096" s="16" t="s">
        <v>108</v>
      </c>
      <c r="D1096" s="16" t="s">
        <v>109</v>
      </c>
      <c r="E1096" s="16" t="s">
        <v>477</v>
      </c>
      <c r="F1096" s="16"/>
      <c r="G1096" s="159">
        <f>G1097</f>
        <v>0</v>
      </c>
      <c r="H1096" s="159">
        <f t="shared" si="458"/>
        <v>0</v>
      </c>
      <c r="I1096" s="159">
        <f t="shared" si="458"/>
        <v>0</v>
      </c>
      <c r="J1096" s="159">
        <f t="shared" si="458"/>
        <v>0</v>
      </c>
      <c r="K1096" s="159">
        <f t="shared" si="458"/>
        <v>0</v>
      </c>
      <c r="L1096" s="159">
        <f t="shared" si="458"/>
        <v>0</v>
      </c>
      <c r="M1096" s="159">
        <f t="shared" si="458"/>
        <v>0</v>
      </c>
      <c r="N1096" s="159">
        <f t="shared" si="458"/>
        <v>0</v>
      </c>
      <c r="O1096" s="159">
        <f t="shared" si="458"/>
        <v>0</v>
      </c>
      <c r="P1096" s="159">
        <f t="shared" si="458"/>
        <v>0</v>
      </c>
      <c r="Q1096" s="159">
        <f t="shared" si="458"/>
        <v>0</v>
      </c>
      <c r="R1096" s="159">
        <f t="shared" si="458"/>
        <v>0</v>
      </c>
      <c r="S1096" s="159">
        <f t="shared" si="458"/>
        <v>0</v>
      </c>
      <c r="T1096" s="159">
        <f t="shared" si="458"/>
        <v>0</v>
      </c>
      <c r="U1096" s="159">
        <f t="shared" si="458"/>
        <v>0</v>
      </c>
      <c r="V1096" s="159">
        <f t="shared" si="458"/>
        <v>0</v>
      </c>
      <c r="W1096" s="159">
        <f t="shared" si="458"/>
        <v>0</v>
      </c>
      <c r="X1096" s="159">
        <f t="shared" si="458"/>
        <v>0</v>
      </c>
      <c r="Y1096" s="159">
        <f t="shared" si="458"/>
        <v>0</v>
      </c>
      <c r="Z1096" s="159">
        <f t="shared" si="458"/>
        <v>0</v>
      </c>
      <c r="AA1096" s="159">
        <f t="shared" si="458"/>
        <v>0</v>
      </c>
      <c r="AB1096" s="159">
        <f t="shared" si="458"/>
        <v>0</v>
      </c>
      <c r="AC1096" s="159">
        <f t="shared" si="458"/>
        <v>0</v>
      </c>
      <c r="AD1096" s="159">
        <f t="shared" si="458"/>
        <v>0</v>
      </c>
      <c r="AE1096" s="159">
        <f t="shared" si="458"/>
        <v>0</v>
      </c>
      <c r="AF1096" s="159">
        <f t="shared" si="458"/>
        <v>0</v>
      </c>
      <c r="AG1096" s="159">
        <f t="shared" si="458"/>
        <v>0</v>
      </c>
    </row>
    <row r="1097" spans="1:33" ht="30.75" hidden="1" customHeight="1">
      <c r="A1097" s="17" t="s">
        <v>336</v>
      </c>
      <c r="B1097" s="15">
        <v>793</v>
      </c>
      <c r="C1097" s="16" t="s">
        <v>108</v>
      </c>
      <c r="D1097" s="16" t="s">
        <v>109</v>
      </c>
      <c r="E1097" s="16" t="s">
        <v>477</v>
      </c>
      <c r="F1097" s="16" t="s">
        <v>337</v>
      </c>
      <c r="G1097" s="159"/>
      <c r="H1097" s="159"/>
      <c r="I1097" s="159"/>
      <c r="J1097" s="159"/>
      <c r="K1097" s="159"/>
      <c r="L1097" s="159"/>
      <c r="M1097" s="159"/>
      <c r="N1097" s="159"/>
      <c r="O1097" s="159"/>
      <c r="P1097" s="159"/>
      <c r="Q1097" s="159"/>
      <c r="R1097" s="159"/>
      <c r="S1097" s="159"/>
      <c r="T1097" s="159"/>
      <c r="U1097" s="159"/>
      <c r="V1097" s="159"/>
      <c r="W1097" s="159"/>
      <c r="X1097" s="159"/>
      <c r="Y1097" s="159"/>
      <c r="Z1097" s="159"/>
      <c r="AA1097" s="159"/>
      <c r="AB1097" s="159"/>
      <c r="AC1097" s="159"/>
      <c r="AD1097" s="159"/>
      <c r="AE1097" s="159"/>
      <c r="AF1097" s="159"/>
      <c r="AG1097" s="159"/>
    </row>
    <row r="1098" spans="1:33" s="36" customFormat="1" hidden="1">
      <c r="A1098" s="17"/>
      <c r="B1098" s="15"/>
      <c r="C1098" s="16"/>
      <c r="D1098" s="16"/>
      <c r="E1098" s="16"/>
      <c r="F1098" s="16"/>
      <c r="G1098" s="159"/>
      <c r="H1098" s="159"/>
      <c r="I1098" s="159"/>
      <c r="J1098" s="159"/>
      <c r="K1098" s="159"/>
      <c r="L1098" s="159"/>
      <c r="M1098" s="159"/>
      <c r="N1098" s="159"/>
      <c r="O1098" s="159"/>
      <c r="P1098" s="159"/>
      <c r="Q1098" s="159"/>
      <c r="R1098" s="159"/>
      <c r="S1098" s="159"/>
      <c r="T1098" s="159"/>
      <c r="U1098" s="159"/>
      <c r="V1098" s="159"/>
      <c r="W1098" s="159"/>
      <c r="X1098" s="159"/>
      <c r="Y1098" s="159"/>
      <c r="Z1098" s="159"/>
      <c r="AA1098" s="159"/>
      <c r="AB1098" s="159"/>
      <c r="AC1098" s="159"/>
      <c r="AD1098" s="159"/>
      <c r="AE1098" s="159"/>
      <c r="AF1098" s="159"/>
      <c r="AG1098" s="159"/>
    </row>
    <row r="1099" spans="1:33" s="52" customFormat="1" hidden="1">
      <c r="A1099" s="17"/>
      <c r="B1099" s="15">
        <v>793</v>
      </c>
      <c r="C1099" s="16"/>
      <c r="D1099" s="16"/>
      <c r="E1099" s="16"/>
      <c r="F1099" s="16"/>
      <c r="G1099" s="159"/>
      <c r="H1099" s="159"/>
      <c r="I1099" s="159"/>
      <c r="J1099" s="159"/>
      <c r="K1099" s="159"/>
      <c r="L1099" s="159"/>
      <c r="M1099" s="159"/>
      <c r="N1099" s="159"/>
      <c r="O1099" s="159"/>
      <c r="P1099" s="159"/>
      <c r="Q1099" s="159"/>
      <c r="R1099" s="159"/>
      <c r="S1099" s="159"/>
      <c r="T1099" s="159"/>
      <c r="U1099" s="159"/>
      <c r="V1099" s="159"/>
      <c r="W1099" s="159"/>
      <c r="X1099" s="159"/>
      <c r="Y1099" s="159"/>
      <c r="Z1099" s="159"/>
      <c r="AA1099" s="159"/>
      <c r="AB1099" s="159"/>
      <c r="AC1099" s="159"/>
      <c r="AD1099" s="159"/>
      <c r="AE1099" s="159"/>
      <c r="AF1099" s="159"/>
      <c r="AG1099" s="159"/>
    </row>
    <row r="1100" spans="1:33" s="52" customFormat="1" ht="51" hidden="1">
      <c r="A1100" s="17" t="s">
        <v>591</v>
      </c>
      <c r="B1100" s="15">
        <v>793</v>
      </c>
      <c r="C1100" s="16" t="s">
        <v>108</v>
      </c>
      <c r="D1100" s="16" t="s">
        <v>90</v>
      </c>
      <c r="E1100" s="16" t="s">
        <v>589</v>
      </c>
      <c r="F1100" s="16"/>
      <c r="G1100" s="159">
        <f>G1104+G1101</f>
        <v>0</v>
      </c>
      <c r="H1100" s="159">
        <f t="shared" ref="H1100:AG1100" si="459">H1104+H1101</f>
        <v>0</v>
      </c>
      <c r="I1100" s="159">
        <f t="shared" si="459"/>
        <v>0</v>
      </c>
      <c r="J1100" s="159">
        <f t="shared" si="459"/>
        <v>0</v>
      </c>
      <c r="K1100" s="159">
        <f t="shared" si="459"/>
        <v>0</v>
      </c>
      <c r="L1100" s="159">
        <f t="shared" si="459"/>
        <v>0</v>
      </c>
      <c r="M1100" s="159">
        <f t="shared" si="459"/>
        <v>0</v>
      </c>
      <c r="N1100" s="159">
        <f t="shared" si="459"/>
        <v>0</v>
      </c>
      <c r="O1100" s="159">
        <f t="shared" si="459"/>
        <v>0</v>
      </c>
      <c r="P1100" s="159">
        <f t="shared" si="459"/>
        <v>0</v>
      </c>
      <c r="Q1100" s="159">
        <f t="shared" si="459"/>
        <v>0</v>
      </c>
      <c r="R1100" s="159">
        <f t="shared" si="459"/>
        <v>0</v>
      </c>
      <c r="S1100" s="159">
        <f t="shared" si="459"/>
        <v>0</v>
      </c>
      <c r="T1100" s="159">
        <f t="shared" si="459"/>
        <v>0</v>
      </c>
      <c r="U1100" s="159">
        <f t="shared" si="459"/>
        <v>0</v>
      </c>
      <c r="V1100" s="159">
        <f t="shared" si="459"/>
        <v>0</v>
      </c>
      <c r="W1100" s="159">
        <f t="shared" si="459"/>
        <v>0</v>
      </c>
      <c r="X1100" s="159">
        <f t="shared" si="459"/>
        <v>0</v>
      </c>
      <c r="Y1100" s="159">
        <f t="shared" si="459"/>
        <v>0</v>
      </c>
      <c r="Z1100" s="159">
        <f t="shared" si="459"/>
        <v>0</v>
      </c>
      <c r="AA1100" s="159">
        <f t="shared" si="459"/>
        <v>0</v>
      </c>
      <c r="AB1100" s="159">
        <f t="shared" si="459"/>
        <v>0</v>
      </c>
      <c r="AC1100" s="159">
        <f t="shared" si="459"/>
        <v>0</v>
      </c>
      <c r="AD1100" s="159">
        <f t="shared" si="459"/>
        <v>0</v>
      </c>
      <c r="AE1100" s="159">
        <f t="shared" si="459"/>
        <v>0</v>
      </c>
      <c r="AF1100" s="159">
        <f t="shared" si="459"/>
        <v>0</v>
      </c>
      <c r="AG1100" s="159">
        <f t="shared" si="459"/>
        <v>0</v>
      </c>
    </row>
    <row r="1101" spans="1:33" hidden="1">
      <c r="A1101" s="17" t="s">
        <v>649</v>
      </c>
      <c r="B1101" s="15">
        <v>793</v>
      </c>
      <c r="C1101" s="16" t="s">
        <v>108</v>
      </c>
      <c r="D1101" s="16" t="s">
        <v>90</v>
      </c>
      <c r="E1101" s="16" t="s">
        <v>613</v>
      </c>
      <c r="F1101" s="16" t="s">
        <v>50</v>
      </c>
      <c r="G1101" s="159">
        <f>G1102</f>
        <v>0</v>
      </c>
      <c r="H1101" s="159">
        <f t="shared" ref="H1101:AG1102" si="460">H1102</f>
        <v>0</v>
      </c>
      <c r="I1101" s="159">
        <f t="shared" si="460"/>
        <v>0</v>
      </c>
      <c r="J1101" s="159">
        <f t="shared" si="460"/>
        <v>0</v>
      </c>
      <c r="K1101" s="159">
        <f t="shared" si="460"/>
        <v>0</v>
      </c>
      <c r="L1101" s="159">
        <f t="shared" si="460"/>
        <v>0</v>
      </c>
      <c r="M1101" s="159">
        <f t="shared" si="460"/>
        <v>0</v>
      </c>
      <c r="N1101" s="159">
        <f t="shared" si="460"/>
        <v>0</v>
      </c>
      <c r="O1101" s="159">
        <f t="shared" si="460"/>
        <v>0</v>
      </c>
      <c r="P1101" s="159">
        <f t="shared" si="460"/>
        <v>0</v>
      </c>
      <c r="Q1101" s="159">
        <f t="shared" si="460"/>
        <v>0</v>
      </c>
      <c r="R1101" s="159">
        <f t="shared" si="460"/>
        <v>0</v>
      </c>
      <c r="S1101" s="159">
        <f t="shared" si="460"/>
        <v>0</v>
      </c>
      <c r="T1101" s="159">
        <f t="shared" si="460"/>
        <v>0</v>
      </c>
      <c r="U1101" s="159">
        <f t="shared" si="460"/>
        <v>0</v>
      </c>
      <c r="V1101" s="159">
        <f t="shared" si="460"/>
        <v>0</v>
      </c>
      <c r="W1101" s="159">
        <f t="shared" si="460"/>
        <v>0</v>
      </c>
      <c r="X1101" s="159">
        <f t="shared" si="460"/>
        <v>0</v>
      </c>
      <c r="Y1101" s="159">
        <f t="shared" si="460"/>
        <v>0</v>
      </c>
      <c r="Z1101" s="159">
        <f t="shared" si="460"/>
        <v>0</v>
      </c>
      <c r="AA1101" s="159">
        <f t="shared" si="460"/>
        <v>0</v>
      </c>
      <c r="AB1101" s="159">
        <f t="shared" si="460"/>
        <v>0</v>
      </c>
      <c r="AC1101" s="159">
        <f t="shared" si="460"/>
        <v>0</v>
      </c>
      <c r="AD1101" s="159">
        <f t="shared" si="460"/>
        <v>0</v>
      </c>
      <c r="AE1101" s="159">
        <f t="shared" si="460"/>
        <v>0</v>
      </c>
      <c r="AF1101" s="159">
        <f t="shared" si="460"/>
        <v>0</v>
      </c>
      <c r="AG1101" s="159">
        <f t="shared" si="460"/>
        <v>0</v>
      </c>
    </row>
    <row r="1102" spans="1:33" ht="25.5" hidden="1">
      <c r="A1102" s="17" t="s">
        <v>51</v>
      </c>
      <c r="B1102" s="15">
        <v>793</v>
      </c>
      <c r="C1102" s="16" t="s">
        <v>108</v>
      </c>
      <c r="D1102" s="16" t="s">
        <v>90</v>
      </c>
      <c r="E1102" s="16" t="s">
        <v>613</v>
      </c>
      <c r="F1102" s="16" t="s">
        <v>52</v>
      </c>
      <c r="G1102" s="159">
        <f>G1103</f>
        <v>0</v>
      </c>
      <c r="H1102" s="159">
        <f t="shared" si="460"/>
        <v>0</v>
      </c>
      <c r="I1102" s="159">
        <f t="shared" si="460"/>
        <v>0</v>
      </c>
      <c r="J1102" s="159">
        <f t="shared" si="460"/>
        <v>0</v>
      </c>
      <c r="K1102" s="159">
        <f t="shared" si="460"/>
        <v>0</v>
      </c>
      <c r="L1102" s="159">
        <f t="shared" si="460"/>
        <v>0</v>
      </c>
      <c r="M1102" s="159">
        <f t="shared" si="460"/>
        <v>0</v>
      </c>
      <c r="N1102" s="159">
        <f t="shared" si="460"/>
        <v>0</v>
      </c>
      <c r="O1102" s="159">
        <f t="shared" si="460"/>
        <v>0</v>
      </c>
      <c r="P1102" s="159">
        <f t="shared" si="460"/>
        <v>0</v>
      </c>
      <c r="Q1102" s="159">
        <f t="shared" si="460"/>
        <v>0</v>
      </c>
      <c r="R1102" s="159">
        <f t="shared" si="460"/>
        <v>0</v>
      </c>
      <c r="S1102" s="159">
        <f t="shared" si="460"/>
        <v>0</v>
      </c>
      <c r="T1102" s="159">
        <f t="shared" si="460"/>
        <v>0</v>
      </c>
      <c r="U1102" s="159">
        <f t="shared" si="460"/>
        <v>0</v>
      </c>
      <c r="V1102" s="159">
        <f t="shared" si="460"/>
        <v>0</v>
      </c>
      <c r="W1102" s="159">
        <f t="shared" si="460"/>
        <v>0</v>
      </c>
      <c r="X1102" s="159">
        <f t="shared" si="460"/>
        <v>0</v>
      </c>
      <c r="Y1102" s="159">
        <f t="shared" si="460"/>
        <v>0</v>
      </c>
      <c r="Z1102" s="159">
        <f t="shared" si="460"/>
        <v>0</v>
      </c>
      <c r="AA1102" s="159">
        <f t="shared" si="460"/>
        <v>0</v>
      </c>
      <c r="AB1102" s="159">
        <f t="shared" si="460"/>
        <v>0</v>
      </c>
      <c r="AC1102" s="159">
        <f t="shared" si="460"/>
        <v>0</v>
      </c>
      <c r="AD1102" s="159">
        <f t="shared" si="460"/>
        <v>0</v>
      </c>
      <c r="AE1102" s="159">
        <f t="shared" si="460"/>
        <v>0</v>
      </c>
      <c r="AF1102" s="159">
        <f t="shared" si="460"/>
        <v>0</v>
      </c>
      <c r="AG1102" s="159">
        <f t="shared" si="460"/>
        <v>0</v>
      </c>
    </row>
    <row r="1103" spans="1:33" ht="33" hidden="1" customHeight="1">
      <c r="A1103" s="17" t="s">
        <v>650</v>
      </c>
      <c r="B1103" s="15">
        <v>793</v>
      </c>
      <c r="C1103" s="16" t="s">
        <v>108</v>
      </c>
      <c r="D1103" s="16" t="s">
        <v>90</v>
      </c>
      <c r="E1103" s="16" t="s">
        <v>613</v>
      </c>
      <c r="F1103" s="16" t="s">
        <v>53</v>
      </c>
      <c r="G1103" s="159"/>
      <c r="H1103" s="159"/>
      <c r="I1103" s="159"/>
      <c r="J1103" s="159"/>
      <c r="K1103" s="159"/>
      <c r="L1103" s="159"/>
      <c r="M1103" s="159"/>
      <c r="N1103" s="159"/>
      <c r="O1103" s="159"/>
      <c r="P1103" s="159"/>
      <c r="Q1103" s="159"/>
      <c r="R1103" s="159"/>
      <c r="S1103" s="159"/>
      <c r="T1103" s="159"/>
      <c r="U1103" s="159"/>
      <c r="V1103" s="159"/>
      <c r="W1103" s="159"/>
      <c r="X1103" s="159"/>
      <c r="Y1103" s="159"/>
      <c r="Z1103" s="159"/>
      <c r="AA1103" s="159"/>
      <c r="AB1103" s="159"/>
      <c r="AC1103" s="159"/>
      <c r="AD1103" s="159"/>
      <c r="AE1103" s="159"/>
      <c r="AF1103" s="159"/>
      <c r="AG1103" s="159"/>
    </row>
    <row r="1104" spans="1:33" s="52" customFormat="1" ht="25.5" hidden="1">
      <c r="A1104" s="17" t="s">
        <v>695</v>
      </c>
      <c r="B1104" s="15">
        <v>793</v>
      </c>
      <c r="C1104" s="16" t="s">
        <v>108</v>
      </c>
      <c r="D1104" s="16" t="s">
        <v>90</v>
      </c>
      <c r="E1104" s="16" t="s">
        <v>589</v>
      </c>
      <c r="F1104" s="16" t="s">
        <v>696</v>
      </c>
      <c r="G1104" s="159">
        <f>G1105</f>
        <v>0</v>
      </c>
      <c r="H1104" s="159">
        <f t="shared" ref="H1104:AG1104" si="461">H1105</f>
        <v>0</v>
      </c>
      <c r="I1104" s="159">
        <f t="shared" si="461"/>
        <v>0</v>
      </c>
      <c r="J1104" s="159">
        <f t="shared" si="461"/>
        <v>0</v>
      </c>
      <c r="K1104" s="159">
        <f t="shared" si="461"/>
        <v>0</v>
      </c>
      <c r="L1104" s="159">
        <f t="shared" si="461"/>
        <v>0</v>
      </c>
      <c r="M1104" s="159">
        <f t="shared" si="461"/>
        <v>0</v>
      </c>
      <c r="N1104" s="159">
        <f t="shared" si="461"/>
        <v>0</v>
      </c>
      <c r="O1104" s="159">
        <f t="shared" si="461"/>
        <v>0</v>
      </c>
      <c r="P1104" s="159">
        <f t="shared" si="461"/>
        <v>0</v>
      </c>
      <c r="Q1104" s="159">
        <f t="shared" si="461"/>
        <v>0</v>
      </c>
      <c r="R1104" s="159">
        <f t="shared" si="461"/>
        <v>0</v>
      </c>
      <c r="S1104" s="159">
        <f t="shared" si="461"/>
        <v>0</v>
      </c>
      <c r="T1104" s="159">
        <f t="shared" si="461"/>
        <v>0</v>
      </c>
      <c r="U1104" s="159">
        <f t="shared" si="461"/>
        <v>0</v>
      </c>
      <c r="V1104" s="159">
        <f t="shared" si="461"/>
        <v>0</v>
      </c>
      <c r="W1104" s="159">
        <f t="shared" si="461"/>
        <v>0</v>
      </c>
      <c r="X1104" s="159">
        <f t="shared" si="461"/>
        <v>0</v>
      </c>
      <c r="Y1104" s="159">
        <f t="shared" si="461"/>
        <v>0</v>
      </c>
      <c r="Z1104" s="159">
        <f t="shared" si="461"/>
        <v>0</v>
      </c>
      <c r="AA1104" s="159">
        <f t="shared" si="461"/>
        <v>0</v>
      </c>
      <c r="AB1104" s="159">
        <f t="shared" si="461"/>
        <v>0</v>
      </c>
      <c r="AC1104" s="159">
        <f t="shared" si="461"/>
        <v>0</v>
      </c>
      <c r="AD1104" s="159">
        <f t="shared" si="461"/>
        <v>0</v>
      </c>
      <c r="AE1104" s="159">
        <f t="shared" si="461"/>
        <v>0</v>
      </c>
      <c r="AF1104" s="159">
        <f t="shared" si="461"/>
        <v>0</v>
      </c>
      <c r="AG1104" s="159">
        <f t="shared" si="461"/>
        <v>0</v>
      </c>
    </row>
    <row r="1105" spans="1:33" s="52" customFormat="1" hidden="1">
      <c r="A1105" s="17" t="s">
        <v>698</v>
      </c>
      <c r="B1105" s="15">
        <v>793</v>
      </c>
      <c r="C1105" s="16" t="s">
        <v>108</v>
      </c>
      <c r="D1105" s="16" t="s">
        <v>90</v>
      </c>
      <c r="E1105" s="16" t="s">
        <v>589</v>
      </c>
      <c r="F1105" s="16" t="s">
        <v>699</v>
      </c>
      <c r="G1105" s="159"/>
      <c r="H1105" s="159"/>
      <c r="I1105" s="159"/>
      <c r="J1105" s="159"/>
      <c r="K1105" s="159"/>
      <c r="L1105" s="159"/>
      <c r="M1105" s="159"/>
      <c r="N1105" s="159"/>
      <c r="O1105" s="159"/>
      <c r="P1105" s="159"/>
      <c r="Q1105" s="159"/>
      <c r="R1105" s="159"/>
      <c r="S1105" s="159"/>
      <c r="T1105" s="159"/>
      <c r="U1105" s="159"/>
      <c r="V1105" s="159"/>
      <c r="W1105" s="159"/>
      <c r="X1105" s="159"/>
      <c r="Y1105" s="159"/>
      <c r="Z1105" s="159"/>
      <c r="AA1105" s="159"/>
      <c r="AB1105" s="159"/>
      <c r="AC1105" s="159"/>
      <c r="AD1105" s="159"/>
      <c r="AE1105" s="159"/>
      <c r="AF1105" s="159"/>
      <c r="AG1105" s="159"/>
    </row>
    <row r="1106" spans="1:33" hidden="1">
      <c r="A1106" s="14"/>
      <c r="B1106" s="15"/>
      <c r="C1106" s="16"/>
      <c r="D1106" s="16"/>
      <c r="E1106" s="16"/>
      <c r="F1106" s="16"/>
      <c r="G1106" s="159"/>
      <c r="H1106" s="159"/>
      <c r="I1106" s="159"/>
      <c r="J1106" s="159"/>
      <c r="K1106" s="159"/>
      <c r="L1106" s="159"/>
      <c r="M1106" s="159"/>
      <c r="N1106" s="159"/>
      <c r="O1106" s="159"/>
      <c r="P1106" s="159"/>
      <c r="Q1106" s="159"/>
      <c r="R1106" s="159"/>
      <c r="S1106" s="159"/>
      <c r="T1106" s="159"/>
      <c r="U1106" s="159"/>
      <c r="V1106" s="159"/>
      <c r="W1106" s="159"/>
      <c r="X1106" s="159"/>
      <c r="Y1106" s="159"/>
      <c r="Z1106" s="159"/>
      <c r="AA1106" s="159"/>
      <c r="AB1106" s="159"/>
      <c r="AC1106" s="159"/>
      <c r="AD1106" s="159"/>
      <c r="AE1106" s="159"/>
      <c r="AF1106" s="159"/>
      <c r="AG1106" s="159"/>
    </row>
    <row r="1107" spans="1:33" hidden="1">
      <c r="A1107" s="14"/>
      <c r="B1107" s="15"/>
      <c r="C1107" s="16"/>
      <c r="D1107" s="16"/>
      <c r="E1107" s="16"/>
      <c r="F1107" s="16"/>
      <c r="G1107" s="159"/>
      <c r="H1107" s="159"/>
      <c r="I1107" s="159"/>
      <c r="J1107" s="159"/>
      <c r="K1107" s="159"/>
      <c r="L1107" s="159"/>
      <c r="M1107" s="159"/>
      <c r="N1107" s="159"/>
      <c r="O1107" s="159"/>
      <c r="P1107" s="159"/>
      <c r="Q1107" s="159"/>
      <c r="R1107" s="159"/>
      <c r="S1107" s="159"/>
      <c r="T1107" s="159"/>
      <c r="U1107" s="159"/>
      <c r="V1107" s="159"/>
      <c r="W1107" s="159"/>
      <c r="X1107" s="159"/>
      <c r="Y1107" s="159"/>
      <c r="Z1107" s="159"/>
      <c r="AA1107" s="159"/>
      <c r="AB1107" s="159"/>
      <c r="AC1107" s="159"/>
      <c r="AD1107" s="159"/>
      <c r="AE1107" s="159"/>
      <c r="AF1107" s="159"/>
      <c r="AG1107" s="159"/>
    </row>
    <row r="1108" spans="1:33" hidden="1">
      <c r="A1108" s="14"/>
      <c r="B1108" s="15"/>
      <c r="C1108" s="16"/>
      <c r="D1108" s="16"/>
      <c r="E1108" s="16"/>
      <c r="F1108" s="16"/>
      <c r="G1108" s="159"/>
      <c r="H1108" s="159"/>
      <c r="I1108" s="159"/>
      <c r="J1108" s="159"/>
      <c r="K1108" s="159"/>
      <c r="L1108" s="159"/>
      <c r="M1108" s="159"/>
      <c r="N1108" s="159"/>
      <c r="O1108" s="159"/>
      <c r="P1108" s="159"/>
      <c r="Q1108" s="159"/>
      <c r="R1108" s="159"/>
      <c r="S1108" s="159"/>
      <c r="T1108" s="159"/>
      <c r="U1108" s="159"/>
      <c r="V1108" s="159"/>
      <c r="W1108" s="159"/>
      <c r="X1108" s="159"/>
      <c r="Y1108" s="159"/>
      <c r="Z1108" s="159"/>
      <c r="AA1108" s="159"/>
      <c r="AB1108" s="159"/>
      <c r="AC1108" s="159"/>
      <c r="AD1108" s="159"/>
      <c r="AE1108" s="159"/>
      <c r="AF1108" s="159"/>
      <c r="AG1108" s="159"/>
    </row>
    <row r="1109" spans="1:33" hidden="1">
      <c r="A1109" s="14"/>
      <c r="B1109" s="15"/>
      <c r="C1109" s="16"/>
      <c r="D1109" s="16"/>
      <c r="E1109" s="16"/>
      <c r="F1109" s="16"/>
      <c r="G1109" s="159"/>
      <c r="H1109" s="159"/>
      <c r="I1109" s="159"/>
      <c r="J1109" s="159"/>
      <c r="K1109" s="159"/>
      <c r="L1109" s="159"/>
      <c r="M1109" s="159"/>
      <c r="N1109" s="159"/>
      <c r="O1109" s="159"/>
      <c r="P1109" s="159"/>
      <c r="Q1109" s="159"/>
      <c r="R1109" s="159"/>
      <c r="S1109" s="159"/>
      <c r="T1109" s="159"/>
      <c r="U1109" s="159"/>
      <c r="V1109" s="159"/>
      <c r="W1109" s="159"/>
      <c r="X1109" s="159"/>
      <c r="Y1109" s="159"/>
      <c r="Z1109" s="159"/>
      <c r="AA1109" s="159"/>
      <c r="AB1109" s="159"/>
      <c r="AC1109" s="159"/>
      <c r="AD1109" s="159"/>
      <c r="AE1109" s="159"/>
      <c r="AF1109" s="159"/>
      <c r="AG1109" s="159"/>
    </row>
    <row r="1110" spans="1:33" hidden="1">
      <c r="A1110" s="14"/>
      <c r="B1110" s="15"/>
      <c r="C1110" s="16"/>
      <c r="D1110" s="16"/>
      <c r="E1110" s="16"/>
      <c r="F1110" s="16"/>
      <c r="G1110" s="159"/>
      <c r="H1110" s="159"/>
      <c r="I1110" s="159"/>
      <c r="J1110" s="159"/>
      <c r="K1110" s="159"/>
      <c r="L1110" s="159"/>
      <c r="M1110" s="159"/>
      <c r="N1110" s="159"/>
      <c r="O1110" s="159"/>
      <c r="P1110" s="159"/>
      <c r="Q1110" s="159"/>
      <c r="R1110" s="159"/>
      <c r="S1110" s="159"/>
      <c r="T1110" s="159"/>
      <c r="U1110" s="159"/>
      <c r="V1110" s="159"/>
      <c r="W1110" s="159"/>
      <c r="X1110" s="159"/>
      <c r="Y1110" s="159"/>
      <c r="Z1110" s="159"/>
      <c r="AA1110" s="159"/>
      <c r="AB1110" s="159"/>
      <c r="AC1110" s="159"/>
      <c r="AD1110" s="159"/>
      <c r="AE1110" s="159"/>
      <c r="AF1110" s="159"/>
      <c r="AG1110" s="159"/>
    </row>
    <row r="1111" spans="1:33" hidden="1">
      <c r="A1111" s="14"/>
      <c r="B1111" s="15"/>
      <c r="C1111" s="16"/>
      <c r="D1111" s="16"/>
      <c r="E1111" s="16"/>
      <c r="F1111" s="16"/>
      <c r="G1111" s="159"/>
      <c r="H1111" s="159"/>
      <c r="I1111" s="159"/>
      <c r="J1111" s="159"/>
      <c r="K1111" s="159"/>
      <c r="L1111" s="159"/>
      <c r="M1111" s="159"/>
      <c r="N1111" s="159"/>
      <c r="O1111" s="159"/>
      <c r="P1111" s="159"/>
      <c r="Q1111" s="159"/>
      <c r="R1111" s="159"/>
      <c r="S1111" s="159"/>
      <c r="T1111" s="159"/>
      <c r="U1111" s="159"/>
      <c r="V1111" s="159"/>
      <c r="W1111" s="159"/>
      <c r="X1111" s="159"/>
      <c r="Y1111" s="159"/>
      <c r="Z1111" s="159"/>
      <c r="AA1111" s="159"/>
      <c r="AB1111" s="159"/>
      <c r="AC1111" s="159"/>
      <c r="AD1111" s="159"/>
      <c r="AE1111" s="159"/>
      <c r="AF1111" s="159"/>
      <c r="AG1111" s="159"/>
    </row>
    <row r="1112" spans="1:33" s="19" customFormat="1" hidden="1">
      <c r="A1112" s="17" t="s">
        <v>330</v>
      </c>
      <c r="B1112" s="15">
        <v>793</v>
      </c>
      <c r="C1112" s="16" t="s">
        <v>108</v>
      </c>
      <c r="D1112" s="16" t="s">
        <v>90</v>
      </c>
      <c r="E1112" s="16" t="s">
        <v>466</v>
      </c>
      <c r="F1112" s="16"/>
      <c r="G1112" s="159"/>
      <c r="H1112" s="159"/>
      <c r="I1112" s="159"/>
      <c r="J1112" s="159"/>
      <c r="K1112" s="159"/>
      <c r="L1112" s="159"/>
      <c r="M1112" s="159"/>
      <c r="N1112" s="159"/>
      <c r="O1112" s="159"/>
      <c r="P1112" s="159"/>
      <c r="Q1112" s="159"/>
      <c r="R1112" s="159"/>
      <c r="S1112" s="159"/>
      <c r="T1112" s="159"/>
      <c r="U1112" s="159"/>
      <c r="V1112" s="159"/>
      <c r="W1112" s="159"/>
      <c r="X1112" s="159"/>
      <c r="Y1112" s="159"/>
      <c r="Z1112" s="159"/>
      <c r="AA1112" s="159"/>
      <c r="AB1112" s="159"/>
      <c r="AC1112" s="159"/>
      <c r="AD1112" s="159"/>
      <c r="AE1112" s="159"/>
      <c r="AF1112" s="159"/>
      <c r="AG1112" s="159"/>
    </row>
    <row r="1113" spans="1:33" ht="60" hidden="1" customHeight="1">
      <c r="A1113" s="17" t="s">
        <v>408</v>
      </c>
      <c r="B1113" s="15">
        <v>793</v>
      </c>
      <c r="C1113" s="16" t="s">
        <v>108</v>
      </c>
      <c r="D1113" s="16" t="s">
        <v>90</v>
      </c>
      <c r="E1113" s="16" t="s">
        <v>410</v>
      </c>
      <c r="F1113" s="16"/>
      <c r="G1113" s="159">
        <f>G1114</f>
        <v>0</v>
      </c>
      <c r="H1113" s="159">
        <f t="shared" ref="H1113:AG1113" si="462">H1114</f>
        <v>0</v>
      </c>
      <c r="I1113" s="159">
        <f t="shared" si="462"/>
        <v>0</v>
      </c>
      <c r="J1113" s="159">
        <f t="shared" si="462"/>
        <v>0</v>
      </c>
      <c r="K1113" s="159">
        <f t="shared" si="462"/>
        <v>0</v>
      </c>
      <c r="L1113" s="159">
        <f t="shared" si="462"/>
        <v>0</v>
      </c>
      <c r="M1113" s="159">
        <f t="shared" si="462"/>
        <v>0</v>
      </c>
      <c r="N1113" s="159">
        <f t="shared" si="462"/>
        <v>0</v>
      </c>
      <c r="O1113" s="159">
        <f t="shared" si="462"/>
        <v>0</v>
      </c>
      <c r="P1113" s="159">
        <f t="shared" si="462"/>
        <v>0</v>
      </c>
      <c r="Q1113" s="159">
        <f t="shared" si="462"/>
        <v>0</v>
      </c>
      <c r="R1113" s="159">
        <f t="shared" si="462"/>
        <v>0</v>
      </c>
      <c r="S1113" s="159">
        <f t="shared" si="462"/>
        <v>0</v>
      </c>
      <c r="T1113" s="159">
        <f t="shared" si="462"/>
        <v>0</v>
      </c>
      <c r="U1113" s="159">
        <f t="shared" si="462"/>
        <v>0</v>
      </c>
      <c r="V1113" s="159">
        <f t="shared" si="462"/>
        <v>0</v>
      </c>
      <c r="W1113" s="159">
        <f t="shared" si="462"/>
        <v>0</v>
      </c>
      <c r="X1113" s="159">
        <f t="shared" si="462"/>
        <v>0</v>
      </c>
      <c r="Y1113" s="159">
        <f t="shared" si="462"/>
        <v>0</v>
      </c>
      <c r="Z1113" s="159">
        <f t="shared" si="462"/>
        <v>0</v>
      </c>
      <c r="AA1113" s="159">
        <f t="shared" si="462"/>
        <v>0</v>
      </c>
      <c r="AB1113" s="159">
        <f t="shared" si="462"/>
        <v>0</v>
      </c>
      <c r="AC1113" s="159">
        <f t="shared" si="462"/>
        <v>0</v>
      </c>
      <c r="AD1113" s="159">
        <f t="shared" si="462"/>
        <v>0</v>
      </c>
      <c r="AE1113" s="159">
        <f t="shared" si="462"/>
        <v>0</v>
      </c>
      <c r="AF1113" s="159">
        <f t="shared" si="462"/>
        <v>0</v>
      </c>
      <c r="AG1113" s="159">
        <f t="shared" si="462"/>
        <v>0</v>
      </c>
    </row>
    <row r="1114" spans="1:33" ht="52.5" hidden="1" customHeight="1">
      <c r="A1114" s="17" t="s">
        <v>409</v>
      </c>
      <c r="B1114" s="15">
        <v>793</v>
      </c>
      <c r="C1114" s="16" t="s">
        <v>108</v>
      </c>
      <c r="D1114" s="16" t="s">
        <v>90</v>
      </c>
      <c r="E1114" s="16" t="s">
        <v>407</v>
      </c>
      <c r="F1114" s="16"/>
      <c r="G1114" s="159">
        <f>G1116</f>
        <v>0</v>
      </c>
      <c r="H1114" s="159">
        <f t="shared" ref="H1114:AG1114" si="463">H1116</f>
        <v>0</v>
      </c>
      <c r="I1114" s="159">
        <f t="shared" si="463"/>
        <v>0</v>
      </c>
      <c r="J1114" s="159">
        <f t="shared" si="463"/>
        <v>0</v>
      </c>
      <c r="K1114" s="159">
        <f t="shared" si="463"/>
        <v>0</v>
      </c>
      <c r="L1114" s="159">
        <f t="shared" si="463"/>
        <v>0</v>
      </c>
      <c r="M1114" s="159">
        <f t="shared" si="463"/>
        <v>0</v>
      </c>
      <c r="N1114" s="159">
        <f t="shared" si="463"/>
        <v>0</v>
      </c>
      <c r="O1114" s="159">
        <f t="shared" si="463"/>
        <v>0</v>
      </c>
      <c r="P1114" s="159">
        <f t="shared" si="463"/>
        <v>0</v>
      </c>
      <c r="Q1114" s="159">
        <f t="shared" si="463"/>
        <v>0</v>
      </c>
      <c r="R1114" s="159">
        <f t="shared" si="463"/>
        <v>0</v>
      </c>
      <c r="S1114" s="159">
        <f t="shared" si="463"/>
        <v>0</v>
      </c>
      <c r="T1114" s="159">
        <f t="shared" si="463"/>
        <v>0</v>
      </c>
      <c r="U1114" s="159">
        <f t="shared" si="463"/>
        <v>0</v>
      </c>
      <c r="V1114" s="159">
        <f t="shared" si="463"/>
        <v>0</v>
      </c>
      <c r="W1114" s="159">
        <f t="shared" si="463"/>
        <v>0</v>
      </c>
      <c r="X1114" s="159">
        <f t="shared" si="463"/>
        <v>0</v>
      </c>
      <c r="Y1114" s="159">
        <f t="shared" si="463"/>
        <v>0</v>
      </c>
      <c r="Z1114" s="159">
        <f t="shared" si="463"/>
        <v>0</v>
      </c>
      <c r="AA1114" s="159">
        <f t="shared" si="463"/>
        <v>0</v>
      </c>
      <c r="AB1114" s="159">
        <f t="shared" si="463"/>
        <v>0</v>
      </c>
      <c r="AC1114" s="159">
        <f t="shared" si="463"/>
        <v>0</v>
      </c>
      <c r="AD1114" s="159">
        <f t="shared" si="463"/>
        <v>0</v>
      </c>
      <c r="AE1114" s="159">
        <f t="shared" si="463"/>
        <v>0</v>
      </c>
      <c r="AF1114" s="159">
        <f t="shared" si="463"/>
        <v>0</v>
      </c>
      <c r="AG1114" s="159">
        <f t="shared" si="463"/>
        <v>0</v>
      </c>
    </row>
    <row r="1115" spans="1:33" ht="25.5" hidden="1">
      <c r="A1115" s="17" t="s">
        <v>695</v>
      </c>
      <c r="B1115" s="15">
        <v>793</v>
      </c>
      <c r="C1115" s="16" t="s">
        <v>108</v>
      </c>
      <c r="D1115" s="16" t="s">
        <v>90</v>
      </c>
      <c r="E1115" s="16" t="s">
        <v>590</v>
      </c>
      <c r="F1115" s="16" t="s">
        <v>696</v>
      </c>
      <c r="G1115" s="159">
        <f>G1116</f>
        <v>0</v>
      </c>
      <c r="H1115" s="159">
        <f t="shared" ref="H1115:AG1115" si="464">H1116</f>
        <v>0</v>
      </c>
      <c r="I1115" s="159">
        <f t="shared" si="464"/>
        <v>0</v>
      </c>
      <c r="J1115" s="159">
        <f t="shared" si="464"/>
        <v>0</v>
      </c>
      <c r="K1115" s="159">
        <f t="shared" si="464"/>
        <v>0</v>
      </c>
      <c r="L1115" s="159">
        <f t="shared" si="464"/>
        <v>0</v>
      </c>
      <c r="M1115" s="159">
        <f t="shared" si="464"/>
        <v>0</v>
      </c>
      <c r="N1115" s="159">
        <f t="shared" si="464"/>
        <v>0</v>
      </c>
      <c r="O1115" s="159">
        <f t="shared" si="464"/>
        <v>0</v>
      </c>
      <c r="P1115" s="159">
        <f t="shared" si="464"/>
        <v>0</v>
      </c>
      <c r="Q1115" s="159">
        <f t="shared" si="464"/>
        <v>0</v>
      </c>
      <c r="R1115" s="159">
        <f t="shared" si="464"/>
        <v>0</v>
      </c>
      <c r="S1115" s="159">
        <f t="shared" si="464"/>
        <v>0</v>
      </c>
      <c r="T1115" s="159">
        <f t="shared" si="464"/>
        <v>0</v>
      </c>
      <c r="U1115" s="159">
        <f t="shared" si="464"/>
        <v>0</v>
      </c>
      <c r="V1115" s="159">
        <f t="shared" si="464"/>
        <v>0</v>
      </c>
      <c r="W1115" s="159">
        <f t="shared" si="464"/>
        <v>0</v>
      </c>
      <c r="X1115" s="159">
        <f t="shared" si="464"/>
        <v>0</v>
      </c>
      <c r="Y1115" s="159">
        <f t="shared" si="464"/>
        <v>0</v>
      </c>
      <c r="Z1115" s="159">
        <f t="shared" si="464"/>
        <v>0</v>
      </c>
      <c r="AA1115" s="159">
        <f t="shared" si="464"/>
        <v>0</v>
      </c>
      <c r="AB1115" s="159">
        <f t="shared" si="464"/>
        <v>0</v>
      </c>
      <c r="AC1115" s="159">
        <f t="shared" si="464"/>
        <v>0</v>
      </c>
      <c r="AD1115" s="159">
        <f t="shared" si="464"/>
        <v>0</v>
      </c>
      <c r="AE1115" s="159">
        <f t="shared" si="464"/>
        <v>0</v>
      </c>
      <c r="AF1115" s="159">
        <f t="shared" si="464"/>
        <v>0</v>
      </c>
      <c r="AG1115" s="159">
        <f t="shared" si="464"/>
        <v>0</v>
      </c>
    </row>
    <row r="1116" spans="1:33" hidden="1">
      <c r="A1116" s="17" t="s">
        <v>698</v>
      </c>
      <c r="B1116" s="15">
        <v>793</v>
      </c>
      <c r="C1116" s="16" t="s">
        <v>108</v>
      </c>
      <c r="D1116" s="16" t="s">
        <v>90</v>
      </c>
      <c r="E1116" s="16" t="s">
        <v>407</v>
      </c>
      <c r="F1116" s="16" t="s">
        <v>699</v>
      </c>
      <c r="G1116" s="159">
        <f>'прил 7'!G1320</f>
        <v>0</v>
      </c>
      <c r="H1116" s="159">
        <f>'прил 7'!H1320</f>
        <v>0</v>
      </c>
      <c r="I1116" s="159">
        <f>'прил 7'!I1320</f>
        <v>0</v>
      </c>
      <c r="J1116" s="159">
        <f>'прил 7'!J1320</f>
        <v>0</v>
      </c>
      <c r="K1116" s="159">
        <f>'прил 7'!K1320</f>
        <v>0</v>
      </c>
      <c r="L1116" s="159">
        <f>'прил 7'!L1320</f>
        <v>0</v>
      </c>
      <c r="M1116" s="159">
        <f>'прил 7'!M1320</f>
        <v>0</v>
      </c>
      <c r="N1116" s="159">
        <f>'прил 7'!N1320</f>
        <v>0</v>
      </c>
      <c r="O1116" s="159">
        <f>'прил 7'!O1320</f>
        <v>0</v>
      </c>
      <c r="P1116" s="159">
        <f>'прил 7'!P1320</f>
        <v>0</v>
      </c>
      <c r="Q1116" s="159">
        <f>'прил 7'!Q1320</f>
        <v>0</v>
      </c>
      <c r="R1116" s="159">
        <f>'прил 7'!R1320</f>
        <v>0</v>
      </c>
      <c r="S1116" s="159">
        <f>'прил 7'!S1320</f>
        <v>0</v>
      </c>
      <c r="T1116" s="159">
        <f>'прил 7'!T1320</f>
        <v>0</v>
      </c>
      <c r="U1116" s="159">
        <f>'прил 7'!U1320</f>
        <v>0</v>
      </c>
      <c r="V1116" s="159">
        <f>'прил 7'!V1320</f>
        <v>0</v>
      </c>
      <c r="W1116" s="159">
        <f>'прил 7'!W1320</f>
        <v>0</v>
      </c>
      <c r="X1116" s="159">
        <f>'прил 7'!X1320</f>
        <v>0</v>
      </c>
      <c r="Y1116" s="159">
        <f>'прил 7'!Y1320</f>
        <v>0</v>
      </c>
      <c r="Z1116" s="159">
        <f>'прил 7'!Z1320</f>
        <v>0</v>
      </c>
      <c r="AA1116" s="159">
        <f>'прил 7'!AA1320</f>
        <v>0</v>
      </c>
      <c r="AB1116" s="159">
        <f>'прил 7'!AB1320</f>
        <v>0</v>
      </c>
      <c r="AC1116" s="159">
        <f>'прил 7'!AC1320</f>
        <v>0</v>
      </c>
      <c r="AD1116" s="159">
        <f>'прил 7'!AD1320</f>
        <v>0</v>
      </c>
      <c r="AE1116" s="159">
        <f>'прил 7'!AE1320</f>
        <v>0</v>
      </c>
      <c r="AF1116" s="159">
        <f>'прил 7'!AF1320</f>
        <v>0</v>
      </c>
      <c r="AG1116" s="159">
        <f>'прил 7'!AG1320</f>
        <v>0</v>
      </c>
    </row>
    <row r="1117" spans="1:33" s="19" customFormat="1" hidden="1">
      <c r="A1117" s="17"/>
      <c r="B1117" s="15"/>
      <c r="C1117" s="16"/>
      <c r="D1117" s="16"/>
      <c r="E1117" s="16"/>
      <c r="F1117" s="16"/>
      <c r="G1117" s="159"/>
      <c r="H1117" s="159"/>
      <c r="I1117" s="159"/>
      <c r="J1117" s="159"/>
      <c r="K1117" s="159"/>
      <c r="L1117" s="159"/>
      <c r="M1117" s="159"/>
      <c r="N1117" s="159"/>
      <c r="O1117" s="159"/>
      <c r="P1117" s="159"/>
      <c r="Q1117" s="159"/>
      <c r="R1117" s="159"/>
      <c r="S1117" s="159"/>
      <c r="T1117" s="159"/>
      <c r="U1117" s="159"/>
      <c r="V1117" s="159"/>
      <c r="W1117" s="159"/>
      <c r="X1117" s="159"/>
      <c r="Y1117" s="159"/>
      <c r="Z1117" s="159"/>
      <c r="AA1117" s="159"/>
      <c r="AB1117" s="159"/>
      <c r="AC1117" s="159"/>
      <c r="AD1117" s="159"/>
      <c r="AE1117" s="159"/>
      <c r="AF1117" s="159"/>
      <c r="AG1117" s="159"/>
    </row>
    <row r="1118" spans="1:33" ht="57" customHeight="1">
      <c r="A1118" s="127" t="s">
        <v>591</v>
      </c>
      <c r="B1118" s="15">
        <v>793</v>
      </c>
      <c r="C1118" s="16" t="s">
        <v>108</v>
      </c>
      <c r="D1118" s="16" t="s">
        <v>90</v>
      </c>
      <c r="E1118" s="16" t="s">
        <v>590</v>
      </c>
      <c r="F1118" s="16"/>
      <c r="G1118" s="159">
        <f>G1119</f>
        <v>3987200</v>
      </c>
      <c r="H1118" s="159">
        <f t="shared" ref="H1118:AG1118" si="465">H1119</f>
        <v>3987201</v>
      </c>
      <c r="I1118" s="159">
        <f t="shared" si="465"/>
        <v>3987202</v>
      </c>
      <c r="J1118" s="159">
        <f t="shared" si="465"/>
        <v>3987203</v>
      </c>
      <c r="K1118" s="159">
        <f t="shared" si="465"/>
        <v>3987204</v>
      </c>
      <c r="L1118" s="159">
        <f t="shared" si="465"/>
        <v>3987205</v>
      </c>
      <c r="M1118" s="159">
        <f t="shared" si="465"/>
        <v>3987206</v>
      </c>
      <c r="N1118" s="159">
        <f t="shared" si="465"/>
        <v>3987207</v>
      </c>
      <c r="O1118" s="159">
        <f t="shared" si="465"/>
        <v>3987208</v>
      </c>
      <c r="P1118" s="159">
        <f t="shared" si="465"/>
        <v>3987209</v>
      </c>
      <c r="Q1118" s="159">
        <f t="shared" si="465"/>
        <v>3987210</v>
      </c>
      <c r="R1118" s="159">
        <f t="shared" si="465"/>
        <v>3987200</v>
      </c>
      <c r="S1118" s="159">
        <f t="shared" si="465"/>
        <v>0</v>
      </c>
      <c r="T1118" s="159">
        <f t="shared" si="465"/>
        <v>0</v>
      </c>
      <c r="U1118" s="159">
        <f t="shared" si="465"/>
        <v>0</v>
      </c>
      <c r="V1118" s="159">
        <f t="shared" si="465"/>
        <v>0</v>
      </c>
      <c r="W1118" s="159">
        <f t="shared" si="465"/>
        <v>0</v>
      </c>
      <c r="X1118" s="159">
        <f t="shared" si="465"/>
        <v>0</v>
      </c>
      <c r="Y1118" s="159">
        <f t="shared" si="465"/>
        <v>0</v>
      </c>
      <c r="Z1118" s="159">
        <f t="shared" si="465"/>
        <v>0</v>
      </c>
      <c r="AA1118" s="159">
        <f t="shared" si="465"/>
        <v>0</v>
      </c>
      <c r="AB1118" s="159">
        <f t="shared" si="465"/>
        <v>0</v>
      </c>
      <c r="AC1118" s="159">
        <f t="shared" si="465"/>
        <v>0</v>
      </c>
      <c r="AD1118" s="159">
        <f t="shared" si="465"/>
        <v>0</v>
      </c>
      <c r="AE1118" s="159">
        <f t="shared" si="465"/>
        <v>0</v>
      </c>
      <c r="AF1118" s="159">
        <f t="shared" si="465"/>
        <v>0</v>
      </c>
      <c r="AG1118" s="159">
        <f t="shared" si="465"/>
        <v>3987200</v>
      </c>
    </row>
    <row r="1119" spans="1:33" ht="52.5" hidden="1" customHeight="1">
      <c r="A1119" s="17" t="s">
        <v>409</v>
      </c>
      <c r="B1119" s="15">
        <v>793</v>
      </c>
      <c r="C1119" s="16" t="s">
        <v>108</v>
      </c>
      <c r="D1119" s="16" t="s">
        <v>90</v>
      </c>
      <c r="E1119" s="16" t="s">
        <v>280</v>
      </c>
      <c r="F1119" s="16"/>
      <c r="G1119" s="159">
        <f>G1121</f>
        <v>3987200</v>
      </c>
      <c r="H1119" s="159">
        <f t="shared" ref="H1119:AG1119" si="466">H1121</f>
        <v>3987201</v>
      </c>
      <c r="I1119" s="159">
        <f t="shared" si="466"/>
        <v>3987202</v>
      </c>
      <c r="J1119" s="159">
        <f t="shared" si="466"/>
        <v>3987203</v>
      </c>
      <c r="K1119" s="159">
        <f t="shared" si="466"/>
        <v>3987204</v>
      </c>
      <c r="L1119" s="159">
        <f t="shared" si="466"/>
        <v>3987205</v>
      </c>
      <c r="M1119" s="159">
        <f t="shared" si="466"/>
        <v>3987206</v>
      </c>
      <c r="N1119" s="159">
        <f t="shared" si="466"/>
        <v>3987207</v>
      </c>
      <c r="O1119" s="159">
        <f t="shared" si="466"/>
        <v>3987208</v>
      </c>
      <c r="P1119" s="159">
        <f t="shared" si="466"/>
        <v>3987209</v>
      </c>
      <c r="Q1119" s="159">
        <f t="shared" si="466"/>
        <v>3987210</v>
      </c>
      <c r="R1119" s="159">
        <f t="shared" si="466"/>
        <v>3987200</v>
      </c>
      <c r="S1119" s="159">
        <f t="shared" si="466"/>
        <v>0</v>
      </c>
      <c r="T1119" s="159">
        <f t="shared" si="466"/>
        <v>0</v>
      </c>
      <c r="U1119" s="159">
        <f t="shared" si="466"/>
        <v>0</v>
      </c>
      <c r="V1119" s="159">
        <f t="shared" si="466"/>
        <v>0</v>
      </c>
      <c r="W1119" s="159">
        <f t="shared" si="466"/>
        <v>0</v>
      </c>
      <c r="X1119" s="159">
        <f t="shared" si="466"/>
        <v>0</v>
      </c>
      <c r="Y1119" s="159">
        <f t="shared" si="466"/>
        <v>0</v>
      </c>
      <c r="Z1119" s="159">
        <f t="shared" si="466"/>
        <v>0</v>
      </c>
      <c r="AA1119" s="159">
        <f t="shared" si="466"/>
        <v>0</v>
      </c>
      <c r="AB1119" s="159">
        <f t="shared" si="466"/>
        <v>0</v>
      </c>
      <c r="AC1119" s="159">
        <f t="shared" si="466"/>
        <v>0</v>
      </c>
      <c r="AD1119" s="159">
        <f t="shared" si="466"/>
        <v>0</v>
      </c>
      <c r="AE1119" s="159">
        <f t="shared" si="466"/>
        <v>0</v>
      </c>
      <c r="AF1119" s="159">
        <f t="shared" si="466"/>
        <v>0</v>
      </c>
      <c r="AG1119" s="159">
        <f t="shared" si="466"/>
        <v>3987200</v>
      </c>
    </row>
    <row r="1120" spans="1:33" ht="25.5">
      <c r="A1120" s="17" t="s">
        <v>695</v>
      </c>
      <c r="B1120" s="15">
        <v>793</v>
      </c>
      <c r="C1120" s="16" t="s">
        <v>108</v>
      </c>
      <c r="D1120" s="16" t="s">
        <v>90</v>
      </c>
      <c r="E1120" s="16" t="s">
        <v>590</v>
      </c>
      <c r="F1120" s="16" t="s">
        <v>696</v>
      </c>
      <c r="G1120" s="159">
        <f>G1121</f>
        <v>3987200</v>
      </c>
      <c r="H1120" s="159">
        <f t="shared" ref="H1120:AG1120" si="467">H1121</f>
        <v>3987201</v>
      </c>
      <c r="I1120" s="159">
        <f t="shared" si="467"/>
        <v>3987202</v>
      </c>
      <c r="J1120" s="159">
        <f t="shared" si="467"/>
        <v>3987203</v>
      </c>
      <c r="K1120" s="159">
        <f t="shared" si="467"/>
        <v>3987204</v>
      </c>
      <c r="L1120" s="159">
        <f t="shared" si="467"/>
        <v>3987205</v>
      </c>
      <c r="M1120" s="159">
        <f t="shared" si="467"/>
        <v>3987206</v>
      </c>
      <c r="N1120" s="159">
        <f t="shared" si="467"/>
        <v>3987207</v>
      </c>
      <c r="O1120" s="159">
        <f t="shared" si="467"/>
        <v>3987208</v>
      </c>
      <c r="P1120" s="159">
        <f t="shared" si="467"/>
        <v>3987209</v>
      </c>
      <c r="Q1120" s="159">
        <f t="shared" si="467"/>
        <v>3987210</v>
      </c>
      <c r="R1120" s="159">
        <f t="shared" si="467"/>
        <v>3987200</v>
      </c>
      <c r="S1120" s="159">
        <f t="shared" si="467"/>
        <v>0</v>
      </c>
      <c r="T1120" s="159">
        <f t="shared" si="467"/>
        <v>0</v>
      </c>
      <c r="U1120" s="159">
        <f t="shared" si="467"/>
        <v>0</v>
      </c>
      <c r="V1120" s="159">
        <f t="shared" si="467"/>
        <v>0</v>
      </c>
      <c r="W1120" s="159">
        <f t="shared" si="467"/>
        <v>0</v>
      </c>
      <c r="X1120" s="159">
        <f t="shared" si="467"/>
        <v>0</v>
      </c>
      <c r="Y1120" s="159">
        <f t="shared" si="467"/>
        <v>0</v>
      </c>
      <c r="Z1120" s="159">
        <f t="shared" si="467"/>
        <v>0</v>
      </c>
      <c r="AA1120" s="159">
        <f t="shared" si="467"/>
        <v>0</v>
      </c>
      <c r="AB1120" s="159">
        <f t="shared" si="467"/>
        <v>0</v>
      </c>
      <c r="AC1120" s="159">
        <f t="shared" si="467"/>
        <v>0</v>
      </c>
      <c r="AD1120" s="159">
        <f t="shared" si="467"/>
        <v>0</v>
      </c>
      <c r="AE1120" s="159">
        <f t="shared" si="467"/>
        <v>0</v>
      </c>
      <c r="AF1120" s="159">
        <f t="shared" si="467"/>
        <v>0</v>
      </c>
      <c r="AG1120" s="159">
        <f t="shared" si="467"/>
        <v>3987200</v>
      </c>
    </row>
    <row r="1121" spans="1:33">
      <c r="A1121" s="17" t="s">
        <v>698</v>
      </c>
      <c r="B1121" s="15">
        <v>793</v>
      </c>
      <c r="C1121" s="16" t="s">
        <v>108</v>
      </c>
      <c r="D1121" s="16" t="s">
        <v>90</v>
      </c>
      <c r="E1121" s="16" t="s">
        <v>590</v>
      </c>
      <c r="F1121" s="16" t="s">
        <v>699</v>
      </c>
      <c r="G1121" s="159">
        <f>'прил 7'!G1325</f>
        <v>3987200</v>
      </c>
      <c r="H1121" s="159">
        <f>'прил 7'!H1325</f>
        <v>3987201</v>
      </c>
      <c r="I1121" s="159">
        <f>'прил 7'!I1325</f>
        <v>3987202</v>
      </c>
      <c r="J1121" s="159">
        <f>'прил 7'!J1325</f>
        <v>3987203</v>
      </c>
      <c r="K1121" s="159">
        <f>'прил 7'!K1325</f>
        <v>3987204</v>
      </c>
      <c r="L1121" s="159">
        <f>'прил 7'!L1325</f>
        <v>3987205</v>
      </c>
      <c r="M1121" s="159">
        <f>'прил 7'!M1325</f>
        <v>3987206</v>
      </c>
      <c r="N1121" s="159">
        <f>'прил 7'!N1325</f>
        <v>3987207</v>
      </c>
      <c r="O1121" s="159">
        <f>'прил 7'!O1325</f>
        <v>3987208</v>
      </c>
      <c r="P1121" s="159">
        <f>'прил 7'!P1325</f>
        <v>3987209</v>
      </c>
      <c r="Q1121" s="159">
        <f>'прил 7'!Q1325</f>
        <v>3987210</v>
      </c>
      <c r="R1121" s="159">
        <f>'прил 7'!R1325</f>
        <v>3987200</v>
      </c>
      <c r="S1121" s="159">
        <f>'прил 7'!S1325</f>
        <v>0</v>
      </c>
      <c r="T1121" s="159">
        <f>'прил 7'!T1325</f>
        <v>0</v>
      </c>
      <c r="U1121" s="159">
        <f>'прил 7'!U1325</f>
        <v>0</v>
      </c>
      <c r="V1121" s="159">
        <f>'прил 7'!V1325</f>
        <v>0</v>
      </c>
      <c r="W1121" s="159">
        <f>'прил 7'!W1325</f>
        <v>0</v>
      </c>
      <c r="X1121" s="159">
        <f>'прил 7'!X1325</f>
        <v>0</v>
      </c>
      <c r="Y1121" s="159">
        <f>'прил 7'!Y1325</f>
        <v>0</v>
      </c>
      <c r="Z1121" s="159">
        <f>'прил 7'!Z1325</f>
        <v>0</v>
      </c>
      <c r="AA1121" s="159">
        <f>'прил 7'!AA1325</f>
        <v>0</v>
      </c>
      <c r="AB1121" s="159">
        <f>'прил 7'!AB1325</f>
        <v>0</v>
      </c>
      <c r="AC1121" s="159">
        <f>'прил 7'!AC1325</f>
        <v>0</v>
      </c>
      <c r="AD1121" s="159">
        <f>'прил 7'!AD1325</f>
        <v>0</v>
      </c>
      <c r="AE1121" s="159">
        <f>'прил 7'!AE1325</f>
        <v>0</v>
      </c>
      <c r="AF1121" s="159">
        <f>'прил 7'!AF1325</f>
        <v>0</v>
      </c>
      <c r="AG1121" s="159">
        <v>3987200</v>
      </c>
    </row>
    <row r="1122" spans="1:33" ht="51">
      <c r="A1122" s="127" t="s">
        <v>592</v>
      </c>
      <c r="B1122" s="15">
        <v>793</v>
      </c>
      <c r="C1122" s="16" t="s">
        <v>108</v>
      </c>
      <c r="D1122" s="16" t="s">
        <v>90</v>
      </c>
      <c r="E1122" s="16" t="s">
        <v>746</v>
      </c>
      <c r="F1122" s="16"/>
      <c r="G1122" s="159">
        <f>G1123</f>
        <v>9079300</v>
      </c>
      <c r="H1122" s="159">
        <f t="shared" ref="H1122:AG1123" si="468">H1123</f>
        <v>9079301</v>
      </c>
      <c r="I1122" s="159">
        <f t="shared" si="468"/>
        <v>9079302</v>
      </c>
      <c r="J1122" s="159">
        <f t="shared" si="468"/>
        <v>9079303</v>
      </c>
      <c r="K1122" s="159">
        <f t="shared" si="468"/>
        <v>9079304</v>
      </c>
      <c r="L1122" s="159">
        <f t="shared" si="468"/>
        <v>9079305</v>
      </c>
      <c r="M1122" s="159">
        <f t="shared" si="468"/>
        <v>9079306</v>
      </c>
      <c r="N1122" s="159">
        <f t="shared" si="468"/>
        <v>9079307</v>
      </c>
      <c r="O1122" s="159">
        <f t="shared" si="468"/>
        <v>9079308</v>
      </c>
      <c r="P1122" s="159">
        <f t="shared" si="468"/>
        <v>9079309</v>
      </c>
      <c r="Q1122" s="159">
        <f t="shared" si="468"/>
        <v>9079310</v>
      </c>
      <c r="R1122" s="159">
        <f t="shared" si="468"/>
        <v>8031627.8200000003</v>
      </c>
      <c r="S1122" s="159">
        <f t="shared" si="468"/>
        <v>0</v>
      </c>
      <c r="T1122" s="159">
        <f t="shared" si="468"/>
        <v>0</v>
      </c>
      <c r="U1122" s="159">
        <f t="shared" si="468"/>
        <v>0</v>
      </c>
      <c r="V1122" s="159">
        <f t="shared" si="468"/>
        <v>0</v>
      </c>
      <c r="W1122" s="159">
        <f t="shared" si="468"/>
        <v>0</v>
      </c>
      <c r="X1122" s="159">
        <f t="shared" si="468"/>
        <v>0</v>
      </c>
      <c r="Y1122" s="159">
        <f t="shared" si="468"/>
        <v>0</v>
      </c>
      <c r="Z1122" s="159">
        <f t="shared" si="468"/>
        <v>0</v>
      </c>
      <c r="AA1122" s="159">
        <f t="shared" si="468"/>
        <v>0</v>
      </c>
      <c r="AB1122" s="159">
        <f t="shared" si="468"/>
        <v>0</v>
      </c>
      <c r="AC1122" s="159">
        <f t="shared" si="468"/>
        <v>0</v>
      </c>
      <c r="AD1122" s="159">
        <f t="shared" si="468"/>
        <v>0</v>
      </c>
      <c r="AE1122" s="159">
        <f t="shared" si="468"/>
        <v>0</v>
      </c>
      <c r="AF1122" s="159">
        <f t="shared" si="468"/>
        <v>0</v>
      </c>
      <c r="AG1122" s="159">
        <f t="shared" si="468"/>
        <v>8031627.8200000003</v>
      </c>
    </row>
    <row r="1123" spans="1:33" ht="25.5">
      <c r="A1123" s="17" t="s">
        <v>695</v>
      </c>
      <c r="B1123" s="15">
        <v>793</v>
      </c>
      <c r="C1123" s="16" t="s">
        <v>108</v>
      </c>
      <c r="D1123" s="16" t="s">
        <v>90</v>
      </c>
      <c r="E1123" s="16" t="s">
        <v>746</v>
      </c>
      <c r="F1123" s="16" t="s">
        <v>696</v>
      </c>
      <c r="G1123" s="159">
        <f>G1124</f>
        <v>9079300</v>
      </c>
      <c r="H1123" s="159">
        <f t="shared" si="468"/>
        <v>9079301</v>
      </c>
      <c r="I1123" s="159">
        <f t="shared" si="468"/>
        <v>9079302</v>
      </c>
      <c r="J1123" s="159">
        <f t="shared" si="468"/>
        <v>9079303</v>
      </c>
      <c r="K1123" s="159">
        <f t="shared" si="468"/>
        <v>9079304</v>
      </c>
      <c r="L1123" s="159">
        <f t="shared" si="468"/>
        <v>9079305</v>
      </c>
      <c r="M1123" s="159">
        <f t="shared" si="468"/>
        <v>9079306</v>
      </c>
      <c r="N1123" s="159">
        <f t="shared" si="468"/>
        <v>9079307</v>
      </c>
      <c r="O1123" s="159">
        <f t="shared" si="468"/>
        <v>9079308</v>
      </c>
      <c r="P1123" s="159">
        <f t="shared" si="468"/>
        <v>9079309</v>
      </c>
      <c r="Q1123" s="159">
        <f t="shared" si="468"/>
        <v>9079310</v>
      </c>
      <c r="R1123" s="159">
        <f t="shared" si="468"/>
        <v>8031627.8200000003</v>
      </c>
      <c r="S1123" s="159">
        <f t="shared" si="468"/>
        <v>0</v>
      </c>
      <c r="T1123" s="159">
        <f t="shared" si="468"/>
        <v>0</v>
      </c>
      <c r="U1123" s="159">
        <f t="shared" si="468"/>
        <v>0</v>
      </c>
      <c r="V1123" s="159">
        <f t="shared" si="468"/>
        <v>0</v>
      </c>
      <c r="W1123" s="159">
        <f t="shared" si="468"/>
        <v>0</v>
      </c>
      <c r="X1123" s="159">
        <f t="shared" si="468"/>
        <v>0</v>
      </c>
      <c r="Y1123" s="159">
        <f t="shared" si="468"/>
        <v>0</v>
      </c>
      <c r="Z1123" s="159">
        <f t="shared" si="468"/>
        <v>0</v>
      </c>
      <c r="AA1123" s="159">
        <f t="shared" si="468"/>
        <v>0</v>
      </c>
      <c r="AB1123" s="159">
        <f t="shared" si="468"/>
        <v>0</v>
      </c>
      <c r="AC1123" s="159">
        <f t="shared" si="468"/>
        <v>0</v>
      </c>
      <c r="AD1123" s="159">
        <f t="shared" si="468"/>
        <v>0</v>
      </c>
      <c r="AE1123" s="159">
        <f t="shared" si="468"/>
        <v>0</v>
      </c>
      <c r="AF1123" s="159">
        <f t="shared" si="468"/>
        <v>0</v>
      </c>
      <c r="AG1123" s="159">
        <f t="shared" si="468"/>
        <v>8031627.8200000003</v>
      </c>
    </row>
    <row r="1124" spans="1:33">
      <c r="A1124" s="17" t="s">
        <v>698</v>
      </c>
      <c r="B1124" s="15">
        <v>793</v>
      </c>
      <c r="C1124" s="16" t="s">
        <v>108</v>
      </c>
      <c r="D1124" s="16" t="s">
        <v>90</v>
      </c>
      <c r="E1124" s="16" t="s">
        <v>746</v>
      </c>
      <c r="F1124" s="16" t="s">
        <v>699</v>
      </c>
      <c r="G1124" s="159">
        <f>'прил 7'!G1328</f>
        <v>9079300</v>
      </c>
      <c r="H1124" s="159">
        <f>'прил 7'!H1328</f>
        <v>9079301</v>
      </c>
      <c r="I1124" s="159">
        <f>'прил 7'!I1328</f>
        <v>9079302</v>
      </c>
      <c r="J1124" s="159">
        <f>'прил 7'!J1328</f>
        <v>9079303</v>
      </c>
      <c r="K1124" s="159">
        <f>'прил 7'!K1328</f>
        <v>9079304</v>
      </c>
      <c r="L1124" s="159">
        <f>'прил 7'!L1328</f>
        <v>9079305</v>
      </c>
      <c r="M1124" s="159">
        <f>'прил 7'!M1328</f>
        <v>9079306</v>
      </c>
      <c r="N1124" s="159">
        <f>'прил 7'!N1328</f>
        <v>9079307</v>
      </c>
      <c r="O1124" s="159">
        <f>'прил 7'!O1328</f>
        <v>9079308</v>
      </c>
      <c r="P1124" s="159">
        <f>'прил 7'!P1328</f>
        <v>9079309</v>
      </c>
      <c r="Q1124" s="159">
        <f>'прил 7'!Q1328</f>
        <v>9079310</v>
      </c>
      <c r="R1124" s="159">
        <f>'прил 7'!R1328</f>
        <v>8031627.8200000003</v>
      </c>
      <c r="S1124" s="159">
        <f>'прил 7'!S1328</f>
        <v>0</v>
      </c>
      <c r="T1124" s="159">
        <f>'прил 7'!T1328</f>
        <v>0</v>
      </c>
      <c r="U1124" s="159">
        <f>'прил 7'!U1328</f>
        <v>0</v>
      </c>
      <c r="V1124" s="159">
        <f>'прил 7'!V1328</f>
        <v>0</v>
      </c>
      <c r="W1124" s="159">
        <f>'прил 7'!W1328</f>
        <v>0</v>
      </c>
      <c r="X1124" s="159">
        <f>'прил 7'!X1328</f>
        <v>0</v>
      </c>
      <c r="Y1124" s="159">
        <f>'прил 7'!Y1328</f>
        <v>0</v>
      </c>
      <c r="Z1124" s="159">
        <f>'прил 7'!Z1328</f>
        <v>0</v>
      </c>
      <c r="AA1124" s="159">
        <f>'прил 7'!AA1328</f>
        <v>0</v>
      </c>
      <c r="AB1124" s="159">
        <f>'прил 7'!AB1328</f>
        <v>0</v>
      </c>
      <c r="AC1124" s="159">
        <f>'прил 7'!AC1328</f>
        <v>0</v>
      </c>
      <c r="AD1124" s="159">
        <f>'прил 7'!AD1328</f>
        <v>0</v>
      </c>
      <c r="AE1124" s="159">
        <f>'прил 7'!AE1328</f>
        <v>0</v>
      </c>
      <c r="AF1124" s="159">
        <f>'прил 7'!AF1328</f>
        <v>0</v>
      </c>
      <c r="AG1124" s="159">
        <v>8031627.8200000003</v>
      </c>
    </row>
    <row r="1125" spans="1:33" s="19" customFormat="1" ht="25.5">
      <c r="A1125" s="17" t="s">
        <v>723</v>
      </c>
      <c r="B1125" s="15">
        <v>793</v>
      </c>
      <c r="C1125" s="16" t="s">
        <v>108</v>
      </c>
      <c r="D1125" s="16" t="s">
        <v>90</v>
      </c>
      <c r="E1125" s="16" t="s">
        <v>596</v>
      </c>
      <c r="F1125" s="16"/>
      <c r="G1125" s="159">
        <f>G1126</f>
        <v>196000</v>
      </c>
      <c r="H1125" s="159">
        <f t="shared" ref="H1125:AG1126" si="469">H1126</f>
        <v>196000</v>
      </c>
      <c r="I1125" s="159">
        <f t="shared" si="469"/>
        <v>196000</v>
      </c>
      <c r="J1125" s="159">
        <f t="shared" si="469"/>
        <v>196000</v>
      </c>
      <c r="K1125" s="159">
        <f t="shared" si="469"/>
        <v>196000</v>
      </c>
      <c r="L1125" s="159">
        <f t="shared" si="469"/>
        <v>196000</v>
      </c>
      <c r="M1125" s="159">
        <f t="shared" si="469"/>
        <v>196000</v>
      </c>
      <c r="N1125" s="159">
        <f t="shared" si="469"/>
        <v>196000</v>
      </c>
      <c r="O1125" s="159">
        <f t="shared" si="469"/>
        <v>196000</v>
      </c>
      <c r="P1125" s="159">
        <f t="shared" si="469"/>
        <v>196000</v>
      </c>
      <c r="Q1125" s="159">
        <f t="shared" si="469"/>
        <v>196000</v>
      </c>
      <c r="R1125" s="159">
        <f t="shared" si="469"/>
        <v>196000</v>
      </c>
      <c r="S1125" s="159">
        <f t="shared" si="469"/>
        <v>0</v>
      </c>
      <c r="T1125" s="159">
        <f t="shared" si="469"/>
        <v>0</v>
      </c>
      <c r="U1125" s="159">
        <f t="shared" si="469"/>
        <v>0</v>
      </c>
      <c r="V1125" s="159">
        <f t="shared" si="469"/>
        <v>0</v>
      </c>
      <c r="W1125" s="159">
        <f t="shared" si="469"/>
        <v>0</v>
      </c>
      <c r="X1125" s="159">
        <f t="shared" si="469"/>
        <v>0</v>
      </c>
      <c r="Y1125" s="159">
        <f t="shared" si="469"/>
        <v>0</v>
      </c>
      <c r="Z1125" s="159">
        <f t="shared" si="469"/>
        <v>0</v>
      </c>
      <c r="AA1125" s="159">
        <f t="shared" si="469"/>
        <v>0</v>
      </c>
      <c r="AB1125" s="159">
        <f t="shared" si="469"/>
        <v>0</v>
      </c>
      <c r="AC1125" s="159">
        <f t="shared" si="469"/>
        <v>0</v>
      </c>
      <c r="AD1125" s="159">
        <f t="shared" si="469"/>
        <v>0</v>
      </c>
      <c r="AE1125" s="159">
        <f t="shared" si="469"/>
        <v>0</v>
      </c>
      <c r="AF1125" s="159">
        <f t="shared" si="469"/>
        <v>0</v>
      </c>
      <c r="AG1125" s="159">
        <f t="shared" si="469"/>
        <v>196000</v>
      </c>
    </row>
    <row r="1126" spans="1:33" s="19" customFormat="1" ht="25.5">
      <c r="A1126" s="17" t="s">
        <v>715</v>
      </c>
      <c r="B1126" s="15">
        <v>793</v>
      </c>
      <c r="C1126" s="16" t="s">
        <v>108</v>
      </c>
      <c r="D1126" s="16" t="s">
        <v>90</v>
      </c>
      <c r="E1126" s="16" t="s">
        <v>596</v>
      </c>
      <c r="F1126" s="16" t="s">
        <v>333</v>
      </c>
      <c r="G1126" s="159">
        <f>G1127</f>
        <v>196000</v>
      </c>
      <c r="H1126" s="159">
        <f t="shared" si="469"/>
        <v>196000</v>
      </c>
      <c r="I1126" s="159">
        <f t="shared" si="469"/>
        <v>196000</v>
      </c>
      <c r="J1126" s="159">
        <f t="shared" si="469"/>
        <v>196000</v>
      </c>
      <c r="K1126" s="159">
        <f t="shared" si="469"/>
        <v>196000</v>
      </c>
      <c r="L1126" s="159">
        <f t="shared" si="469"/>
        <v>196000</v>
      </c>
      <c r="M1126" s="159">
        <f t="shared" si="469"/>
        <v>196000</v>
      </c>
      <c r="N1126" s="159">
        <f t="shared" si="469"/>
        <v>196000</v>
      </c>
      <c r="O1126" s="159">
        <f t="shared" si="469"/>
        <v>196000</v>
      </c>
      <c r="P1126" s="159">
        <f t="shared" si="469"/>
        <v>196000</v>
      </c>
      <c r="Q1126" s="159">
        <f t="shared" si="469"/>
        <v>196000</v>
      </c>
      <c r="R1126" s="159">
        <f t="shared" si="469"/>
        <v>196000</v>
      </c>
      <c r="S1126" s="159">
        <f t="shared" si="469"/>
        <v>0</v>
      </c>
      <c r="T1126" s="159">
        <f t="shared" si="469"/>
        <v>0</v>
      </c>
      <c r="U1126" s="159">
        <f t="shared" si="469"/>
        <v>0</v>
      </c>
      <c r="V1126" s="159">
        <f t="shared" si="469"/>
        <v>0</v>
      </c>
      <c r="W1126" s="159">
        <f t="shared" si="469"/>
        <v>0</v>
      </c>
      <c r="X1126" s="159">
        <f t="shared" si="469"/>
        <v>0</v>
      </c>
      <c r="Y1126" s="159">
        <f t="shared" si="469"/>
        <v>0</v>
      </c>
      <c r="Z1126" s="159">
        <f t="shared" si="469"/>
        <v>0</v>
      </c>
      <c r="AA1126" s="159">
        <f t="shared" si="469"/>
        <v>0</v>
      </c>
      <c r="AB1126" s="159">
        <f t="shared" si="469"/>
        <v>0</v>
      </c>
      <c r="AC1126" s="159">
        <f t="shared" si="469"/>
        <v>0</v>
      </c>
      <c r="AD1126" s="159">
        <f t="shared" si="469"/>
        <v>0</v>
      </c>
      <c r="AE1126" s="159">
        <f t="shared" si="469"/>
        <v>0</v>
      </c>
      <c r="AF1126" s="159">
        <f t="shared" si="469"/>
        <v>0</v>
      </c>
      <c r="AG1126" s="159">
        <f t="shared" si="469"/>
        <v>196000</v>
      </c>
    </row>
    <row r="1127" spans="1:33" s="19" customFormat="1">
      <c r="A1127" s="17" t="s">
        <v>710</v>
      </c>
      <c r="B1127" s="15">
        <v>793</v>
      </c>
      <c r="C1127" s="16" t="s">
        <v>108</v>
      </c>
      <c r="D1127" s="16" t="s">
        <v>90</v>
      </c>
      <c r="E1127" s="16" t="s">
        <v>596</v>
      </c>
      <c r="F1127" s="16" t="s">
        <v>711</v>
      </c>
      <c r="G1127" s="159">
        <f>'прил 7'!G1331</f>
        <v>196000</v>
      </c>
      <c r="H1127" s="159">
        <f>'прил 7'!H1331</f>
        <v>196000</v>
      </c>
      <c r="I1127" s="159">
        <f>'прил 7'!I1331</f>
        <v>196000</v>
      </c>
      <c r="J1127" s="159">
        <f>'прил 7'!J1331</f>
        <v>196000</v>
      </c>
      <c r="K1127" s="159">
        <f>'прил 7'!K1331</f>
        <v>196000</v>
      </c>
      <c r="L1127" s="159">
        <f>'прил 7'!L1331</f>
        <v>196000</v>
      </c>
      <c r="M1127" s="159">
        <f>'прил 7'!M1331</f>
        <v>196000</v>
      </c>
      <c r="N1127" s="159">
        <f>'прил 7'!N1331</f>
        <v>196000</v>
      </c>
      <c r="O1127" s="159">
        <f>'прил 7'!O1331</f>
        <v>196000</v>
      </c>
      <c r="P1127" s="159">
        <f>'прил 7'!P1331</f>
        <v>196000</v>
      </c>
      <c r="Q1127" s="159">
        <f>'прил 7'!Q1331</f>
        <v>196000</v>
      </c>
      <c r="R1127" s="159">
        <f>'прил 7'!R1331</f>
        <v>196000</v>
      </c>
      <c r="S1127" s="159">
        <f>'прил 7'!S1331</f>
        <v>0</v>
      </c>
      <c r="T1127" s="159">
        <f>'прил 7'!T1331</f>
        <v>0</v>
      </c>
      <c r="U1127" s="159">
        <f>'прил 7'!U1331</f>
        <v>0</v>
      </c>
      <c r="V1127" s="159">
        <f>'прил 7'!V1331</f>
        <v>0</v>
      </c>
      <c r="W1127" s="159">
        <f>'прил 7'!W1331</f>
        <v>0</v>
      </c>
      <c r="X1127" s="159">
        <f>'прил 7'!X1331</f>
        <v>0</v>
      </c>
      <c r="Y1127" s="159">
        <f>'прил 7'!Y1331</f>
        <v>0</v>
      </c>
      <c r="Z1127" s="159">
        <f>'прил 7'!Z1331</f>
        <v>0</v>
      </c>
      <c r="AA1127" s="159">
        <f>'прил 7'!AA1331</f>
        <v>0</v>
      </c>
      <c r="AB1127" s="159">
        <f>'прил 7'!AB1331</f>
        <v>0</v>
      </c>
      <c r="AC1127" s="159">
        <f>'прил 7'!AC1331</f>
        <v>0</v>
      </c>
      <c r="AD1127" s="159">
        <f>'прил 7'!AD1331</f>
        <v>0</v>
      </c>
      <c r="AE1127" s="159">
        <f>'прил 7'!AE1331</f>
        <v>0</v>
      </c>
      <c r="AF1127" s="159">
        <f>'прил 7'!AF1331</f>
        <v>0</v>
      </c>
      <c r="AG1127" s="159">
        <v>196000</v>
      </c>
    </row>
    <row r="1128" spans="1:33" s="19" customFormat="1" ht="25.5" hidden="1">
      <c r="A1128" s="17" t="s">
        <v>712</v>
      </c>
      <c r="B1128" s="15">
        <v>793</v>
      </c>
      <c r="C1128" s="16" t="s">
        <v>108</v>
      </c>
      <c r="D1128" s="16" t="s">
        <v>90</v>
      </c>
      <c r="E1128" s="16" t="s">
        <v>596</v>
      </c>
      <c r="F1128" s="16" t="s">
        <v>713</v>
      </c>
      <c r="G1128" s="159"/>
      <c r="H1128" s="159"/>
      <c r="I1128" s="159"/>
      <c r="J1128" s="159"/>
      <c r="K1128" s="159"/>
      <c r="L1128" s="159"/>
      <c r="M1128" s="159"/>
      <c r="N1128" s="159"/>
      <c r="O1128" s="159"/>
      <c r="P1128" s="159"/>
      <c r="Q1128" s="159"/>
      <c r="R1128" s="159"/>
      <c r="S1128" s="159"/>
      <c r="T1128" s="159"/>
      <c r="U1128" s="159"/>
      <c r="V1128" s="159"/>
      <c r="W1128" s="159"/>
      <c r="X1128" s="159"/>
      <c r="Y1128" s="159"/>
      <c r="Z1128" s="159"/>
      <c r="AA1128" s="159"/>
      <c r="AB1128" s="159"/>
      <c r="AC1128" s="159"/>
      <c r="AD1128" s="159"/>
      <c r="AE1128" s="159"/>
      <c r="AF1128" s="159"/>
      <c r="AG1128" s="159"/>
    </row>
    <row r="1129" spans="1:33" s="52" customFormat="1" ht="25.5" hidden="1">
      <c r="A1129" s="17" t="s">
        <v>588</v>
      </c>
      <c r="B1129" s="15">
        <v>793</v>
      </c>
      <c r="C1129" s="16" t="s">
        <v>108</v>
      </c>
      <c r="D1129" s="16" t="s">
        <v>348</v>
      </c>
      <c r="E1129" s="16" t="s">
        <v>587</v>
      </c>
      <c r="F1129" s="16"/>
      <c r="G1129" s="159">
        <f>G1130</f>
        <v>0</v>
      </c>
      <c r="H1129" s="159">
        <f t="shared" ref="H1129:AG1131" si="470">H1130</f>
        <v>0</v>
      </c>
      <c r="I1129" s="159">
        <f t="shared" si="470"/>
        <v>0</v>
      </c>
      <c r="J1129" s="159">
        <f t="shared" si="470"/>
        <v>0</v>
      </c>
      <c r="K1129" s="159">
        <f t="shared" si="470"/>
        <v>0</v>
      </c>
      <c r="L1129" s="159">
        <f t="shared" si="470"/>
        <v>0</v>
      </c>
      <c r="M1129" s="159">
        <f t="shared" si="470"/>
        <v>0</v>
      </c>
      <c r="N1129" s="159">
        <f t="shared" si="470"/>
        <v>0</v>
      </c>
      <c r="O1129" s="159">
        <f t="shared" si="470"/>
        <v>0</v>
      </c>
      <c r="P1129" s="159">
        <f t="shared" si="470"/>
        <v>0</v>
      </c>
      <c r="Q1129" s="159">
        <f t="shared" si="470"/>
        <v>0</v>
      </c>
      <c r="R1129" s="159">
        <f t="shared" si="470"/>
        <v>0</v>
      </c>
      <c r="S1129" s="159">
        <f t="shared" si="470"/>
        <v>0</v>
      </c>
      <c r="T1129" s="159">
        <f t="shared" si="470"/>
        <v>0</v>
      </c>
      <c r="U1129" s="159">
        <f t="shared" si="470"/>
        <v>0</v>
      </c>
      <c r="V1129" s="159">
        <f t="shared" si="470"/>
        <v>0</v>
      </c>
      <c r="W1129" s="159">
        <f t="shared" si="470"/>
        <v>0</v>
      </c>
      <c r="X1129" s="159">
        <f t="shared" si="470"/>
        <v>0</v>
      </c>
      <c r="Y1129" s="159">
        <f t="shared" si="470"/>
        <v>0</v>
      </c>
      <c r="Z1129" s="159">
        <f t="shared" si="470"/>
        <v>0</v>
      </c>
      <c r="AA1129" s="159">
        <f t="shared" si="470"/>
        <v>0</v>
      </c>
      <c r="AB1129" s="159">
        <f t="shared" si="470"/>
        <v>0</v>
      </c>
      <c r="AC1129" s="159">
        <f t="shared" si="470"/>
        <v>0</v>
      </c>
      <c r="AD1129" s="159">
        <f t="shared" si="470"/>
        <v>0</v>
      </c>
      <c r="AE1129" s="159">
        <f t="shared" si="470"/>
        <v>0</v>
      </c>
      <c r="AF1129" s="159">
        <f t="shared" si="470"/>
        <v>0</v>
      </c>
      <c r="AG1129" s="159">
        <f t="shared" si="470"/>
        <v>0</v>
      </c>
    </row>
    <row r="1130" spans="1:33" s="52" customFormat="1" ht="25.5" hidden="1">
      <c r="A1130" s="64" t="s">
        <v>725</v>
      </c>
      <c r="B1130" s="15">
        <v>793</v>
      </c>
      <c r="C1130" s="16" t="s">
        <v>108</v>
      </c>
      <c r="D1130" s="16" t="s">
        <v>348</v>
      </c>
      <c r="E1130" s="16" t="s">
        <v>584</v>
      </c>
      <c r="F1130" s="16"/>
      <c r="G1130" s="159">
        <f>G1131</f>
        <v>0</v>
      </c>
      <c r="H1130" s="159">
        <f t="shared" si="470"/>
        <v>0</v>
      </c>
      <c r="I1130" s="159">
        <f t="shared" si="470"/>
        <v>0</v>
      </c>
      <c r="J1130" s="159">
        <f t="shared" si="470"/>
        <v>0</v>
      </c>
      <c r="K1130" s="159">
        <f t="shared" si="470"/>
        <v>0</v>
      </c>
      <c r="L1130" s="159">
        <f t="shared" si="470"/>
        <v>0</v>
      </c>
      <c r="M1130" s="159">
        <f t="shared" si="470"/>
        <v>0</v>
      </c>
      <c r="N1130" s="159">
        <f t="shared" si="470"/>
        <v>0</v>
      </c>
      <c r="O1130" s="159">
        <f t="shared" si="470"/>
        <v>0</v>
      </c>
      <c r="P1130" s="159">
        <f t="shared" si="470"/>
        <v>0</v>
      </c>
      <c r="Q1130" s="159">
        <f t="shared" si="470"/>
        <v>0</v>
      </c>
      <c r="R1130" s="159">
        <f t="shared" si="470"/>
        <v>0</v>
      </c>
      <c r="S1130" s="159">
        <f t="shared" si="470"/>
        <v>0</v>
      </c>
      <c r="T1130" s="159">
        <f t="shared" si="470"/>
        <v>0</v>
      </c>
      <c r="U1130" s="159">
        <f t="shared" si="470"/>
        <v>0</v>
      </c>
      <c r="V1130" s="159">
        <f t="shared" si="470"/>
        <v>0</v>
      </c>
      <c r="W1130" s="159">
        <f t="shared" si="470"/>
        <v>0</v>
      </c>
      <c r="X1130" s="159">
        <f t="shared" si="470"/>
        <v>0</v>
      </c>
      <c r="Y1130" s="159">
        <f t="shared" si="470"/>
        <v>0</v>
      </c>
      <c r="Z1130" s="159">
        <f t="shared" si="470"/>
        <v>0</v>
      </c>
      <c r="AA1130" s="159">
        <f t="shared" si="470"/>
        <v>0</v>
      </c>
      <c r="AB1130" s="159">
        <f t="shared" si="470"/>
        <v>0</v>
      </c>
      <c r="AC1130" s="159">
        <f t="shared" si="470"/>
        <v>0</v>
      </c>
      <c r="AD1130" s="159">
        <f t="shared" si="470"/>
        <v>0</v>
      </c>
      <c r="AE1130" s="159">
        <f t="shared" si="470"/>
        <v>0</v>
      </c>
      <c r="AF1130" s="159">
        <f t="shared" si="470"/>
        <v>0</v>
      </c>
      <c r="AG1130" s="159">
        <f t="shared" si="470"/>
        <v>0</v>
      </c>
    </row>
    <row r="1131" spans="1:33" s="52" customFormat="1" ht="30" hidden="1" customHeight="1">
      <c r="A1131" s="17" t="s">
        <v>715</v>
      </c>
      <c r="B1131" s="15">
        <v>793</v>
      </c>
      <c r="C1131" s="16" t="s">
        <v>108</v>
      </c>
      <c r="D1131" s="16" t="s">
        <v>348</v>
      </c>
      <c r="E1131" s="16" t="s">
        <v>584</v>
      </c>
      <c r="F1131" s="16" t="s">
        <v>333</v>
      </c>
      <c r="G1131" s="159">
        <f>G1132</f>
        <v>0</v>
      </c>
      <c r="H1131" s="159">
        <f t="shared" si="470"/>
        <v>0</v>
      </c>
      <c r="I1131" s="159">
        <f t="shared" si="470"/>
        <v>0</v>
      </c>
      <c r="J1131" s="159">
        <f t="shared" si="470"/>
        <v>0</v>
      </c>
      <c r="K1131" s="159">
        <f t="shared" si="470"/>
        <v>0</v>
      </c>
      <c r="L1131" s="159">
        <f t="shared" si="470"/>
        <v>0</v>
      </c>
      <c r="M1131" s="159">
        <f t="shared" si="470"/>
        <v>0</v>
      </c>
      <c r="N1131" s="159">
        <f t="shared" si="470"/>
        <v>0</v>
      </c>
      <c r="O1131" s="159">
        <f t="shared" si="470"/>
        <v>0</v>
      </c>
      <c r="P1131" s="159">
        <f t="shared" si="470"/>
        <v>0</v>
      </c>
      <c r="Q1131" s="159">
        <f t="shared" si="470"/>
        <v>0</v>
      </c>
      <c r="R1131" s="159">
        <f t="shared" si="470"/>
        <v>0</v>
      </c>
      <c r="S1131" s="159">
        <f t="shared" si="470"/>
        <v>0</v>
      </c>
      <c r="T1131" s="159">
        <f t="shared" si="470"/>
        <v>0</v>
      </c>
      <c r="U1131" s="159">
        <f t="shared" si="470"/>
        <v>0</v>
      </c>
      <c r="V1131" s="159">
        <f t="shared" si="470"/>
        <v>0</v>
      </c>
      <c r="W1131" s="159">
        <f t="shared" si="470"/>
        <v>0</v>
      </c>
      <c r="X1131" s="159">
        <f t="shared" si="470"/>
        <v>0</v>
      </c>
      <c r="Y1131" s="159">
        <f t="shared" si="470"/>
        <v>0</v>
      </c>
      <c r="Z1131" s="159">
        <f t="shared" si="470"/>
        <v>0</v>
      </c>
      <c r="AA1131" s="159">
        <f t="shared" si="470"/>
        <v>0</v>
      </c>
      <c r="AB1131" s="159">
        <f t="shared" si="470"/>
        <v>0</v>
      </c>
      <c r="AC1131" s="159">
        <f t="shared" si="470"/>
        <v>0</v>
      </c>
      <c r="AD1131" s="159">
        <f t="shared" si="470"/>
        <v>0</v>
      </c>
      <c r="AE1131" s="159">
        <f t="shared" si="470"/>
        <v>0</v>
      </c>
      <c r="AF1131" s="159">
        <f t="shared" si="470"/>
        <v>0</v>
      </c>
      <c r="AG1131" s="159">
        <f t="shared" si="470"/>
        <v>0</v>
      </c>
    </row>
    <row r="1132" spans="1:33" s="52" customFormat="1" ht="42.75" hidden="1" customHeight="1">
      <c r="A1132" s="17" t="s">
        <v>225</v>
      </c>
      <c r="B1132" s="15">
        <v>793</v>
      </c>
      <c r="C1132" s="16" t="s">
        <v>108</v>
      </c>
      <c r="D1132" s="16" t="s">
        <v>348</v>
      </c>
      <c r="E1132" s="16" t="s">
        <v>584</v>
      </c>
      <c r="F1132" s="16" t="s">
        <v>335</v>
      </c>
      <c r="G1132" s="159">
        <f>'прил 7'!G1336</f>
        <v>0</v>
      </c>
      <c r="H1132" s="159">
        <f>'прил 7'!H1336</f>
        <v>0</v>
      </c>
      <c r="I1132" s="159">
        <f>'прил 7'!I1336</f>
        <v>0</v>
      </c>
      <c r="J1132" s="159">
        <f>'прил 7'!J1336</f>
        <v>0</v>
      </c>
      <c r="K1132" s="159">
        <f>'прил 7'!K1336</f>
        <v>0</v>
      </c>
      <c r="L1132" s="159">
        <f>'прил 7'!L1336</f>
        <v>0</v>
      </c>
      <c r="M1132" s="159">
        <f>'прил 7'!M1336</f>
        <v>0</v>
      </c>
      <c r="N1132" s="159">
        <f>'прил 7'!N1336</f>
        <v>0</v>
      </c>
      <c r="O1132" s="159">
        <f>'прил 7'!O1336</f>
        <v>0</v>
      </c>
      <c r="P1132" s="159">
        <f>'прил 7'!P1336</f>
        <v>0</v>
      </c>
      <c r="Q1132" s="159">
        <f>'прил 7'!Q1336</f>
        <v>0</v>
      </c>
      <c r="R1132" s="159">
        <f>'прил 7'!R1336</f>
        <v>0</v>
      </c>
      <c r="S1132" s="159">
        <f>'прил 7'!S1336</f>
        <v>0</v>
      </c>
      <c r="T1132" s="159">
        <f>'прил 7'!T1336</f>
        <v>0</v>
      </c>
      <c r="U1132" s="159">
        <f>'прил 7'!U1336</f>
        <v>0</v>
      </c>
      <c r="V1132" s="159">
        <f>'прил 7'!V1336</f>
        <v>0</v>
      </c>
      <c r="W1132" s="159">
        <f>'прил 7'!W1336</f>
        <v>0</v>
      </c>
      <c r="X1132" s="159">
        <f>'прил 7'!X1336</f>
        <v>0</v>
      </c>
      <c r="Y1132" s="159">
        <f>'прил 7'!Y1336</f>
        <v>0</v>
      </c>
      <c r="Z1132" s="159">
        <f>'прил 7'!Z1336</f>
        <v>0</v>
      </c>
      <c r="AA1132" s="159">
        <f>'прил 7'!AA1336</f>
        <v>0</v>
      </c>
      <c r="AB1132" s="159">
        <f>'прил 7'!AB1336</f>
        <v>0</v>
      </c>
      <c r="AC1132" s="159">
        <f>'прил 7'!AC1336</f>
        <v>0</v>
      </c>
      <c r="AD1132" s="159">
        <f>'прил 7'!AD1336</f>
        <v>0</v>
      </c>
      <c r="AE1132" s="159">
        <f>'прил 7'!AE1336</f>
        <v>0</v>
      </c>
      <c r="AF1132" s="159">
        <f>'прил 7'!AF1336</f>
        <v>0</v>
      </c>
      <c r="AG1132" s="159">
        <f>'прил 7'!AG1336</f>
        <v>0</v>
      </c>
    </row>
    <row r="1133" spans="1:33" s="24" customFormat="1" ht="51">
      <c r="A1133" s="37" t="s">
        <v>906</v>
      </c>
      <c r="B1133" s="21">
        <v>795</v>
      </c>
      <c r="C1133" s="22" t="s">
        <v>90</v>
      </c>
      <c r="D1133" s="22" t="s">
        <v>140</v>
      </c>
      <c r="E1133" s="22" t="s">
        <v>904</v>
      </c>
      <c r="F1133" s="22"/>
      <c r="G1133" s="161">
        <f>G1134</f>
        <v>123000</v>
      </c>
      <c r="H1133" s="161">
        <f t="shared" ref="H1133:AG1135" si="471">H1134</f>
        <v>123001</v>
      </c>
      <c r="I1133" s="161">
        <f t="shared" si="471"/>
        <v>123002</v>
      </c>
      <c r="J1133" s="161">
        <f t="shared" si="471"/>
        <v>123003</v>
      </c>
      <c r="K1133" s="161">
        <f t="shared" si="471"/>
        <v>123004</v>
      </c>
      <c r="L1133" s="161">
        <f t="shared" si="471"/>
        <v>123005</v>
      </c>
      <c r="M1133" s="161">
        <f t="shared" si="471"/>
        <v>123006</v>
      </c>
      <c r="N1133" s="161">
        <f t="shared" si="471"/>
        <v>123007</v>
      </c>
      <c r="O1133" s="161">
        <f t="shared" si="471"/>
        <v>123008</v>
      </c>
      <c r="P1133" s="161">
        <f t="shared" si="471"/>
        <v>123009</v>
      </c>
      <c r="Q1133" s="161">
        <f t="shared" si="471"/>
        <v>123010</v>
      </c>
      <c r="R1133" s="161">
        <f t="shared" si="471"/>
        <v>110700</v>
      </c>
      <c r="S1133" s="161">
        <f t="shared" si="471"/>
        <v>0</v>
      </c>
      <c r="T1133" s="161">
        <f t="shared" si="471"/>
        <v>0</v>
      </c>
      <c r="U1133" s="161">
        <f t="shared" si="471"/>
        <v>0</v>
      </c>
      <c r="V1133" s="161">
        <f t="shared" si="471"/>
        <v>0</v>
      </c>
      <c r="W1133" s="161">
        <f t="shared" si="471"/>
        <v>0</v>
      </c>
      <c r="X1133" s="161">
        <f t="shared" si="471"/>
        <v>0</v>
      </c>
      <c r="Y1133" s="161">
        <f t="shared" si="471"/>
        <v>0</v>
      </c>
      <c r="Z1133" s="161">
        <f t="shared" si="471"/>
        <v>0</v>
      </c>
      <c r="AA1133" s="161">
        <f t="shared" si="471"/>
        <v>0</v>
      </c>
      <c r="AB1133" s="161">
        <f t="shared" si="471"/>
        <v>0</v>
      </c>
      <c r="AC1133" s="161">
        <f t="shared" si="471"/>
        <v>0</v>
      </c>
      <c r="AD1133" s="161">
        <f t="shared" si="471"/>
        <v>0</v>
      </c>
      <c r="AE1133" s="161">
        <f t="shared" si="471"/>
        <v>0</v>
      </c>
      <c r="AF1133" s="161">
        <f t="shared" si="471"/>
        <v>0</v>
      </c>
      <c r="AG1133" s="161">
        <f t="shared" si="471"/>
        <v>110700</v>
      </c>
    </row>
    <row r="1134" spans="1:33" s="24" customFormat="1" ht="33" customHeight="1">
      <c r="A1134" s="17" t="s">
        <v>905</v>
      </c>
      <c r="B1134" s="55">
        <v>795</v>
      </c>
      <c r="C1134" s="44" t="s">
        <v>90</v>
      </c>
      <c r="D1134" s="44" t="s">
        <v>140</v>
      </c>
      <c r="E1134" s="44" t="s">
        <v>903</v>
      </c>
      <c r="F1134" s="44"/>
      <c r="G1134" s="164">
        <f>G1135</f>
        <v>123000</v>
      </c>
      <c r="H1134" s="164">
        <f t="shared" si="471"/>
        <v>123001</v>
      </c>
      <c r="I1134" s="164">
        <f t="shared" si="471"/>
        <v>123002</v>
      </c>
      <c r="J1134" s="164">
        <f t="shared" si="471"/>
        <v>123003</v>
      </c>
      <c r="K1134" s="164">
        <f t="shared" si="471"/>
        <v>123004</v>
      </c>
      <c r="L1134" s="164">
        <f t="shared" si="471"/>
        <v>123005</v>
      </c>
      <c r="M1134" s="164">
        <f t="shared" si="471"/>
        <v>123006</v>
      </c>
      <c r="N1134" s="164">
        <f t="shared" si="471"/>
        <v>123007</v>
      </c>
      <c r="O1134" s="164">
        <f t="shared" si="471"/>
        <v>123008</v>
      </c>
      <c r="P1134" s="164">
        <f t="shared" si="471"/>
        <v>123009</v>
      </c>
      <c r="Q1134" s="164">
        <f t="shared" si="471"/>
        <v>123010</v>
      </c>
      <c r="R1134" s="164">
        <f t="shared" si="471"/>
        <v>110700</v>
      </c>
      <c r="S1134" s="164">
        <f t="shared" si="471"/>
        <v>0</v>
      </c>
      <c r="T1134" s="164">
        <f t="shared" si="471"/>
        <v>0</v>
      </c>
      <c r="U1134" s="164">
        <f t="shared" si="471"/>
        <v>0</v>
      </c>
      <c r="V1134" s="164">
        <f t="shared" si="471"/>
        <v>0</v>
      </c>
      <c r="W1134" s="164">
        <f t="shared" si="471"/>
        <v>0</v>
      </c>
      <c r="X1134" s="164">
        <f t="shared" si="471"/>
        <v>0</v>
      </c>
      <c r="Y1134" s="164">
        <f t="shared" si="471"/>
        <v>0</v>
      </c>
      <c r="Z1134" s="164">
        <f t="shared" si="471"/>
        <v>0</v>
      </c>
      <c r="AA1134" s="164">
        <f t="shared" si="471"/>
        <v>0</v>
      </c>
      <c r="AB1134" s="164">
        <f t="shared" si="471"/>
        <v>0</v>
      </c>
      <c r="AC1134" s="164">
        <f t="shared" si="471"/>
        <v>0</v>
      </c>
      <c r="AD1134" s="164">
        <f t="shared" si="471"/>
        <v>0</v>
      </c>
      <c r="AE1134" s="164">
        <f t="shared" si="471"/>
        <v>0</v>
      </c>
      <c r="AF1134" s="164">
        <f t="shared" si="471"/>
        <v>0</v>
      </c>
      <c r="AG1134" s="164">
        <f t="shared" si="471"/>
        <v>110700</v>
      </c>
    </row>
    <row r="1135" spans="1:33" s="24" customFormat="1" ht="25.5">
      <c r="A1135" s="17" t="s">
        <v>49</v>
      </c>
      <c r="B1135" s="55">
        <v>795</v>
      </c>
      <c r="C1135" s="44" t="s">
        <v>90</v>
      </c>
      <c r="D1135" s="44" t="s">
        <v>140</v>
      </c>
      <c r="E1135" s="44" t="s">
        <v>903</v>
      </c>
      <c r="F1135" s="44" t="s">
        <v>50</v>
      </c>
      <c r="G1135" s="164">
        <f>G1136</f>
        <v>123000</v>
      </c>
      <c r="H1135" s="164">
        <f t="shared" si="471"/>
        <v>123001</v>
      </c>
      <c r="I1135" s="164">
        <f t="shared" si="471"/>
        <v>123002</v>
      </c>
      <c r="J1135" s="164">
        <f t="shared" si="471"/>
        <v>123003</v>
      </c>
      <c r="K1135" s="164">
        <f t="shared" si="471"/>
        <v>123004</v>
      </c>
      <c r="L1135" s="164">
        <f t="shared" si="471"/>
        <v>123005</v>
      </c>
      <c r="M1135" s="164">
        <f t="shared" si="471"/>
        <v>123006</v>
      </c>
      <c r="N1135" s="164">
        <f t="shared" si="471"/>
        <v>123007</v>
      </c>
      <c r="O1135" s="164">
        <f t="shared" si="471"/>
        <v>123008</v>
      </c>
      <c r="P1135" s="164">
        <f t="shared" si="471"/>
        <v>123009</v>
      </c>
      <c r="Q1135" s="164">
        <f t="shared" si="471"/>
        <v>123010</v>
      </c>
      <c r="R1135" s="164">
        <f t="shared" si="471"/>
        <v>110700</v>
      </c>
      <c r="S1135" s="164">
        <f t="shared" si="471"/>
        <v>0</v>
      </c>
      <c r="T1135" s="164">
        <f t="shared" si="471"/>
        <v>0</v>
      </c>
      <c r="U1135" s="164">
        <f t="shared" si="471"/>
        <v>0</v>
      </c>
      <c r="V1135" s="164">
        <f t="shared" si="471"/>
        <v>0</v>
      </c>
      <c r="W1135" s="164">
        <f t="shared" si="471"/>
        <v>0</v>
      </c>
      <c r="X1135" s="164">
        <f t="shared" si="471"/>
        <v>0</v>
      </c>
      <c r="Y1135" s="164">
        <f t="shared" si="471"/>
        <v>0</v>
      </c>
      <c r="Z1135" s="164">
        <f t="shared" si="471"/>
        <v>0</v>
      </c>
      <c r="AA1135" s="164">
        <f t="shared" si="471"/>
        <v>0</v>
      </c>
      <c r="AB1135" s="164">
        <f t="shared" si="471"/>
        <v>0</v>
      </c>
      <c r="AC1135" s="164">
        <f t="shared" si="471"/>
        <v>0</v>
      </c>
      <c r="AD1135" s="164">
        <f t="shared" si="471"/>
        <v>0</v>
      </c>
      <c r="AE1135" s="164">
        <f t="shared" si="471"/>
        <v>0</v>
      </c>
      <c r="AF1135" s="164">
        <f t="shared" si="471"/>
        <v>0</v>
      </c>
      <c r="AG1135" s="164">
        <f t="shared" si="471"/>
        <v>110700</v>
      </c>
    </row>
    <row r="1136" spans="1:33" s="24" customFormat="1" ht="25.5">
      <c r="A1136" s="17" t="s">
        <v>51</v>
      </c>
      <c r="B1136" s="55">
        <v>795</v>
      </c>
      <c r="C1136" s="44" t="s">
        <v>90</v>
      </c>
      <c r="D1136" s="44" t="s">
        <v>140</v>
      </c>
      <c r="E1136" s="44" t="s">
        <v>903</v>
      </c>
      <c r="F1136" s="44" t="s">
        <v>52</v>
      </c>
      <c r="G1136" s="164">
        <f>'прил 7'!G1571</f>
        <v>123000</v>
      </c>
      <c r="H1136" s="164">
        <f>'прил 7'!H1571</f>
        <v>123001</v>
      </c>
      <c r="I1136" s="164">
        <f>'прил 7'!I1571</f>
        <v>123002</v>
      </c>
      <c r="J1136" s="164">
        <f>'прил 7'!J1571</f>
        <v>123003</v>
      </c>
      <c r="K1136" s="164">
        <f>'прил 7'!K1571</f>
        <v>123004</v>
      </c>
      <c r="L1136" s="164">
        <f>'прил 7'!L1571</f>
        <v>123005</v>
      </c>
      <c r="M1136" s="164">
        <f>'прил 7'!M1571</f>
        <v>123006</v>
      </c>
      <c r="N1136" s="164">
        <f>'прил 7'!N1571</f>
        <v>123007</v>
      </c>
      <c r="O1136" s="164">
        <f>'прил 7'!O1571</f>
        <v>123008</v>
      </c>
      <c r="P1136" s="164">
        <f>'прил 7'!P1571</f>
        <v>123009</v>
      </c>
      <c r="Q1136" s="164">
        <f>'прил 7'!Q1571</f>
        <v>123010</v>
      </c>
      <c r="R1136" s="164">
        <f>'прил 7'!R1571</f>
        <v>110700</v>
      </c>
      <c r="S1136" s="164">
        <f>'прил 7'!S1571</f>
        <v>0</v>
      </c>
      <c r="T1136" s="164">
        <f>'прил 7'!T1571</f>
        <v>0</v>
      </c>
      <c r="U1136" s="164">
        <f>'прил 7'!U1571</f>
        <v>0</v>
      </c>
      <c r="V1136" s="164">
        <f>'прил 7'!V1571</f>
        <v>0</v>
      </c>
      <c r="W1136" s="164">
        <f>'прил 7'!W1571</f>
        <v>0</v>
      </c>
      <c r="X1136" s="164">
        <f>'прил 7'!X1571</f>
        <v>0</v>
      </c>
      <c r="Y1136" s="164">
        <f>'прил 7'!Y1571</f>
        <v>0</v>
      </c>
      <c r="Z1136" s="164">
        <f>'прил 7'!Z1571</f>
        <v>0</v>
      </c>
      <c r="AA1136" s="164">
        <f>'прил 7'!AA1571</f>
        <v>0</v>
      </c>
      <c r="AB1136" s="164">
        <f>'прил 7'!AB1571</f>
        <v>0</v>
      </c>
      <c r="AC1136" s="164">
        <f>'прил 7'!AC1571</f>
        <v>0</v>
      </c>
      <c r="AD1136" s="164">
        <f>'прил 7'!AD1571</f>
        <v>0</v>
      </c>
      <c r="AE1136" s="164">
        <f>'прил 7'!AE1571</f>
        <v>0</v>
      </c>
      <c r="AF1136" s="164">
        <f>'прил 7'!AF1571</f>
        <v>0</v>
      </c>
      <c r="AG1136" s="164">
        <v>110700</v>
      </c>
    </row>
    <row r="1137" spans="1:33" s="103" customFormat="1" ht="42" customHeight="1">
      <c r="A1137" s="184" t="s">
        <v>226</v>
      </c>
      <c r="B1137" s="185"/>
      <c r="C1137" s="185"/>
      <c r="D1137" s="185"/>
      <c r="E1137" s="185"/>
      <c r="F1137" s="185"/>
      <c r="G1137" s="186">
        <f>G1149+G1203+G1233+G1237+G1279+G1309+G1322+G1405+G1437+G1275+G1397+G1401+G1138</f>
        <v>81228905.390000001</v>
      </c>
      <c r="H1137" s="186">
        <f t="shared" ref="H1137:AG1137" si="472">H1149+H1203+H1233+H1237+H1279+H1309+H1322+H1405+H1437+H1275+H1397+H1401+H1138</f>
        <v>81228946.390000001</v>
      </c>
      <c r="I1137" s="186">
        <f t="shared" si="472"/>
        <v>81228987.390000001</v>
      </c>
      <c r="J1137" s="186">
        <f t="shared" si="472"/>
        <v>81229028.390000001</v>
      </c>
      <c r="K1137" s="186">
        <f t="shared" si="472"/>
        <v>81229069.390000001</v>
      </c>
      <c r="L1137" s="186">
        <f t="shared" si="472"/>
        <v>81229110.390000001</v>
      </c>
      <c r="M1137" s="186">
        <f t="shared" si="472"/>
        <v>81229151.390000001</v>
      </c>
      <c r="N1137" s="186">
        <f t="shared" si="472"/>
        <v>81229192.390000001</v>
      </c>
      <c r="O1137" s="186">
        <f t="shared" si="472"/>
        <v>81229233.390000001</v>
      </c>
      <c r="P1137" s="186">
        <f t="shared" si="472"/>
        <v>81229274.390000001</v>
      </c>
      <c r="Q1137" s="186">
        <f t="shared" si="472"/>
        <v>81229315.390000001</v>
      </c>
      <c r="R1137" s="186">
        <f t="shared" si="472"/>
        <v>66999486.239999995</v>
      </c>
      <c r="S1137" s="186">
        <f t="shared" si="472"/>
        <v>1904562.76</v>
      </c>
      <c r="T1137" s="186">
        <f t="shared" si="472"/>
        <v>1904569.76</v>
      </c>
      <c r="U1137" s="186">
        <f t="shared" si="472"/>
        <v>1904576.76</v>
      </c>
      <c r="V1137" s="186">
        <f t="shared" si="472"/>
        <v>1904583.76</v>
      </c>
      <c r="W1137" s="186">
        <f t="shared" si="472"/>
        <v>1904590.76</v>
      </c>
      <c r="X1137" s="186">
        <f t="shared" si="472"/>
        <v>1904597.76</v>
      </c>
      <c r="Y1137" s="186">
        <f t="shared" si="472"/>
        <v>1904604.76</v>
      </c>
      <c r="Z1137" s="186">
        <f t="shared" si="472"/>
        <v>1904611.76</v>
      </c>
      <c r="AA1137" s="186">
        <f t="shared" si="472"/>
        <v>1904618.76</v>
      </c>
      <c r="AB1137" s="186">
        <f t="shared" si="472"/>
        <v>1904625.76</v>
      </c>
      <c r="AC1137" s="186">
        <f t="shared" si="472"/>
        <v>1904632.76</v>
      </c>
      <c r="AD1137" s="186">
        <f t="shared" si="472"/>
        <v>1904639.76</v>
      </c>
      <c r="AE1137" s="186">
        <f t="shared" si="472"/>
        <v>1904646.76</v>
      </c>
      <c r="AF1137" s="186">
        <f t="shared" si="472"/>
        <v>1904653.76</v>
      </c>
      <c r="AG1137" s="186">
        <f t="shared" si="472"/>
        <v>66999080.379999995</v>
      </c>
    </row>
    <row r="1138" spans="1:33" s="24" customFormat="1" ht="25.5">
      <c r="A1138" s="37" t="s">
        <v>542</v>
      </c>
      <c r="B1138" s="38">
        <v>757</v>
      </c>
      <c r="C1138" s="39" t="s">
        <v>72</v>
      </c>
      <c r="D1138" s="39" t="s">
        <v>26</v>
      </c>
      <c r="E1138" s="39" t="s">
        <v>949</v>
      </c>
      <c r="F1138" s="39"/>
      <c r="G1138" s="161">
        <f>G1139</f>
        <v>5013447</v>
      </c>
      <c r="H1138" s="161">
        <f t="shared" ref="H1138:AG1138" si="473">H1139</f>
        <v>5013454</v>
      </c>
      <c r="I1138" s="161">
        <f t="shared" si="473"/>
        <v>5013461</v>
      </c>
      <c r="J1138" s="161">
        <f t="shared" si="473"/>
        <v>5013468</v>
      </c>
      <c r="K1138" s="161">
        <f t="shared" si="473"/>
        <v>5013475</v>
      </c>
      <c r="L1138" s="161">
        <f t="shared" si="473"/>
        <v>5013482</v>
      </c>
      <c r="M1138" s="161">
        <f t="shared" si="473"/>
        <v>5013489</v>
      </c>
      <c r="N1138" s="161">
        <f t="shared" si="473"/>
        <v>5013496</v>
      </c>
      <c r="O1138" s="161">
        <f t="shared" si="473"/>
        <v>5013503</v>
      </c>
      <c r="P1138" s="161">
        <f t="shared" si="473"/>
        <v>5013510</v>
      </c>
      <c r="Q1138" s="161">
        <f t="shared" si="473"/>
        <v>5013517</v>
      </c>
      <c r="R1138" s="161">
        <f t="shared" si="473"/>
        <v>4568678</v>
      </c>
      <c r="S1138" s="161">
        <f t="shared" si="473"/>
        <v>775012</v>
      </c>
      <c r="T1138" s="161">
        <f t="shared" si="473"/>
        <v>775013</v>
      </c>
      <c r="U1138" s="161">
        <f t="shared" si="473"/>
        <v>775014</v>
      </c>
      <c r="V1138" s="161">
        <f t="shared" si="473"/>
        <v>775015</v>
      </c>
      <c r="W1138" s="161">
        <f t="shared" si="473"/>
        <v>775016</v>
      </c>
      <c r="X1138" s="161">
        <f t="shared" si="473"/>
        <v>775017</v>
      </c>
      <c r="Y1138" s="161">
        <f t="shared" si="473"/>
        <v>775018</v>
      </c>
      <c r="Z1138" s="161">
        <f t="shared" si="473"/>
        <v>775019</v>
      </c>
      <c r="AA1138" s="161">
        <f t="shared" si="473"/>
        <v>775020</v>
      </c>
      <c r="AB1138" s="161">
        <f t="shared" si="473"/>
        <v>775021</v>
      </c>
      <c r="AC1138" s="161">
        <f t="shared" si="473"/>
        <v>775022</v>
      </c>
      <c r="AD1138" s="161">
        <f t="shared" si="473"/>
        <v>775023</v>
      </c>
      <c r="AE1138" s="161">
        <f t="shared" si="473"/>
        <v>775024</v>
      </c>
      <c r="AF1138" s="161">
        <f t="shared" si="473"/>
        <v>775025</v>
      </c>
      <c r="AG1138" s="161">
        <f t="shared" si="473"/>
        <v>4568667</v>
      </c>
    </row>
    <row r="1139" spans="1:33">
      <c r="A1139" s="17" t="s">
        <v>542</v>
      </c>
      <c r="B1139" s="15">
        <v>757</v>
      </c>
      <c r="C1139" s="16" t="s">
        <v>72</v>
      </c>
      <c r="D1139" s="16" t="s">
        <v>26</v>
      </c>
      <c r="E1139" s="16" t="s">
        <v>948</v>
      </c>
      <c r="F1139" s="16"/>
      <c r="G1139" s="160">
        <f>G1143+G1147+G1140</f>
        <v>5013447</v>
      </c>
      <c r="H1139" s="160">
        <f t="shared" ref="H1139:AG1139" si="474">H1143+H1147+H1140</f>
        <v>5013454</v>
      </c>
      <c r="I1139" s="160">
        <f t="shared" si="474"/>
        <v>5013461</v>
      </c>
      <c r="J1139" s="160">
        <f t="shared" si="474"/>
        <v>5013468</v>
      </c>
      <c r="K1139" s="160">
        <f t="shared" si="474"/>
        <v>5013475</v>
      </c>
      <c r="L1139" s="160">
        <f t="shared" si="474"/>
        <v>5013482</v>
      </c>
      <c r="M1139" s="160">
        <f t="shared" si="474"/>
        <v>5013489</v>
      </c>
      <c r="N1139" s="160">
        <f t="shared" si="474"/>
        <v>5013496</v>
      </c>
      <c r="O1139" s="160">
        <f t="shared" si="474"/>
        <v>5013503</v>
      </c>
      <c r="P1139" s="160">
        <f t="shared" si="474"/>
        <v>5013510</v>
      </c>
      <c r="Q1139" s="160">
        <f t="shared" si="474"/>
        <v>5013517</v>
      </c>
      <c r="R1139" s="160">
        <f t="shared" si="474"/>
        <v>4568678</v>
      </c>
      <c r="S1139" s="160">
        <f t="shared" si="474"/>
        <v>775012</v>
      </c>
      <c r="T1139" s="160">
        <f t="shared" si="474"/>
        <v>775013</v>
      </c>
      <c r="U1139" s="160">
        <f t="shared" si="474"/>
        <v>775014</v>
      </c>
      <c r="V1139" s="160">
        <f t="shared" si="474"/>
        <v>775015</v>
      </c>
      <c r="W1139" s="160">
        <f t="shared" si="474"/>
        <v>775016</v>
      </c>
      <c r="X1139" s="160">
        <f t="shared" si="474"/>
        <v>775017</v>
      </c>
      <c r="Y1139" s="160">
        <f t="shared" si="474"/>
        <v>775018</v>
      </c>
      <c r="Z1139" s="160">
        <f t="shared" si="474"/>
        <v>775019</v>
      </c>
      <c r="AA1139" s="160">
        <f t="shared" si="474"/>
        <v>775020</v>
      </c>
      <c r="AB1139" s="160">
        <f t="shared" si="474"/>
        <v>775021</v>
      </c>
      <c r="AC1139" s="160">
        <f t="shared" si="474"/>
        <v>775022</v>
      </c>
      <c r="AD1139" s="160">
        <f t="shared" si="474"/>
        <v>775023</v>
      </c>
      <c r="AE1139" s="160">
        <f t="shared" si="474"/>
        <v>775024</v>
      </c>
      <c r="AF1139" s="160">
        <f t="shared" si="474"/>
        <v>775025</v>
      </c>
      <c r="AG1139" s="160">
        <f t="shared" si="474"/>
        <v>4568667</v>
      </c>
    </row>
    <row r="1140" spans="1:33">
      <c r="A1140" s="17" t="s">
        <v>542</v>
      </c>
      <c r="B1140" s="16" t="s">
        <v>156</v>
      </c>
      <c r="C1140" s="16" t="s">
        <v>35</v>
      </c>
      <c r="D1140" s="16" t="s">
        <v>109</v>
      </c>
      <c r="E1140" s="16" t="s">
        <v>948</v>
      </c>
      <c r="F1140" s="16"/>
      <c r="G1140" s="160">
        <f>G1141</f>
        <v>775000</v>
      </c>
      <c r="H1140" s="160">
        <f t="shared" ref="H1140:AG1141" si="475">H1141</f>
        <v>775001</v>
      </c>
      <c r="I1140" s="160">
        <f t="shared" si="475"/>
        <v>775002</v>
      </c>
      <c r="J1140" s="160">
        <f t="shared" si="475"/>
        <v>775003</v>
      </c>
      <c r="K1140" s="160">
        <f t="shared" si="475"/>
        <v>775004</v>
      </c>
      <c r="L1140" s="160">
        <f t="shared" si="475"/>
        <v>775005</v>
      </c>
      <c r="M1140" s="160">
        <f t="shared" si="475"/>
        <v>775006</v>
      </c>
      <c r="N1140" s="160">
        <f t="shared" si="475"/>
        <v>775007</v>
      </c>
      <c r="O1140" s="160">
        <f t="shared" si="475"/>
        <v>775008</v>
      </c>
      <c r="P1140" s="160">
        <f t="shared" si="475"/>
        <v>775009</v>
      </c>
      <c r="Q1140" s="160">
        <f t="shared" si="475"/>
        <v>775010</v>
      </c>
      <c r="R1140" s="160">
        <f t="shared" si="475"/>
        <v>775011</v>
      </c>
      <c r="S1140" s="160">
        <f t="shared" si="475"/>
        <v>775012</v>
      </c>
      <c r="T1140" s="160">
        <f t="shared" si="475"/>
        <v>775013</v>
      </c>
      <c r="U1140" s="160">
        <f t="shared" si="475"/>
        <v>775014</v>
      </c>
      <c r="V1140" s="160">
        <f t="shared" si="475"/>
        <v>775015</v>
      </c>
      <c r="W1140" s="160">
        <f t="shared" si="475"/>
        <v>775016</v>
      </c>
      <c r="X1140" s="160">
        <f t="shared" si="475"/>
        <v>775017</v>
      </c>
      <c r="Y1140" s="160">
        <f t="shared" si="475"/>
        <v>775018</v>
      </c>
      <c r="Z1140" s="160">
        <f t="shared" si="475"/>
        <v>775019</v>
      </c>
      <c r="AA1140" s="160">
        <f t="shared" si="475"/>
        <v>775020</v>
      </c>
      <c r="AB1140" s="160">
        <f t="shared" si="475"/>
        <v>775021</v>
      </c>
      <c r="AC1140" s="160">
        <f t="shared" si="475"/>
        <v>775022</v>
      </c>
      <c r="AD1140" s="160">
        <f t="shared" si="475"/>
        <v>775023</v>
      </c>
      <c r="AE1140" s="160">
        <f t="shared" si="475"/>
        <v>775024</v>
      </c>
      <c r="AF1140" s="160">
        <f t="shared" si="475"/>
        <v>775025</v>
      </c>
      <c r="AG1140" s="160">
        <f t="shared" si="475"/>
        <v>775000</v>
      </c>
    </row>
    <row r="1141" spans="1:33" ht="25.5">
      <c r="A1141" s="17" t="s">
        <v>159</v>
      </c>
      <c r="B1141" s="16" t="s">
        <v>156</v>
      </c>
      <c r="C1141" s="16" t="s">
        <v>35</v>
      </c>
      <c r="D1141" s="16" t="s">
        <v>109</v>
      </c>
      <c r="E1141" s="16" t="s">
        <v>948</v>
      </c>
      <c r="F1141" s="16" t="s">
        <v>696</v>
      </c>
      <c r="G1141" s="160">
        <f>G1142</f>
        <v>775000</v>
      </c>
      <c r="H1141" s="160">
        <f t="shared" si="475"/>
        <v>775001</v>
      </c>
      <c r="I1141" s="160">
        <f t="shared" si="475"/>
        <v>775002</v>
      </c>
      <c r="J1141" s="160">
        <f t="shared" si="475"/>
        <v>775003</v>
      </c>
      <c r="K1141" s="160">
        <f t="shared" si="475"/>
        <v>775004</v>
      </c>
      <c r="L1141" s="160">
        <f t="shared" si="475"/>
        <v>775005</v>
      </c>
      <c r="M1141" s="160">
        <f t="shared" si="475"/>
        <v>775006</v>
      </c>
      <c r="N1141" s="160">
        <f t="shared" si="475"/>
        <v>775007</v>
      </c>
      <c r="O1141" s="160">
        <f t="shared" si="475"/>
        <v>775008</v>
      </c>
      <c r="P1141" s="160">
        <f t="shared" si="475"/>
        <v>775009</v>
      </c>
      <c r="Q1141" s="160">
        <f t="shared" si="475"/>
        <v>775010</v>
      </c>
      <c r="R1141" s="160">
        <f t="shared" si="475"/>
        <v>775011</v>
      </c>
      <c r="S1141" s="160">
        <f t="shared" si="475"/>
        <v>775012</v>
      </c>
      <c r="T1141" s="160">
        <f t="shared" si="475"/>
        <v>775013</v>
      </c>
      <c r="U1141" s="160">
        <f t="shared" si="475"/>
        <v>775014</v>
      </c>
      <c r="V1141" s="160">
        <f t="shared" si="475"/>
        <v>775015</v>
      </c>
      <c r="W1141" s="160">
        <f t="shared" si="475"/>
        <v>775016</v>
      </c>
      <c r="X1141" s="160">
        <f t="shared" si="475"/>
        <v>775017</v>
      </c>
      <c r="Y1141" s="160">
        <f t="shared" si="475"/>
        <v>775018</v>
      </c>
      <c r="Z1141" s="160">
        <f t="shared" si="475"/>
        <v>775019</v>
      </c>
      <c r="AA1141" s="160">
        <f t="shared" si="475"/>
        <v>775020</v>
      </c>
      <c r="AB1141" s="160">
        <f t="shared" si="475"/>
        <v>775021</v>
      </c>
      <c r="AC1141" s="160">
        <f t="shared" si="475"/>
        <v>775022</v>
      </c>
      <c r="AD1141" s="160">
        <f t="shared" si="475"/>
        <v>775023</v>
      </c>
      <c r="AE1141" s="160">
        <f t="shared" si="475"/>
        <v>775024</v>
      </c>
      <c r="AF1141" s="160">
        <f t="shared" si="475"/>
        <v>775025</v>
      </c>
      <c r="AG1141" s="160">
        <f t="shared" si="475"/>
        <v>775000</v>
      </c>
    </row>
    <row r="1142" spans="1:33" ht="89.25">
      <c r="A1142" s="17" t="s">
        <v>902</v>
      </c>
      <c r="B1142" s="16" t="s">
        <v>156</v>
      </c>
      <c r="C1142" s="16" t="s">
        <v>35</v>
      </c>
      <c r="D1142" s="16" t="s">
        <v>109</v>
      </c>
      <c r="E1142" s="16" t="s">
        <v>948</v>
      </c>
      <c r="F1142" s="16" t="s">
        <v>901</v>
      </c>
      <c r="G1142" s="160">
        <v>775000</v>
      </c>
      <c r="H1142" s="160">
        <v>775001</v>
      </c>
      <c r="I1142" s="160">
        <v>775002</v>
      </c>
      <c r="J1142" s="160">
        <v>775003</v>
      </c>
      <c r="K1142" s="160">
        <v>775004</v>
      </c>
      <c r="L1142" s="160">
        <v>775005</v>
      </c>
      <c r="M1142" s="160">
        <v>775006</v>
      </c>
      <c r="N1142" s="160">
        <v>775007</v>
      </c>
      <c r="O1142" s="160">
        <v>775008</v>
      </c>
      <c r="P1142" s="160">
        <v>775009</v>
      </c>
      <c r="Q1142" s="160">
        <v>775010</v>
      </c>
      <c r="R1142" s="160">
        <v>775011</v>
      </c>
      <c r="S1142" s="160">
        <v>775012</v>
      </c>
      <c r="T1142" s="160">
        <v>775013</v>
      </c>
      <c r="U1142" s="160">
        <v>775014</v>
      </c>
      <c r="V1142" s="160">
        <v>775015</v>
      </c>
      <c r="W1142" s="160">
        <v>775016</v>
      </c>
      <c r="X1142" s="160">
        <v>775017</v>
      </c>
      <c r="Y1142" s="160">
        <v>775018</v>
      </c>
      <c r="Z1142" s="160">
        <v>775019</v>
      </c>
      <c r="AA1142" s="160">
        <v>775020</v>
      </c>
      <c r="AB1142" s="160">
        <v>775021</v>
      </c>
      <c r="AC1142" s="160">
        <v>775022</v>
      </c>
      <c r="AD1142" s="160">
        <v>775023</v>
      </c>
      <c r="AE1142" s="160">
        <v>775024</v>
      </c>
      <c r="AF1142" s="160">
        <v>775025</v>
      </c>
      <c r="AG1142" s="160">
        <v>775000</v>
      </c>
    </row>
    <row r="1143" spans="1:33" ht="25.5">
      <c r="A1143" s="17" t="s">
        <v>40</v>
      </c>
      <c r="B1143" s="15">
        <v>757</v>
      </c>
      <c r="C1143" s="16" t="s">
        <v>72</v>
      </c>
      <c r="D1143" s="16" t="s">
        <v>26</v>
      </c>
      <c r="E1143" s="16" t="s">
        <v>948</v>
      </c>
      <c r="F1143" s="16" t="s">
        <v>41</v>
      </c>
      <c r="G1143" s="160">
        <f>G1144</f>
        <v>2692875</v>
      </c>
      <c r="H1143" s="160">
        <f t="shared" ref="H1143:AG1143" si="476">H1144</f>
        <v>2692879</v>
      </c>
      <c r="I1143" s="160">
        <f t="shared" si="476"/>
        <v>2692883</v>
      </c>
      <c r="J1143" s="160">
        <f t="shared" si="476"/>
        <v>2692887</v>
      </c>
      <c r="K1143" s="160">
        <f t="shared" si="476"/>
        <v>2692891</v>
      </c>
      <c r="L1143" s="160">
        <f t="shared" si="476"/>
        <v>2692895</v>
      </c>
      <c r="M1143" s="160">
        <f t="shared" si="476"/>
        <v>2692899</v>
      </c>
      <c r="N1143" s="160">
        <f t="shared" si="476"/>
        <v>2692903</v>
      </c>
      <c r="O1143" s="160">
        <f t="shared" si="476"/>
        <v>2692907</v>
      </c>
      <c r="P1143" s="160">
        <f t="shared" si="476"/>
        <v>2692911</v>
      </c>
      <c r="Q1143" s="160">
        <f t="shared" si="476"/>
        <v>2692915</v>
      </c>
      <c r="R1143" s="160">
        <f t="shared" si="476"/>
        <v>2687635</v>
      </c>
      <c r="S1143" s="160">
        <f t="shared" si="476"/>
        <v>0</v>
      </c>
      <c r="T1143" s="160">
        <f t="shared" si="476"/>
        <v>0</v>
      </c>
      <c r="U1143" s="160">
        <f t="shared" si="476"/>
        <v>0</v>
      </c>
      <c r="V1143" s="160">
        <f t="shared" si="476"/>
        <v>0</v>
      </c>
      <c r="W1143" s="160">
        <f t="shared" si="476"/>
        <v>0</v>
      </c>
      <c r="X1143" s="160">
        <f t="shared" si="476"/>
        <v>0</v>
      </c>
      <c r="Y1143" s="160">
        <f t="shared" si="476"/>
        <v>0</v>
      </c>
      <c r="Z1143" s="160">
        <f t="shared" si="476"/>
        <v>0</v>
      </c>
      <c r="AA1143" s="160">
        <f t="shared" si="476"/>
        <v>0</v>
      </c>
      <c r="AB1143" s="160">
        <f t="shared" si="476"/>
        <v>0</v>
      </c>
      <c r="AC1143" s="160">
        <f t="shared" si="476"/>
        <v>0</v>
      </c>
      <c r="AD1143" s="160">
        <f t="shared" si="476"/>
        <v>0</v>
      </c>
      <c r="AE1143" s="160">
        <f t="shared" si="476"/>
        <v>0</v>
      </c>
      <c r="AF1143" s="160">
        <f t="shared" si="476"/>
        <v>0</v>
      </c>
      <c r="AG1143" s="160">
        <f t="shared" si="476"/>
        <v>2687635</v>
      </c>
    </row>
    <row r="1144" spans="1:33">
      <c r="A1144" s="17" t="s">
        <v>42</v>
      </c>
      <c r="B1144" s="15">
        <v>757</v>
      </c>
      <c r="C1144" s="16" t="s">
        <v>72</v>
      </c>
      <c r="D1144" s="16" t="s">
        <v>26</v>
      </c>
      <c r="E1144" s="16" t="s">
        <v>948</v>
      </c>
      <c r="F1144" s="16" t="s">
        <v>43</v>
      </c>
      <c r="G1144" s="160">
        <f>'прил 7'!G100+'прил 7'!G330+'прил 7'!G543+'прил 7'!G602</f>
        <v>2692875</v>
      </c>
      <c r="H1144" s="160">
        <f>'прил 7'!H100+'прил 7'!H330+'прил 7'!H543+'прил 7'!H602</f>
        <v>2692879</v>
      </c>
      <c r="I1144" s="160">
        <f>'прил 7'!I100+'прил 7'!I330+'прил 7'!I543+'прил 7'!I602</f>
        <v>2692883</v>
      </c>
      <c r="J1144" s="160">
        <f>'прил 7'!J100+'прил 7'!J330+'прил 7'!J543+'прил 7'!J602</f>
        <v>2692887</v>
      </c>
      <c r="K1144" s="160">
        <f>'прил 7'!K100+'прил 7'!K330+'прил 7'!K543+'прил 7'!K602</f>
        <v>2692891</v>
      </c>
      <c r="L1144" s="160">
        <f>'прил 7'!L100+'прил 7'!L330+'прил 7'!L543+'прил 7'!L602</f>
        <v>2692895</v>
      </c>
      <c r="M1144" s="160">
        <f>'прил 7'!M100+'прил 7'!M330+'прил 7'!M543+'прил 7'!M602</f>
        <v>2692899</v>
      </c>
      <c r="N1144" s="160">
        <f>'прил 7'!N100+'прил 7'!N330+'прил 7'!N543+'прил 7'!N602</f>
        <v>2692903</v>
      </c>
      <c r="O1144" s="160">
        <f>'прил 7'!O100+'прил 7'!O330+'прил 7'!O543+'прил 7'!O602</f>
        <v>2692907</v>
      </c>
      <c r="P1144" s="160">
        <f>'прил 7'!P100+'прил 7'!P330+'прил 7'!P543+'прил 7'!P602</f>
        <v>2692911</v>
      </c>
      <c r="Q1144" s="160">
        <f>'прил 7'!Q100+'прил 7'!Q330+'прил 7'!Q543+'прил 7'!Q602</f>
        <v>2692915</v>
      </c>
      <c r="R1144" s="160">
        <f>'прил 7'!R100+'прил 7'!R330+'прил 7'!R543+'прил 7'!R602</f>
        <v>2687635</v>
      </c>
      <c r="S1144" s="160">
        <f>'прил 7'!S100+'прил 7'!S330+'прил 7'!S543+'прил 7'!S602</f>
        <v>0</v>
      </c>
      <c r="T1144" s="160">
        <f>'прил 7'!T100+'прил 7'!T330+'прил 7'!T543+'прил 7'!T602</f>
        <v>0</v>
      </c>
      <c r="U1144" s="160">
        <f>'прил 7'!U100+'прил 7'!U330+'прил 7'!U543+'прил 7'!U602</f>
        <v>0</v>
      </c>
      <c r="V1144" s="160">
        <f>'прил 7'!V100+'прил 7'!V330+'прил 7'!V543+'прил 7'!V602</f>
        <v>0</v>
      </c>
      <c r="W1144" s="160">
        <f>'прил 7'!W100+'прил 7'!W330+'прил 7'!W543+'прил 7'!W602</f>
        <v>0</v>
      </c>
      <c r="X1144" s="160">
        <f>'прил 7'!X100+'прил 7'!X330+'прил 7'!X543+'прил 7'!X602</f>
        <v>0</v>
      </c>
      <c r="Y1144" s="160">
        <f>'прил 7'!Y100+'прил 7'!Y330+'прил 7'!Y543+'прил 7'!Y602</f>
        <v>0</v>
      </c>
      <c r="Z1144" s="160">
        <f>'прил 7'!Z100+'прил 7'!Z330+'прил 7'!Z543+'прил 7'!Z602</f>
        <v>0</v>
      </c>
      <c r="AA1144" s="160">
        <f>'прил 7'!AA100+'прил 7'!AA330+'прил 7'!AA543+'прил 7'!AA602</f>
        <v>0</v>
      </c>
      <c r="AB1144" s="160">
        <f>'прил 7'!AB100+'прил 7'!AB330+'прил 7'!AB543+'прил 7'!AB602</f>
        <v>0</v>
      </c>
      <c r="AC1144" s="160">
        <f>'прил 7'!AC100+'прил 7'!AC330+'прил 7'!AC543+'прил 7'!AC602</f>
        <v>0</v>
      </c>
      <c r="AD1144" s="160">
        <f>'прил 7'!AD100+'прил 7'!AD330+'прил 7'!AD543+'прил 7'!AD602</f>
        <v>0</v>
      </c>
      <c r="AE1144" s="160">
        <f>'прил 7'!AE100+'прил 7'!AE330+'прил 7'!AE543+'прил 7'!AE602</f>
        <v>0</v>
      </c>
      <c r="AF1144" s="160">
        <f>'прил 7'!AF100+'прил 7'!AF330+'прил 7'!AF543+'прил 7'!AF602</f>
        <v>0</v>
      </c>
      <c r="AG1144" s="160">
        <v>2687635</v>
      </c>
    </row>
    <row r="1145" spans="1:33" hidden="1">
      <c r="A1145" s="17" t="s">
        <v>542</v>
      </c>
      <c r="B1145" s="55">
        <v>795</v>
      </c>
      <c r="C1145" s="16" t="s">
        <v>365</v>
      </c>
      <c r="D1145" s="16" t="s">
        <v>109</v>
      </c>
      <c r="E1145" s="16" t="s">
        <v>949</v>
      </c>
      <c r="F1145" s="16"/>
      <c r="G1145" s="160">
        <f>G1146</f>
        <v>1545572</v>
      </c>
      <c r="H1145" s="160">
        <f t="shared" ref="H1145:AG1147" si="477">H1146</f>
        <v>1545574</v>
      </c>
      <c r="I1145" s="160">
        <f t="shared" si="477"/>
        <v>1545576</v>
      </c>
      <c r="J1145" s="160">
        <f t="shared" si="477"/>
        <v>1545578</v>
      </c>
      <c r="K1145" s="160">
        <f t="shared" si="477"/>
        <v>1545580</v>
      </c>
      <c r="L1145" s="160">
        <f t="shared" si="477"/>
        <v>1545582</v>
      </c>
      <c r="M1145" s="160">
        <f t="shared" si="477"/>
        <v>1545584</v>
      </c>
      <c r="N1145" s="160">
        <f t="shared" si="477"/>
        <v>1545586</v>
      </c>
      <c r="O1145" s="160">
        <f t="shared" si="477"/>
        <v>1545588</v>
      </c>
      <c r="P1145" s="160">
        <f t="shared" si="477"/>
        <v>1545590</v>
      </c>
      <c r="Q1145" s="160">
        <f t="shared" si="477"/>
        <v>1545592</v>
      </c>
      <c r="R1145" s="160">
        <f t="shared" si="477"/>
        <v>1106032</v>
      </c>
      <c r="S1145" s="160">
        <f t="shared" si="477"/>
        <v>0</v>
      </c>
      <c r="T1145" s="160">
        <f t="shared" si="477"/>
        <v>0</v>
      </c>
      <c r="U1145" s="160">
        <f t="shared" si="477"/>
        <v>0</v>
      </c>
      <c r="V1145" s="160">
        <f t="shared" si="477"/>
        <v>0</v>
      </c>
      <c r="W1145" s="160">
        <f t="shared" si="477"/>
        <v>0</v>
      </c>
      <c r="X1145" s="160">
        <f t="shared" si="477"/>
        <v>0</v>
      </c>
      <c r="Y1145" s="160">
        <f t="shared" si="477"/>
        <v>0</v>
      </c>
      <c r="Z1145" s="160">
        <f t="shared" si="477"/>
        <v>0</v>
      </c>
      <c r="AA1145" s="160">
        <f t="shared" si="477"/>
        <v>0</v>
      </c>
      <c r="AB1145" s="160">
        <f t="shared" si="477"/>
        <v>0</v>
      </c>
      <c r="AC1145" s="160">
        <f t="shared" si="477"/>
        <v>0</v>
      </c>
      <c r="AD1145" s="160">
        <f t="shared" si="477"/>
        <v>0</v>
      </c>
      <c r="AE1145" s="160">
        <f t="shared" si="477"/>
        <v>0</v>
      </c>
      <c r="AF1145" s="160">
        <f t="shared" si="477"/>
        <v>0</v>
      </c>
      <c r="AG1145" s="160">
        <f t="shared" si="477"/>
        <v>1106032</v>
      </c>
    </row>
    <row r="1146" spans="1:33" hidden="1">
      <c r="A1146" s="17" t="s">
        <v>542</v>
      </c>
      <c r="B1146" s="55">
        <v>795</v>
      </c>
      <c r="C1146" s="16" t="s">
        <v>365</v>
      </c>
      <c r="D1146" s="16" t="s">
        <v>109</v>
      </c>
      <c r="E1146" s="16" t="s">
        <v>948</v>
      </c>
      <c r="F1146" s="16"/>
      <c r="G1146" s="160">
        <f>G1147</f>
        <v>1545572</v>
      </c>
      <c r="H1146" s="160">
        <f t="shared" si="477"/>
        <v>1545574</v>
      </c>
      <c r="I1146" s="160">
        <f t="shared" si="477"/>
        <v>1545576</v>
      </c>
      <c r="J1146" s="160">
        <f t="shared" si="477"/>
        <v>1545578</v>
      </c>
      <c r="K1146" s="160">
        <f t="shared" si="477"/>
        <v>1545580</v>
      </c>
      <c r="L1146" s="160">
        <f t="shared" si="477"/>
        <v>1545582</v>
      </c>
      <c r="M1146" s="160">
        <f t="shared" si="477"/>
        <v>1545584</v>
      </c>
      <c r="N1146" s="160">
        <f t="shared" si="477"/>
        <v>1545586</v>
      </c>
      <c r="O1146" s="160">
        <f t="shared" si="477"/>
        <v>1545588</v>
      </c>
      <c r="P1146" s="160">
        <f t="shared" si="477"/>
        <v>1545590</v>
      </c>
      <c r="Q1146" s="160">
        <f t="shared" si="477"/>
        <v>1545592</v>
      </c>
      <c r="R1146" s="160">
        <f t="shared" si="477"/>
        <v>1106032</v>
      </c>
      <c r="S1146" s="160">
        <f t="shared" si="477"/>
        <v>0</v>
      </c>
      <c r="T1146" s="160">
        <f t="shared" si="477"/>
        <v>0</v>
      </c>
      <c r="U1146" s="160">
        <f t="shared" si="477"/>
        <v>0</v>
      </c>
      <c r="V1146" s="160">
        <f t="shared" si="477"/>
        <v>0</v>
      </c>
      <c r="W1146" s="160">
        <f t="shared" si="477"/>
        <v>0</v>
      </c>
      <c r="X1146" s="160">
        <f t="shared" si="477"/>
        <v>0</v>
      </c>
      <c r="Y1146" s="160">
        <f t="shared" si="477"/>
        <v>0</v>
      </c>
      <c r="Z1146" s="160">
        <f t="shared" si="477"/>
        <v>0</v>
      </c>
      <c r="AA1146" s="160">
        <f t="shared" si="477"/>
        <v>0</v>
      </c>
      <c r="AB1146" s="160">
        <f t="shared" si="477"/>
        <v>0</v>
      </c>
      <c r="AC1146" s="160">
        <f t="shared" si="477"/>
        <v>0</v>
      </c>
      <c r="AD1146" s="160">
        <f t="shared" si="477"/>
        <v>0</v>
      </c>
      <c r="AE1146" s="160">
        <f t="shared" si="477"/>
        <v>0</v>
      </c>
      <c r="AF1146" s="160">
        <f t="shared" si="477"/>
        <v>0</v>
      </c>
      <c r="AG1146" s="160">
        <f t="shared" si="477"/>
        <v>1106032</v>
      </c>
    </row>
    <row r="1147" spans="1:33">
      <c r="A1147" s="17" t="s">
        <v>343</v>
      </c>
      <c r="B1147" s="55">
        <v>795</v>
      </c>
      <c r="C1147" s="16" t="s">
        <v>365</v>
      </c>
      <c r="D1147" s="16" t="s">
        <v>109</v>
      </c>
      <c r="E1147" s="16" t="s">
        <v>948</v>
      </c>
      <c r="F1147" s="16" t="s">
        <v>344</v>
      </c>
      <c r="G1147" s="160">
        <f>G1148</f>
        <v>1545572</v>
      </c>
      <c r="H1147" s="160">
        <f t="shared" si="477"/>
        <v>1545574</v>
      </c>
      <c r="I1147" s="160">
        <f t="shared" si="477"/>
        <v>1545576</v>
      </c>
      <c r="J1147" s="160">
        <f t="shared" si="477"/>
        <v>1545578</v>
      </c>
      <c r="K1147" s="160">
        <f t="shared" si="477"/>
        <v>1545580</v>
      </c>
      <c r="L1147" s="160">
        <f t="shared" si="477"/>
        <v>1545582</v>
      </c>
      <c r="M1147" s="160">
        <f t="shared" si="477"/>
        <v>1545584</v>
      </c>
      <c r="N1147" s="160">
        <f t="shared" si="477"/>
        <v>1545586</v>
      </c>
      <c r="O1147" s="160">
        <f t="shared" si="477"/>
        <v>1545588</v>
      </c>
      <c r="P1147" s="160">
        <f t="shared" si="477"/>
        <v>1545590</v>
      </c>
      <c r="Q1147" s="160">
        <f t="shared" si="477"/>
        <v>1545592</v>
      </c>
      <c r="R1147" s="160">
        <f t="shared" si="477"/>
        <v>1106032</v>
      </c>
      <c r="S1147" s="160">
        <f t="shared" si="477"/>
        <v>0</v>
      </c>
      <c r="T1147" s="160">
        <f t="shared" si="477"/>
        <v>0</v>
      </c>
      <c r="U1147" s="160">
        <f t="shared" si="477"/>
        <v>0</v>
      </c>
      <c r="V1147" s="160">
        <f t="shared" si="477"/>
        <v>0</v>
      </c>
      <c r="W1147" s="160">
        <f t="shared" si="477"/>
        <v>0</v>
      </c>
      <c r="X1147" s="160">
        <f t="shared" si="477"/>
        <v>0</v>
      </c>
      <c r="Y1147" s="160">
        <f t="shared" si="477"/>
        <v>0</v>
      </c>
      <c r="Z1147" s="160">
        <f t="shared" si="477"/>
        <v>0</v>
      </c>
      <c r="AA1147" s="160">
        <f t="shared" si="477"/>
        <v>0</v>
      </c>
      <c r="AB1147" s="160">
        <f t="shared" si="477"/>
        <v>0</v>
      </c>
      <c r="AC1147" s="160">
        <f t="shared" si="477"/>
        <v>0</v>
      </c>
      <c r="AD1147" s="160">
        <f t="shared" si="477"/>
        <v>0</v>
      </c>
      <c r="AE1147" s="160">
        <f t="shared" si="477"/>
        <v>0</v>
      </c>
      <c r="AF1147" s="160">
        <f t="shared" si="477"/>
        <v>0</v>
      </c>
      <c r="AG1147" s="160">
        <f t="shared" si="477"/>
        <v>1106032</v>
      </c>
    </row>
    <row r="1148" spans="1:33">
      <c r="A1148" s="17" t="s">
        <v>371</v>
      </c>
      <c r="B1148" s="55">
        <v>795</v>
      </c>
      <c r="C1148" s="16" t="s">
        <v>365</v>
      </c>
      <c r="D1148" s="16" t="s">
        <v>109</v>
      </c>
      <c r="E1148" s="16" t="s">
        <v>948</v>
      </c>
      <c r="F1148" s="16" t="s">
        <v>372</v>
      </c>
      <c r="G1148" s="160">
        <f>'прил 7'!G332+'прил 7'!G1647</f>
        <v>1545572</v>
      </c>
      <c r="H1148" s="160">
        <f>'прил 7'!H332+'прил 7'!H1647</f>
        <v>1545574</v>
      </c>
      <c r="I1148" s="160">
        <f>'прил 7'!I332+'прил 7'!I1647</f>
        <v>1545576</v>
      </c>
      <c r="J1148" s="160">
        <f>'прил 7'!J332+'прил 7'!J1647</f>
        <v>1545578</v>
      </c>
      <c r="K1148" s="160">
        <f>'прил 7'!K332+'прил 7'!K1647</f>
        <v>1545580</v>
      </c>
      <c r="L1148" s="160">
        <f>'прил 7'!L332+'прил 7'!L1647</f>
        <v>1545582</v>
      </c>
      <c r="M1148" s="160">
        <f>'прил 7'!M332+'прил 7'!M1647</f>
        <v>1545584</v>
      </c>
      <c r="N1148" s="160">
        <f>'прил 7'!N332+'прил 7'!N1647</f>
        <v>1545586</v>
      </c>
      <c r="O1148" s="160">
        <f>'прил 7'!O332+'прил 7'!O1647</f>
        <v>1545588</v>
      </c>
      <c r="P1148" s="160">
        <f>'прил 7'!P332+'прил 7'!P1647</f>
        <v>1545590</v>
      </c>
      <c r="Q1148" s="160">
        <f>'прил 7'!Q332+'прил 7'!Q1647</f>
        <v>1545592</v>
      </c>
      <c r="R1148" s="160">
        <f>'прил 7'!R332+'прил 7'!R1647</f>
        <v>1106032</v>
      </c>
      <c r="S1148" s="160">
        <f>'прил 7'!S332+'прил 7'!S1647</f>
        <v>0</v>
      </c>
      <c r="T1148" s="160">
        <f>'прил 7'!T332+'прил 7'!T1647</f>
        <v>0</v>
      </c>
      <c r="U1148" s="160">
        <f>'прил 7'!U332+'прил 7'!U1647</f>
        <v>0</v>
      </c>
      <c r="V1148" s="160">
        <f>'прил 7'!V332+'прил 7'!V1647</f>
        <v>0</v>
      </c>
      <c r="W1148" s="160">
        <f>'прил 7'!W332+'прил 7'!W1647</f>
        <v>0</v>
      </c>
      <c r="X1148" s="160">
        <f>'прил 7'!X332+'прил 7'!X1647</f>
        <v>0</v>
      </c>
      <c r="Y1148" s="160">
        <f>'прил 7'!Y332+'прил 7'!Y1647</f>
        <v>0</v>
      </c>
      <c r="Z1148" s="160">
        <f>'прил 7'!Z332+'прил 7'!Z1647</f>
        <v>0</v>
      </c>
      <c r="AA1148" s="160">
        <f>'прил 7'!AA332+'прил 7'!AA1647</f>
        <v>0</v>
      </c>
      <c r="AB1148" s="160">
        <f>'прил 7'!AB332+'прил 7'!AB1647</f>
        <v>0</v>
      </c>
      <c r="AC1148" s="160">
        <f>'прил 7'!AC332+'прил 7'!AC1647</f>
        <v>0</v>
      </c>
      <c r="AD1148" s="160">
        <f>'прил 7'!AD332+'прил 7'!AD1647</f>
        <v>0</v>
      </c>
      <c r="AE1148" s="160">
        <f>'прил 7'!AE332+'прил 7'!AE1647</f>
        <v>0</v>
      </c>
      <c r="AF1148" s="160">
        <f>'прил 7'!AF332+'прил 7'!AF1647</f>
        <v>0</v>
      </c>
      <c r="AG1148" s="160">
        <v>1106032</v>
      </c>
    </row>
    <row r="1149" spans="1:33" s="58" customFormat="1" ht="25.5" customHeight="1">
      <c r="A1149" s="37" t="s">
        <v>640</v>
      </c>
      <c r="B1149" s="38">
        <v>793</v>
      </c>
      <c r="C1149" s="39" t="s">
        <v>26</v>
      </c>
      <c r="D1149" s="39" t="s">
        <v>37</v>
      </c>
      <c r="E1149" s="39" t="s">
        <v>485</v>
      </c>
      <c r="F1149" s="39"/>
      <c r="G1149" s="165">
        <f>G1151+G1155</f>
        <v>29911482.339999996</v>
      </c>
      <c r="H1149" s="165">
        <f t="shared" ref="H1149:AG1149" si="478">H1151+H1155</f>
        <v>29911489.339999996</v>
      </c>
      <c r="I1149" s="165">
        <f t="shared" si="478"/>
        <v>29911496.339999996</v>
      </c>
      <c r="J1149" s="165">
        <f t="shared" si="478"/>
        <v>29911503.339999996</v>
      </c>
      <c r="K1149" s="165">
        <f t="shared" si="478"/>
        <v>29911510.339999996</v>
      </c>
      <c r="L1149" s="165">
        <f t="shared" si="478"/>
        <v>29911517.339999996</v>
      </c>
      <c r="M1149" s="165">
        <f t="shared" si="478"/>
        <v>29911524.339999996</v>
      </c>
      <c r="N1149" s="165">
        <f t="shared" si="478"/>
        <v>29911531.339999996</v>
      </c>
      <c r="O1149" s="165">
        <f t="shared" si="478"/>
        <v>29911538.339999996</v>
      </c>
      <c r="P1149" s="165">
        <f t="shared" si="478"/>
        <v>29911545.339999996</v>
      </c>
      <c r="Q1149" s="165">
        <f t="shared" si="478"/>
        <v>29911552.339999996</v>
      </c>
      <c r="R1149" s="165">
        <f t="shared" si="478"/>
        <v>29698153.100000001</v>
      </c>
      <c r="S1149" s="165">
        <f t="shared" si="478"/>
        <v>0</v>
      </c>
      <c r="T1149" s="165">
        <f t="shared" si="478"/>
        <v>0</v>
      </c>
      <c r="U1149" s="165">
        <f t="shared" si="478"/>
        <v>0</v>
      </c>
      <c r="V1149" s="165">
        <f t="shared" si="478"/>
        <v>0</v>
      </c>
      <c r="W1149" s="165">
        <f t="shared" si="478"/>
        <v>0</v>
      </c>
      <c r="X1149" s="165">
        <f t="shared" si="478"/>
        <v>0</v>
      </c>
      <c r="Y1149" s="165">
        <f t="shared" si="478"/>
        <v>0</v>
      </c>
      <c r="Z1149" s="165">
        <f t="shared" si="478"/>
        <v>0</v>
      </c>
      <c r="AA1149" s="165">
        <f t="shared" si="478"/>
        <v>0</v>
      </c>
      <c r="AB1149" s="165">
        <f t="shared" si="478"/>
        <v>0</v>
      </c>
      <c r="AC1149" s="165">
        <f t="shared" si="478"/>
        <v>0</v>
      </c>
      <c r="AD1149" s="165">
        <f t="shared" si="478"/>
        <v>0</v>
      </c>
      <c r="AE1149" s="165">
        <f t="shared" si="478"/>
        <v>0</v>
      </c>
      <c r="AF1149" s="165">
        <f t="shared" si="478"/>
        <v>0</v>
      </c>
      <c r="AG1149" s="165">
        <f t="shared" si="478"/>
        <v>29698153.100000001</v>
      </c>
    </row>
    <row r="1150" spans="1:33" s="19" customFormat="1" ht="25.5" hidden="1">
      <c r="A1150" s="17" t="s">
        <v>640</v>
      </c>
      <c r="B1150" s="15">
        <v>793</v>
      </c>
      <c r="C1150" s="16" t="s">
        <v>26</v>
      </c>
      <c r="D1150" s="16" t="s">
        <v>37</v>
      </c>
      <c r="E1150" s="16" t="s">
        <v>485</v>
      </c>
      <c r="F1150" s="16"/>
      <c r="G1150" s="159"/>
      <c r="H1150" s="159"/>
      <c r="I1150" s="159"/>
      <c r="J1150" s="159"/>
      <c r="K1150" s="159"/>
      <c r="L1150" s="159"/>
      <c r="M1150" s="159"/>
      <c r="N1150" s="159"/>
      <c r="O1150" s="159"/>
      <c r="P1150" s="159"/>
      <c r="Q1150" s="159"/>
      <c r="R1150" s="159"/>
      <c r="S1150" s="159"/>
      <c r="T1150" s="159"/>
      <c r="U1150" s="159"/>
      <c r="V1150" s="159"/>
      <c r="W1150" s="159"/>
      <c r="X1150" s="159"/>
      <c r="Y1150" s="159"/>
      <c r="Z1150" s="159"/>
      <c r="AA1150" s="159"/>
      <c r="AB1150" s="159"/>
      <c r="AC1150" s="159"/>
      <c r="AD1150" s="159"/>
      <c r="AE1150" s="159"/>
      <c r="AF1150" s="159"/>
      <c r="AG1150" s="159"/>
    </row>
    <row r="1151" spans="1:33">
      <c r="A1151" s="17" t="s">
        <v>642</v>
      </c>
      <c r="B1151" s="15">
        <v>793</v>
      </c>
      <c r="C1151" s="16" t="s">
        <v>26</v>
      </c>
      <c r="D1151" s="16" t="s">
        <v>37</v>
      </c>
      <c r="E1151" s="16" t="s">
        <v>486</v>
      </c>
      <c r="F1151" s="16"/>
      <c r="G1151" s="159">
        <f>G1152</f>
        <v>1504411</v>
      </c>
      <c r="H1151" s="159">
        <f t="shared" ref="H1151:AG1153" si="479">H1152</f>
        <v>1504411</v>
      </c>
      <c r="I1151" s="159">
        <f t="shared" si="479"/>
        <v>1504411</v>
      </c>
      <c r="J1151" s="159">
        <f t="shared" si="479"/>
        <v>1504411</v>
      </c>
      <c r="K1151" s="159">
        <f t="shared" si="479"/>
        <v>1504411</v>
      </c>
      <c r="L1151" s="159">
        <f t="shared" si="479"/>
        <v>1504411</v>
      </c>
      <c r="M1151" s="159">
        <f t="shared" si="479"/>
        <v>1504411</v>
      </c>
      <c r="N1151" s="159">
        <f t="shared" si="479"/>
        <v>1504411</v>
      </c>
      <c r="O1151" s="159">
        <f t="shared" si="479"/>
        <v>1504411</v>
      </c>
      <c r="P1151" s="159">
        <f t="shared" si="479"/>
        <v>1504411</v>
      </c>
      <c r="Q1151" s="159">
        <f t="shared" si="479"/>
        <v>1504411</v>
      </c>
      <c r="R1151" s="159">
        <f t="shared" si="479"/>
        <v>1504411</v>
      </c>
      <c r="S1151" s="159">
        <f t="shared" si="479"/>
        <v>0</v>
      </c>
      <c r="T1151" s="159">
        <f t="shared" si="479"/>
        <v>0</v>
      </c>
      <c r="U1151" s="159">
        <f t="shared" si="479"/>
        <v>0</v>
      </c>
      <c r="V1151" s="159">
        <f t="shared" si="479"/>
        <v>0</v>
      </c>
      <c r="W1151" s="159">
        <f t="shared" si="479"/>
        <v>0</v>
      </c>
      <c r="X1151" s="159">
        <f t="shared" si="479"/>
        <v>0</v>
      </c>
      <c r="Y1151" s="159">
        <f t="shared" si="479"/>
        <v>0</v>
      </c>
      <c r="Z1151" s="159">
        <f t="shared" si="479"/>
        <v>0</v>
      </c>
      <c r="AA1151" s="159">
        <f t="shared" si="479"/>
        <v>0</v>
      </c>
      <c r="AB1151" s="159">
        <f t="shared" si="479"/>
        <v>0</v>
      </c>
      <c r="AC1151" s="159">
        <f t="shared" si="479"/>
        <v>0</v>
      </c>
      <c r="AD1151" s="159">
        <f t="shared" si="479"/>
        <v>0</v>
      </c>
      <c r="AE1151" s="159">
        <f t="shared" si="479"/>
        <v>0</v>
      </c>
      <c r="AF1151" s="159">
        <f t="shared" si="479"/>
        <v>0</v>
      </c>
      <c r="AG1151" s="159">
        <f t="shared" si="479"/>
        <v>1504411</v>
      </c>
    </row>
    <row r="1152" spans="1:33" ht="25.5">
      <c r="A1152" s="17" t="s">
        <v>121</v>
      </c>
      <c r="B1152" s="15">
        <v>793</v>
      </c>
      <c r="C1152" s="16" t="s">
        <v>26</v>
      </c>
      <c r="D1152" s="16" t="s">
        <v>37</v>
      </c>
      <c r="E1152" s="16" t="s">
        <v>487</v>
      </c>
      <c r="F1152" s="16"/>
      <c r="G1152" s="159">
        <f>G1153</f>
        <v>1504411</v>
      </c>
      <c r="H1152" s="159">
        <f t="shared" si="479"/>
        <v>1504411</v>
      </c>
      <c r="I1152" s="159">
        <f t="shared" si="479"/>
        <v>1504411</v>
      </c>
      <c r="J1152" s="159">
        <f t="shared" si="479"/>
        <v>1504411</v>
      </c>
      <c r="K1152" s="159">
        <f t="shared" si="479"/>
        <v>1504411</v>
      </c>
      <c r="L1152" s="159">
        <f t="shared" si="479"/>
        <v>1504411</v>
      </c>
      <c r="M1152" s="159">
        <f t="shared" si="479"/>
        <v>1504411</v>
      </c>
      <c r="N1152" s="159">
        <f t="shared" si="479"/>
        <v>1504411</v>
      </c>
      <c r="O1152" s="159">
        <f t="shared" si="479"/>
        <v>1504411</v>
      </c>
      <c r="P1152" s="159">
        <f t="shared" si="479"/>
        <v>1504411</v>
      </c>
      <c r="Q1152" s="159">
        <f t="shared" si="479"/>
        <v>1504411</v>
      </c>
      <c r="R1152" s="159">
        <f t="shared" si="479"/>
        <v>1504411</v>
      </c>
      <c r="S1152" s="159">
        <f t="shared" si="479"/>
        <v>0</v>
      </c>
      <c r="T1152" s="159">
        <f t="shared" si="479"/>
        <v>0</v>
      </c>
      <c r="U1152" s="159">
        <f t="shared" si="479"/>
        <v>0</v>
      </c>
      <c r="V1152" s="159">
        <f t="shared" si="479"/>
        <v>0</v>
      </c>
      <c r="W1152" s="159">
        <f t="shared" si="479"/>
        <v>0</v>
      </c>
      <c r="X1152" s="159">
        <f t="shared" si="479"/>
        <v>0</v>
      </c>
      <c r="Y1152" s="159">
        <f t="shared" si="479"/>
        <v>0</v>
      </c>
      <c r="Z1152" s="159">
        <f t="shared" si="479"/>
        <v>0</v>
      </c>
      <c r="AA1152" s="159">
        <f t="shared" si="479"/>
        <v>0</v>
      </c>
      <c r="AB1152" s="159">
        <f t="shared" si="479"/>
        <v>0</v>
      </c>
      <c r="AC1152" s="159">
        <f t="shared" si="479"/>
        <v>0</v>
      </c>
      <c r="AD1152" s="159">
        <f t="shared" si="479"/>
        <v>0</v>
      </c>
      <c r="AE1152" s="159">
        <f t="shared" si="479"/>
        <v>0</v>
      </c>
      <c r="AF1152" s="159">
        <f t="shared" si="479"/>
        <v>0</v>
      </c>
      <c r="AG1152" s="159">
        <f t="shared" si="479"/>
        <v>1504411</v>
      </c>
    </row>
    <row r="1153" spans="1:33" ht="51">
      <c r="A1153" s="17" t="s">
        <v>643</v>
      </c>
      <c r="B1153" s="15">
        <v>793</v>
      </c>
      <c r="C1153" s="16" t="s">
        <v>26</v>
      </c>
      <c r="D1153" s="16" t="s">
        <v>37</v>
      </c>
      <c r="E1153" s="16" t="s">
        <v>487</v>
      </c>
      <c r="F1153" s="16" t="s">
        <v>95</v>
      </c>
      <c r="G1153" s="159">
        <f>G1154</f>
        <v>1504411</v>
      </c>
      <c r="H1153" s="159">
        <f t="shared" si="479"/>
        <v>1504411</v>
      </c>
      <c r="I1153" s="159">
        <f t="shared" si="479"/>
        <v>1504411</v>
      </c>
      <c r="J1153" s="159">
        <f t="shared" si="479"/>
        <v>1504411</v>
      </c>
      <c r="K1153" s="159">
        <f t="shared" si="479"/>
        <v>1504411</v>
      </c>
      <c r="L1153" s="159">
        <f t="shared" si="479"/>
        <v>1504411</v>
      </c>
      <c r="M1153" s="159">
        <f t="shared" si="479"/>
        <v>1504411</v>
      </c>
      <c r="N1153" s="159">
        <f t="shared" si="479"/>
        <v>1504411</v>
      </c>
      <c r="O1153" s="159">
        <f t="shared" si="479"/>
        <v>1504411</v>
      </c>
      <c r="P1153" s="159">
        <f t="shared" si="479"/>
        <v>1504411</v>
      </c>
      <c r="Q1153" s="159">
        <f t="shared" si="479"/>
        <v>1504411</v>
      </c>
      <c r="R1153" s="159">
        <f t="shared" si="479"/>
        <v>1504411</v>
      </c>
      <c r="S1153" s="159">
        <f t="shared" si="479"/>
        <v>0</v>
      </c>
      <c r="T1153" s="159">
        <f t="shared" si="479"/>
        <v>0</v>
      </c>
      <c r="U1153" s="159">
        <f t="shared" si="479"/>
        <v>0</v>
      </c>
      <c r="V1153" s="159">
        <f t="shared" si="479"/>
        <v>0</v>
      </c>
      <c r="W1153" s="159">
        <f t="shared" si="479"/>
        <v>0</v>
      </c>
      <c r="X1153" s="159">
        <f t="shared" si="479"/>
        <v>0</v>
      </c>
      <c r="Y1153" s="159">
        <f t="shared" si="479"/>
        <v>0</v>
      </c>
      <c r="Z1153" s="159">
        <f t="shared" si="479"/>
        <v>0</v>
      </c>
      <c r="AA1153" s="159">
        <f t="shared" si="479"/>
        <v>0</v>
      </c>
      <c r="AB1153" s="159">
        <f t="shared" si="479"/>
        <v>0</v>
      </c>
      <c r="AC1153" s="159">
        <f t="shared" si="479"/>
        <v>0</v>
      </c>
      <c r="AD1153" s="159">
        <f t="shared" si="479"/>
        <v>0</v>
      </c>
      <c r="AE1153" s="159">
        <f t="shared" si="479"/>
        <v>0</v>
      </c>
      <c r="AF1153" s="159">
        <f t="shared" si="479"/>
        <v>0</v>
      </c>
      <c r="AG1153" s="159">
        <f t="shared" si="479"/>
        <v>1504411</v>
      </c>
    </row>
    <row r="1154" spans="1:33" ht="25.5">
      <c r="A1154" s="17" t="s">
        <v>93</v>
      </c>
      <c r="B1154" s="15">
        <v>793</v>
      </c>
      <c r="C1154" s="16" t="s">
        <v>26</v>
      </c>
      <c r="D1154" s="16" t="s">
        <v>37</v>
      </c>
      <c r="E1154" s="16" t="s">
        <v>487</v>
      </c>
      <c r="F1154" s="16" t="s">
        <v>96</v>
      </c>
      <c r="G1154" s="159">
        <f>'прил 7'!G910</f>
        <v>1504411</v>
      </c>
      <c r="H1154" s="159">
        <f>'прил 7'!H910</f>
        <v>1504411</v>
      </c>
      <c r="I1154" s="159">
        <f>'прил 7'!I910</f>
        <v>1504411</v>
      </c>
      <c r="J1154" s="159">
        <f>'прил 7'!J910</f>
        <v>1504411</v>
      </c>
      <c r="K1154" s="159">
        <f>'прил 7'!K910</f>
        <v>1504411</v>
      </c>
      <c r="L1154" s="159">
        <f>'прил 7'!L910</f>
        <v>1504411</v>
      </c>
      <c r="M1154" s="159">
        <f>'прил 7'!M910</f>
        <v>1504411</v>
      </c>
      <c r="N1154" s="159">
        <f>'прил 7'!N910</f>
        <v>1504411</v>
      </c>
      <c r="O1154" s="159">
        <f>'прил 7'!O910</f>
        <v>1504411</v>
      </c>
      <c r="P1154" s="159">
        <f>'прил 7'!P910</f>
        <v>1504411</v>
      </c>
      <c r="Q1154" s="159">
        <f>'прил 7'!Q910</f>
        <v>1504411</v>
      </c>
      <c r="R1154" s="159">
        <f>'прил 7'!R910</f>
        <v>1504411</v>
      </c>
      <c r="S1154" s="159">
        <f>'прил 7'!S910</f>
        <v>0</v>
      </c>
      <c r="T1154" s="159">
        <f>'прил 7'!T910</f>
        <v>0</v>
      </c>
      <c r="U1154" s="159">
        <f>'прил 7'!U910</f>
        <v>0</v>
      </c>
      <c r="V1154" s="159">
        <f>'прил 7'!V910</f>
        <v>0</v>
      </c>
      <c r="W1154" s="159">
        <f>'прил 7'!W910</f>
        <v>0</v>
      </c>
      <c r="X1154" s="159">
        <f>'прил 7'!X910</f>
        <v>0</v>
      </c>
      <c r="Y1154" s="159">
        <f>'прил 7'!Y910</f>
        <v>0</v>
      </c>
      <c r="Z1154" s="159">
        <f>'прил 7'!Z910</f>
        <v>0</v>
      </c>
      <c r="AA1154" s="159">
        <f>'прил 7'!AA910</f>
        <v>0</v>
      </c>
      <c r="AB1154" s="159">
        <f>'прил 7'!AB910</f>
        <v>0</v>
      </c>
      <c r="AC1154" s="159">
        <f>'прил 7'!AC910</f>
        <v>0</v>
      </c>
      <c r="AD1154" s="159">
        <f>'прил 7'!AD910</f>
        <v>0</v>
      </c>
      <c r="AE1154" s="159">
        <f>'прил 7'!AE910</f>
        <v>0</v>
      </c>
      <c r="AF1154" s="159">
        <f>'прил 7'!AF910</f>
        <v>0</v>
      </c>
      <c r="AG1154" s="159">
        <v>1504411</v>
      </c>
    </row>
    <row r="1155" spans="1:33" s="52" customFormat="1">
      <c r="A1155" s="64" t="s">
        <v>651</v>
      </c>
      <c r="B1155" s="15">
        <v>793</v>
      </c>
      <c r="C1155" s="16" t="s">
        <v>26</v>
      </c>
      <c r="D1155" s="16" t="s">
        <v>90</v>
      </c>
      <c r="E1155" s="16" t="s">
        <v>490</v>
      </c>
      <c r="F1155" s="16"/>
      <c r="G1155" s="159">
        <f>G1156+G1173+G1178+G1183+G1200+G1166+G1195+G1188</f>
        <v>28407071.339999996</v>
      </c>
      <c r="H1155" s="159">
        <f t="shared" ref="H1155:AG1155" si="480">H1156+H1173+H1178+H1183+H1200+H1166+H1195+H1188</f>
        <v>28407078.339999996</v>
      </c>
      <c r="I1155" s="159">
        <f t="shared" si="480"/>
        <v>28407085.339999996</v>
      </c>
      <c r="J1155" s="159">
        <f t="shared" si="480"/>
        <v>28407092.339999996</v>
      </c>
      <c r="K1155" s="159">
        <f t="shared" si="480"/>
        <v>28407099.339999996</v>
      </c>
      <c r="L1155" s="159">
        <f t="shared" si="480"/>
        <v>28407106.339999996</v>
      </c>
      <c r="M1155" s="159">
        <f t="shared" si="480"/>
        <v>28407113.339999996</v>
      </c>
      <c r="N1155" s="159">
        <f t="shared" si="480"/>
        <v>28407120.339999996</v>
      </c>
      <c r="O1155" s="159">
        <f t="shared" si="480"/>
        <v>28407127.339999996</v>
      </c>
      <c r="P1155" s="159">
        <f t="shared" si="480"/>
        <v>28407134.339999996</v>
      </c>
      <c r="Q1155" s="159">
        <f t="shared" si="480"/>
        <v>28407141.339999996</v>
      </c>
      <c r="R1155" s="159">
        <f t="shared" si="480"/>
        <v>28193742.100000001</v>
      </c>
      <c r="S1155" s="159">
        <f t="shared" si="480"/>
        <v>0</v>
      </c>
      <c r="T1155" s="159">
        <f t="shared" si="480"/>
        <v>0</v>
      </c>
      <c r="U1155" s="159">
        <f t="shared" si="480"/>
        <v>0</v>
      </c>
      <c r="V1155" s="159">
        <f t="shared" si="480"/>
        <v>0</v>
      </c>
      <c r="W1155" s="159">
        <f t="shared" si="480"/>
        <v>0</v>
      </c>
      <c r="X1155" s="159">
        <f t="shared" si="480"/>
        <v>0</v>
      </c>
      <c r="Y1155" s="159">
        <f t="shared" si="480"/>
        <v>0</v>
      </c>
      <c r="Z1155" s="159">
        <f t="shared" si="480"/>
        <v>0</v>
      </c>
      <c r="AA1155" s="159">
        <f t="shared" si="480"/>
        <v>0</v>
      </c>
      <c r="AB1155" s="159">
        <f t="shared" si="480"/>
        <v>0</v>
      </c>
      <c r="AC1155" s="159">
        <f t="shared" si="480"/>
        <v>0</v>
      </c>
      <c r="AD1155" s="159">
        <f t="shared" si="480"/>
        <v>0</v>
      </c>
      <c r="AE1155" s="159">
        <f t="shared" si="480"/>
        <v>0</v>
      </c>
      <c r="AF1155" s="159">
        <f t="shared" si="480"/>
        <v>0</v>
      </c>
      <c r="AG1155" s="159">
        <f t="shared" si="480"/>
        <v>28193742.100000001</v>
      </c>
    </row>
    <row r="1156" spans="1:33" s="52" customFormat="1" ht="25.5">
      <c r="A1156" s="17" t="s">
        <v>121</v>
      </c>
      <c r="B1156" s="15">
        <v>793</v>
      </c>
      <c r="C1156" s="16" t="s">
        <v>26</v>
      </c>
      <c r="D1156" s="16" t="s">
        <v>90</v>
      </c>
      <c r="E1156" s="16" t="s">
        <v>491</v>
      </c>
      <c r="F1156" s="16"/>
      <c r="G1156" s="159">
        <f>G1157+G1159+G1163+G1161</f>
        <v>23330171.339999996</v>
      </c>
      <c r="H1156" s="159">
        <f t="shared" ref="H1156:AG1156" si="481">H1157+H1159+H1163+H1161</f>
        <v>23330172.339999996</v>
      </c>
      <c r="I1156" s="159">
        <f t="shared" si="481"/>
        <v>23330173.339999996</v>
      </c>
      <c r="J1156" s="159">
        <f t="shared" si="481"/>
        <v>23330174.339999996</v>
      </c>
      <c r="K1156" s="159">
        <f t="shared" si="481"/>
        <v>23330175.339999996</v>
      </c>
      <c r="L1156" s="159">
        <f t="shared" si="481"/>
        <v>23330176.339999996</v>
      </c>
      <c r="M1156" s="159">
        <f t="shared" si="481"/>
        <v>23330177.339999996</v>
      </c>
      <c r="N1156" s="159">
        <f t="shared" si="481"/>
        <v>23330178.339999996</v>
      </c>
      <c r="O1156" s="159">
        <f t="shared" si="481"/>
        <v>23330179.339999996</v>
      </c>
      <c r="P1156" s="159">
        <f t="shared" si="481"/>
        <v>23330180.339999996</v>
      </c>
      <c r="Q1156" s="159">
        <f t="shared" si="481"/>
        <v>23330181.339999996</v>
      </c>
      <c r="R1156" s="159">
        <f t="shared" si="481"/>
        <v>23116842.100000001</v>
      </c>
      <c r="S1156" s="159">
        <f t="shared" si="481"/>
        <v>0</v>
      </c>
      <c r="T1156" s="159">
        <f t="shared" si="481"/>
        <v>0</v>
      </c>
      <c r="U1156" s="159">
        <f t="shared" si="481"/>
        <v>0</v>
      </c>
      <c r="V1156" s="159">
        <f t="shared" si="481"/>
        <v>0</v>
      </c>
      <c r="W1156" s="159">
        <f t="shared" si="481"/>
        <v>0</v>
      </c>
      <c r="X1156" s="159">
        <f t="shared" si="481"/>
        <v>0</v>
      </c>
      <c r="Y1156" s="159">
        <f t="shared" si="481"/>
        <v>0</v>
      </c>
      <c r="Z1156" s="159">
        <f t="shared" si="481"/>
        <v>0</v>
      </c>
      <c r="AA1156" s="159">
        <f t="shared" si="481"/>
        <v>0</v>
      </c>
      <c r="AB1156" s="159">
        <f t="shared" si="481"/>
        <v>0</v>
      </c>
      <c r="AC1156" s="159">
        <f t="shared" si="481"/>
        <v>0</v>
      </c>
      <c r="AD1156" s="159">
        <f t="shared" si="481"/>
        <v>0</v>
      </c>
      <c r="AE1156" s="159">
        <f t="shared" si="481"/>
        <v>0</v>
      </c>
      <c r="AF1156" s="159">
        <f t="shared" si="481"/>
        <v>0</v>
      </c>
      <c r="AG1156" s="159">
        <f t="shared" si="481"/>
        <v>23116842.100000001</v>
      </c>
    </row>
    <row r="1157" spans="1:33" s="52" customFormat="1" ht="51">
      <c r="A1157" s="17" t="s">
        <v>643</v>
      </c>
      <c r="B1157" s="15">
        <v>793</v>
      </c>
      <c r="C1157" s="16" t="s">
        <v>26</v>
      </c>
      <c r="D1157" s="16" t="s">
        <v>90</v>
      </c>
      <c r="E1157" s="16" t="s">
        <v>491</v>
      </c>
      <c r="F1157" s="16" t="s">
        <v>95</v>
      </c>
      <c r="G1157" s="159">
        <f>G1158</f>
        <v>21463880.199999999</v>
      </c>
      <c r="H1157" s="159">
        <f t="shared" ref="H1157:AG1157" si="482">H1158</f>
        <v>21463880.199999999</v>
      </c>
      <c r="I1157" s="159">
        <f t="shared" si="482"/>
        <v>21463880.199999999</v>
      </c>
      <c r="J1157" s="159">
        <f t="shared" si="482"/>
        <v>21463880.199999999</v>
      </c>
      <c r="K1157" s="159">
        <f t="shared" si="482"/>
        <v>21463880.199999999</v>
      </c>
      <c r="L1157" s="159">
        <f t="shared" si="482"/>
        <v>21463880.199999999</v>
      </c>
      <c r="M1157" s="159">
        <f t="shared" si="482"/>
        <v>21463880.199999999</v>
      </c>
      <c r="N1157" s="159">
        <f t="shared" si="482"/>
        <v>21463880.199999999</v>
      </c>
      <c r="O1157" s="159">
        <f t="shared" si="482"/>
        <v>21463880.199999999</v>
      </c>
      <c r="P1157" s="159">
        <f t="shared" si="482"/>
        <v>21463880.199999999</v>
      </c>
      <c r="Q1157" s="159">
        <f t="shared" si="482"/>
        <v>21463880.199999999</v>
      </c>
      <c r="R1157" s="159">
        <f t="shared" si="482"/>
        <v>21411954.050000001</v>
      </c>
      <c r="S1157" s="159">
        <f t="shared" si="482"/>
        <v>0</v>
      </c>
      <c r="T1157" s="159">
        <f t="shared" si="482"/>
        <v>0</v>
      </c>
      <c r="U1157" s="159">
        <f t="shared" si="482"/>
        <v>0</v>
      </c>
      <c r="V1157" s="159">
        <f t="shared" si="482"/>
        <v>0</v>
      </c>
      <c r="W1157" s="159">
        <f t="shared" si="482"/>
        <v>0</v>
      </c>
      <c r="X1157" s="159">
        <f t="shared" si="482"/>
        <v>0</v>
      </c>
      <c r="Y1157" s="159">
        <f t="shared" si="482"/>
        <v>0</v>
      </c>
      <c r="Z1157" s="159">
        <f t="shared" si="482"/>
        <v>0</v>
      </c>
      <c r="AA1157" s="159">
        <f t="shared" si="482"/>
        <v>0</v>
      </c>
      <c r="AB1157" s="159">
        <f t="shared" si="482"/>
        <v>0</v>
      </c>
      <c r="AC1157" s="159">
        <f t="shared" si="482"/>
        <v>0</v>
      </c>
      <c r="AD1157" s="159">
        <f t="shared" si="482"/>
        <v>0</v>
      </c>
      <c r="AE1157" s="159">
        <f t="shared" si="482"/>
        <v>0</v>
      </c>
      <c r="AF1157" s="159">
        <f t="shared" si="482"/>
        <v>0</v>
      </c>
      <c r="AG1157" s="159">
        <f t="shared" si="482"/>
        <v>21411954.050000001</v>
      </c>
    </row>
    <row r="1158" spans="1:33" s="52" customFormat="1" ht="25.5">
      <c r="A1158" s="17" t="s">
        <v>93</v>
      </c>
      <c r="B1158" s="15">
        <v>793</v>
      </c>
      <c r="C1158" s="16" t="s">
        <v>26</v>
      </c>
      <c r="D1158" s="16" t="s">
        <v>90</v>
      </c>
      <c r="E1158" s="16" t="s">
        <v>491</v>
      </c>
      <c r="F1158" s="16" t="s">
        <v>96</v>
      </c>
      <c r="G1158" s="159">
        <f>'прил 7'!G922</f>
        <v>21463880.199999999</v>
      </c>
      <c r="H1158" s="159">
        <f>'прил 7'!H922</f>
        <v>21463880.199999999</v>
      </c>
      <c r="I1158" s="159">
        <f>'прил 7'!I922</f>
        <v>21463880.199999999</v>
      </c>
      <c r="J1158" s="159">
        <f>'прил 7'!J922</f>
        <v>21463880.199999999</v>
      </c>
      <c r="K1158" s="159">
        <f>'прил 7'!K922</f>
        <v>21463880.199999999</v>
      </c>
      <c r="L1158" s="159">
        <f>'прил 7'!L922</f>
        <v>21463880.199999999</v>
      </c>
      <c r="M1158" s="159">
        <f>'прил 7'!M922</f>
        <v>21463880.199999999</v>
      </c>
      <c r="N1158" s="159">
        <f>'прил 7'!N922</f>
        <v>21463880.199999999</v>
      </c>
      <c r="O1158" s="159">
        <f>'прил 7'!O922</f>
        <v>21463880.199999999</v>
      </c>
      <c r="P1158" s="159">
        <f>'прил 7'!P922</f>
        <v>21463880.199999999</v>
      </c>
      <c r="Q1158" s="159">
        <f>'прил 7'!Q922</f>
        <v>21463880.199999999</v>
      </c>
      <c r="R1158" s="159">
        <f>'прил 7'!R922</f>
        <v>21411954.050000001</v>
      </c>
      <c r="S1158" s="159">
        <f>'прил 7'!S922</f>
        <v>0</v>
      </c>
      <c r="T1158" s="159">
        <f>'прил 7'!T922</f>
        <v>0</v>
      </c>
      <c r="U1158" s="159">
        <f>'прил 7'!U922</f>
        <v>0</v>
      </c>
      <c r="V1158" s="159">
        <f>'прил 7'!V922</f>
        <v>0</v>
      </c>
      <c r="W1158" s="159">
        <f>'прил 7'!W922</f>
        <v>0</v>
      </c>
      <c r="X1158" s="159">
        <f>'прил 7'!X922</f>
        <v>0</v>
      </c>
      <c r="Y1158" s="159">
        <f>'прил 7'!Y922</f>
        <v>0</v>
      </c>
      <c r="Z1158" s="159">
        <f>'прил 7'!Z922</f>
        <v>0</v>
      </c>
      <c r="AA1158" s="159">
        <f>'прил 7'!AA922</f>
        <v>0</v>
      </c>
      <c r="AB1158" s="159">
        <f>'прил 7'!AB922</f>
        <v>0</v>
      </c>
      <c r="AC1158" s="159">
        <f>'прил 7'!AC922</f>
        <v>0</v>
      </c>
      <c r="AD1158" s="159">
        <f>'прил 7'!AD922</f>
        <v>0</v>
      </c>
      <c r="AE1158" s="159">
        <f>'прил 7'!AE922</f>
        <v>0</v>
      </c>
      <c r="AF1158" s="159">
        <f>'прил 7'!AF922</f>
        <v>0</v>
      </c>
      <c r="AG1158" s="159">
        <v>21411954.050000001</v>
      </c>
    </row>
    <row r="1159" spans="1:33" s="52" customFormat="1">
      <c r="A1159" s="17" t="s">
        <v>649</v>
      </c>
      <c r="B1159" s="15">
        <v>793</v>
      </c>
      <c r="C1159" s="16" t="s">
        <v>26</v>
      </c>
      <c r="D1159" s="16" t="s">
        <v>90</v>
      </c>
      <c r="E1159" s="16" t="s">
        <v>491</v>
      </c>
      <c r="F1159" s="16" t="s">
        <v>50</v>
      </c>
      <c r="G1159" s="159">
        <f>G1160</f>
        <v>1711931.17</v>
      </c>
      <c r="H1159" s="159">
        <f t="shared" ref="H1159:AG1159" si="483">H1160</f>
        <v>1711931.17</v>
      </c>
      <c r="I1159" s="159">
        <f t="shared" si="483"/>
        <v>1711931.17</v>
      </c>
      <c r="J1159" s="159">
        <f t="shared" si="483"/>
        <v>1711931.17</v>
      </c>
      <c r="K1159" s="159">
        <f t="shared" si="483"/>
        <v>1711931.17</v>
      </c>
      <c r="L1159" s="159">
        <f t="shared" si="483"/>
        <v>1711931.17</v>
      </c>
      <c r="M1159" s="159">
        <f t="shared" si="483"/>
        <v>1711931.17</v>
      </c>
      <c r="N1159" s="159">
        <f t="shared" si="483"/>
        <v>1711931.17</v>
      </c>
      <c r="O1159" s="159">
        <f t="shared" si="483"/>
        <v>1711931.17</v>
      </c>
      <c r="P1159" s="159">
        <f t="shared" si="483"/>
        <v>1711931.17</v>
      </c>
      <c r="Q1159" s="159">
        <f t="shared" si="483"/>
        <v>1711931.17</v>
      </c>
      <c r="R1159" s="159">
        <f t="shared" si="483"/>
        <v>1550528.08</v>
      </c>
      <c r="S1159" s="159">
        <f t="shared" si="483"/>
        <v>0</v>
      </c>
      <c r="T1159" s="159">
        <f t="shared" si="483"/>
        <v>0</v>
      </c>
      <c r="U1159" s="159">
        <f t="shared" si="483"/>
        <v>0</v>
      </c>
      <c r="V1159" s="159">
        <f t="shared" si="483"/>
        <v>0</v>
      </c>
      <c r="W1159" s="159">
        <f t="shared" si="483"/>
        <v>0</v>
      </c>
      <c r="X1159" s="159">
        <f t="shared" si="483"/>
        <v>0</v>
      </c>
      <c r="Y1159" s="159">
        <f t="shared" si="483"/>
        <v>0</v>
      </c>
      <c r="Z1159" s="159">
        <f t="shared" si="483"/>
        <v>0</v>
      </c>
      <c r="AA1159" s="159">
        <f t="shared" si="483"/>
        <v>0</v>
      </c>
      <c r="AB1159" s="159">
        <f t="shared" si="483"/>
        <v>0</v>
      </c>
      <c r="AC1159" s="159">
        <f t="shared" si="483"/>
        <v>0</v>
      </c>
      <c r="AD1159" s="159">
        <f t="shared" si="483"/>
        <v>0</v>
      </c>
      <c r="AE1159" s="159">
        <f t="shared" si="483"/>
        <v>0</v>
      </c>
      <c r="AF1159" s="159">
        <f t="shared" si="483"/>
        <v>0</v>
      </c>
      <c r="AG1159" s="159">
        <f t="shared" si="483"/>
        <v>1550528.08</v>
      </c>
    </row>
    <row r="1160" spans="1:33" s="52" customFormat="1" ht="25.5">
      <c r="A1160" s="17" t="s">
        <v>51</v>
      </c>
      <c r="B1160" s="15">
        <v>793</v>
      </c>
      <c r="C1160" s="16" t="s">
        <v>26</v>
      </c>
      <c r="D1160" s="16" t="s">
        <v>90</v>
      </c>
      <c r="E1160" s="16" t="s">
        <v>491</v>
      </c>
      <c r="F1160" s="16" t="s">
        <v>52</v>
      </c>
      <c r="G1160" s="159">
        <f>'прил 7'!G926</f>
        <v>1711931.17</v>
      </c>
      <c r="H1160" s="159">
        <f>'прил 7'!H926</f>
        <v>1711931.17</v>
      </c>
      <c r="I1160" s="159">
        <f>'прил 7'!I926</f>
        <v>1711931.17</v>
      </c>
      <c r="J1160" s="159">
        <f>'прил 7'!J926</f>
        <v>1711931.17</v>
      </c>
      <c r="K1160" s="159">
        <f>'прил 7'!K926</f>
        <v>1711931.17</v>
      </c>
      <c r="L1160" s="159">
        <f>'прил 7'!L926</f>
        <v>1711931.17</v>
      </c>
      <c r="M1160" s="159">
        <f>'прил 7'!M926</f>
        <v>1711931.17</v>
      </c>
      <c r="N1160" s="159">
        <f>'прил 7'!N926</f>
        <v>1711931.17</v>
      </c>
      <c r="O1160" s="159">
        <f>'прил 7'!O926</f>
        <v>1711931.17</v>
      </c>
      <c r="P1160" s="159">
        <f>'прил 7'!P926</f>
        <v>1711931.17</v>
      </c>
      <c r="Q1160" s="159">
        <f>'прил 7'!Q926</f>
        <v>1711931.17</v>
      </c>
      <c r="R1160" s="159">
        <f>'прил 7'!R926</f>
        <v>1550528.08</v>
      </c>
      <c r="S1160" s="159">
        <f>'прил 7'!S926</f>
        <v>0</v>
      </c>
      <c r="T1160" s="159">
        <f>'прил 7'!T926</f>
        <v>0</v>
      </c>
      <c r="U1160" s="159">
        <f>'прил 7'!U926</f>
        <v>0</v>
      </c>
      <c r="V1160" s="159">
        <f>'прил 7'!V926</f>
        <v>0</v>
      </c>
      <c r="W1160" s="159">
        <f>'прил 7'!W926</f>
        <v>0</v>
      </c>
      <c r="X1160" s="159">
        <f>'прил 7'!X926</f>
        <v>0</v>
      </c>
      <c r="Y1160" s="159">
        <f>'прил 7'!Y926</f>
        <v>0</v>
      </c>
      <c r="Z1160" s="159">
        <f>'прил 7'!Z926</f>
        <v>0</v>
      </c>
      <c r="AA1160" s="159">
        <f>'прил 7'!AA926</f>
        <v>0</v>
      </c>
      <c r="AB1160" s="159">
        <f>'прил 7'!AB926</f>
        <v>0</v>
      </c>
      <c r="AC1160" s="159">
        <f>'прил 7'!AC926</f>
        <v>0</v>
      </c>
      <c r="AD1160" s="159">
        <f>'прил 7'!AD926</f>
        <v>0</v>
      </c>
      <c r="AE1160" s="159">
        <f>'прил 7'!AE926</f>
        <v>0</v>
      </c>
      <c r="AF1160" s="159">
        <f>'прил 7'!AF926</f>
        <v>0</v>
      </c>
      <c r="AG1160" s="159">
        <v>1550528.08</v>
      </c>
    </row>
    <row r="1161" spans="1:33" s="52" customFormat="1" hidden="1">
      <c r="A1161" s="17" t="s">
        <v>332</v>
      </c>
      <c r="B1161" s="15">
        <v>793</v>
      </c>
      <c r="C1161" s="16" t="s">
        <v>26</v>
      </c>
      <c r="D1161" s="16" t="s">
        <v>90</v>
      </c>
      <c r="E1161" s="16" t="s">
        <v>491</v>
      </c>
      <c r="F1161" s="16" t="s">
        <v>333</v>
      </c>
      <c r="G1161" s="159">
        <f>G1162</f>
        <v>0</v>
      </c>
      <c r="H1161" s="159">
        <f t="shared" ref="H1161:AG1161" si="484">H1162</f>
        <v>0</v>
      </c>
      <c r="I1161" s="159">
        <f t="shared" si="484"/>
        <v>0</v>
      </c>
      <c r="J1161" s="159">
        <f t="shared" si="484"/>
        <v>0</v>
      </c>
      <c r="K1161" s="159">
        <f t="shared" si="484"/>
        <v>0</v>
      </c>
      <c r="L1161" s="159">
        <f t="shared" si="484"/>
        <v>0</v>
      </c>
      <c r="M1161" s="159">
        <f t="shared" si="484"/>
        <v>0</v>
      </c>
      <c r="N1161" s="159">
        <f t="shared" si="484"/>
        <v>0</v>
      </c>
      <c r="O1161" s="159">
        <f t="shared" si="484"/>
        <v>0</v>
      </c>
      <c r="P1161" s="159">
        <f t="shared" si="484"/>
        <v>0</v>
      </c>
      <c r="Q1161" s="159">
        <f t="shared" si="484"/>
        <v>0</v>
      </c>
      <c r="R1161" s="159">
        <f t="shared" si="484"/>
        <v>0</v>
      </c>
      <c r="S1161" s="159">
        <f t="shared" si="484"/>
        <v>0</v>
      </c>
      <c r="T1161" s="159">
        <f t="shared" si="484"/>
        <v>0</v>
      </c>
      <c r="U1161" s="159">
        <f t="shared" si="484"/>
        <v>0</v>
      </c>
      <c r="V1161" s="159">
        <f t="shared" si="484"/>
        <v>0</v>
      </c>
      <c r="W1161" s="159">
        <f t="shared" si="484"/>
        <v>0</v>
      </c>
      <c r="X1161" s="159">
        <f t="shared" si="484"/>
        <v>0</v>
      </c>
      <c r="Y1161" s="159">
        <f t="shared" si="484"/>
        <v>0</v>
      </c>
      <c r="Z1161" s="159">
        <f t="shared" si="484"/>
        <v>0</v>
      </c>
      <c r="AA1161" s="159">
        <f t="shared" si="484"/>
        <v>0</v>
      </c>
      <c r="AB1161" s="159">
        <f t="shared" si="484"/>
        <v>0</v>
      </c>
      <c r="AC1161" s="159">
        <f t="shared" si="484"/>
        <v>0</v>
      </c>
      <c r="AD1161" s="159">
        <f t="shared" si="484"/>
        <v>0</v>
      </c>
      <c r="AE1161" s="159">
        <f t="shared" si="484"/>
        <v>0</v>
      </c>
      <c r="AF1161" s="159">
        <f t="shared" si="484"/>
        <v>0</v>
      </c>
      <c r="AG1161" s="159">
        <f t="shared" si="484"/>
        <v>0</v>
      </c>
    </row>
    <row r="1162" spans="1:33" s="52" customFormat="1" ht="25.5" hidden="1">
      <c r="A1162" s="17" t="s">
        <v>334</v>
      </c>
      <c r="B1162" s="15">
        <v>793</v>
      </c>
      <c r="C1162" s="16" t="s">
        <v>26</v>
      </c>
      <c r="D1162" s="16" t="s">
        <v>90</v>
      </c>
      <c r="E1162" s="16" t="s">
        <v>491</v>
      </c>
      <c r="F1162" s="16" t="s">
        <v>335</v>
      </c>
      <c r="G1162" s="159">
        <f>'прил 7'!G929</f>
        <v>0</v>
      </c>
      <c r="H1162" s="159">
        <f>'прил 7'!H929</f>
        <v>0</v>
      </c>
      <c r="I1162" s="159">
        <f>'прил 7'!I929</f>
        <v>0</v>
      </c>
      <c r="J1162" s="159">
        <f>'прил 7'!J929</f>
        <v>0</v>
      </c>
      <c r="K1162" s="159">
        <f>'прил 7'!K929</f>
        <v>0</v>
      </c>
      <c r="L1162" s="159">
        <f>'прил 7'!L929</f>
        <v>0</v>
      </c>
      <c r="M1162" s="159">
        <f>'прил 7'!M929</f>
        <v>0</v>
      </c>
      <c r="N1162" s="159">
        <f>'прил 7'!N929</f>
        <v>0</v>
      </c>
      <c r="O1162" s="159">
        <f>'прил 7'!O929</f>
        <v>0</v>
      </c>
      <c r="P1162" s="159">
        <f>'прил 7'!P929</f>
        <v>0</v>
      </c>
      <c r="Q1162" s="159">
        <f>'прил 7'!Q929</f>
        <v>0</v>
      </c>
      <c r="R1162" s="159">
        <f>'прил 7'!R929</f>
        <v>0</v>
      </c>
      <c r="S1162" s="159">
        <f>'прил 7'!S929</f>
        <v>0</v>
      </c>
      <c r="T1162" s="159">
        <f>'прил 7'!T929</f>
        <v>0</v>
      </c>
      <c r="U1162" s="159">
        <f>'прил 7'!U929</f>
        <v>0</v>
      </c>
      <c r="V1162" s="159">
        <f>'прил 7'!V929</f>
        <v>0</v>
      </c>
      <c r="W1162" s="159">
        <f>'прил 7'!W929</f>
        <v>0</v>
      </c>
      <c r="X1162" s="159">
        <f>'прил 7'!X929</f>
        <v>0</v>
      </c>
      <c r="Y1162" s="159">
        <f>'прил 7'!Y929</f>
        <v>0</v>
      </c>
      <c r="Z1162" s="159">
        <f>'прил 7'!Z929</f>
        <v>0</v>
      </c>
      <c r="AA1162" s="159">
        <f>'прил 7'!AA929</f>
        <v>0</v>
      </c>
      <c r="AB1162" s="159">
        <f>'прил 7'!AB929</f>
        <v>0</v>
      </c>
      <c r="AC1162" s="159">
        <f>'прил 7'!AC929</f>
        <v>0</v>
      </c>
      <c r="AD1162" s="159">
        <f>'прил 7'!AD929</f>
        <v>0</v>
      </c>
      <c r="AE1162" s="159">
        <f>'прил 7'!AE929</f>
        <v>0</v>
      </c>
      <c r="AF1162" s="159">
        <f>'прил 7'!AF929</f>
        <v>0</v>
      </c>
      <c r="AG1162" s="159">
        <f>'прил 7'!AG929</f>
        <v>0</v>
      </c>
    </row>
    <row r="1163" spans="1:33" s="52" customFormat="1" ht="13.5" customHeight="1">
      <c r="A1163" s="17" t="s">
        <v>100</v>
      </c>
      <c r="B1163" s="15">
        <v>793</v>
      </c>
      <c r="C1163" s="16" t="s">
        <v>26</v>
      </c>
      <c r="D1163" s="16" t="s">
        <v>90</v>
      </c>
      <c r="E1163" s="16" t="s">
        <v>491</v>
      </c>
      <c r="F1163" s="16" t="s">
        <v>101</v>
      </c>
      <c r="G1163" s="159">
        <f>G1165+G1164</f>
        <v>154359.97</v>
      </c>
      <c r="H1163" s="159">
        <f t="shared" ref="H1163:AG1163" si="485">H1165+H1164</f>
        <v>154360.97</v>
      </c>
      <c r="I1163" s="159">
        <f t="shared" si="485"/>
        <v>154361.97</v>
      </c>
      <c r="J1163" s="159">
        <f t="shared" si="485"/>
        <v>154362.97</v>
      </c>
      <c r="K1163" s="159">
        <f t="shared" si="485"/>
        <v>154363.97</v>
      </c>
      <c r="L1163" s="159">
        <f t="shared" si="485"/>
        <v>154364.97</v>
      </c>
      <c r="M1163" s="159">
        <f t="shared" si="485"/>
        <v>154365.97</v>
      </c>
      <c r="N1163" s="159">
        <f t="shared" si="485"/>
        <v>154366.97</v>
      </c>
      <c r="O1163" s="159">
        <f t="shared" si="485"/>
        <v>154367.97</v>
      </c>
      <c r="P1163" s="159">
        <f t="shared" si="485"/>
        <v>154368.97</v>
      </c>
      <c r="Q1163" s="159">
        <f t="shared" si="485"/>
        <v>154369.97</v>
      </c>
      <c r="R1163" s="159">
        <f t="shared" si="485"/>
        <v>154359.97</v>
      </c>
      <c r="S1163" s="159">
        <f t="shared" si="485"/>
        <v>0</v>
      </c>
      <c r="T1163" s="159">
        <f t="shared" si="485"/>
        <v>0</v>
      </c>
      <c r="U1163" s="159">
        <f t="shared" si="485"/>
        <v>0</v>
      </c>
      <c r="V1163" s="159">
        <f t="shared" si="485"/>
        <v>0</v>
      </c>
      <c r="W1163" s="159">
        <f t="shared" si="485"/>
        <v>0</v>
      </c>
      <c r="X1163" s="159">
        <f t="shared" si="485"/>
        <v>0</v>
      </c>
      <c r="Y1163" s="159">
        <f t="shared" si="485"/>
        <v>0</v>
      </c>
      <c r="Z1163" s="159">
        <f t="shared" si="485"/>
        <v>0</v>
      </c>
      <c r="AA1163" s="159">
        <f t="shared" si="485"/>
        <v>0</v>
      </c>
      <c r="AB1163" s="159">
        <f t="shared" si="485"/>
        <v>0</v>
      </c>
      <c r="AC1163" s="159">
        <f t="shared" si="485"/>
        <v>0</v>
      </c>
      <c r="AD1163" s="159">
        <f t="shared" si="485"/>
        <v>0</v>
      </c>
      <c r="AE1163" s="159">
        <f t="shared" si="485"/>
        <v>0</v>
      </c>
      <c r="AF1163" s="159">
        <f t="shared" si="485"/>
        <v>0</v>
      </c>
      <c r="AG1163" s="159">
        <f t="shared" si="485"/>
        <v>154359.97</v>
      </c>
    </row>
    <row r="1164" spans="1:33" s="52" customFormat="1" hidden="1">
      <c r="A1164" s="17" t="s">
        <v>657</v>
      </c>
      <c r="B1164" s="15">
        <v>793</v>
      </c>
      <c r="C1164" s="16" t="s">
        <v>26</v>
      </c>
      <c r="D1164" s="16" t="s">
        <v>90</v>
      </c>
      <c r="E1164" s="16" t="s">
        <v>491</v>
      </c>
      <c r="F1164" s="16" t="s">
        <v>656</v>
      </c>
      <c r="G1164" s="159">
        <f>'прил 7'!G931</f>
        <v>0</v>
      </c>
      <c r="H1164" s="159">
        <f>'прил 7'!H931</f>
        <v>0</v>
      </c>
      <c r="I1164" s="159">
        <f>'прил 7'!I931</f>
        <v>0</v>
      </c>
      <c r="J1164" s="159">
        <f>'прил 7'!J931</f>
        <v>0</v>
      </c>
      <c r="K1164" s="159">
        <f>'прил 7'!K931</f>
        <v>0</v>
      </c>
      <c r="L1164" s="159">
        <f>'прил 7'!L931</f>
        <v>0</v>
      </c>
      <c r="M1164" s="159">
        <f>'прил 7'!M931</f>
        <v>0</v>
      </c>
      <c r="N1164" s="159">
        <f>'прил 7'!N931</f>
        <v>0</v>
      </c>
      <c r="O1164" s="159">
        <f>'прил 7'!O931</f>
        <v>0</v>
      </c>
      <c r="P1164" s="159">
        <f>'прил 7'!P931</f>
        <v>0</v>
      </c>
      <c r="Q1164" s="159">
        <f>'прил 7'!Q931</f>
        <v>0</v>
      </c>
      <c r="R1164" s="159">
        <f>'прил 7'!R931</f>
        <v>0</v>
      </c>
      <c r="S1164" s="159">
        <f>'прил 7'!S931</f>
        <v>0</v>
      </c>
      <c r="T1164" s="159">
        <f>'прил 7'!T931</f>
        <v>0</v>
      </c>
      <c r="U1164" s="159">
        <f>'прил 7'!U931</f>
        <v>0</v>
      </c>
      <c r="V1164" s="159">
        <f>'прил 7'!V931</f>
        <v>0</v>
      </c>
      <c r="W1164" s="159">
        <f>'прил 7'!W931</f>
        <v>0</v>
      </c>
      <c r="X1164" s="159">
        <f>'прил 7'!X931</f>
        <v>0</v>
      </c>
      <c r="Y1164" s="159">
        <f>'прил 7'!Y931</f>
        <v>0</v>
      </c>
      <c r="Z1164" s="159">
        <f>'прил 7'!Z931</f>
        <v>0</v>
      </c>
      <c r="AA1164" s="159">
        <f>'прил 7'!AA931</f>
        <v>0</v>
      </c>
      <c r="AB1164" s="159">
        <f>'прил 7'!AB931</f>
        <v>0</v>
      </c>
      <c r="AC1164" s="159">
        <f>'прил 7'!AC931</f>
        <v>0</v>
      </c>
      <c r="AD1164" s="159">
        <f>'прил 7'!AD931</f>
        <v>0</v>
      </c>
      <c r="AE1164" s="159">
        <f>'прил 7'!AE931</f>
        <v>0</v>
      </c>
      <c r="AF1164" s="159">
        <f>'прил 7'!AF931</f>
        <v>0</v>
      </c>
      <c r="AG1164" s="159">
        <f>'прил 7'!AG931</f>
        <v>0</v>
      </c>
    </row>
    <row r="1165" spans="1:33" s="52" customFormat="1">
      <c r="A1165" s="17" t="s">
        <v>323</v>
      </c>
      <c r="B1165" s="15">
        <v>793</v>
      </c>
      <c r="C1165" s="16" t="s">
        <v>26</v>
      </c>
      <c r="D1165" s="16" t="s">
        <v>90</v>
      </c>
      <c r="E1165" s="16" t="s">
        <v>491</v>
      </c>
      <c r="F1165" s="16" t="s">
        <v>104</v>
      </c>
      <c r="G1165" s="159">
        <f>'прил 7'!G932</f>
        <v>154359.97</v>
      </c>
      <c r="H1165" s="159">
        <f>'прил 7'!H932</f>
        <v>154360.97</v>
      </c>
      <c r="I1165" s="159">
        <f>'прил 7'!I932</f>
        <v>154361.97</v>
      </c>
      <c r="J1165" s="159">
        <f>'прил 7'!J932</f>
        <v>154362.97</v>
      </c>
      <c r="K1165" s="159">
        <f>'прил 7'!K932</f>
        <v>154363.97</v>
      </c>
      <c r="L1165" s="159">
        <f>'прил 7'!L932</f>
        <v>154364.97</v>
      </c>
      <c r="M1165" s="159">
        <f>'прил 7'!M932</f>
        <v>154365.97</v>
      </c>
      <c r="N1165" s="159">
        <f>'прил 7'!N932</f>
        <v>154366.97</v>
      </c>
      <c r="O1165" s="159">
        <f>'прил 7'!O932</f>
        <v>154367.97</v>
      </c>
      <c r="P1165" s="159">
        <f>'прил 7'!P932</f>
        <v>154368.97</v>
      </c>
      <c r="Q1165" s="159">
        <f>'прил 7'!Q932</f>
        <v>154369.97</v>
      </c>
      <c r="R1165" s="159">
        <f>'прил 7'!R932</f>
        <v>154359.97</v>
      </c>
      <c r="S1165" s="159">
        <f>'прил 7'!S932</f>
        <v>0</v>
      </c>
      <c r="T1165" s="159">
        <f>'прил 7'!T932</f>
        <v>0</v>
      </c>
      <c r="U1165" s="159">
        <f>'прил 7'!U932</f>
        <v>0</v>
      </c>
      <c r="V1165" s="159">
        <f>'прил 7'!V932</f>
        <v>0</v>
      </c>
      <c r="W1165" s="159">
        <f>'прил 7'!W932</f>
        <v>0</v>
      </c>
      <c r="X1165" s="159">
        <f>'прил 7'!X932</f>
        <v>0</v>
      </c>
      <c r="Y1165" s="159">
        <f>'прил 7'!Y932</f>
        <v>0</v>
      </c>
      <c r="Z1165" s="159">
        <f>'прил 7'!Z932</f>
        <v>0</v>
      </c>
      <c r="AA1165" s="159">
        <f>'прил 7'!AA932</f>
        <v>0</v>
      </c>
      <c r="AB1165" s="159">
        <f>'прил 7'!AB932</f>
        <v>0</v>
      </c>
      <c r="AC1165" s="159">
        <f>'прил 7'!AC932</f>
        <v>0</v>
      </c>
      <c r="AD1165" s="159">
        <f>'прил 7'!AD932</f>
        <v>0</v>
      </c>
      <c r="AE1165" s="159">
        <f>'прил 7'!AE932</f>
        <v>0</v>
      </c>
      <c r="AF1165" s="159">
        <f>'прил 7'!AF932</f>
        <v>0</v>
      </c>
      <c r="AG1165" s="159">
        <v>154359.97</v>
      </c>
    </row>
    <row r="1166" spans="1:33" s="4" customFormat="1" ht="25.5">
      <c r="A1166" s="17" t="s">
        <v>891</v>
      </c>
      <c r="B1166" s="15">
        <v>793</v>
      </c>
      <c r="C1166" s="16" t="s">
        <v>26</v>
      </c>
      <c r="D1166" s="16" t="s">
        <v>90</v>
      </c>
      <c r="E1166" s="16" t="s">
        <v>770</v>
      </c>
      <c r="F1166" s="16"/>
      <c r="G1166" s="159">
        <f>G1167+G1171</f>
        <v>3351600</v>
      </c>
      <c r="H1166" s="159">
        <f t="shared" ref="H1166:AG1166" si="486">H1167+H1171</f>
        <v>3351601</v>
      </c>
      <c r="I1166" s="159">
        <f t="shared" si="486"/>
        <v>3351602</v>
      </c>
      <c r="J1166" s="159">
        <f t="shared" si="486"/>
        <v>3351603</v>
      </c>
      <c r="K1166" s="159">
        <f t="shared" si="486"/>
        <v>3351604</v>
      </c>
      <c r="L1166" s="159">
        <f t="shared" si="486"/>
        <v>3351605</v>
      </c>
      <c r="M1166" s="159">
        <f t="shared" si="486"/>
        <v>3351606</v>
      </c>
      <c r="N1166" s="159">
        <f t="shared" si="486"/>
        <v>3351607</v>
      </c>
      <c r="O1166" s="159">
        <f t="shared" si="486"/>
        <v>3351608</v>
      </c>
      <c r="P1166" s="159">
        <f t="shared" si="486"/>
        <v>3351609</v>
      </c>
      <c r="Q1166" s="159">
        <f t="shared" si="486"/>
        <v>3351610</v>
      </c>
      <c r="R1166" s="159">
        <f t="shared" si="486"/>
        <v>3351600</v>
      </c>
      <c r="S1166" s="159">
        <f t="shared" si="486"/>
        <v>0</v>
      </c>
      <c r="T1166" s="159">
        <f t="shared" si="486"/>
        <v>0</v>
      </c>
      <c r="U1166" s="159">
        <f t="shared" si="486"/>
        <v>0</v>
      </c>
      <c r="V1166" s="159">
        <f t="shared" si="486"/>
        <v>0</v>
      </c>
      <c r="W1166" s="159">
        <f t="shared" si="486"/>
        <v>0</v>
      </c>
      <c r="X1166" s="159">
        <f t="shared" si="486"/>
        <v>0</v>
      </c>
      <c r="Y1166" s="159">
        <f t="shared" si="486"/>
        <v>0</v>
      </c>
      <c r="Z1166" s="159">
        <f t="shared" si="486"/>
        <v>0</v>
      </c>
      <c r="AA1166" s="159">
        <f t="shared" si="486"/>
        <v>0</v>
      </c>
      <c r="AB1166" s="159">
        <f t="shared" si="486"/>
        <v>0</v>
      </c>
      <c r="AC1166" s="159">
        <f t="shared" si="486"/>
        <v>0</v>
      </c>
      <c r="AD1166" s="159">
        <f t="shared" si="486"/>
        <v>0</v>
      </c>
      <c r="AE1166" s="159">
        <f t="shared" si="486"/>
        <v>0</v>
      </c>
      <c r="AF1166" s="159">
        <f t="shared" si="486"/>
        <v>0</v>
      </c>
      <c r="AG1166" s="159">
        <f t="shared" si="486"/>
        <v>3351600</v>
      </c>
    </row>
    <row r="1167" spans="1:33" s="4" customFormat="1" ht="51">
      <c r="A1167" s="17" t="s">
        <v>643</v>
      </c>
      <c r="B1167" s="15">
        <v>793</v>
      </c>
      <c r="C1167" s="16" t="s">
        <v>26</v>
      </c>
      <c r="D1167" s="16" t="s">
        <v>90</v>
      </c>
      <c r="E1167" s="16" t="s">
        <v>770</v>
      </c>
      <c r="F1167" s="16" t="s">
        <v>95</v>
      </c>
      <c r="G1167" s="159">
        <f>G1168</f>
        <v>3280300</v>
      </c>
      <c r="H1167" s="159">
        <f t="shared" ref="H1167:AG1167" si="487">H1168</f>
        <v>3280301</v>
      </c>
      <c r="I1167" s="159">
        <f t="shared" si="487"/>
        <v>3280302</v>
      </c>
      <c r="J1167" s="159">
        <f t="shared" si="487"/>
        <v>3280303</v>
      </c>
      <c r="K1167" s="159">
        <f t="shared" si="487"/>
        <v>3280304</v>
      </c>
      <c r="L1167" s="159">
        <f t="shared" si="487"/>
        <v>3280305</v>
      </c>
      <c r="M1167" s="159">
        <f t="shared" si="487"/>
        <v>3280306</v>
      </c>
      <c r="N1167" s="159">
        <f t="shared" si="487"/>
        <v>3280307</v>
      </c>
      <c r="O1167" s="159">
        <f t="shared" si="487"/>
        <v>3280308</v>
      </c>
      <c r="P1167" s="159">
        <f t="shared" si="487"/>
        <v>3280309</v>
      </c>
      <c r="Q1167" s="159">
        <f t="shared" si="487"/>
        <v>3280310</v>
      </c>
      <c r="R1167" s="159">
        <f t="shared" si="487"/>
        <v>3280300</v>
      </c>
      <c r="S1167" s="159">
        <f t="shared" si="487"/>
        <v>0</v>
      </c>
      <c r="T1167" s="159">
        <f t="shared" si="487"/>
        <v>0</v>
      </c>
      <c r="U1167" s="159">
        <f t="shared" si="487"/>
        <v>0</v>
      </c>
      <c r="V1167" s="159">
        <f t="shared" si="487"/>
        <v>0</v>
      </c>
      <c r="W1167" s="159">
        <f t="shared" si="487"/>
        <v>0</v>
      </c>
      <c r="X1167" s="159">
        <f t="shared" si="487"/>
        <v>0</v>
      </c>
      <c r="Y1167" s="159">
        <f t="shared" si="487"/>
        <v>0</v>
      </c>
      <c r="Z1167" s="159">
        <f t="shared" si="487"/>
        <v>0</v>
      </c>
      <c r="AA1167" s="159">
        <f t="shared" si="487"/>
        <v>0</v>
      </c>
      <c r="AB1167" s="159">
        <f t="shared" si="487"/>
        <v>0</v>
      </c>
      <c r="AC1167" s="159">
        <f t="shared" si="487"/>
        <v>0</v>
      </c>
      <c r="AD1167" s="159">
        <f t="shared" si="487"/>
        <v>0</v>
      </c>
      <c r="AE1167" s="159">
        <f t="shared" si="487"/>
        <v>0</v>
      </c>
      <c r="AF1167" s="159">
        <f t="shared" si="487"/>
        <v>0</v>
      </c>
      <c r="AG1167" s="159">
        <f t="shared" si="487"/>
        <v>3280300</v>
      </c>
    </row>
    <row r="1168" spans="1:33" s="4" customFormat="1" ht="25.5">
      <c r="A1168" s="17" t="s">
        <v>93</v>
      </c>
      <c r="B1168" s="15">
        <v>793</v>
      </c>
      <c r="C1168" s="16" t="s">
        <v>26</v>
      </c>
      <c r="D1168" s="16" t="s">
        <v>90</v>
      </c>
      <c r="E1168" s="16" t="s">
        <v>770</v>
      </c>
      <c r="F1168" s="16" t="s">
        <v>96</v>
      </c>
      <c r="G1168" s="159">
        <f>'прил 7'!G941</f>
        <v>3280300</v>
      </c>
      <c r="H1168" s="159">
        <f>'прил 7'!H941</f>
        <v>3280301</v>
      </c>
      <c r="I1168" s="159">
        <f>'прил 7'!I941</f>
        <v>3280302</v>
      </c>
      <c r="J1168" s="159">
        <f>'прил 7'!J941</f>
        <v>3280303</v>
      </c>
      <c r="K1168" s="159">
        <f>'прил 7'!K941</f>
        <v>3280304</v>
      </c>
      <c r="L1168" s="159">
        <f>'прил 7'!L941</f>
        <v>3280305</v>
      </c>
      <c r="M1168" s="159">
        <f>'прил 7'!M941</f>
        <v>3280306</v>
      </c>
      <c r="N1168" s="159">
        <f>'прил 7'!N941</f>
        <v>3280307</v>
      </c>
      <c r="O1168" s="159">
        <f>'прил 7'!O941</f>
        <v>3280308</v>
      </c>
      <c r="P1168" s="159">
        <f>'прил 7'!P941</f>
        <v>3280309</v>
      </c>
      <c r="Q1168" s="159">
        <f>'прил 7'!Q941</f>
        <v>3280310</v>
      </c>
      <c r="R1168" s="159">
        <f>'прил 7'!R941</f>
        <v>3280300</v>
      </c>
      <c r="S1168" s="159">
        <f>'прил 7'!S941</f>
        <v>0</v>
      </c>
      <c r="T1168" s="159">
        <f>'прил 7'!T941</f>
        <v>0</v>
      </c>
      <c r="U1168" s="159">
        <f>'прил 7'!U941</f>
        <v>0</v>
      </c>
      <c r="V1168" s="159">
        <f>'прил 7'!V941</f>
        <v>0</v>
      </c>
      <c r="W1168" s="159">
        <f>'прил 7'!W941</f>
        <v>0</v>
      </c>
      <c r="X1168" s="159">
        <f>'прил 7'!X941</f>
        <v>0</v>
      </c>
      <c r="Y1168" s="159">
        <f>'прил 7'!Y941</f>
        <v>0</v>
      </c>
      <c r="Z1168" s="159">
        <f>'прил 7'!Z941</f>
        <v>0</v>
      </c>
      <c r="AA1168" s="159">
        <f>'прил 7'!AA941</f>
        <v>0</v>
      </c>
      <c r="AB1168" s="159">
        <f>'прил 7'!AB941</f>
        <v>0</v>
      </c>
      <c r="AC1168" s="159">
        <f>'прил 7'!AC941</f>
        <v>0</v>
      </c>
      <c r="AD1168" s="159">
        <f>'прил 7'!AD941</f>
        <v>0</v>
      </c>
      <c r="AE1168" s="159">
        <f>'прил 7'!AE941</f>
        <v>0</v>
      </c>
      <c r="AF1168" s="159">
        <f>'прил 7'!AF941</f>
        <v>0</v>
      </c>
      <c r="AG1168" s="159">
        <v>3280300</v>
      </c>
    </row>
    <row r="1169" spans="1:33" s="4" customFormat="1" ht="38.25" hidden="1">
      <c r="A1169" s="17" t="s">
        <v>94</v>
      </c>
      <c r="B1169" s="15">
        <v>793</v>
      </c>
      <c r="C1169" s="16" t="s">
        <v>26</v>
      </c>
      <c r="D1169" s="16" t="s">
        <v>90</v>
      </c>
      <c r="E1169" s="16" t="s">
        <v>770</v>
      </c>
      <c r="F1169" s="16" t="s">
        <v>97</v>
      </c>
      <c r="G1169" s="159"/>
      <c r="H1169" s="159"/>
      <c r="I1169" s="159"/>
      <c r="J1169" s="159"/>
      <c r="K1169" s="159"/>
      <c r="L1169" s="159"/>
      <c r="M1169" s="159"/>
      <c r="N1169" s="159"/>
      <c r="O1169" s="159"/>
      <c r="P1169" s="159"/>
      <c r="Q1169" s="159"/>
      <c r="R1169" s="159"/>
      <c r="S1169" s="159"/>
      <c r="T1169" s="159"/>
      <c r="U1169" s="159"/>
      <c r="V1169" s="159"/>
      <c r="W1169" s="159"/>
      <c r="X1169" s="159"/>
      <c r="Y1169" s="159"/>
      <c r="Z1169" s="159"/>
      <c r="AA1169" s="159"/>
      <c r="AB1169" s="159"/>
      <c r="AC1169" s="159"/>
      <c r="AD1169" s="159"/>
      <c r="AE1169" s="159"/>
      <c r="AF1169" s="159"/>
      <c r="AG1169" s="159"/>
    </row>
    <row r="1170" spans="1:33" s="4" customFormat="1" ht="38.25" hidden="1">
      <c r="A1170" s="17" t="s">
        <v>98</v>
      </c>
      <c r="B1170" s="15">
        <v>793</v>
      </c>
      <c r="C1170" s="16" t="s">
        <v>26</v>
      </c>
      <c r="D1170" s="16" t="s">
        <v>90</v>
      </c>
      <c r="E1170" s="16" t="s">
        <v>770</v>
      </c>
      <c r="F1170" s="16" t="s">
        <v>99</v>
      </c>
      <c r="G1170" s="159"/>
      <c r="H1170" s="159"/>
      <c r="I1170" s="159"/>
      <c r="J1170" s="159"/>
      <c r="K1170" s="159"/>
      <c r="L1170" s="159"/>
      <c r="M1170" s="159"/>
      <c r="N1170" s="159"/>
      <c r="O1170" s="159"/>
      <c r="P1170" s="159"/>
      <c r="Q1170" s="159"/>
      <c r="R1170" s="159"/>
      <c r="S1170" s="159"/>
      <c r="T1170" s="159"/>
      <c r="U1170" s="159"/>
      <c r="V1170" s="159"/>
      <c r="W1170" s="159"/>
      <c r="X1170" s="159"/>
      <c r="Y1170" s="159"/>
      <c r="Z1170" s="159"/>
      <c r="AA1170" s="159"/>
      <c r="AB1170" s="159"/>
      <c r="AC1170" s="159"/>
      <c r="AD1170" s="159"/>
      <c r="AE1170" s="159"/>
      <c r="AF1170" s="159"/>
      <c r="AG1170" s="159"/>
    </row>
    <row r="1171" spans="1:33" s="4" customFormat="1">
      <c r="A1171" s="17" t="s">
        <v>649</v>
      </c>
      <c r="B1171" s="15">
        <v>793</v>
      </c>
      <c r="C1171" s="16" t="s">
        <v>26</v>
      </c>
      <c r="D1171" s="16" t="s">
        <v>90</v>
      </c>
      <c r="E1171" s="16" t="s">
        <v>770</v>
      </c>
      <c r="F1171" s="16" t="s">
        <v>50</v>
      </c>
      <c r="G1171" s="159">
        <f>G1172</f>
        <v>71300</v>
      </c>
      <c r="H1171" s="159">
        <f t="shared" ref="H1171:AG1171" si="488">H1172</f>
        <v>71300</v>
      </c>
      <c r="I1171" s="159">
        <f t="shared" si="488"/>
        <v>71300</v>
      </c>
      <c r="J1171" s="159">
        <f t="shared" si="488"/>
        <v>71300</v>
      </c>
      <c r="K1171" s="159">
        <f t="shared" si="488"/>
        <v>71300</v>
      </c>
      <c r="L1171" s="159">
        <f t="shared" si="488"/>
        <v>71300</v>
      </c>
      <c r="M1171" s="159">
        <f t="shared" si="488"/>
        <v>71300</v>
      </c>
      <c r="N1171" s="159">
        <f t="shared" si="488"/>
        <v>71300</v>
      </c>
      <c r="O1171" s="159">
        <f t="shared" si="488"/>
        <v>71300</v>
      </c>
      <c r="P1171" s="159">
        <f t="shared" si="488"/>
        <v>71300</v>
      </c>
      <c r="Q1171" s="159">
        <f t="shared" si="488"/>
        <v>71300</v>
      </c>
      <c r="R1171" s="159">
        <f t="shared" si="488"/>
        <v>71300</v>
      </c>
      <c r="S1171" s="159">
        <f t="shared" si="488"/>
        <v>0</v>
      </c>
      <c r="T1171" s="159">
        <f t="shared" si="488"/>
        <v>0</v>
      </c>
      <c r="U1171" s="159">
        <f t="shared" si="488"/>
        <v>0</v>
      </c>
      <c r="V1171" s="159">
        <f t="shared" si="488"/>
        <v>0</v>
      </c>
      <c r="W1171" s="159">
        <f t="shared" si="488"/>
        <v>0</v>
      </c>
      <c r="X1171" s="159">
        <f t="shared" si="488"/>
        <v>0</v>
      </c>
      <c r="Y1171" s="159">
        <f t="shared" si="488"/>
        <v>0</v>
      </c>
      <c r="Z1171" s="159">
        <f t="shared" si="488"/>
        <v>0</v>
      </c>
      <c r="AA1171" s="159">
        <f t="shared" si="488"/>
        <v>0</v>
      </c>
      <c r="AB1171" s="159">
        <f t="shared" si="488"/>
        <v>0</v>
      </c>
      <c r="AC1171" s="159">
        <f t="shared" si="488"/>
        <v>0</v>
      </c>
      <c r="AD1171" s="159">
        <f t="shared" si="488"/>
        <v>0</v>
      </c>
      <c r="AE1171" s="159">
        <f t="shared" si="488"/>
        <v>0</v>
      </c>
      <c r="AF1171" s="159">
        <f t="shared" si="488"/>
        <v>0</v>
      </c>
      <c r="AG1171" s="159">
        <f t="shared" si="488"/>
        <v>71300</v>
      </c>
    </row>
    <row r="1172" spans="1:33" s="4" customFormat="1" ht="25.5">
      <c r="A1172" s="17" t="s">
        <v>51</v>
      </c>
      <c r="B1172" s="15">
        <v>793</v>
      </c>
      <c r="C1172" s="16" t="s">
        <v>26</v>
      </c>
      <c r="D1172" s="16" t="s">
        <v>90</v>
      </c>
      <c r="E1172" s="16" t="s">
        <v>770</v>
      </c>
      <c r="F1172" s="16" t="s">
        <v>52</v>
      </c>
      <c r="G1172" s="159">
        <f>'прил 7'!G945</f>
        <v>71300</v>
      </c>
      <c r="H1172" s="159">
        <f>'прил 7'!H945</f>
        <v>71300</v>
      </c>
      <c r="I1172" s="159">
        <f>'прил 7'!I945</f>
        <v>71300</v>
      </c>
      <c r="J1172" s="159">
        <f>'прил 7'!J945</f>
        <v>71300</v>
      </c>
      <c r="K1172" s="159">
        <f>'прил 7'!K945</f>
        <v>71300</v>
      </c>
      <c r="L1172" s="159">
        <f>'прил 7'!L945</f>
        <v>71300</v>
      </c>
      <c r="M1172" s="159">
        <f>'прил 7'!M945</f>
        <v>71300</v>
      </c>
      <c r="N1172" s="159">
        <f>'прил 7'!N945</f>
        <v>71300</v>
      </c>
      <c r="O1172" s="159">
        <f>'прил 7'!O945</f>
        <v>71300</v>
      </c>
      <c r="P1172" s="159">
        <f>'прил 7'!P945</f>
        <v>71300</v>
      </c>
      <c r="Q1172" s="159">
        <f>'прил 7'!Q945</f>
        <v>71300</v>
      </c>
      <c r="R1172" s="159">
        <f>'прил 7'!R945</f>
        <v>71300</v>
      </c>
      <c r="S1172" s="159">
        <f>'прил 7'!S945</f>
        <v>0</v>
      </c>
      <c r="T1172" s="159">
        <f>'прил 7'!T945</f>
        <v>0</v>
      </c>
      <c r="U1172" s="159">
        <f>'прил 7'!U945</f>
        <v>0</v>
      </c>
      <c r="V1172" s="159">
        <f>'прил 7'!V945</f>
        <v>0</v>
      </c>
      <c r="W1172" s="159">
        <f>'прил 7'!W945</f>
        <v>0</v>
      </c>
      <c r="X1172" s="159">
        <f>'прил 7'!X945</f>
        <v>0</v>
      </c>
      <c r="Y1172" s="159">
        <f>'прил 7'!Y945</f>
        <v>0</v>
      </c>
      <c r="Z1172" s="159">
        <f>'прил 7'!Z945</f>
        <v>0</v>
      </c>
      <c r="AA1172" s="159">
        <f>'прил 7'!AA945</f>
        <v>0</v>
      </c>
      <c r="AB1172" s="159">
        <f>'прил 7'!AB945</f>
        <v>0</v>
      </c>
      <c r="AC1172" s="159">
        <f>'прил 7'!AC945</f>
        <v>0</v>
      </c>
      <c r="AD1172" s="159">
        <f>'прил 7'!AD945</f>
        <v>0</v>
      </c>
      <c r="AE1172" s="159">
        <f>'прил 7'!AE945</f>
        <v>0</v>
      </c>
      <c r="AF1172" s="159">
        <f>'прил 7'!AF945</f>
        <v>0</v>
      </c>
      <c r="AG1172" s="159">
        <v>71300</v>
      </c>
    </row>
    <row r="1173" spans="1:33" s="4" customFormat="1" ht="25.5" hidden="1">
      <c r="A1173" s="17" t="s">
        <v>663</v>
      </c>
      <c r="B1173" s="15">
        <v>793</v>
      </c>
      <c r="C1173" s="16" t="s">
        <v>26</v>
      </c>
      <c r="D1173" s="16" t="s">
        <v>90</v>
      </c>
      <c r="E1173" s="16" t="s">
        <v>278</v>
      </c>
      <c r="F1173" s="16"/>
      <c r="G1173" s="159">
        <f>G1174+G1176</f>
        <v>0</v>
      </c>
      <c r="H1173" s="159">
        <f t="shared" ref="H1173:AG1173" si="489">H1174+H1176</f>
        <v>0</v>
      </c>
      <c r="I1173" s="159">
        <f t="shared" si="489"/>
        <v>0</v>
      </c>
      <c r="J1173" s="159">
        <f t="shared" si="489"/>
        <v>0</v>
      </c>
      <c r="K1173" s="159">
        <f t="shared" si="489"/>
        <v>0</v>
      </c>
      <c r="L1173" s="159">
        <f t="shared" si="489"/>
        <v>0</v>
      </c>
      <c r="M1173" s="159">
        <f t="shared" si="489"/>
        <v>0</v>
      </c>
      <c r="N1173" s="159">
        <f t="shared" si="489"/>
        <v>0</v>
      </c>
      <c r="O1173" s="159">
        <f t="shared" si="489"/>
        <v>0</v>
      </c>
      <c r="P1173" s="159">
        <f t="shared" si="489"/>
        <v>0</v>
      </c>
      <c r="Q1173" s="159">
        <f t="shared" si="489"/>
        <v>0</v>
      </c>
      <c r="R1173" s="159">
        <f t="shared" si="489"/>
        <v>0</v>
      </c>
      <c r="S1173" s="159">
        <f t="shared" si="489"/>
        <v>0</v>
      </c>
      <c r="T1173" s="159">
        <f t="shared" si="489"/>
        <v>0</v>
      </c>
      <c r="U1173" s="159">
        <f t="shared" si="489"/>
        <v>0</v>
      </c>
      <c r="V1173" s="159">
        <f t="shared" si="489"/>
        <v>0</v>
      </c>
      <c r="W1173" s="159">
        <f t="shared" si="489"/>
        <v>0</v>
      </c>
      <c r="X1173" s="159">
        <f t="shared" si="489"/>
        <v>0</v>
      </c>
      <c r="Y1173" s="159">
        <f t="shared" si="489"/>
        <v>0</v>
      </c>
      <c r="Z1173" s="159">
        <f t="shared" si="489"/>
        <v>0</v>
      </c>
      <c r="AA1173" s="159">
        <f t="shared" si="489"/>
        <v>0</v>
      </c>
      <c r="AB1173" s="159">
        <f t="shared" si="489"/>
        <v>0</v>
      </c>
      <c r="AC1173" s="159">
        <f t="shared" si="489"/>
        <v>0</v>
      </c>
      <c r="AD1173" s="159">
        <f t="shared" si="489"/>
        <v>0</v>
      </c>
      <c r="AE1173" s="159">
        <f t="shared" si="489"/>
        <v>0</v>
      </c>
      <c r="AF1173" s="159">
        <f t="shared" si="489"/>
        <v>0</v>
      </c>
      <c r="AG1173" s="159">
        <f t="shared" si="489"/>
        <v>0</v>
      </c>
    </row>
    <row r="1174" spans="1:33" s="4" customFormat="1" ht="51" hidden="1">
      <c r="A1174" s="17" t="s">
        <v>643</v>
      </c>
      <c r="B1174" s="15">
        <v>793</v>
      </c>
      <c r="C1174" s="16" t="s">
        <v>26</v>
      </c>
      <c r="D1174" s="16" t="s">
        <v>90</v>
      </c>
      <c r="E1174" s="16" t="s">
        <v>278</v>
      </c>
      <c r="F1174" s="16" t="s">
        <v>95</v>
      </c>
      <c r="G1174" s="159">
        <f>G1175</f>
        <v>0</v>
      </c>
      <c r="H1174" s="159">
        <f t="shared" ref="H1174:AG1174" si="490">H1175</f>
        <v>0</v>
      </c>
      <c r="I1174" s="159">
        <f t="shared" si="490"/>
        <v>0</v>
      </c>
      <c r="J1174" s="159">
        <f t="shared" si="490"/>
        <v>0</v>
      </c>
      <c r="K1174" s="159">
        <f t="shared" si="490"/>
        <v>0</v>
      </c>
      <c r="L1174" s="159">
        <f t="shared" si="490"/>
        <v>0</v>
      </c>
      <c r="M1174" s="159">
        <f t="shared" si="490"/>
        <v>0</v>
      </c>
      <c r="N1174" s="159">
        <f t="shared" si="490"/>
        <v>0</v>
      </c>
      <c r="O1174" s="159">
        <f t="shared" si="490"/>
        <v>0</v>
      </c>
      <c r="P1174" s="159">
        <f t="shared" si="490"/>
        <v>0</v>
      </c>
      <c r="Q1174" s="159">
        <f t="shared" si="490"/>
        <v>0</v>
      </c>
      <c r="R1174" s="159">
        <f t="shared" si="490"/>
        <v>0</v>
      </c>
      <c r="S1174" s="159">
        <f t="shared" si="490"/>
        <v>0</v>
      </c>
      <c r="T1174" s="159">
        <f t="shared" si="490"/>
        <v>0</v>
      </c>
      <c r="U1174" s="159">
        <f t="shared" si="490"/>
        <v>0</v>
      </c>
      <c r="V1174" s="159">
        <f t="shared" si="490"/>
        <v>0</v>
      </c>
      <c r="W1174" s="159">
        <f t="shared" si="490"/>
        <v>0</v>
      </c>
      <c r="X1174" s="159">
        <f t="shared" si="490"/>
        <v>0</v>
      </c>
      <c r="Y1174" s="159">
        <f t="shared" si="490"/>
        <v>0</v>
      </c>
      <c r="Z1174" s="159">
        <f t="shared" si="490"/>
        <v>0</v>
      </c>
      <c r="AA1174" s="159">
        <f t="shared" si="490"/>
        <v>0</v>
      </c>
      <c r="AB1174" s="159">
        <f t="shared" si="490"/>
        <v>0</v>
      </c>
      <c r="AC1174" s="159">
        <f t="shared" si="490"/>
        <v>0</v>
      </c>
      <c r="AD1174" s="159">
        <f t="shared" si="490"/>
        <v>0</v>
      </c>
      <c r="AE1174" s="159">
        <f t="shared" si="490"/>
        <v>0</v>
      </c>
      <c r="AF1174" s="159">
        <f t="shared" si="490"/>
        <v>0</v>
      </c>
      <c r="AG1174" s="159">
        <f t="shared" si="490"/>
        <v>0</v>
      </c>
    </row>
    <row r="1175" spans="1:33" s="4" customFormat="1" ht="25.5" hidden="1">
      <c r="A1175" s="17" t="s">
        <v>93</v>
      </c>
      <c r="B1175" s="15">
        <v>793</v>
      </c>
      <c r="C1175" s="16" t="s">
        <v>26</v>
      </c>
      <c r="D1175" s="16" t="s">
        <v>90</v>
      </c>
      <c r="E1175" s="16" t="s">
        <v>278</v>
      </c>
      <c r="F1175" s="16" t="s">
        <v>96</v>
      </c>
      <c r="G1175" s="159">
        <f>'прил 7'!G950</f>
        <v>0</v>
      </c>
      <c r="H1175" s="159">
        <f>'прил 7'!H950</f>
        <v>0</v>
      </c>
      <c r="I1175" s="159">
        <f>'прил 7'!I950</f>
        <v>0</v>
      </c>
      <c r="J1175" s="159">
        <f>'прил 7'!J950</f>
        <v>0</v>
      </c>
      <c r="K1175" s="159">
        <f>'прил 7'!K950</f>
        <v>0</v>
      </c>
      <c r="L1175" s="159">
        <f>'прил 7'!L950</f>
        <v>0</v>
      </c>
      <c r="M1175" s="159">
        <f>'прил 7'!M950</f>
        <v>0</v>
      </c>
      <c r="N1175" s="159">
        <f>'прил 7'!N950</f>
        <v>0</v>
      </c>
      <c r="O1175" s="159">
        <f>'прил 7'!O950</f>
        <v>0</v>
      </c>
      <c r="P1175" s="159">
        <f>'прил 7'!P950</f>
        <v>0</v>
      </c>
      <c r="Q1175" s="159">
        <f>'прил 7'!Q950</f>
        <v>0</v>
      </c>
      <c r="R1175" s="159">
        <f>'прил 7'!R950</f>
        <v>0</v>
      </c>
      <c r="S1175" s="159">
        <f>'прил 7'!S950</f>
        <v>0</v>
      </c>
      <c r="T1175" s="159">
        <f>'прил 7'!T950</f>
        <v>0</v>
      </c>
      <c r="U1175" s="159">
        <f>'прил 7'!U950</f>
        <v>0</v>
      </c>
      <c r="V1175" s="159">
        <f>'прил 7'!V950</f>
        <v>0</v>
      </c>
      <c r="W1175" s="159">
        <f>'прил 7'!W950</f>
        <v>0</v>
      </c>
      <c r="X1175" s="159">
        <f>'прил 7'!X950</f>
        <v>0</v>
      </c>
      <c r="Y1175" s="159">
        <f>'прил 7'!Y950</f>
        <v>0</v>
      </c>
      <c r="Z1175" s="159">
        <f>'прил 7'!Z950</f>
        <v>0</v>
      </c>
      <c r="AA1175" s="159">
        <f>'прил 7'!AA950</f>
        <v>0</v>
      </c>
      <c r="AB1175" s="159">
        <f>'прил 7'!AB950</f>
        <v>0</v>
      </c>
      <c r="AC1175" s="159">
        <f>'прил 7'!AC950</f>
        <v>0</v>
      </c>
      <c r="AD1175" s="159">
        <f>'прил 7'!AD950</f>
        <v>0</v>
      </c>
      <c r="AE1175" s="159">
        <f>'прил 7'!AE950</f>
        <v>0</v>
      </c>
      <c r="AF1175" s="159">
        <f>'прил 7'!AF950</f>
        <v>0</v>
      </c>
      <c r="AG1175" s="159">
        <f>'прил 7'!AG950</f>
        <v>0</v>
      </c>
    </row>
    <row r="1176" spans="1:33" s="4" customFormat="1" hidden="1">
      <c r="A1176" s="17" t="s">
        <v>649</v>
      </c>
      <c r="B1176" s="15">
        <v>793</v>
      </c>
      <c r="C1176" s="16" t="s">
        <v>26</v>
      </c>
      <c r="D1176" s="16" t="s">
        <v>90</v>
      </c>
      <c r="E1176" s="16" t="s">
        <v>278</v>
      </c>
      <c r="F1176" s="16" t="s">
        <v>50</v>
      </c>
      <c r="G1176" s="159">
        <f>G1177</f>
        <v>0</v>
      </c>
      <c r="H1176" s="159">
        <f t="shared" ref="H1176:AG1176" si="491">H1177</f>
        <v>0</v>
      </c>
      <c r="I1176" s="159">
        <f t="shared" si="491"/>
        <v>0</v>
      </c>
      <c r="J1176" s="159">
        <f t="shared" si="491"/>
        <v>0</v>
      </c>
      <c r="K1176" s="159">
        <f t="shared" si="491"/>
        <v>0</v>
      </c>
      <c r="L1176" s="159">
        <f t="shared" si="491"/>
        <v>0</v>
      </c>
      <c r="M1176" s="159">
        <f t="shared" si="491"/>
        <v>0</v>
      </c>
      <c r="N1176" s="159">
        <f t="shared" si="491"/>
        <v>0</v>
      </c>
      <c r="O1176" s="159">
        <f t="shared" si="491"/>
        <v>0</v>
      </c>
      <c r="P1176" s="159">
        <f t="shared" si="491"/>
        <v>0</v>
      </c>
      <c r="Q1176" s="159">
        <f t="shared" si="491"/>
        <v>0</v>
      </c>
      <c r="R1176" s="159">
        <f t="shared" si="491"/>
        <v>0</v>
      </c>
      <c r="S1176" s="159">
        <f t="shared" si="491"/>
        <v>0</v>
      </c>
      <c r="T1176" s="159">
        <f t="shared" si="491"/>
        <v>0</v>
      </c>
      <c r="U1176" s="159">
        <f t="shared" si="491"/>
        <v>0</v>
      </c>
      <c r="V1176" s="159">
        <f t="shared" si="491"/>
        <v>0</v>
      </c>
      <c r="W1176" s="159">
        <f t="shared" si="491"/>
        <v>0</v>
      </c>
      <c r="X1176" s="159">
        <f t="shared" si="491"/>
        <v>0</v>
      </c>
      <c r="Y1176" s="159">
        <f t="shared" si="491"/>
        <v>0</v>
      </c>
      <c r="Z1176" s="159">
        <f t="shared" si="491"/>
        <v>0</v>
      </c>
      <c r="AA1176" s="159">
        <f t="shared" si="491"/>
        <v>0</v>
      </c>
      <c r="AB1176" s="159">
        <f t="shared" si="491"/>
        <v>0</v>
      </c>
      <c r="AC1176" s="159">
        <f t="shared" si="491"/>
        <v>0</v>
      </c>
      <c r="AD1176" s="159">
        <f t="shared" si="491"/>
        <v>0</v>
      </c>
      <c r="AE1176" s="159">
        <f t="shared" si="491"/>
        <v>0</v>
      </c>
      <c r="AF1176" s="159">
        <f t="shared" si="491"/>
        <v>0</v>
      </c>
      <c r="AG1176" s="159">
        <f t="shared" si="491"/>
        <v>0</v>
      </c>
    </row>
    <row r="1177" spans="1:33" s="4" customFormat="1" ht="25.5" hidden="1">
      <c r="A1177" s="17" t="s">
        <v>51</v>
      </c>
      <c r="B1177" s="15">
        <v>793</v>
      </c>
      <c r="C1177" s="16" t="s">
        <v>26</v>
      </c>
      <c r="D1177" s="16" t="s">
        <v>90</v>
      </c>
      <c r="E1177" s="16" t="s">
        <v>278</v>
      </c>
      <c r="F1177" s="16" t="s">
        <v>52</v>
      </c>
      <c r="G1177" s="159">
        <f>'прил 7'!G954</f>
        <v>0</v>
      </c>
      <c r="H1177" s="159">
        <f>'прил 7'!H954</f>
        <v>0</v>
      </c>
      <c r="I1177" s="159">
        <f>'прил 7'!I954</f>
        <v>0</v>
      </c>
      <c r="J1177" s="159">
        <f>'прил 7'!J954</f>
        <v>0</v>
      </c>
      <c r="K1177" s="159">
        <f>'прил 7'!K954</f>
        <v>0</v>
      </c>
      <c r="L1177" s="159">
        <f>'прил 7'!L954</f>
        <v>0</v>
      </c>
      <c r="M1177" s="159">
        <f>'прил 7'!M954</f>
        <v>0</v>
      </c>
      <c r="N1177" s="159">
        <f>'прил 7'!N954</f>
        <v>0</v>
      </c>
      <c r="O1177" s="159">
        <f>'прил 7'!O954</f>
        <v>0</v>
      </c>
      <c r="P1177" s="159">
        <f>'прил 7'!P954</f>
        <v>0</v>
      </c>
      <c r="Q1177" s="159">
        <f>'прил 7'!Q954</f>
        <v>0</v>
      </c>
      <c r="R1177" s="159">
        <f>'прил 7'!R954</f>
        <v>0</v>
      </c>
      <c r="S1177" s="159">
        <f>'прил 7'!S954</f>
        <v>0</v>
      </c>
      <c r="T1177" s="159">
        <f>'прил 7'!T954</f>
        <v>0</v>
      </c>
      <c r="U1177" s="159">
        <f>'прил 7'!U954</f>
        <v>0</v>
      </c>
      <c r="V1177" s="159">
        <f>'прил 7'!V954</f>
        <v>0</v>
      </c>
      <c r="W1177" s="159">
        <f>'прил 7'!W954</f>
        <v>0</v>
      </c>
      <c r="X1177" s="159">
        <f>'прил 7'!X954</f>
        <v>0</v>
      </c>
      <c r="Y1177" s="159">
        <f>'прил 7'!Y954</f>
        <v>0</v>
      </c>
      <c r="Z1177" s="159">
        <f>'прил 7'!Z954</f>
        <v>0</v>
      </c>
      <c r="AA1177" s="159">
        <f>'прил 7'!AA954</f>
        <v>0</v>
      </c>
      <c r="AB1177" s="159">
        <f>'прил 7'!AB954</f>
        <v>0</v>
      </c>
      <c r="AC1177" s="159">
        <f>'прил 7'!AC954</f>
        <v>0</v>
      </c>
      <c r="AD1177" s="159">
        <f>'прил 7'!AD954</f>
        <v>0</v>
      </c>
      <c r="AE1177" s="159">
        <f>'прил 7'!AE954</f>
        <v>0</v>
      </c>
      <c r="AF1177" s="159">
        <f>'прил 7'!AF954</f>
        <v>0</v>
      </c>
      <c r="AG1177" s="159">
        <f>'прил 7'!AG954</f>
        <v>0</v>
      </c>
    </row>
    <row r="1178" spans="1:33" ht="41.25" hidden="1" customHeight="1">
      <c r="A1178" s="17" t="s">
        <v>668</v>
      </c>
      <c r="B1178" s="15">
        <v>793</v>
      </c>
      <c r="C1178" s="16" t="s">
        <v>26</v>
      </c>
      <c r="D1178" s="16" t="s">
        <v>90</v>
      </c>
      <c r="E1178" s="16" t="s">
        <v>277</v>
      </c>
      <c r="F1178" s="16"/>
      <c r="G1178" s="159">
        <f>G1179+G1181</f>
        <v>0</v>
      </c>
      <c r="H1178" s="159">
        <f t="shared" ref="H1178:AG1178" si="492">H1179+H1181</f>
        <v>0</v>
      </c>
      <c r="I1178" s="159">
        <f t="shared" si="492"/>
        <v>0</v>
      </c>
      <c r="J1178" s="159">
        <f t="shared" si="492"/>
        <v>0</v>
      </c>
      <c r="K1178" s="159">
        <f t="shared" si="492"/>
        <v>0</v>
      </c>
      <c r="L1178" s="159">
        <f t="shared" si="492"/>
        <v>0</v>
      </c>
      <c r="M1178" s="159">
        <f t="shared" si="492"/>
        <v>0</v>
      </c>
      <c r="N1178" s="159">
        <f t="shared" si="492"/>
        <v>0</v>
      </c>
      <c r="O1178" s="159">
        <f t="shared" si="492"/>
        <v>0</v>
      </c>
      <c r="P1178" s="159">
        <f t="shared" si="492"/>
        <v>0</v>
      </c>
      <c r="Q1178" s="159">
        <f t="shared" si="492"/>
        <v>0</v>
      </c>
      <c r="R1178" s="159">
        <f t="shared" si="492"/>
        <v>0</v>
      </c>
      <c r="S1178" s="159">
        <f t="shared" si="492"/>
        <v>0</v>
      </c>
      <c r="T1178" s="159">
        <f t="shared" si="492"/>
        <v>0</v>
      </c>
      <c r="U1178" s="159">
        <f t="shared" si="492"/>
        <v>0</v>
      </c>
      <c r="V1178" s="159">
        <f t="shared" si="492"/>
        <v>0</v>
      </c>
      <c r="W1178" s="159">
        <f t="shared" si="492"/>
        <v>0</v>
      </c>
      <c r="X1178" s="159">
        <f t="shared" si="492"/>
        <v>0</v>
      </c>
      <c r="Y1178" s="159">
        <f t="shared" si="492"/>
        <v>0</v>
      </c>
      <c r="Z1178" s="159">
        <f t="shared" si="492"/>
        <v>0</v>
      </c>
      <c r="AA1178" s="159">
        <f t="shared" si="492"/>
        <v>0</v>
      </c>
      <c r="AB1178" s="159">
        <f t="shared" si="492"/>
        <v>0</v>
      </c>
      <c r="AC1178" s="159">
        <f t="shared" si="492"/>
        <v>0</v>
      </c>
      <c r="AD1178" s="159">
        <f t="shared" si="492"/>
        <v>0</v>
      </c>
      <c r="AE1178" s="159">
        <f t="shared" si="492"/>
        <v>0</v>
      </c>
      <c r="AF1178" s="159">
        <f t="shared" si="492"/>
        <v>0</v>
      </c>
      <c r="AG1178" s="159">
        <f t="shared" si="492"/>
        <v>0</v>
      </c>
    </row>
    <row r="1179" spans="1:33" ht="51" hidden="1">
      <c r="A1179" s="17" t="s">
        <v>643</v>
      </c>
      <c r="B1179" s="15">
        <v>793</v>
      </c>
      <c r="C1179" s="16" t="s">
        <v>26</v>
      </c>
      <c r="D1179" s="16" t="s">
        <v>90</v>
      </c>
      <c r="E1179" s="16" t="s">
        <v>277</v>
      </c>
      <c r="F1179" s="16" t="s">
        <v>95</v>
      </c>
      <c r="G1179" s="159">
        <f>G1180</f>
        <v>0</v>
      </c>
      <c r="H1179" s="159">
        <f t="shared" ref="H1179:AG1179" si="493">H1180</f>
        <v>0</v>
      </c>
      <c r="I1179" s="159">
        <f t="shared" si="493"/>
        <v>0</v>
      </c>
      <c r="J1179" s="159">
        <f t="shared" si="493"/>
        <v>0</v>
      </c>
      <c r="K1179" s="159">
        <f t="shared" si="493"/>
        <v>0</v>
      </c>
      <c r="L1179" s="159">
        <f t="shared" si="493"/>
        <v>0</v>
      </c>
      <c r="M1179" s="159">
        <f t="shared" si="493"/>
        <v>0</v>
      </c>
      <c r="N1179" s="159">
        <f t="shared" si="493"/>
        <v>0</v>
      </c>
      <c r="O1179" s="159">
        <f t="shared" si="493"/>
        <v>0</v>
      </c>
      <c r="P1179" s="159">
        <f t="shared" si="493"/>
        <v>0</v>
      </c>
      <c r="Q1179" s="159">
        <f t="shared" si="493"/>
        <v>0</v>
      </c>
      <c r="R1179" s="159">
        <f t="shared" si="493"/>
        <v>0</v>
      </c>
      <c r="S1179" s="159">
        <f t="shared" si="493"/>
        <v>0</v>
      </c>
      <c r="T1179" s="159">
        <f t="shared" si="493"/>
        <v>0</v>
      </c>
      <c r="U1179" s="159">
        <f t="shared" si="493"/>
        <v>0</v>
      </c>
      <c r="V1179" s="159">
        <f t="shared" si="493"/>
        <v>0</v>
      </c>
      <c r="W1179" s="159">
        <f t="shared" si="493"/>
        <v>0</v>
      </c>
      <c r="X1179" s="159">
        <f t="shared" si="493"/>
        <v>0</v>
      </c>
      <c r="Y1179" s="159">
        <f t="shared" si="493"/>
        <v>0</v>
      </c>
      <c r="Z1179" s="159">
        <f t="shared" si="493"/>
        <v>0</v>
      </c>
      <c r="AA1179" s="159">
        <f t="shared" si="493"/>
        <v>0</v>
      </c>
      <c r="AB1179" s="159">
        <f t="shared" si="493"/>
        <v>0</v>
      </c>
      <c r="AC1179" s="159">
        <f t="shared" si="493"/>
        <v>0</v>
      </c>
      <c r="AD1179" s="159">
        <f t="shared" si="493"/>
        <v>0</v>
      </c>
      <c r="AE1179" s="159">
        <f t="shared" si="493"/>
        <v>0</v>
      </c>
      <c r="AF1179" s="159">
        <f t="shared" si="493"/>
        <v>0</v>
      </c>
      <c r="AG1179" s="159">
        <f t="shared" si="493"/>
        <v>0</v>
      </c>
    </row>
    <row r="1180" spans="1:33" ht="25.5" hidden="1" customHeight="1">
      <c r="A1180" s="17" t="s">
        <v>93</v>
      </c>
      <c r="B1180" s="15">
        <v>793</v>
      </c>
      <c r="C1180" s="16" t="s">
        <v>26</v>
      </c>
      <c r="D1180" s="16" t="s">
        <v>90</v>
      </c>
      <c r="E1180" s="16" t="s">
        <v>277</v>
      </c>
      <c r="F1180" s="16" t="s">
        <v>96</v>
      </c>
      <c r="G1180" s="159">
        <f>'прил 7'!G958</f>
        <v>0</v>
      </c>
      <c r="H1180" s="159">
        <f>'прил 7'!H958</f>
        <v>0</v>
      </c>
      <c r="I1180" s="159">
        <f>'прил 7'!I958</f>
        <v>0</v>
      </c>
      <c r="J1180" s="159">
        <f>'прил 7'!J958</f>
        <v>0</v>
      </c>
      <c r="K1180" s="159">
        <f>'прил 7'!K958</f>
        <v>0</v>
      </c>
      <c r="L1180" s="159">
        <f>'прил 7'!L958</f>
        <v>0</v>
      </c>
      <c r="M1180" s="159">
        <f>'прил 7'!M958</f>
        <v>0</v>
      </c>
      <c r="N1180" s="159">
        <f>'прил 7'!N958</f>
        <v>0</v>
      </c>
      <c r="O1180" s="159">
        <f>'прил 7'!O958</f>
        <v>0</v>
      </c>
      <c r="P1180" s="159">
        <f>'прил 7'!P958</f>
        <v>0</v>
      </c>
      <c r="Q1180" s="159">
        <f>'прил 7'!Q958</f>
        <v>0</v>
      </c>
      <c r="R1180" s="159">
        <f>'прил 7'!R958</f>
        <v>0</v>
      </c>
      <c r="S1180" s="159">
        <f>'прил 7'!S958</f>
        <v>0</v>
      </c>
      <c r="T1180" s="159">
        <f>'прил 7'!T958</f>
        <v>0</v>
      </c>
      <c r="U1180" s="159">
        <f>'прил 7'!U958</f>
        <v>0</v>
      </c>
      <c r="V1180" s="159">
        <f>'прил 7'!V958</f>
        <v>0</v>
      </c>
      <c r="W1180" s="159">
        <f>'прил 7'!W958</f>
        <v>0</v>
      </c>
      <c r="X1180" s="159">
        <f>'прил 7'!X958</f>
        <v>0</v>
      </c>
      <c r="Y1180" s="159">
        <f>'прил 7'!Y958</f>
        <v>0</v>
      </c>
      <c r="Z1180" s="159">
        <f>'прил 7'!Z958</f>
        <v>0</v>
      </c>
      <c r="AA1180" s="159">
        <f>'прил 7'!AA958</f>
        <v>0</v>
      </c>
      <c r="AB1180" s="159">
        <f>'прил 7'!AB958</f>
        <v>0</v>
      </c>
      <c r="AC1180" s="159">
        <f>'прил 7'!AC958</f>
        <v>0</v>
      </c>
      <c r="AD1180" s="159">
        <f>'прил 7'!AD958</f>
        <v>0</v>
      </c>
      <c r="AE1180" s="159">
        <f>'прил 7'!AE958</f>
        <v>0</v>
      </c>
      <c r="AF1180" s="159">
        <f>'прил 7'!AF958</f>
        <v>0</v>
      </c>
      <c r="AG1180" s="159">
        <f>'прил 7'!AG958</f>
        <v>0</v>
      </c>
    </row>
    <row r="1181" spans="1:33" ht="25.5" hidden="1" customHeight="1">
      <c r="A1181" s="17" t="s">
        <v>649</v>
      </c>
      <c r="B1181" s="15">
        <v>793</v>
      </c>
      <c r="C1181" s="16" t="s">
        <v>26</v>
      </c>
      <c r="D1181" s="16" t="s">
        <v>90</v>
      </c>
      <c r="E1181" s="16" t="s">
        <v>277</v>
      </c>
      <c r="F1181" s="16" t="s">
        <v>50</v>
      </c>
      <c r="G1181" s="159">
        <f>G1182</f>
        <v>0</v>
      </c>
      <c r="H1181" s="159">
        <f t="shared" ref="H1181:AG1181" si="494">H1182</f>
        <v>0</v>
      </c>
      <c r="I1181" s="159">
        <f t="shared" si="494"/>
        <v>0</v>
      </c>
      <c r="J1181" s="159">
        <f t="shared" si="494"/>
        <v>0</v>
      </c>
      <c r="K1181" s="159">
        <f t="shared" si="494"/>
        <v>0</v>
      </c>
      <c r="L1181" s="159">
        <f t="shared" si="494"/>
        <v>0</v>
      </c>
      <c r="M1181" s="159">
        <f t="shared" si="494"/>
        <v>0</v>
      </c>
      <c r="N1181" s="159">
        <f t="shared" si="494"/>
        <v>0</v>
      </c>
      <c r="O1181" s="159">
        <f t="shared" si="494"/>
        <v>0</v>
      </c>
      <c r="P1181" s="159">
        <f t="shared" si="494"/>
        <v>0</v>
      </c>
      <c r="Q1181" s="159">
        <f t="shared" si="494"/>
        <v>0</v>
      </c>
      <c r="R1181" s="159">
        <f t="shared" si="494"/>
        <v>0</v>
      </c>
      <c r="S1181" s="159">
        <f t="shared" si="494"/>
        <v>0</v>
      </c>
      <c r="T1181" s="159">
        <f t="shared" si="494"/>
        <v>0</v>
      </c>
      <c r="U1181" s="159">
        <f t="shared" si="494"/>
        <v>0</v>
      </c>
      <c r="V1181" s="159">
        <f t="shared" si="494"/>
        <v>0</v>
      </c>
      <c r="W1181" s="159">
        <f t="shared" si="494"/>
        <v>0</v>
      </c>
      <c r="X1181" s="159">
        <f t="shared" si="494"/>
        <v>0</v>
      </c>
      <c r="Y1181" s="159">
        <f t="shared" si="494"/>
        <v>0</v>
      </c>
      <c r="Z1181" s="159">
        <f t="shared" si="494"/>
        <v>0</v>
      </c>
      <c r="AA1181" s="159">
        <f t="shared" si="494"/>
        <v>0</v>
      </c>
      <c r="AB1181" s="159">
        <f t="shared" si="494"/>
        <v>0</v>
      </c>
      <c r="AC1181" s="159">
        <f t="shared" si="494"/>
        <v>0</v>
      </c>
      <c r="AD1181" s="159">
        <f t="shared" si="494"/>
        <v>0</v>
      </c>
      <c r="AE1181" s="159">
        <f t="shared" si="494"/>
        <v>0</v>
      </c>
      <c r="AF1181" s="159">
        <f t="shared" si="494"/>
        <v>0</v>
      </c>
      <c r="AG1181" s="159">
        <f t="shared" si="494"/>
        <v>0</v>
      </c>
    </row>
    <row r="1182" spans="1:33" ht="25.5" hidden="1" customHeight="1">
      <c r="A1182" s="17" t="s">
        <v>51</v>
      </c>
      <c r="B1182" s="15">
        <v>793</v>
      </c>
      <c r="C1182" s="16" t="s">
        <v>26</v>
      </c>
      <c r="D1182" s="16" t="s">
        <v>90</v>
      </c>
      <c r="E1182" s="16" t="s">
        <v>277</v>
      </c>
      <c r="F1182" s="16" t="s">
        <v>52</v>
      </c>
      <c r="G1182" s="159">
        <f>'прил 7'!G962</f>
        <v>0</v>
      </c>
      <c r="H1182" s="159">
        <f>'прил 7'!H962</f>
        <v>0</v>
      </c>
      <c r="I1182" s="159">
        <f>'прил 7'!I962</f>
        <v>0</v>
      </c>
      <c r="J1182" s="159">
        <f>'прил 7'!J962</f>
        <v>0</v>
      </c>
      <c r="K1182" s="159">
        <f>'прил 7'!K962</f>
        <v>0</v>
      </c>
      <c r="L1182" s="159">
        <f>'прил 7'!L962</f>
        <v>0</v>
      </c>
      <c r="M1182" s="159">
        <f>'прил 7'!M962</f>
        <v>0</v>
      </c>
      <c r="N1182" s="159">
        <f>'прил 7'!N962</f>
        <v>0</v>
      </c>
      <c r="O1182" s="159">
        <f>'прил 7'!O962</f>
        <v>0</v>
      </c>
      <c r="P1182" s="159">
        <f>'прил 7'!P962</f>
        <v>0</v>
      </c>
      <c r="Q1182" s="159">
        <f>'прил 7'!Q962</f>
        <v>0</v>
      </c>
      <c r="R1182" s="159">
        <f>'прил 7'!R962</f>
        <v>0</v>
      </c>
      <c r="S1182" s="159">
        <f>'прил 7'!S962</f>
        <v>0</v>
      </c>
      <c r="T1182" s="159">
        <f>'прил 7'!T962</f>
        <v>0</v>
      </c>
      <c r="U1182" s="159">
        <f>'прил 7'!U962</f>
        <v>0</v>
      </c>
      <c r="V1182" s="159">
        <f>'прил 7'!V962</f>
        <v>0</v>
      </c>
      <c r="W1182" s="159">
        <f>'прил 7'!W962</f>
        <v>0</v>
      </c>
      <c r="X1182" s="159">
        <f>'прил 7'!X962</f>
        <v>0</v>
      </c>
      <c r="Y1182" s="159">
        <f>'прил 7'!Y962</f>
        <v>0</v>
      </c>
      <c r="Z1182" s="159">
        <f>'прил 7'!Z962</f>
        <v>0</v>
      </c>
      <c r="AA1182" s="159">
        <f>'прил 7'!AA962</f>
        <v>0</v>
      </c>
      <c r="AB1182" s="159">
        <f>'прил 7'!AB962</f>
        <v>0</v>
      </c>
      <c r="AC1182" s="159">
        <f>'прил 7'!AC962</f>
        <v>0</v>
      </c>
      <c r="AD1182" s="159">
        <f>'прил 7'!AD962</f>
        <v>0</v>
      </c>
      <c r="AE1182" s="159">
        <f>'прил 7'!AE962</f>
        <v>0</v>
      </c>
      <c r="AF1182" s="159">
        <f>'прил 7'!AF962</f>
        <v>0</v>
      </c>
      <c r="AG1182" s="159">
        <f>'прил 7'!AG962</f>
        <v>0</v>
      </c>
    </row>
    <row r="1183" spans="1:33" ht="41.25" hidden="1" customHeight="1">
      <c r="A1183" s="17" t="s">
        <v>669</v>
      </c>
      <c r="B1183" s="15">
        <v>793</v>
      </c>
      <c r="C1183" s="16" t="s">
        <v>26</v>
      </c>
      <c r="D1183" s="16" t="s">
        <v>90</v>
      </c>
      <c r="E1183" s="16" t="s">
        <v>279</v>
      </c>
      <c r="F1183" s="16"/>
      <c r="G1183" s="159">
        <f>G1184+G1186</f>
        <v>0</v>
      </c>
      <c r="H1183" s="159">
        <f t="shared" ref="H1183:AG1183" si="495">H1184+H1186</f>
        <v>0</v>
      </c>
      <c r="I1183" s="159">
        <f t="shared" si="495"/>
        <v>0</v>
      </c>
      <c r="J1183" s="159">
        <f t="shared" si="495"/>
        <v>0</v>
      </c>
      <c r="K1183" s="159">
        <f t="shared" si="495"/>
        <v>0</v>
      </c>
      <c r="L1183" s="159">
        <f t="shared" si="495"/>
        <v>0</v>
      </c>
      <c r="M1183" s="159">
        <f t="shared" si="495"/>
        <v>0</v>
      </c>
      <c r="N1183" s="159">
        <f t="shared" si="495"/>
        <v>0</v>
      </c>
      <c r="O1183" s="159">
        <f t="shared" si="495"/>
        <v>0</v>
      </c>
      <c r="P1183" s="159">
        <f t="shared" si="495"/>
        <v>0</v>
      </c>
      <c r="Q1183" s="159">
        <f t="shared" si="495"/>
        <v>0</v>
      </c>
      <c r="R1183" s="159">
        <f t="shared" si="495"/>
        <v>0</v>
      </c>
      <c r="S1183" s="159">
        <f t="shared" si="495"/>
        <v>0</v>
      </c>
      <c r="T1183" s="159">
        <f t="shared" si="495"/>
        <v>0</v>
      </c>
      <c r="U1183" s="159">
        <f t="shared" si="495"/>
        <v>0</v>
      </c>
      <c r="V1183" s="159">
        <f t="shared" si="495"/>
        <v>0</v>
      </c>
      <c r="W1183" s="159">
        <f t="shared" si="495"/>
        <v>0</v>
      </c>
      <c r="X1183" s="159">
        <f t="shared" si="495"/>
        <v>0</v>
      </c>
      <c r="Y1183" s="159">
        <f t="shared" si="495"/>
        <v>0</v>
      </c>
      <c r="Z1183" s="159">
        <f t="shared" si="495"/>
        <v>0</v>
      </c>
      <c r="AA1183" s="159">
        <f t="shared" si="495"/>
        <v>0</v>
      </c>
      <c r="AB1183" s="159">
        <f t="shared" si="495"/>
        <v>0</v>
      </c>
      <c r="AC1183" s="159">
        <f t="shared" si="495"/>
        <v>0</v>
      </c>
      <c r="AD1183" s="159">
        <f t="shared" si="495"/>
        <v>0</v>
      </c>
      <c r="AE1183" s="159">
        <f t="shared" si="495"/>
        <v>0</v>
      </c>
      <c r="AF1183" s="159">
        <f t="shared" si="495"/>
        <v>0</v>
      </c>
      <c r="AG1183" s="159">
        <f t="shared" si="495"/>
        <v>0</v>
      </c>
    </row>
    <row r="1184" spans="1:33" ht="51" hidden="1">
      <c r="A1184" s="17" t="s">
        <v>643</v>
      </c>
      <c r="B1184" s="15">
        <v>793</v>
      </c>
      <c r="C1184" s="16" t="s">
        <v>26</v>
      </c>
      <c r="D1184" s="16" t="s">
        <v>90</v>
      </c>
      <c r="E1184" s="16" t="s">
        <v>279</v>
      </c>
      <c r="F1184" s="16" t="s">
        <v>95</v>
      </c>
      <c r="G1184" s="159">
        <f>G1185</f>
        <v>0</v>
      </c>
      <c r="H1184" s="159">
        <f t="shared" ref="H1184:AG1184" si="496">H1185</f>
        <v>0</v>
      </c>
      <c r="I1184" s="159">
        <f t="shared" si="496"/>
        <v>0</v>
      </c>
      <c r="J1184" s="159">
        <f t="shared" si="496"/>
        <v>0</v>
      </c>
      <c r="K1184" s="159">
        <f t="shared" si="496"/>
        <v>0</v>
      </c>
      <c r="L1184" s="159">
        <f t="shared" si="496"/>
        <v>0</v>
      </c>
      <c r="M1184" s="159">
        <f t="shared" si="496"/>
        <v>0</v>
      </c>
      <c r="N1184" s="159">
        <f t="shared" si="496"/>
        <v>0</v>
      </c>
      <c r="O1184" s="159">
        <f t="shared" si="496"/>
        <v>0</v>
      </c>
      <c r="P1184" s="159">
        <f t="shared" si="496"/>
        <v>0</v>
      </c>
      <c r="Q1184" s="159">
        <f t="shared" si="496"/>
        <v>0</v>
      </c>
      <c r="R1184" s="159">
        <f t="shared" si="496"/>
        <v>0</v>
      </c>
      <c r="S1184" s="159">
        <f t="shared" si="496"/>
        <v>0</v>
      </c>
      <c r="T1184" s="159">
        <f t="shared" si="496"/>
        <v>0</v>
      </c>
      <c r="U1184" s="159">
        <f t="shared" si="496"/>
        <v>0</v>
      </c>
      <c r="V1184" s="159">
        <f t="shared" si="496"/>
        <v>0</v>
      </c>
      <c r="W1184" s="159">
        <f t="shared" si="496"/>
        <v>0</v>
      </c>
      <c r="X1184" s="159">
        <f t="shared" si="496"/>
        <v>0</v>
      </c>
      <c r="Y1184" s="159">
        <f t="shared" si="496"/>
        <v>0</v>
      </c>
      <c r="Z1184" s="159">
        <f t="shared" si="496"/>
        <v>0</v>
      </c>
      <c r="AA1184" s="159">
        <f t="shared" si="496"/>
        <v>0</v>
      </c>
      <c r="AB1184" s="159">
        <f t="shared" si="496"/>
        <v>0</v>
      </c>
      <c r="AC1184" s="159">
        <f t="shared" si="496"/>
        <v>0</v>
      </c>
      <c r="AD1184" s="159">
        <f t="shared" si="496"/>
        <v>0</v>
      </c>
      <c r="AE1184" s="159">
        <f t="shared" si="496"/>
        <v>0</v>
      </c>
      <c r="AF1184" s="159">
        <f t="shared" si="496"/>
        <v>0</v>
      </c>
      <c r="AG1184" s="159">
        <f t="shared" si="496"/>
        <v>0</v>
      </c>
    </row>
    <row r="1185" spans="1:33" ht="25.5" hidden="1" customHeight="1">
      <c r="A1185" s="17" t="s">
        <v>93</v>
      </c>
      <c r="B1185" s="15">
        <v>793</v>
      </c>
      <c r="C1185" s="16" t="s">
        <v>26</v>
      </c>
      <c r="D1185" s="16" t="s">
        <v>90</v>
      </c>
      <c r="E1185" s="16" t="s">
        <v>279</v>
      </c>
      <c r="F1185" s="16" t="s">
        <v>96</v>
      </c>
      <c r="G1185" s="159">
        <f>'прил 7'!G966</f>
        <v>0</v>
      </c>
      <c r="H1185" s="159">
        <f>'прил 7'!H966</f>
        <v>0</v>
      </c>
      <c r="I1185" s="159">
        <f>'прил 7'!I966</f>
        <v>0</v>
      </c>
      <c r="J1185" s="159">
        <f>'прил 7'!J966</f>
        <v>0</v>
      </c>
      <c r="K1185" s="159">
        <f>'прил 7'!K966</f>
        <v>0</v>
      </c>
      <c r="L1185" s="159">
        <f>'прил 7'!L966</f>
        <v>0</v>
      </c>
      <c r="M1185" s="159">
        <f>'прил 7'!M966</f>
        <v>0</v>
      </c>
      <c r="N1185" s="159">
        <f>'прил 7'!N966</f>
        <v>0</v>
      </c>
      <c r="O1185" s="159">
        <f>'прил 7'!O966</f>
        <v>0</v>
      </c>
      <c r="P1185" s="159">
        <f>'прил 7'!P966</f>
        <v>0</v>
      </c>
      <c r="Q1185" s="159">
        <f>'прил 7'!Q966</f>
        <v>0</v>
      </c>
      <c r="R1185" s="159">
        <f>'прил 7'!R966</f>
        <v>0</v>
      </c>
      <c r="S1185" s="159">
        <f>'прил 7'!S966</f>
        <v>0</v>
      </c>
      <c r="T1185" s="159">
        <f>'прил 7'!T966</f>
        <v>0</v>
      </c>
      <c r="U1185" s="159">
        <f>'прил 7'!U966</f>
        <v>0</v>
      </c>
      <c r="V1185" s="159">
        <f>'прил 7'!V966</f>
        <v>0</v>
      </c>
      <c r="W1185" s="159">
        <f>'прил 7'!W966</f>
        <v>0</v>
      </c>
      <c r="X1185" s="159">
        <f>'прил 7'!X966</f>
        <v>0</v>
      </c>
      <c r="Y1185" s="159">
        <f>'прил 7'!Y966</f>
        <v>0</v>
      </c>
      <c r="Z1185" s="159">
        <f>'прил 7'!Z966</f>
        <v>0</v>
      </c>
      <c r="AA1185" s="159">
        <f>'прил 7'!AA966</f>
        <v>0</v>
      </c>
      <c r="AB1185" s="159">
        <f>'прил 7'!AB966</f>
        <v>0</v>
      </c>
      <c r="AC1185" s="159">
        <f>'прил 7'!AC966</f>
        <v>0</v>
      </c>
      <c r="AD1185" s="159">
        <f>'прил 7'!AD966</f>
        <v>0</v>
      </c>
      <c r="AE1185" s="159">
        <f>'прил 7'!AE966</f>
        <v>0</v>
      </c>
      <c r="AF1185" s="159">
        <f>'прил 7'!AF966</f>
        <v>0</v>
      </c>
      <c r="AG1185" s="159">
        <f>'прил 7'!AG966</f>
        <v>0</v>
      </c>
    </row>
    <row r="1186" spans="1:33" ht="25.5" hidden="1" customHeight="1">
      <c r="A1186" s="17" t="s">
        <v>649</v>
      </c>
      <c r="B1186" s="15">
        <v>793</v>
      </c>
      <c r="C1186" s="16" t="s">
        <v>26</v>
      </c>
      <c r="D1186" s="16" t="s">
        <v>90</v>
      </c>
      <c r="E1186" s="16" t="s">
        <v>279</v>
      </c>
      <c r="F1186" s="16" t="s">
        <v>50</v>
      </c>
      <c r="G1186" s="159">
        <f>G1187</f>
        <v>0</v>
      </c>
      <c r="H1186" s="159">
        <f t="shared" ref="H1186:AG1186" si="497">H1187</f>
        <v>0</v>
      </c>
      <c r="I1186" s="159">
        <f t="shared" si="497"/>
        <v>0</v>
      </c>
      <c r="J1186" s="159">
        <f t="shared" si="497"/>
        <v>0</v>
      </c>
      <c r="K1186" s="159">
        <f t="shared" si="497"/>
        <v>0</v>
      </c>
      <c r="L1186" s="159">
        <f t="shared" si="497"/>
        <v>0</v>
      </c>
      <c r="M1186" s="159">
        <f t="shared" si="497"/>
        <v>0</v>
      </c>
      <c r="N1186" s="159">
        <f t="shared" si="497"/>
        <v>0</v>
      </c>
      <c r="O1186" s="159">
        <f t="shared" si="497"/>
        <v>0</v>
      </c>
      <c r="P1186" s="159">
        <f t="shared" si="497"/>
        <v>0</v>
      </c>
      <c r="Q1186" s="159">
        <f t="shared" si="497"/>
        <v>0</v>
      </c>
      <c r="R1186" s="159">
        <f t="shared" si="497"/>
        <v>0</v>
      </c>
      <c r="S1186" s="159">
        <f t="shared" si="497"/>
        <v>0</v>
      </c>
      <c r="T1186" s="159">
        <f t="shared" si="497"/>
        <v>0</v>
      </c>
      <c r="U1186" s="159">
        <f t="shared" si="497"/>
        <v>0</v>
      </c>
      <c r="V1186" s="159">
        <f t="shared" si="497"/>
        <v>0</v>
      </c>
      <c r="W1186" s="159">
        <f t="shared" si="497"/>
        <v>0</v>
      </c>
      <c r="X1186" s="159">
        <f t="shared" si="497"/>
        <v>0</v>
      </c>
      <c r="Y1186" s="159">
        <f t="shared" si="497"/>
        <v>0</v>
      </c>
      <c r="Z1186" s="159">
        <f t="shared" si="497"/>
        <v>0</v>
      </c>
      <c r="AA1186" s="159">
        <f t="shared" si="497"/>
        <v>0</v>
      </c>
      <c r="AB1186" s="159">
        <f t="shared" si="497"/>
        <v>0</v>
      </c>
      <c r="AC1186" s="159">
        <f t="shared" si="497"/>
        <v>0</v>
      </c>
      <c r="AD1186" s="159">
        <f t="shared" si="497"/>
        <v>0</v>
      </c>
      <c r="AE1186" s="159">
        <f t="shared" si="497"/>
        <v>0</v>
      </c>
      <c r="AF1186" s="159">
        <f t="shared" si="497"/>
        <v>0</v>
      </c>
      <c r="AG1186" s="159">
        <f t="shared" si="497"/>
        <v>0</v>
      </c>
    </row>
    <row r="1187" spans="1:33" ht="25.5" hidden="1" customHeight="1">
      <c r="A1187" s="17" t="s">
        <v>51</v>
      </c>
      <c r="B1187" s="15">
        <v>793</v>
      </c>
      <c r="C1187" s="16" t="s">
        <v>26</v>
      </c>
      <c r="D1187" s="16" t="s">
        <v>90</v>
      </c>
      <c r="E1187" s="16" t="s">
        <v>279</v>
      </c>
      <c r="F1187" s="16" t="s">
        <v>52</v>
      </c>
      <c r="G1187" s="159">
        <f>'прил 7'!G970</f>
        <v>0</v>
      </c>
      <c r="H1187" s="159">
        <f>'прил 7'!H970</f>
        <v>0</v>
      </c>
      <c r="I1187" s="159">
        <f>'прил 7'!I970</f>
        <v>0</v>
      </c>
      <c r="J1187" s="159">
        <f>'прил 7'!J970</f>
        <v>0</v>
      </c>
      <c r="K1187" s="159">
        <f>'прил 7'!K970</f>
        <v>0</v>
      </c>
      <c r="L1187" s="159">
        <f>'прил 7'!L970</f>
        <v>0</v>
      </c>
      <c r="M1187" s="159">
        <f>'прил 7'!M970</f>
        <v>0</v>
      </c>
      <c r="N1187" s="159">
        <f>'прил 7'!N970</f>
        <v>0</v>
      </c>
      <c r="O1187" s="159">
        <f>'прил 7'!O970</f>
        <v>0</v>
      </c>
      <c r="P1187" s="159">
        <f>'прил 7'!P970</f>
        <v>0</v>
      </c>
      <c r="Q1187" s="159">
        <f>'прил 7'!Q970</f>
        <v>0</v>
      </c>
      <c r="R1187" s="159">
        <f>'прил 7'!R970</f>
        <v>0</v>
      </c>
      <c r="S1187" s="159">
        <f>'прил 7'!S970</f>
        <v>0</v>
      </c>
      <c r="T1187" s="159">
        <f>'прил 7'!T970</f>
        <v>0</v>
      </c>
      <c r="U1187" s="159">
        <f>'прил 7'!U970</f>
        <v>0</v>
      </c>
      <c r="V1187" s="159">
        <f>'прил 7'!V970</f>
        <v>0</v>
      </c>
      <c r="W1187" s="159">
        <f>'прил 7'!W970</f>
        <v>0</v>
      </c>
      <c r="X1187" s="159">
        <f>'прил 7'!X970</f>
        <v>0</v>
      </c>
      <c r="Y1187" s="159">
        <f>'прил 7'!Y970</f>
        <v>0</v>
      </c>
      <c r="Z1187" s="159">
        <f>'прил 7'!Z970</f>
        <v>0</v>
      </c>
      <c r="AA1187" s="159">
        <f>'прил 7'!AA970</f>
        <v>0</v>
      </c>
      <c r="AB1187" s="159">
        <f>'прил 7'!AB970</f>
        <v>0</v>
      </c>
      <c r="AC1187" s="159">
        <f>'прил 7'!AC970</f>
        <v>0</v>
      </c>
      <c r="AD1187" s="159">
        <f>'прил 7'!AD970</f>
        <v>0</v>
      </c>
      <c r="AE1187" s="159">
        <f>'прил 7'!AE970</f>
        <v>0</v>
      </c>
      <c r="AF1187" s="159">
        <f>'прил 7'!AF970</f>
        <v>0</v>
      </c>
      <c r="AG1187" s="159">
        <f>'прил 7'!AG970</f>
        <v>0</v>
      </c>
    </row>
    <row r="1188" spans="1:33" s="4" customFormat="1" ht="38.25">
      <c r="A1188" s="17" t="s">
        <v>893</v>
      </c>
      <c r="B1188" s="15">
        <v>793</v>
      </c>
      <c r="C1188" s="16" t="s">
        <v>26</v>
      </c>
      <c r="D1188" s="16" t="s">
        <v>90</v>
      </c>
      <c r="E1188" s="16" t="s">
        <v>892</v>
      </c>
      <c r="F1188" s="16"/>
      <c r="G1188" s="159">
        <f>G1189+G1193</f>
        <v>1433800</v>
      </c>
      <c r="H1188" s="159">
        <f t="shared" ref="H1188:AG1188" si="498">H1189+H1193</f>
        <v>1433802</v>
      </c>
      <c r="I1188" s="159">
        <f t="shared" si="498"/>
        <v>1433804</v>
      </c>
      <c r="J1188" s="159">
        <f t="shared" si="498"/>
        <v>1433806</v>
      </c>
      <c r="K1188" s="159">
        <f t="shared" si="498"/>
        <v>1433808</v>
      </c>
      <c r="L1188" s="159">
        <f t="shared" si="498"/>
        <v>1433810</v>
      </c>
      <c r="M1188" s="159">
        <f t="shared" si="498"/>
        <v>1433812</v>
      </c>
      <c r="N1188" s="159">
        <f t="shared" si="498"/>
        <v>1433814</v>
      </c>
      <c r="O1188" s="159">
        <f t="shared" si="498"/>
        <v>1433816</v>
      </c>
      <c r="P1188" s="159">
        <f t="shared" si="498"/>
        <v>1433818</v>
      </c>
      <c r="Q1188" s="159">
        <f t="shared" si="498"/>
        <v>1433820</v>
      </c>
      <c r="R1188" s="159">
        <f t="shared" si="498"/>
        <v>1433800</v>
      </c>
      <c r="S1188" s="159">
        <f t="shared" si="498"/>
        <v>0</v>
      </c>
      <c r="T1188" s="159">
        <f t="shared" si="498"/>
        <v>0</v>
      </c>
      <c r="U1188" s="159">
        <f t="shared" si="498"/>
        <v>0</v>
      </c>
      <c r="V1188" s="159">
        <f t="shared" si="498"/>
        <v>0</v>
      </c>
      <c r="W1188" s="159">
        <f t="shared" si="498"/>
        <v>0</v>
      </c>
      <c r="X1188" s="159">
        <f t="shared" si="498"/>
        <v>0</v>
      </c>
      <c r="Y1188" s="159">
        <f t="shared" si="498"/>
        <v>0</v>
      </c>
      <c r="Z1188" s="159">
        <f t="shared" si="498"/>
        <v>0</v>
      </c>
      <c r="AA1188" s="159">
        <f t="shared" si="498"/>
        <v>0</v>
      </c>
      <c r="AB1188" s="159">
        <f t="shared" si="498"/>
        <v>0</v>
      </c>
      <c r="AC1188" s="159">
        <f t="shared" si="498"/>
        <v>0</v>
      </c>
      <c r="AD1188" s="159">
        <f t="shared" si="498"/>
        <v>0</v>
      </c>
      <c r="AE1188" s="159">
        <f t="shared" si="498"/>
        <v>0</v>
      </c>
      <c r="AF1188" s="159">
        <f t="shared" si="498"/>
        <v>0</v>
      </c>
      <c r="AG1188" s="159">
        <f t="shared" si="498"/>
        <v>1433800</v>
      </c>
    </row>
    <row r="1189" spans="1:33" s="4" customFormat="1" ht="51">
      <c r="A1189" s="17" t="s">
        <v>643</v>
      </c>
      <c r="B1189" s="15">
        <v>793</v>
      </c>
      <c r="C1189" s="16" t="s">
        <v>26</v>
      </c>
      <c r="D1189" s="16" t="s">
        <v>90</v>
      </c>
      <c r="E1189" s="16" t="s">
        <v>892</v>
      </c>
      <c r="F1189" s="16" t="s">
        <v>95</v>
      </c>
      <c r="G1189" s="159">
        <f>G1190</f>
        <v>1299100</v>
      </c>
      <c r="H1189" s="159">
        <f t="shared" ref="H1189:AG1189" si="499">H1190</f>
        <v>1299101</v>
      </c>
      <c r="I1189" s="159">
        <f t="shared" si="499"/>
        <v>1299102</v>
      </c>
      <c r="J1189" s="159">
        <f t="shared" si="499"/>
        <v>1299103</v>
      </c>
      <c r="K1189" s="159">
        <f t="shared" si="499"/>
        <v>1299104</v>
      </c>
      <c r="L1189" s="159">
        <f t="shared" si="499"/>
        <v>1299105</v>
      </c>
      <c r="M1189" s="159">
        <f t="shared" si="499"/>
        <v>1299106</v>
      </c>
      <c r="N1189" s="159">
        <f t="shared" si="499"/>
        <v>1299107</v>
      </c>
      <c r="O1189" s="159">
        <f t="shared" si="499"/>
        <v>1299108</v>
      </c>
      <c r="P1189" s="159">
        <f t="shared" si="499"/>
        <v>1299109</v>
      </c>
      <c r="Q1189" s="159">
        <f t="shared" si="499"/>
        <v>1299110</v>
      </c>
      <c r="R1189" s="159">
        <f t="shared" si="499"/>
        <v>1299100</v>
      </c>
      <c r="S1189" s="159">
        <f t="shared" si="499"/>
        <v>0</v>
      </c>
      <c r="T1189" s="159">
        <f t="shared" si="499"/>
        <v>0</v>
      </c>
      <c r="U1189" s="159">
        <f t="shared" si="499"/>
        <v>0</v>
      </c>
      <c r="V1189" s="159">
        <f t="shared" si="499"/>
        <v>0</v>
      </c>
      <c r="W1189" s="159">
        <f t="shared" si="499"/>
        <v>0</v>
      </c>
      <c r="X1189" s="159">
        <f t="shared" si="499"/>
        <v>0</v>
      </c>
      <c r="Y1189" s="159">
        <f t="shared" si="499"/>
        <v>0</v>
      </c>
      <c r="Z1189" s="159">
        <f t="shared" si="499"/>
        <v>0</v>
      </c>
      <c r="AA1189" s="159">
        <f t="shared" si="499"/>
        <v>0</v>
      </c>
      <c r="AB1189" s="159">
        <f t="shared" si="499"/>
        <v>0</v>
      </c>
      <c r="AC1189" s="159">
        <f t="shared" si="499"/>
        <v>0</v>
      </c>
      <c r="AD1189" s="159">
        <f t="shared" si="499"/>
        <v>0</v>
      </c>
      <c r="AE1189" s="159">
        <f t="shared" si="499"/>
        <v>0</v>
      </c>
      <c r="AF1189" s="159">
        <f t="shared" si="499"/>
        <v>0</v>
      </c>
      <c r="AG1189" s="159">
        <f t="shared" si="499"/>
        <v>1299100</v>
      </c>
    </row>
    <row r="1190" spans="1:33" s="4" customFormat="1" ht="25.5">
      <c r="A1190" s="17" t="s">
        <v>93</v>
      </c>
      <c r="B1190" s="15">
        <v>793</v>
      </c>
      <c r="C1190" s="16" t="s">
        <v>26</v>
      </c>
      <c r="D1190" s="16" t="s">
        <v>90</v>
      </c>
      <c r="E1190" s="16" t="s">
        <v>892</v>
      </c>
      <c r="F1190" s="16" t="s">
        <v>96</v>
      </c>
      <c r="G1190" s="159">
        <f>'прил 7'!G974</f>
        <v>1299100</v>
      </c>
      <c r="H1190" s="159">
        <f>'прил 7'!H974</f>
        <v>1299101</v>
      </c>
      <c r="I1190" s="159">
        <f>'прил 7'!I974</f>
        <v>1299102</v>
      </c>
      <c r="J1190" s="159">
        <f>'прил 7'!J974</f>
        <v>1299103</v>
      </c>
      <c r="K1190" s="159">
        <f>'прил 7'!K974</f>
        <v>1299104</v>
      </c>
      <c r="L1190" s="159">
        <f>'прил 7'!L974</f>
        <v>1299105</v>
      </c>
      <c r="M1190" s="159">
        <f>'прил 7'!M974</f>
        <v>1299106</v>
      </c>
      <c r="N1190" s="159">
        <f>'прил 7'!N974</f>
        <v>1299107</v>
      </c>
      <c r="O1190" s="159">
        <f>'прил 7'!O974</f>
        <v>1299108</v>
      </c>
      <c r="P1190" s="159">
        <f>'прил 7'!P974</f>
        <v>1299109</v>
      </c>
      <c r="Q1190" s="159">
        <f>'прил 7'!Q974</f>
        <v>1299110</v>
      </c>
      <c r="R1190" s="159">
        <f>'прил 7'!R974</f>
        <v>1299100</v>
      </c>
      <c r="S1190" s="159">
        <f>'прил 7'!S974</f>
        <v>0</v>
      </c>
      <c r="T1190" s="159">
        <f>'прил 7'!T974</f>
        <v>0</v>
      </c>
      <c r="U1190" s="159">
        <f>'прил 7'!U974</f>
        <v>0</v>
      </c>
      <c r="V1190" s="159">
        <f>'прил 7'!V974</f>
        <v>0</v>
      </c>
      <c r="W1190" s="159">
        <f>'прил 7'!W974</f>
        <v>0</v>
      </c>
      <c r="X1190" s="159">
        <f>'прил 7'!X974</f>
        <v>0</v>
      </c>
      <c r="Y1190" s="159">
        <f>'прил 7'!Y974</f>
        <v>0</v>
      </c>
      <c r="Z1190" s="159">
        <f>'прил 7'!Z974</f>
        <v>0</v>
      </c>
      <c r="AA1190" s="159">
        <f>'прил 7'!AA974</f>
        <v>0</v>
      </c>
      <c r="AB1190" s="159">
        <f>'прил 7'!AB974</f>
        <v>0</v>
      </c>
      <c r="AC1190" s="159">
        <f>'прил 7'!AC974</f>
        <v>0</v>
      </c>
      <c r="AD1190" s="159">
        <f>'прил 7'!AD974</f>
        <v>0</v>
      </c>
      <c r="AE1190" s="159">
        <f>'прил 7'!AE974</f>
        <v>0</v>
      </c>
      <c r="AF1190" s="159">
        <f>'прил 7'!AF974</f>
        <v>0</v>
      </c>
      <c r="AG1190" s="159">
        <v>1299100</v>
      </c>
    </row>
    <row r="1191" spans="1:33" s="4" customFormat="1" ht="38.25" hidden="1">
      <c r="A1191" s="17" t="s">
        <v>94</v>
      </c>
      <c r="B1191" s="15">
        <v>793</v>
      </c>
      <c r="C1191" s="16" t="s">
        <v>26</v>
      </c>
      <c r="D1191" s="16" t="s">
        <v>90</v>
      </c>
      <c r="E1191" s="16" t="s">
        <v>892</v>
      </c>
      <c r="F1191" s="16" t="s">
        <v>97</v>
      </c>
      <c r="G1191" s="159"/>
      <c r="H1191" s="159"/>
      <c r="I1191" s="159"/>
      <c r="J1191" s="159"/>
      <c r="K1191" s="159"/>
      <c r="L1191" s="159"/>
      <c r="M1191" s="159"/>
      <c r="N1191" s="159"/>
      <c r="O1191" s="159"/>
      <c r="P1191" s="159"/>
      <c r="Q1191" s="159"/>
      <c r="R1191" s="159"/>
      <c r="S1191" s="159"/>
      <c r="T1191" s="159"/>
      <c r="U1191" s="159"/>
      <c r="V1191" s="159"/>
      <c r="W1191" s="159"/>
      <c r="X1191" s="159"/>
      <c r="Y1191" s="159"/>
      <c r="Z1191" s="159"/>
      <c r="AA1191" s="159"/>
      <c r="AB1191" s="159"/>
      <c r="AC1191" s="159"/>
      <c r="AD1191" s="159"/>
      <c r="AE1191" s="159"/>
      <c r="AF1191" s="159"/>
      <c r="AG1191" s="159"/>
    </row>
    <row r="1192" spans="1:33" s="4" customFormat="1" ht="38.25" hidden="1">
      <c r="A1192" s="17" t="s">
        <v>98</v>
      </c>
      <c r="B1192" s="15">
        <v>793</v>
      </c>
      <c r="C1192" s="16" t="s">
        <v>26</v>
      </c>
      <c r="D1192" s="16" t="s">
        <v>90</v>
      </c>
      <c r="E1192" s="16" t="s">
        <v>892</v>
      </c>
      <c r="F1192" s="16" t="s">
        <v>99</v>
      </c>
      <c r="G1192" s="159"/>
      <c r="H1192" s="159"/>
      <c r="I1192" s="159"/>
      <c r="J1192" s="159"/>
      <c r="K1192" s="159"/>
      <c r="L1192" s="159"/>
      <c r="M1192" s="159"/>
      <c r="N1192" s="159"/>
      <c r="O1192" s="159"/>
      <c r="P1192" s="159"/>
      <c r="Q1192" s="159"/>
      <c r="R1192" s="159"/>
      <c r="S1192" s="159"/>
      <c r="T1192" s="159"/>
      <c r="U1192" s="159"/>
      <c r="V1192" s="159"/>
      <c r="W1192" s="159"/>
      <c r="X1192" s="159"/>
      <c r="Y1192" s="159"/>
      <c r="Z1192" s="159"/>
      <c r="AA1192" s="159"/>
      <c r="AB1192" s="159"/>
      <c r="AC1192" s="159"/>
      <c r="AD1192" s="159"/>
      <c r="AE1192" s="159"/>
      <c r="AF1192" s="159"/>
      <c r="AG1192" s="159"/>
    </row>
    <row r="1193" spans="1:33" s="4" customFormat="1">
      <c r="A1193" s="17" t="s">
        <v>649</v>
      </c>
      <c r="B1193" s="15">
        <v>793</v>
      </c>
      <c r="C1193" s="16" t="s">
        <v>26</v>
      </c>
      <c r="D1193" s="16" t="s">
        <v>90</v>
      </c>
      <c r="E1193" s="16" t="s">
        <v>892</v>
      </c>
      <c r="F1193" s="16" t="s">
        <v>50</v>
      </c>
      <c r="G1193" s="159">
        <f>G1194</f>
        <v>134700</v>
      </c>
      <c r="H1193" s="159">
        <f t="shared" ref="H1193:AG1193" si="500">H1194</f>
        <v>134701</v>
      </c>
      <c r="I1193" s="159">
        <f t="shared" si="500"/>
        <v>134702</v>
      </c>
      <c r="J1193" s="159">
        <f t="shared" si="500"/>
        <v>134703</v>
      </c>
      <c r="K1193" s="159">
        <f t="shared" si="500"/>
        <v>134704</v>
      </c>
      <c r="L1193" s="159">
        <f t="shared" si="500"/>
        <v>134705</v>
      </c>
      <c r="M1193" s="159">
        <f t="shared" si="500"/>
        <v>134706</v>
      </c>
      <c r="N1193" s="159">
        <f t="shared" si="500"/>
        <v>134707</v>
      </c>
      <c r="O1193" s="159">
        <f t="shared" si="500"/>
        <v>134708</v>
      </c>
      <c r="P1193" s="159">
        <f t="shared" si="500"/>
        <v>134709</v>
      </c>
      <c r="Q1193" s="159">
        <f t="shared" si="500"/>
        <v>134710</v>
      </c>
      <c r="R1193" s="159">
        <f t="shared" si="500"/>
        <v>134700</v>
      </c>
      <c r="S1193" s="159">
        <f t="shared" si="500"/>
        <v>0</v>
      </c>
      <c r="T1193" s="159">
        <f t="shared" si="500"/>
        <v>0</v>
      </c>
      <c r="U1193" s="159">
        <f t="shared" si="500"/>
        <v>0</v>
      </c>
      <c r="V1193" s="159">
        <f t="shared" si="500"/>
        <v>0</v>
      </c>
      <c r="W1193" s="159">
        <f t="shared" si="500"/>
        <v>0</v>
      </c>
      <c r="X1193" s="159">
        <f t="shared" si="500"/>
        <v>0</v>
      </c>
      <c r="Y1193" s="159">
        <f t="shared" si="500"/>
        <v>0</v>
      </c>
      <c r="Z1193" s="159">
        <f t="shared" si="500"/>
        <v>0</v>
      </c>
      <c r="AA1193" s="159">
        <f t="shared" si="500"/>
        <v>0</v>
      </c>
      <c r="AB1193" s="159">
        <f t="shared" si="500"/>
        <v>0</v>
      </c>
      <c r="AC1193" s="159">
        <f t="shared" si="500"/>
        <v>0</v>
      </c>
      <c r="AD1193" s="159">
        <f t="shared" si="500"/>
        <v>0</v>
      </c>
      <c r="AE1193" s="159">
        <f t="shared" si="500"/>
        <v>0</v>
      </c>
      <c r="AF1193" s="159">
        <f t="shared" si="500"/>
        <v>0</v>
      </c>
      <c r="AG1193" s="159">
        <f t="shared" si="500"/>
        <v>134700</v>
      </c>
    </row>
    <row r="1194" spans="1:33" s="4" customFormat="1" ht="25.5">
      <c r="A1194" s="17" t="s">
        <v>51</v>
      </c>
      <c r="B1194" s="15">
        <v>793</v>
      </c>
      <c r="C1194" s="16" t="s">
        <v>26</v>
      </c>
      <c r="D1194" s="16" t="s">
        <v>90</v>
      </c>
      <c r="E1194" s="16" t="s">
        <v>892</v>
      </c>
      <c r="F1194" s="16" t="s">
        <v>52</v>
      </c>
      <c r="G1194" s="159">
        <f>'прил 7'!G978</f>
        <v>134700</v>
      </c>
      <c r="H1194" s="159">
        <f>'прил 7'!H978</f>
        <v>134701</v>
      </c>
      <c r="I1194" s="159">
        <f>'прил 7'!I978</f>
        <v>134702</v>
      </c>
      <c r="J1194" s="159">
        <f>'прил 7'!J978</f>
        <v>134703</v>
      </c>
      <c r="K1194" s="159">
        <f>'прил 7'!K978</f>
        <v>134704</v>
      </c>
      <c r="L1194" s="159">
        <f>'прил 7'!L978</f>
        <v>134705</v>
      </c>
      <c r="M1194" s="159">
        <f>'прил 7'!M978</f>
        <v>134706</v>
      </c>
      <c r="N1194" s="159">
        <f>'прил 7'!N978</f>
        <v>134707</v>
      </c>
      <c r="O1194" s="159">
        <f>'прил 7'!O978</f>
        <v>134708</v>
      </c>
      <c r="P1194" s="159">
        <f>'прил 7'!P978</f>
        <v>134709</v>
      </c>
      <c r="Q1194" s="159">
        <f>'прил 7'!Q978</f>
        <v>134710</v>
      </c>
      <c r="R1194" s="159">
        <f>'прил 7'!R978</f>
        <v>134700</v>
      </c>
      <c r="S1194" s="159">
        <f>'прил 7'!S978</f>
        <v>0</v>
      </c>
      <c r="T1194" s="159">
        <f>'прил 7'!T978</f>
        <v>0</v>
      </c>
      <c r="U1194" s="159">
        <f>'прил 7'!U978</f>
        <v>0</v>
      </c>
      <c r="V1194" s="159">
        <f>'прил 7'!V978</f>
        <v>0</v>
      </c>
      <c r="W1194" s="159">
        <f>'прил 7'!W978</f>
        <v>0</v>
      </c>
      <c r="X1194" s="159">
        <f>'прил 7'!X978</f>
        <v>0</v>
      </c>
      <c r="Y1194" s="159">
        <f>'прил 7'!Y978</f>
        <v>0</v>
      </c>
      <c r="Z1194" s="159">
        <f>'прил 7'!Z978</f>
        <v>0</v>
      </c>
      <c r="AA1194" s="159">
        <f>'прил 7'!AA978</f>
        <v>0</v>
      </c>
      <c r="AB1194" s="159">
        <f>'прил 7'!AB978</f>
        <v>0</v>
      </c>
      <c r="AC1194" s="159">
        <f>'прил 7'!AC978</f>
        <v>0</v>
      </c>
      <c r="AD1194" s="159">
        <f>'прил 7'!AD978</f>
        <v>0</v>
      </c>
      <c r="AE1194" s="159">
        <f>'прил 7'!AE978</f>
        <v>0</v>
      </c>
      <c r="AF1194" s="159">
        <f>'прил 7'!AF978</f>
        <v>0</v>
      </c>
      <c r="AG1194" s="159">
        <v>134700</v>
      </c>
    </row>
    <row r="1195" spans="1:33" ht="25.5" customHeight="1">
      <c r="A1195" s="128" t="s">
        <v>663</v>
      </c>
      <c r="B1195" s="15">
        <v>793</v>
      </c>
      <c r="C1195" s="16" t="s">
        <v>26</v>
      </c>
      <c r="D1195" s="16" t="s">
        <v>90</v>
      </c>
      <c r="E1195" s="16" t="s">
        <v>492</v>
      </c>
      <c r="F1195" s="16"/>
      <c r="G1195" s="159">
        <f>G1196+G1198</f>
        <v>281500</v>
      </c>
      <c r="H1195" s="159">
        <f t="shared" ref="H1195:AG1195" si="501">H1196+H1198</f>
        <v>281502</v>
      </c>
      <c r="I1195" s="159">
        <f t="shared" si="501"/>
        <v>281504</v>
      </c>
      <c r="J1195" s="159">
        <f t="shared" si="501"/>
        <v>281506</v>
      </c>
      <c r="K1195" s="159">
        <f t="shared" si="501"/>
        <v>281508</v>
      </c>
      <c r="L1195" s="159">
        <f t="shared" si="501"/>
        <v>281510</v>
      </c>
      <c r="M1195" s="159">
        <f t="shared" si="501"/>
        <v>281512</v>
      </c>
      <c r="N1195" s="159">
        <f t="shared" si="501"/>
        <v>281514</v>
      </c>
      <c r="O1195" s="159">
        <f t="shared" si="501"/>
        <v>281516</v>
      </c>
      <c r="P1195" s="159">
        <f t="shared" si="501"/>
        <v>281518</v>
      </c>
      <c r="Q1195" s="159">
        <f t="shared" si="501"/>
        <v>281520</v>
      </c>
      <c r="R1195" s="159">
        <f t="shared" si="501"/>
        <v>281500</v>
      </c>
      <c r="S1195" s="159">
        <f t="shared" si="501"/>
        <v>0</v>
      </c>
      <c r="T1195" s="159">
        <f t="shared" si="501"/>
        <v>0</v>
      </c>
      <c r="U1195" s="159">
        <f t="shared" si="501"/>
        <v>0</v>
      </c>
      <c r="V1195" s="159">
        <f t="shared" si="501"/>
        <v>0</v>
      </c>
      <c r="W1195" s="159">
        <f t="shared" si="501"/>
        <v>0</v>
      </c>
      <c r="X1195" s="159">
        <f t="shared" si="501"/>
        <v>0</v>
      </c>
      <c r="Y1195" s="159">
        <f t="shared" si="501"/>
        <v>0</v>
      </c>
      <c r="Z1195" s="159">
        <f t="shared" si="501"/>
        <v>0</v>
      </c>
      <c r="AA1195" s="159">
        <f t="shared" si="501"/>
        <v>0</v>
      </c>
      <c r="AB1195" s="159">
        <f t="shared" si="501"/>
        <v>0</v>
      </c>
      <c r="AC1195" s="159">
        <f t="shared" si="501"/>
        <v>0</v>
      </c>
      <c r="AD1195" s="159">
        <f t="shared" si="501"/>
        <v>0</v>
      </c>
      <c r="AE1195" s="159">
        <f t="shared" si="501"/>
        <v>0</v>
      </c>
      <c r="AF1195" s="159">
        <f t="shared" si="501"/>
        <v>0</v>
      </c>
      <c r="AG1195" s="159">
        <f t="shared" si="501"/>
        <v>281500</v>
      </c>
    </row>
    <row r="1196" spans="1:33" s="4" customFormat="1" ht="51">
      <c r="A1196" s="17" t="s">
        <v>643</v>
      </c>
      <c r="B1196" s="15">
        <v>793</v>
      </c>
      <c r="C1196" s="16" t="s">
        <v>26</v>
      </c>
      <c r="D1196" s="16" t="s">
        <v>90</v>
      </c>
      <c r="E1196" s="16" t="s">
        <v>492</v>
      </c>
      <c r="F1196" s="16" t="s">
        <v>95</v>
      </c>
      <c r="G1196" s="159">
        <f>G1197</f>
        <v>270991.89</v>
      </c>
      <c r="H1196" s="159">
        <f t="shared" ref="H1196:AG1196" si="502">H1197</f>
        <v>270992.89</v>
      </c>
      <c r="I1196" s="159">
        <f t="shared" si="502"/>
        <v>270993.89</v>
      </c>
      <c r="J1196" s="159">
        <f t="shared" si="502"/>
        <v>270994.89</v>
      </c>
      <c r="K1196" s="159">
        <f t="shared" si="502"/>
        <v>270995.89</v>
      </c>
      <c r="L1196" s="159">
        <f t="shared" si="502"/>
        <v>270996.89</v>
      </c>
      <c r="M1196" s="159">
        <f t="shared" si="502"/>
        <v>270997.89</v>
      </c>
      <c r="N1196" s="159">
        <f t="shared" si="502"/>
        <v>270998.89</v>
      </c>
      <c r="O1196" s="159">
        <f t="shared" si="502"/>
        <v>270999.89</v>
      </c>
      <c r="P1196" s="159">
        <f t="shared" si="502"/>
        <v>271000.89</v>
      </c>
      <c r="Q1196" s="159">
        <f t="shared" si="502"/>
        <v>271001.89</v>
      </c>
      <c r="R1196" s="159">
        <f t="shared" si="502"/>
        <v>270991.89</v>
      </c>
      <c r="S1196" s="159">
        <f t="shared" si="502"/>
        <v>0</v>
      </c>
      <c r="T1196" s="159">
        <f t="shared" si="502"/>
        <v>0</v>
      </c>
      <c r="U1196" s="159">
        <f t="shared" si="502"/>
        <v>0</v>
      </c>
      <c r="V1196" s="159">
        <f t="shared" si="502"/>
        <v>0</v>
      </c>
      <c r="W1196" s="159">
        <f t="shared" si="502"/>
        <v>0</v>
      </c>
      <c r="X1196" s="159">
        <f t="shared" si="502"/>
        <v>0</v>
      </c>
      <c r="Y1196" s="159">
        <f t="shared" si="502"/>
        <v>0</v>
      </c>
      <c r="Z1196" s="159">
        <f t="shared" si="502"/>
        <v>0</v>
      </c>
      <c r="AA1196" s="159">
        <f t="shared" si="502"/>
        <v>0</v>
      </c>
      <c r="AB1196" s="159">
        <f t="shared" si="502"/>
        <v>0</v>
      </c>
      <c r="AC1196" s="159">
        <f t="shared" si="502"/>
        <v>0</v>
      </c>
      <c r="AD1196" s="159">
        <f t="shared" si="502"/>
        <v>0</v>
      </c>
      <c r="AE1196" s="159">
        <f t="shared" si="502"/>
        <v>0</v>
      </c>
      <c r="AF1196" s="159">
        <f t="shared" si="502"/>
        <v>0</v>
      </c>
      <c r="AG1196" s="159">
        <f t="shared" si="502"/>
        <v>270991.89</v>
      </c>
    </row>
    <row r="1197" spans="1:33" s="4" customFormat="1" ht="25.5">
      <c r="A1197" s="17" t="s">
        <v>93</v>
      </c>
      <c r="B1197" s="15">
        <v>793</v>
      </c>
      <c r="C1197" s="16" t="s">
        <v>26</v>
      </c>
      <c r="D1197" s="16" t="s">
        <v>90</v>
      </c>
      <c r="E1197" s="16" t="s">
        <v>492</v>
      </c>
      <c r="F1197" s="16" t="s">
        <v>96</v>
      </c>
      <c r="G1197" s="159">
        <f>'прил 7'!G981</f>
        <v>270991.89</v>
      </c>
      <c r="H1197" s="159">
        <f>'прил 7'!H981</f>
        <v>270992.89</v>
      </c>
      <c r="I1197" s="159">
        <f>'прил 7'!I981</f>
        <v>270993.89</v>
      </c>
      <c r="J1197" s="159">
        <f>'прил 7'!J981</f>
        <v>270994.89</v>
      </c>
      <c r="K1197" s="159">
        <f>'прил 7'!K981</f>
        <v>270995.89</v>
      </c>
      <c r="L1197" s="159">
        <f>'прил 7'!L981</f>
        <v>270996.89</v>
      </c>
      <c r="M1197" s="159">
        <f>'прил 7'!M981</f>
        <v>270997.89</v>
      </c>
      <c r="N1197" s="159">
        <f>'прил 7'!N981</f>
        <v>270998.89</v>
      </c>
      <c r="O1197" s="159">
        <f>'прил 7'!O981</f>
        <v>270999.89</v>
      </c>
      <c r="P1197" s="159">
        <f>'прил 7'!P981</f>
        <v>271000.89</v>
      </c>
      <c r="Q1197" s="159">
        <f>'прил 7'!Q981</f>
        <v>271001.89</v>
      </c>
      <c r="R1197" s="159">
        <f>'прил 7'!R981</f>
        <v>270991.89</v>
      </c>
      <c r="S1197" s="159">
        <f>'прил 7'!S981</f>
        <v>0</v>
      </c>
      <c r="T1197" s="159">
        <f>'прил 7'!T981</f>
        <v>0</v>
      </c>
      <c r="U1197" s="159">
        <f>'прил 7'!U981</f>
        <v>0</v>
      </c>
      <c r="V1197" s="159">
        <f>'прил 7'!V981</f>
        <v>0</v>
      </c>
      <c r="W1197" s="159">
        <f>'прил 7'!W981</f>
        <v>0</v>
      </c>
      <c r="X1197" s="159">
        <f>'прил 7'!X981</f>
        <v>0</v>
      </c>
      <c r="Y1197" s="159">
        <f>'прил 7'!Y981</f>
        <v>0</v>
      </c>
      <c r="Z1197" s="159">
        <f>'прил 7'!Z981</f>
        <v>0</v>
      </c>
      <c r="AA1197" s="159">
        <f>'прил 7'!AA981</f>
        <v>0</v>
      </c>
      <c r="AB1197" s="159">
        <f>'прил 7'!AB981</f>
        <v>0</v>
      </c>
      <c r="AC1197" s="159">
        <f>'прил 7'!AC981</f>
        <v>0</v>
      </c>
      <c r="AD1197" s="159">
        <f>'прил 7'!AD981</f>
        <v>0</v>
      </c>
      <c r="AE1197" s="159">
        <f>'прил 7'!AE981</f>
        <v>0</v>
      </c>
      <c r="AF1197" s="159">
        <f>'прил 7'!AF981</f>
        <v>0</v>
      </c>
      <c r="AG1197" s="159">
        <v>270991.89</v>
      </c>
    </row>
    <row r="1198" spans="1:33" ht="25.5" customHeight="1">
      <c r="A1198" s="17" t="s">
        <v>649</v>
      </c>
      <c r="B1198" s="15">
        <v>793</v>
      </c>
      <c r="C1198" s="16" t="s">
        <v>26</v>
      </c>
      <c r="D1198" s="16" t="s">
        <v>90</v>
      </c>
      <c r="E1198" s="16" t="s">
        <v>492</v>
      </c>
      <c r="F1198" s="16" t="s">
        <v>50</v>
      </c>
      <c r="G1198" s="159">
        <f>G1199</f>
        <v>10508.11</v>
      </c>
      <c r="H1198" s="159">
        <f t="shared" ref="H1198:AG1198" si="503">H1199</f>
        <v>10509.11</v>
      </c>
      <c r="I1198" s="159">
        <f t="shared" si="503"/>
        <v>10510.11</v>
      </c>
      <c r="J1198" s="159">
        <f t="shared" si="503"/>
        <v>10511.11</v>
      </c>
      <c r="K1198" s="159">
        <f t="shared" si="503"/>
        <v>10512.11</v>
      </c>
      <c r="L1198" s="159">
        <f t="shared" si="503"/>
        <v>10513.11</v>
      </c>
      <c r="M1198" s="159">
        <f t="shared" si="503"/>
        <v>10514.11</v>
      </c>
      <c r="N1198" s="159">
        <f t="shared" si="503"/>
        <v>10515.11</v>
      </c>
      <c r="O1198" s="159">
        <f t="shared" si="503"/>
        <v>10516.11</v>
      </c>
      <c r="P1198" s="159">
        <f t="shared" si="503"/>
        <v>10517.11</v>
      </c>
      <c r="Q1198" s="159">
        <f t="shared" si="503"/>
        <v>10518.11</v>
      </c>
      <c r="R1198" s="159">
        <f t="shared" si="503"/>
        <v>10508.11</v>
      </c>
      <c r="S1198" s="159">
        <f t="shared" si="503"/>
        <v>0</v>
      </c>
      <c r="T1198" s="159">
        <f t="shared" si="503"/>
        <v>0</v>
      </c>
      <c r="U1198" s="159">
        <f t="shared" si="503"/>
        <v>0</v>
      </c>
      <c r="V1198" s="159">
        <f t="shared" si="503"/>
        <v>0</v>
      </c>
      <c r="W1198" s="159">
        <f t="shared" si="503"/>
        <v>0</v>
      </c>
      <c r="X1198" s="159">
        <f t="shared" si="503"/>
        <v>0</v>
      </c>
      <c r="Y1198" s="159">
        <f t="shared" si="503"/>
        <v>0</v>
      </c>
      <c r="Z1198" s="159">
        <f t="shared" si="503"/>
        <v>0</v>
      </c>
      <c r="AA1198" s="159">
        <f t="shared" si="503"/>
        <v>0</v>
      </c>
      <c r="AB1198" s="159">
        <f t="shared" si="503"/>
        <v>0</v>
      </c>
      <c r="AC1198" s="159">
        <f t="shared" si="503"/>
        <v>0</v>
      </c>
      <c r="AD1198" s="159">
        <f t="shared" si="503"/>
        <v>0</v>
      </c>
      <c r="AE1198" s="159">
        <f t="shared" si="503"/>
        <v>0</v>
      </c>
      <c r="AF1198" s="159">
        <f t="shared" si="503"/>
        <v>0</v>
      </c>
      <c r="AG1198" s="159">
        <f t="shared" si="503"/>
        <v>10508.11</v>
      </c>
    </row>
    <row r="1199" spans="1:33" ht="25.5" customHeight="1">
      <c r="A1199" s="17" t="s">
        <v>51</v>
      </c>
      <c r="B1199" s="15">
        <v>793</v>
      </c>
      <c r="C1199" s="16" t="s">
        <v>26</v>
      </c>
      <c r="D1199" s="16" t="s">
        <v>90</v>
      </c>
      <c r="E1199" s="16" t="s">
        <v>492</v>
      </c>
      <c r="F1199" s="16" t="s">
        <v>52</v>
      </c>
      <c r="G1199" s="159">
        <f>'прил 7'!G983</f>
        <v>10508.11</v>
      </c>
      <c r="H1199" s="159">
        <f>'прил 7'!H983</f>
        <v>10509.11</v>
      </c>
      <c r="I1199" s="159">
        <f>'прил 7'!I983</f>
        <v>10510.11</v>
      </c>
      <c r="J1199" s="159">
        <f>'прил 7'!J983</f>
        <v>10511.11</v>
      </c>
      <c r="K1199" s="159">
        <f>'прил 7'!K983</f>
        <v>10512.11</v>
      </c>
      <c r="L1199" s="159">
        <f>'прил 7'!L983</f>
        <v>10513.11</v>
      </c>
      <c r="M1199" s="159">
        <f>'прил 7'!M983</f>
        <v>10514.11</v>
      </c>
      <c r="N1199" s="159">
        <f>'прил 7'!N983</f>
        <v>10515.11</v>
      </c>
      <c r="O1199" s="159">
        <f>'прил 7'!O983</f>
        <v>10516.11</v>
      </c>
      <c r="P1199" s="159">
        <f>'прил 7'!P983</f>
        <v>10517.11</v>
      </c>
      <c r="Q1199" s="159">
        <f>'прил 7'!Q983</f>
        <v>10518.11</v>
      </c>
      <c r="R1199" s="159">
        <f>'прил 7'!R983</f>
        <v>10508.11</v>
      </c>
      <c r="S1199" s="159">
        <f>'прил 7'!S983</f>
        <v>0</v>
      </c>
      <c r="T1199" s="159">
        <f>'прил 7'!T983</f>
        <v>0</v>
      </c>
      <c r="U1199" s="159">
        <f>'прил 7'!U983</f>
        <v>0</v>
      </c>
      <c r="V1199" s="159">
        <f>'прил 7'!V983</f>
        <v>0</v>
      </c>
      <c r="W1199" s="159">
        <f>'прил 7'!W983</f>
        <v>0</v>
      </c>
      <c r="X1199" s="159">
        <f>'прил 7'!X983</f>
        <v>0</v>
      </c>
      <c r="Y1199" s="159">
        <f>'прил 7'!Y983</f>
        <v>0</v>
      </c>
      <c r="Z1199" s="159">
        <f>'прил 7'!Z983</f>
        <v>0</v>
      </c>
      <c r="AA1199" s="159">
        <f>'прил 7'!AA983</f>
        <v>0</v>
      </c>
      <c r="AB1199" s="159">
        <f>'прил 7'!AB983</f>
        <v>0</v>
      </c>
      <c r="AC1199" s="159">
        <f>'прил 7'!AC983</f>
        <v>0</v>
      </c>
      <c r="AD1199" s="159">
        <f>'прил 7'!AD983</f>
        <v>0</v>
      </c>
      <c r="AE1199" s="159">
        <f>'прил 7'!AE983</f>
        <v>0</v>
      </c>
      <c r="AF1199" s="159">
        <f>'прил 7'!AF983</f>
        <v>0</v>
      </c>
      <c r="AG1199" s="159">
        <v>10508.11</v>
      </c>
    </row>
    <row r="1200" spans="1:33" s="52" customFormat="1" ht="63.75">
      <c r="A1200" s="17" t="s">
        <v>670</v>
      </c>
      <c r="B1200" s="15">
        <v>793</v>
      </c>
      <c r="C1200" s="16" t="s">
        <v>26</v>
      </c>
      <c r="D1200" s="16" t="s">
        <v>90</v>
      </c>
      <c r="E1200" s="16" t="s">
        <v>778</v>
      </c>
      <c r="F1200" s="16"/>
      <c r="G1200" s="159">
        <f>G1201</f>
        <v>10000</v>
      </c>
      <c r="H1200" s="159">
        <f t="shared" ref="H1200:AG1201" si="504">H1201</f>
        <v>10001</v>
      </c>
      <c r="I1200" s="159">
        <f t="shared" si="504"/>
        <v>10002</v>
      </c>
      <c r="J1200" s="159">
        <f t="shared" si="504"/>
        <v>10003</v>
      </c>
      <c r="K1200" s="159">
        <f t="shared" si="504"/>
        <v>10004</v>
      </c>
      <c r="L1200" s="159">
        <f t="shared" si="504"/>
        <v>10005</v>
      </c>
      <c r="M1200" s="159">
        <f t="shared" si="504"/>
        <v>10006</v>
      </c>
      <c r="N1200" s="159">
        <f t="shared" si="504"/>
        <v>10007</v>
      </c>
      <c r="O1200" s="159">
        <f t="shared" si="504"/>
        <v>10008</v>
      </c>
      <c r="P1200" s="159">
        <f t="shared" si="504"/>
        <v>10009</v>
      </c>
      <c r="Q1200" s="159">
        <f t="shared" si="504"/>
        <v>10010</v>
      </c>
      <c r="R1200" s="159">
        <f t="shared" si="504"/>
        <v>10000</v>
      </c>
      <c r="S1200" s="159">
        <f t="shared" si="504"/>
        <v>0</v>
      </c>
      <c r="T1200" s="159">
        <f t="shared" si="504"/>
        <v>0</v>
      </c>
      <c r="U1200" s="159">
        <f t="shared" si="504"/>
        <v>0</v>
      </c>
      <c r="V1200" s="159">
        <f t="shared" si="504"/>
        <v>0</v>
      </c>
      <c r="W1200" s="159">
        <f t="shared" si="504"/>
        <v>0</v>
      </c>
      <c r="X1200" s="159">
        <f t="shared" si="504"/>
        <v>0</v>
      </c>
      <c r="Y1200" s="159">
        <f t="shared" si="504"/>
        <v>0</v>
      </c>
      <c r="Z1200" s="159">
        <f t="shared" si="504"/>
        <v>0</v>
      </c>
      <c r="AA1200" s="159">
        <f t="shared" si="504"/>
        <v>0</v>
      </c>
      <c r="AB1200" s="159">
        <f t="shared" si="504"/>
        <v>0</v>
      </c>
      <c r="AC1200" s="159">
        <f t="shared" si="504"/>
        <v>0</v>
      </c>
      <c r="AD1200" s="159">
        <f t="shared" si="504"/>
        <v>0</v>
      </c>
      <c r="AE1200" s="159">
        <f t="shared" si="504"/>
        <v>0</v>
      </c>
      <c r="AF1200" s="159">
        <f t="shared" si="504"/>
        <v>0</v>
      </c>
      <c r="AG1200" s="159">
        <f t="shared" si="504"/>
        <v>10000</v>
      </c>
    </row>
    <row r="1201" spans="1:33" s="52" customFormat="1">
      <c r="A1201" s="17" t="s">
        <v>649</v>
      </c>
      <c r="B1201" s="15">
        <v>793</v>
      </c>
      <c r="C1201" s="16" t="s">
        <v>26</v>
      </c>
      <c r="D1201" s="16" t="s">
        <v>90</v>
      </c>
      <c r="E1201" s="16" t="s">
        <v>778</v>
      </c>
      <c r="F1201" s="16" t="s">
        <v>50</v>
      </c>
      <c r="G1201" s="159">
        <f>G1202</f>
        <v>10000</v>
      </c>
      <c r="H1201" s="159">
        <f t="shared" si="504"/>
        <v>10001</v>
      </c>
      <c r="I1201" s="159">
        <f t="shared" si="504"/>
        <v>10002</v>
      </c>
      <c r="J1201" s="159">
        <f t="shared" si="504"/>
        <v>10003</v>
      </c>
      <c r="K1201" s="159">
        <f t="shared" si="504"/>
        <v>10004</v>
      </c>
      <c r="L1201" s="159">
        <f t="shared" si="504"/>
        <v>10005</v>
      </c>
      <c r="M1201" s="159">
        <f t="shared" si="504"/>
        <v>10006</v>
      </c>
      <c r="N1201" s="159">
        <f t="shared" si="504"/>
        <v>10007</v>
      </c>
      <c r="O1201" s="159">
        <f t="shared" si="504"/>
        <v>10008</v>
      </c>
      <c r="P1201" s="159">
        <f t="shared" si="504"/>
        <v>10009</v>
      </c>
      <c r="Q1201" s="159">
        <f t="shared" si="504"/>
        <v>10010</v>
      </c>
      <c r="R1201" s="159">
        <f t="shared" si="504"/>
        <v>10000</v>
      </c>
      <c r="S1201" s="159">
        <f t="shared" si="504"/>
        <v>0</v>
      </c>
      <c r="T1201" s="159">
        <f t="shared" si="504"/>
        <v>0</v>
      </c>
      <c r="U1201" s="159">
        <f t="shared" si="504"/>
        <v>0</v>
      </c>
      <c r="V1201" s="159">
        <f t="shared" si="504"/>
        <v>0</v>
      </c>
      <c r="W1201" s="159">
        <f t="shared" si="504"/>
        <v>0</v>
      </c>
      <c r="X1201" s="159">
        <f t="shared" si="504"/>
        <v>0</v>
      </c>
      <c r="Y1201" s="159">
        <f t="shared" si="504"/>
        <v>0</v>
      </c>
      <c r="Z1201" s="159">
        <f t="shared" si="504"/>
        <v>0</v>
      </c>
      <c r="AA1201" s="159">
        <f t="shared" si="504"/>
        <v>0</v>
      </c>
      <c r="AB1201" s="159">
        <f t="shared" si="504"/>
        <v>0</v>
      </c>
      <c r="AC1201" s="159">
        <f t="shared" si="504"/>
        <v>0</v>
      </c>
      <c r="AD1201" s="159">
        <f t="shared" si="504"/>
        <v>0</v>
      </c>
      <c r="AE1201" s="159">
        <f t="shared" si="504"/>
        <v>0</v>
      </c>
      <c r="AF1201" s="159">
        <f t="shared" si="504"/>
        <v>0</v>
      </c>
      <c r="AG1201" s="159">
        <f t="shared" si="504"/>
        <v>10000</v>
      </c>
    </row>
    <row r="1202" spans="1:33" s="52" customFormat="1" ht="25.5">
      <c r="A1202" s="17" t="s">
        <v>51</v>
      </c>
      <c r="B1202" s="15">
        <v>793</v>
      </c>
      <c r="C1202" s="16" t="s">
        <v>26</v>
      </c>
      <c r="D1202" s="16" t="s">
        <v>90</v>
      </c>
      <c r="E1202" s="16" t="s">
        <v>778</v>
      </c>
      <c r="F1202" s="16" t="s">
        <v>52</v>
      </c>
      <c r="G1202" s="159">
        <f>'прил 7'!G988</f>
        <v>10000</v>
      </c>
      <c r="H1202" s="159">
        <f>'прил 7'!H988</f>
        <v>10001</v>
      </c>
      <c r="I1202" s="159">
        <f>'прил 7'!I988</f>
        <v>10002</v>
      </c>
      <c r="J1202" s="159">
        <f>'прил 7'!J988</f>
        <v>10003</v>
      </c>
      <c r="K1202" s="159">
        <f>'прил 7'!K988</f>
        <v>10004</v>
      </c>
      <c r="L1202" s="159">
        <f>'прил 7'!L988</f>
        <v>10005</v>
      </c>
      <c r="M1202" s="159">
        <f>'прил 7'!M988</f>
        <v>10006</v>
      </c>
      <c r="N1202" s="159">
        <f>'прил 7'!N988</f>
        <v>10007</v>
      </c>
      <c r="O1202" s="159">
        <f>'прил 7'!O988</f>
        <v>10008</v>
      </c>
      <c r="P1202" s="159">
        <f>'прил 7'!P988</f>
        <v>10009</v>
      </c>
      <c r="Q1202" s="159">
        <f>'прил 7'!Q988</f>
        <v>10010</v>
      </c>
      <c r="R1202" s="159">
        <f>'прил 7'!R988</f>
        <v>10000</v>
      </c>
      <c r="S1202" s="159">
        <f>'прил 7'!S988</f>
        <v>0</v>
      </c>
      <c r="T1202" s="159">
        <f>'прил 7'!T988</f>
        <v>0</v>
      </c>
      <c r="U1202" s="159">
        <f>'прил 7'!U988</f>
        <v>0</v>
      </c>
      <c r="V1202" s="159">
        <f>'прил 7'!V988</f>
        <v>0</v>
      </c>
      <c r="W1202" s="159">
        <f>'прил 7'!W988</f>
        <v>0</v>
      </c>
      <c r="X1202" s="159">
        <f>'прил 7'!X988</f>
        <v>0</v>
      </c>
      <c r="Y1202" s="159">
        <f>'прил 7'!Y988</f>
        <v>0</v>
      </c>
      <c r="Z1202" s="159">
        <f>'прил 7'!Z988</f>
        <v>0</v>
      </c>
      <c r="AA1202" s="159">
        <f>'прил 7'!AA988</f>
        <v>0</v>
      </c>
      <c r="AB1202" s="159">
        <f>'прил 7'!AB988</f>
        <v>0</v>
      </c>
      <c r="AC1202" s="159">
        <f>'прил 7'!AC988</f>
        <v>0</v>
      </c>
      <c r="AD1202" s="159">
        <f>'прил 7'!AD988</f>
        <v>0</v>
      </c>
      <c r="AE1202" s="159">
        <f>'прил 7'!AE988</f>
        <v>0</v>
      </c>
      <c r="AF1202" s="159">
        <f>'прил 7'!AF988</f>
        <v>0</v>
      </c>
      <c r="AG1202" s="159">
        <v>10000</v>
      </c>
    </row>
    <row r="1203" spans="1:33" s="24" customFormat="1" ht="25.5">
      <c r="A1203" s="37" t="s">
        <v>730</v>
      </c>
      <c r="B1203" s="38">
        <v>794</v>
      </c>
      <c r="C1203" s="39" t="s">
        <v>26</v>
      </c>
      <c r="D1203" s="39" t="s">
        <v>109</v>
      </c>
      <c r="E1203" s="39" t="s">
        <v>529</v>
      </c>
      <c r="F1203" s="39"/>
      <c r="G1203" s="165">
        <f>G1204+G1208+G1212+G1221</f>
        <v>4613352</v>
      </c>
      <c r="H1203" s="165">
        <f t="shared" ref="H1203:AG1203" si="505">H1204+H1208+H1212+H1221</f>
        <v>4613356</v>
      </c>
      <c r="I1203" s="165">
        <f t="shared" si="505"/>
        <v>4613360</v>
      </c>
      <c r="J1203" s="165">
        <f t="shared" si="505"/>
        <v>4613364</v>
      </c>
      <c r="K1203" s="165">
        <f t="shared" si="505"/>
        <v>4613368</v>
      </c>
      <c r="L1203" s="165">
        <f t="shared" si="505"/>
        <v>4613372</v>
      </c>
      <c r="M1203" s="165">
        <f t="shared" si="505"/>
        <v>4613376</v>
      </c>
      <c r="N1203" s="165">
        <f t="shared" si="505"/>
        <v>4613380</v>
      </c>
      <c r="O1203" s="165">
        <f t="shared" si="505"/>
        <v>4613384</v>
      </c>
      <c r="P1203" s="165">
        <f t="shared" si="505"/>
        <v>4613388</v>
      </c>
      <c r="Q1203" s="165">
        <f t="shared" si="505"/>
        <v>4613392</v>
      </c>
      <c r="R1203" s="165">
        <f t="shared" si="505"/>
        <v>4453158.3900000006</v>
      </c>
      <c r="S1203" s="165">
        <f t="shared" si="505"/>
        <v>0</v>
      </c>
      <c r="T1203" s="165">
        <f t="shared" si="505"/>
        <v>0</v>
      </c>
      <c r="U1203" s="165">
        <f t="shared" si="505"/>
        <v>0</v>
      </c>
      <c r="V1203" s="165">
        <f t="shared" si="505"/>
        <v>0</v>
      </c>
      <c r="W1203" s="165">
        <f t="shared" si="505"/>
        <v>0</v>
      </c>
      <c r="X1203" s="165">
        <f t="shared" si="505"/>
        <v>0</v>
      </c>
      <c r="Y1203" s="165">
        <f t="shared" si="505"/>
        <v>0</v>
      </c>
      <c r="Z1203" s="165">
        <f t="shared" si="505"/>
        <v>0</v>
      </c>
      <c r="AA1203" s="165">
        <f t="shared" si="505"/>
        <v>0</v>
      </c>
      <c r="AB1203" s="165">
        <f t="shared" si="505"/>
        <v>0</v>
      </c>
      <c r="AC1203" s="165">
        <f t="shared" si="505"/>
        <v>0</v>
      </c>
      <c r="AD1203" s="165">
        <f t="shared" si="505"/>
        <v>0</v>
      </c>
      <c r="AE1203" s="165">
        <f t="shared" si="505"/>
        <v>0</v>
      </c>
      <c r="AF1203" s="165">
        <f t="shared" si="505"/>
        <v>0</v>
      </c>
      <c r="AG1203" s="165">
        <f t="shared" si="505"/>
        <v>4453158.3900000006</v>
      </c>
    </row>
    <row r="1204" spans="1:33" s="36" customFormat="1" ht="25.5">
      <c r="A1204" s="17" t="s">
        <v>731</v>
      </c>
      <c r="B1204" s="15">
        <v>794</v>
      </c>
      <c r="C1204" s="16" t="s">
        <v>26</v>
      </c>
      <c r="D1204" s="16" t="s">
        <v>109</v>
      </c>
      <c r="E1204" s="16" t="s">
        <v>530</v>
      </c>
      <c r="F1204" s="42"/>
      <c r="G1204" s="159">
        <f>G1205</f>
        <v>945816</v>
      </c>
      <c r="H1204" s="159">
        <f t="shared" ref="H1204:AG1206" si="506">H1205</f>
        <v>945816</v>
      </c>
      <c r="I1204" s="159">
        <f t="shared" si="506"/>
        <v>945816</v>
      </c>
      <c r="J1204" s="159">
        <f t="shared" si="506"/>
        <v>945816</v>
      </c>
      <c r="K1204" s="159">
        <f t="shared" si="506"/>
        <v>945816</v>
      </c>
      <c r="L1204" s="159">
        <f t="shared" si="506"/>
        <v>945816</v>
      </c>
      <c r="M1204" s="159">
        <f t="shared" si="506"/>
        <v>945816</v>
      </c>
      <c r="N1204" s="159">
        <f t="shared" si="506"/>
        <v>945816</v>
      </c>
      <c r="O1204" s="159">
        <f t="shared" si="506"/>
        <v>945816</v>
      </c>
      <c r="P1204" s="159">
        <f t="shared" si="506"/>
        <v>945816</v>
      </c>
      <c r="Q1204" s="159">
        <f t="shared" si="506"/>
        <v>945816</v>
      </c>
      <c r="R1204" s="159">
        <f t="shared" si="506"/>
        <v>945816</v>
      </c>
      <c r="S1204" s="159">
        <f t="shared" si="506"/>
        <v>0</v>
      </c>
      <c r="T1204" s="159">
        <f t="shared" si="506"/>
        <v>0</v>
      </c>
      <c r="U1204" s="159">
        <f t="shared" si="506"/>
        <v>0</v>
      </c>
      <c r="V1204" s="159">
        <f t="shared" si="506"/>
        <v>0</v>
      </c>
      <c r="W1204" s="159">
        <f t="shared" si="506"/>
        <v>0</v>
      </c>
      <c r="X1204" s="159">
        <f t="shared" si="506"/>
        <v>0</v>
      </c>
      <c r="Y1204" s="159">
        <f t="shared" si="506"/>
        <v>0</v>
      </c>
      <c r="Z1204" s="159">
        <f t="shared" si="506"/>
        <v>0</v>
      </c>
      <c r="AA1204" s="159">
        <f t="shared" si="506"/>
        <v>0</v>
      </c>
      <c r="AB1204" s="159">
        <f t="shared" si="506"/>
        <v>0</v>
      </c>
      <c r="AC1204" s="159">
        <f t="shared" si="506"/>
        <v>0</v>
      </c>
      <c r="AD1204" s="159">
        <f t="shared" si="506"/>
        <v>0</v>
      </c>
      <c r="AE1204" s="159">
        <f t="shared" si="506"/>
        <v>0</v>
      </c>
      <c r="AF1204" s="159">
        <f t="shared" si="506"/>
        <v>0</v>
      </c>
      <c r="AG1204" s="159">
        <f t="shared" si="506"/>
        <v>945816</v>
      </c>
    </row>
    <row r="1205" spans="1:33" s="36" customFormat="1" ht="25.5">
      <c r="A1205" s="17" t="s">
        <v>121</v>
      </c>
      <c r="B1205" s="15">
        <v>794</v>
      </c>
      <c r="C1205" s="16" t="s">
        <v>26</v>
      </c>
      <c r="D1205" s="16" t="s">
        <v>109</v>
      </c>
      <c r="E1205" s="16" t="s">
        <v>533</v>
      </c>
      <c r="F1205" s="16"/>
      <c r="G1205" s="159">
        <f>G1206</f>
        <v>945816</v>
      </c>
      <c r="H1205" s="159">
        <f t="shared" si="506"/>
        <v>945816</v>
      </c>
      <c r="I1205" s="159">
        <f t="shared" si="506"/>
        <v>945816</v>
      </c>
      <c r="J1205" s="159">
        <f t="shared" si="506"/>
        <v>945816</v>
      </c>
      <c r="K1205" s="159">
        <f t="shared" si="506"/>
        <v>945816</v>
      </c>
      <c r="L1205" s="159">
        <f t="shared" si="506"/>
        <v>945816</v>
      </c>
      <c r="M1205" s="159">
        <f t="shared" si="506"/>
        <v>945816</v>
      </c>
      <c r="N1205" s="159">
        <f t="shared" si="506"/>
        <v>945816</v>
      </c>
      <c r="O1205" s="159">
        <f t="shared" si="506"/>
        <v>945816</v>
      </c>
      <c r="P1205" s="159">
        <f t="shared" si="506"/>
        <v>945816</v>
      </c>
      <c r="Q1205" s="159">
        <f t="shared" si="506"/>
        <v>945816</v>
      </c>
      <c r="R1205" s="159">
        <f t="shared" si="506"/>
        <v>945816</v>
      </c>
      <c r="S1205" s="159">
        <f t="shared" si="506"/>
        <v>0</v>
      </c>
      <c r="T1205" s="159">
        <f t="shared" si="506"/>
        <v>0</v>
      </c>
      <c r="U1205" s="159">
        <f t="shared" si="506"/>
        <v>0</v>
      </c>
      <c r="V1205" s="159">
        <f t="shared" si="506"/>
        <v>0</v>
      </c>
      <c r="W1205" s="159">
        <f t="shared" si="506"/>
        <v>0</v>
      </c>
      <c r="X1205" s="159">
        <f t="shared" si="506"/>
        <v>0</v>
      </c>
      <c r="Y1205" s="159">
        <f t="shared" si="506"/>
        <v>0</v>
      </c>
      <c r="Z1205" s="159">
        <f t="shared" si="506"/>
        <v>0</v>
      </c>
      <c r="AA1205" s="159">
        <f t="shared" si="506"/>
        <v>0</v>
      </c>
      <c r="AB1205" s="159">
        <f t="shared" si="506"/>
        <v>0</v>
      </c>
      <c r="AC1205" s="159">
        <f t="shared" si="506"/>
        <v>0</v>
      </c>
      <c r="AD1205" s="159">
        <f t="shared" si="506"/>
        <v>0</v>
      </c>
      <c r="AE1205" s="159">
        <f t="shared" si="506"/>
        <v>0</v>
      </c>
      <c r="AF1205" s="159">
        <f t="shared" si="506"/>
        <v>0</v>
      </c>
      <c r="AG1205" s="159">
        <f t="shared" si="506"/>
        <v>945816</v>
      </c>
    </row>
    <row r="1206" spans="1:33" s="36" customFormat="1" ht="51">
      <c r="A1206" s="64" t="s">
        <v>92</v>
      </c>
      <c r="B1206" s="15">
        <v>794</v>
      </c>
      <c r="C1206" s="16" t="s">
        <v>26</v>
      </c>
      <c r="D1206" s="16" t="s">
        <v>109</v>
      </c>
      <c r="E1206" s="16" t="s">
        <v>533</v>
      </c>
      <c r="F1206" s="16" t="s">
        <v>95</v>
      </c>
      <c r="G1206" s="159">
        <f>G1207</f>
        <v>945816</v>
      </c>
      <c r="H1206" s="159">
        <f t="shared" si="506"/>
        <v>945816</v>
      </c>
      <c r="I1206" s="159">
        <f t="shared" si="506"/>
        <v>945816</v>
      </c>
      <c r="J1206" s="159">
        <f t="shared" si="506"/>
        <v>945816</v>
      </c>
      <c r="K1206" s="159">
        <f t="shared" si="506"/>
        <v>945816</v>
      </c>
      <c r="L1206" s="159">
        <f t="shared" si="506"/>
        <v>945816</v>
      </c>
      <c r="M1206" s="159">
        <f t="shared" si="506"/>
        <v>945816</v>
      </c>
      <c r="N1206" s="159">
        <f t="shared" si="506"/>
        <v>945816</v>
      </c>
      <c r="O1206" s="159">
        <f t="shared" si="506"/>
        <v>945816</v>
      </c>
      <c r="P1206" s="159">
        <f t="shared" si="506"/>
        <v>945816</v>
      </c>
      <c r="Q1206" s="159">
        <f t="shared" si="506"/>
        <v>945816</v>
      </c>
      <c r="R1206" s="159">
        <f t="shared" si="506"/>
        <v>945816</v>
      </c>
      <c r="S1206" s="159">
        <f t="shared" si="506"/>
        <v>0</v>
      </c>
      <c r="T1206" s="159">
        <f t="shared" si="506"/>
        <v>0</v>
      </c>
      <c r="U1206" s="159">
        <f t="shared" si="506"/>
        <v>0</v>
      </c>
      <c r="V1206" s="159">
        <f t="shared" si="506"/>
        <v>0</v>
      </c>
      <c r="W1206" s="159">
        <f t="shared" si="506"/>
        <v>0</v>
      </c>
      <c r="X1206" s="159">
        <f t="shared" si="506"/>
        <v>0</v>
      </c>
      <c r="Y1206" s="159">
        <f t="shared" si="506"/>
        <v>0</v>
      </c>
      <c r="Z1206" s="159">
        <f t="shared" si="506"/>
        <v>0</v>
      </c>
      <c r="AA1206" s="159">
        <f t="shared" si="506"/>
        <v>0</v>
      </c>
      <c r="AB1206" s="159">
        <f t="shared" si="506"/>
        <v>0</v>
      </c>
      <c r="AC1206" s="159">
        <f t="shared" si="506"/>
        <v>0</v>
      </c>
      <c r="AD1206" s="159">
        <f t="shared" si="506"/>
        <v>0</v>
      </c>
      <c r="AE1206" s="159">
        <f t="shared" si="506"/>
        <v>0</v>
      </c>
      <c r="AF1206" s="159">
        <f t="shared" si="506"/>
        <v>0</v>
      </c>
      <c r="AG1206" s="159">
        <f t="shared" si="506"/>
        <v>945816</v>
      </c>
    </row>
    <row r="1207" spans="1:33" ht="25.5">
      <c r="A1207" s="64" t="s">
        <v>93</v>
      </c>
      <c r="B1207" s="15">
        <v>794</v>
      </c>
      <c r="C1207" s="16" t="s">
        <v>26</v>
      </c>
      <c r="D1207" s="16" t="s">
        <v>109</v>
      </c>
      <c r="E1207" s="16" t="s">
        <v>533</v>
      </c>
      <c r="F1207" s="16" t="s">
        <v>96</v>
      </c>
      <c r="G1207" s="159">
        <f>'прил 7'!G1379</f>
        <v>945816</v>
      </c>
      <c r="H1207" s="159">
        <f>'прил 7'!H1379</f>
        <v>945816</v>
      </c>
      <c r="I1207" s="159">
        <f>'прил 7'!I1379</f>
        <v>945816</v>
      </c>
      <c r="J1207" s="159">
        <f>'прил 7'!J1379</f>
        <v>945816</v>
      </c>
      <c r="K1207" s="159">
        <f>'прил 7'!K1379</f>
        <v>945816</v>
      </c>
      <c r="L1207" s="159">
        <f>'прил 7'!L1379</f>
        <v>945816</v>
      </c>
      <c r="M1207" s="159">
        <f>'прил 7'!M1379</f>
        <v>945816</v>
      </c>
      <c r="N1207" s="159">
        <f>'прил 7'!N1379</f>
        <v>945816</v>
      </c>
      <c r="O1207" s="159">
        <f>'прил 7'!O1379</f>
        <v>945816</v>
      </c>
      <c r="P1207" s="159">
        <f>'прил 7'!P1379</f>
        <v>945816</v>
      </c>
      <c r="Q1207" s="159">
        <f>'прил 7'!Q1379</f>
        <v>945816</v>
      </c>
      <c r="R1207" s="159">
        <f>'прил 7'!R1379</f>
        <v>945816</v>
      </c>
      <c r="S1207" s="159">
        <f>'прил 7'!S1379</f>
        <v>0</v>
      </c>
      <c r="T1207" s="159">
        <f>'прил 7'!T1379</f>
        <v>0</v>
      </c>
      <c r="U1207" s="159">
        <f>'прил 7'!U1379</f>
        <v>0</v>
      </c>
      <c r="V1207" s="159">
        <f>'прил 7'!V1379</f>
        <v>0</v>
      </c>
      <c r="W1207" s="159">
        <f>'прил 7'!W1379</f>
        <v>0</v>
      </c>
      <c r="X1207" s="159">
        <f>'прил 7'!X1379</f>
        <v>0</v>
      </c>
      <c r="Y1207" s="159">
        <f>'прил 7'!Y1379</f>
        <v>0</v>
      </c>
      <c r="Z1207" s="159">
        <f>'прил 7'!Z1379</f>
        <v>0</v>
      </c>
      <c r="AA1207" s="159">
        <f>'прил 7'!AA1379</f>
        <v>0</v>
      </c>
      <c r="AB1207" s="159">
        <f>'прил 7'!AB1379</f>
        <v>0</v>
      </c>
      <c r="AC1207" s="159">
        <f>'прил 7'!AC1379</f>
        <v>0</v>
      </c>
      <c r="AD1207" s="159">
        <f>'прил 7'!AD1379</f>
        <v>0</v>
      </c>
      <c r="AE1207" s="159">
        <f>'прил 7'!AE1379</f>
        <v>0</v>
      </c>
      <c r="AF1207" s="159">
        <f>'прил 7'!AF1379</f>
        <v>0</v>
      </c>
      <c r="AG1207" s="159">
        <v>945816</v>
      </c>
    </row>
    <row r="1208" spans="1:33" s="36" customFormat="1" ht="25.5">
      <c r="A1208" s="17" t="s">
        <v>732</v>
      </c>
      <c r="B1208" s="15">
        <v>794</v>
      </c>
      <c r="C1208" s="16" t="s">
        <v>26</v>
      </c>
      <c r="D1208" s="16" t="s">
        <v>109</v>
      </c>
      <c r="E1208" s="16" t="s">
        <v>534</v>
      </c>
      <c r="F1208" s="42"/>
      <c r="G1208" s="159">
        <f>G1209</f>
        <v>361080</v>
      </c>
      <c r="H1208" s="159">
        <f t="shared" ref="H1208:AG1210" si="507">H1209</f>
        <v>361081</v>
      </c>
      <c r="I1208" s="159">
        <f t="shared" si="507"/>
        <v>361082</v>
      </c>
      <c r="J1208" s="159">
        <f t="shared" si="507"/>
        <v>361083</v>
      </c>
      <c r="K1208" s="159">
        <f t="shared" si="507"/>
        <v>361084</v>
      </c>
      <c r="L1208" s="159">
        <f t="shared" si="507"/>
        <v>361085</v>
      </c>
      <c r="M1208" s="159">
        <f t="shared" si="507"/>
        <v>361086</v>
      </c>
      <c r="N1208" s="159">
        <f t="shared" si="507"/>
        <v>361087</v>
      </c>
      <c r="O1208" s="159">
        <f t="shared" si="507"/>
        <v>361088</v>
      </c>
      <c r="P1208" s="159">
        <f t="shared" si="507"/>
        <v>361089</v>
      </c>
      <c r="Q1208" s="159">
        <f t="shared" si="507"/>
        <v>361090</v>
      </c>
      <c r="R1208" s="159">
        <f t="shared" si="507"/>
        <v>361080</v>
      </c>
      <c r="S1208" s="159">
        <f t="shared" si="507"/>
        <v>0</v>
      </c>
      <c r="T1208" s="159">
        <f t="shared" si="507"/>
        <v>0</v>
      </c>
      <c r="U1208" s="159">
        <f t="shared" si="507"/>
        <v>0</v>
      </c>
      <c r="V1208" s="159">
        <f t="shared" si="507"/>
        <v>0</v>
      </c>
      <c r="W1208" s="159">
        <f t="shared" si="507"/>
        <v>0</v>
      </c>
      <c r="X1208" s="159">
        <f t="shared" si="507"/>
        <v>0</v>
      </c>
      <c r="Y1208" s="159">
        <f t="shared" si="507"/>
        <v>0</v>
      </c>
      <c r="Z1208" s="159">
        <f t="shared" si="507"/>
        <v>0</v>
      </c>
      <c r="AA1208" s="159">
        <f t="shared" si="507"/>
        <v>0</v>
      </c>
      <c r="AB1208" s="159">
        <f t="shared" si="507"/>
        <v>0</v>
      </c>
      <c r="AC1208" s="159">
        <f t="shared" si="507"/>
        <v>0</v>
      </c>
      <c r="AD1208" s="159">
        <f t="shared" si="507"/>
        <v>0</v>
      </c>
      <c r="AE1208" s="159">
        <f t="shared" si="507"/>
        <v>0</v>
      </c>
      <c r="AF1208" s="159">
        <f t="shared" si="507"/>
        <v>0</v>
      </c>
      <c r="AG1208" s="159">
        <f t="shared" si="507"/>
        <v>361080</v>
      </c>
    </row>
    <row r="1209" spans="1:33" s="36" customFormat="1" ht="25.5">
      <c r="A1209" s="17" t="s">
        <v>121</v>
      </c>
      <c r="B1209" s="15">
        <v>794</v>
      </c>
      <c r="C1209" s="16" t="s">
        <v>26</v>
      </c>
      <c r="D1209" s="16" t="s">
        <v>109</v>
      </c>
      <c r="E1209" s="16" t="s">
        <v>535</v>
      </c>
      <c r="F1209" s="16"/>
      <c r="G1209" s="159">
        <f>G1210</f>
        <v>361080</v>
      </c>
      <c r="H1209" s="159">
        <f t="shared" si="507"/>
        <v>361081</v>
      </c>
      <c r="I1209" s="159">
        <f t="shared" si="507"/>
        <v>361082</v>
      </c>
      <c r="J1209" s="159">
        <f t="shared" si="507"/>
        <v>361083</v>
      </c>
      <c r="K1209" s="159">
        <f t="shared" si="507"/>
        <v>361084</v>
      </c>
      <c r="L1209" s="159">
        <f t="shared" si="507"/>
        <v>361085</v>
      </c>
      <c r="M1209" s="159">
        <f t="shared" si="507"/>
        <v>361086</v>
      </c>
      <c r="N1209" s="159">
        <f t="shared" si="507"/>
        <v>361087</v>
      </c>
      <c r="O1209" s="159">
        <f t="shared" si="507"/>
        <v>361088</v>
      </c>
      <c r="P1209" s="159">
        <f t="shared" si="507"/>
        <v>361089</v>
      </c>
      <c r="Q1209" s="159">
        <f t="shared" si="507"/>
        <v>361090</v>
      </c>
      <c r="R1209" s="159">
        <f t="shared" si="507"/>
        <v>361080</v>
      </c>
      <c r="S1209" s="159">
        <f t="shared" si="507"/>
        <v>0</v>
      </c>
      <c r="T1209" s="159">
        <f t="shared" si="507"/>
        <v>0</v>
      </c>
      <c r="U1209" s="159">
        <f t="shared" si="507"/>
        <v>0</v>
      </c>
      <c r="V1209" s="159">
        <f t="shared" si="507"/>
        <v>0</v>
      </c>
      <c r="W1209" s="159">
        <f t="shared" si="507"/>
        <v>0</v>
      </c>
      <c r="X1209" s="159">
        <f t="shared" si="507"/>
        <v>0</v>
      </c>
      <c r="Y1209" s="159">
        <f t="shared" si="507"/>
        <v>0</v>
      </c>
      <c r="Z1209" s="159">
        <f t="shared" si="507"/>
        <v>0</v>
      </c>
      <c r="AA1209" s="159">
        <f t="shared" si="507"/>
        <v>0</v>
      </c>
      <c r="AB1209" s="159">
        <f t="shared" si="507"/>
        <v>0</v>
      </c>
      <c r="AC1209" s="159">
        <f t="shared" si="507"/>
        <v>0</v>
      </c>
      <c r="AD1209" s="159">
        <f t="shared" si="507"/>
        <v>0</v>
      </c>
      <c r="AE1209" s="159">
        <f t="shared" si="507"/>
        <v>0</v>
      </c>
      <c r="AF1209" s="159">
        <f t="shared" si="507"/>
        <v>0</v>
      </c>
      <c r="AG1209" s="159">
        <f t="shared" si="507"/>
        <v>361080</v>
      </c>
    </row>
    <row r="1210" spans="1:33" s="36" customFormat="1" ht="51">
      <c r="A1210" s="64" t="s">
        <v>92</v>
      </c>
      <c r="B1210" s="15">
        <v>794</v>
      </c>
      <c r="C1210" s="16" t="s">
        <v>26</v>
      </c>
      <c r="D1210" s="16" t="s">
        <v>109</v>
      </c>
      <c r="E1210" s="16" t="s">
        <v>535</v>
      </c>
      <c r="F1210" s="16" t="s">
        <v>95</v>
      </c>
      <c r="G1210" s="159">
        <f>G1211</f>
        <v>361080</v>
      </c>
      <c r="H1210" s="159">
        <f t="shared" si="507"/>
        <v>361081</v>
      </c>
      <c r="I1210" s="159">
        <f t="shared" si="507"/>
        <v>361082</v>
      </c>
      <c r="J1210" s="159">
        <f t="shared" si="507"/>
        <v>361083</v>
      </c>
      <c r="K1210" s="159">
        <f t="shared" si="507"/>
        <v>361084</v>
      </c>
      <c r="L1210" s="159">
        <f t="shared" si="507"/>
        <v>361085</v>
      </c>
      <c r="M1210" s="159">
        <f t="shared" si="507"/>
        <v>361086</v>
      </c>
      <c r="N1210" s="159">
        <f t="shared" si="507"/>
        <v>361087</v>
      </c>
      <c r="O1210" s="159">
        <f t="shared" si="507"/>
        <v>361088</v>
      </c>
      <c r="P1210" s="159">
        <f t="shared" si="507"/>
        <v>361089</v>
      </c>
      <c r="Q1210" s="159">
        <f t="shared" si="507"/>
        <v>361090</v>
      </c>
      <c r="R1210" s="159">
        <f t="shared" si="507"/>
        <v>361080</v>
      </c>
      <c r="S1210" s="159">
        <f t="shared" si="507"/>
        <v>0</v>
      </c>
      <c r="T1210" s="159">
        <f t="shared" si="507"/>
        <v>0</v>
      </c>
      <c r="U1210" s="159">
        <f t="shared" si="507"/>
        <v>0</v>
      </c>
      <c r="V1210" s="159">
        <f t="shared" si="507"/>
        <v>0</v>
      </c>
      <c r="W1210" s="159">
        <f t="shared" si="507"/>
        <v>0</v>
      </c>
      <c r="X1210" s="159">
        <f t="shared" si="507"/>
        <v>0</v>
      </c>
      <c r="Y1210" s="159">
        <f t="shared" si="507"/>
        <v>0</v>
      </c>
      <c r="Z1210" s="159">
        <f t="shared" si="507"/>
        <v>0</v>
      </c>
      <c r="AA1210" s="159">
        <f t="shared" si="507"/>
        <v>0</v>
      </c>
      <c r="AB1210" s="159">
        <f t="shared" si="507"/>
        <v>0</v>
      </c>
      <c r="AC1210" s="159">
        <f t="shared" si="507"/>
        <v>0</v>
      </c>
      <c r="AD1210" s="159">
        <f t="shared" si="507"/>
        <v>0</v>
      </c>
      <c r="AE1210" s="159">
        <f t="shared" si="507"/>
        <v>0</v>
      </c>
      <c r="AF1210" s="159">
        <f t="shared" si="507"/>
        <v>0</v>
      </c>
      <c r="AG1210" s="159">
        <f t="shared" si="507"/>
        <v>361080</v>
      </c>
    </row>
    <row r="1211" spans="1:33" s="36" customFormat="1" ht="25.5">
      <c r="A1211" s="64" t="s">
        <v>93</v>
      </c>
      <c r="B1211" s="15">
        <v>794</v>
      </c>
      <c r="C1211" s="16" t="s">
        <v>26</v>
      </c>
      <c r="D1211" s="16" t="s">
        <v>109</v>
      </c>
      <c r="E1211" s="16" t="s">
        <v>535</v>
      </c>
      <c r="F1211" s="16" t="s">
        <v>96</v>
      </c>
      <c r="G1211" s="159">
        <f>'прил 7'!G1383</f>
        <v>361080</v>
      </c>
      <c r="H1211" s="159">
        <f>'прил 7'!H1383</f>
        <v>361081</v>
      </c>
      <c r="I1211" s="159">
        <f>'прил 7'!I1383</f>
        <v>361082</v>
      </c>
      <c r="J1211" s="159">
        <f>'прил 7'!J1383</f>
        <v>361083</v>
      </c>
      <c r="K1211" s="159">
        <f>'прил 7'!K1383</f>
        <v>361084</v>
      </c>
      <c r="L1211" s="159">
        <f>'прил 7'!L1383</f>
        <v>361085</v>
      </c>
      <c r="M1211" s="159">
        <f>'прил 7'!M1383</f>
        <v>361086</v>
      </c>
      <c r="N1211" s="159">
        <f>'прил 7'!N1383</f>
        <v>361087</v>
      </c>
      <c r="O1211" s="159">
        <f>'прил 7'!O1383</f>
        <v>361088</v>
      </c>
      <c r="P1211" s="159">
        <f>'прил 7'!P1383</f>
        <v>361089</v>
      </c>
      <c r="Q1211" s="159">
        <f>'прил 7'!Q1383</f>
        <v>361090</v>
      </c>
      <c r="R1211" s="159">
        <f>'прил 7'!R1383</f>
        <v>361080</v>
      </c>
      <c r="S1211" s="159">
        <f>'прил 7'!S1383</f>
        <v>0</v>
      </c>
      <c r="T1211" s="159">
        <f>'прил 7'!T1383</f>
        <v>0</v>
      </c>
      <c r="U1211" s="159">
        <f>'прил 7'!U1383</f>
        <v>0</v>
      </c>
      <c r="V1211" s="159">
        <f>'прил 7'!V1383</f>
        <v>0</v>
      </c>
      <c r="W1211" s="159">
        <f>'прил 7'!W1383</f>
        <v>0</v>
      </c>
      <c r="X1211" s="159">
        <f>'прил 7'!X1383</f>
        <v>0</v>
      </c>
      <c r="Y1211" s="159">
        <f>'прил 7'!Y1383</f>
        <v>0</v>
      </c>
      <c r="Z1211" s="159">
        <f>'прил 7'!Z1383</f>
        <v>0</v>
      </c>
      <c r="AA1211" s="159">
        <f>'прил 7'!AA1383</f>
        <v>0</v>
      </c>
      <c r="AB1211" s="159">
        <f>'прил 7'!AB1383</f>
        <v>0</v>
      </c>
      <c r="AC1211" s="159">
        <f>'прил 7'!AC1383</f>
        <v>0</v>
      </c>
      <c r="AD1211" s="159">
        <f>'прил 7'!AD1383</f>
        <v>0</v>
      </c>
      <c r="AE1211" s="159">
        <f>'прил 7'!AE1383</f>
        <v>0</v>
      </c>
      <c r="AF1211" s="159">
        <f>'прил 7'!AF1383</f>
        <v>0</v>
      </c>
      <c r="AG1211" s="159">
        <v>361080</v>
      </c>
    </row>
    <row r="1212" spans="1:33">
      <c r="A1212" s="64" t="s">
        <v>733</v>
      </c>
      <c r="B1212" s="15">
        <v>794</v>
      </c>
      <c r="C1212" s="16" t="s">
        <v>26</v>
      </c>
      <c r="D1212" s="16" t="s">
        <v>109</v>
      </c>
      <c r="E1212" s="16" t="s">
        <v>536</v>
      </c>
      <c r="F1212" s="16"/>
      <c r="G1212" s="159">
        <f>G1213</f>
        <v>1309085</v>
      </c>
      <c r="H1212" s="159">
        <f t="shared" ref="H1212:AG1212" si="508">H1213</f>
        <v>1309087</v>
      </c>
      <c r="I1212" s="159">
        <f t="shared" si="508"/>
        <v>1309089</v>
      </c>
      <c r="J1212" s="159">
        <f t="shared" si="508"/>
        <v>1309091</v>
      </c>
      <c r="K1212" s="159">
        <f t="shared" si="508"/>
        <v>1309093</v>
      </c>
      <c r="L1212" s="159">
        <f t="shared" si="508"/>
        <v>1309095</v>
      </c>
      <c r="M1212" s="159">
        <f t="shared" si="508"/>
        <v>1309097</v>
      </c>
      <c r="N1212" s="159">
        <f t="shared" si="508"/>
        <v>1309099</v>
      </c>
      <c r="O1212" s="159">
        <f t="shared" si="508"/>
        <v>1309101</v>
      </c>
      <c r="P1212" s="159">
        <f t="shared" si="508"/>
        <v>1309103</v>
      </c>
      <c r="Q1212" s="159">
        <f t="shared" si="508"/>
        <v>1309105</v>
      </c>
      <c r="R1212" s="159">
        <f t="shared" si="508"/>
        <v>1276764.3500000001</v>
      </c>
      <c r="S1212" s="159">
        <f t="shared" si="508"/>
        <v>0</v>
      </c>
      <c r="T1212" s="159">
        <f t="shared" si="508"/>
        <v>0</v>
      </c>
      <c r="U1212" s="159">
        <f t="shared" si="508"/>
        <v>0</v>
      </c>
      <c r="V1212" s="159">
        <f t="shared" si="508"/>
        <v>0</v>
      </c>
      <c r="W1212" s="159">
        <f t="shared" si="508"/>
        <v>0</v>
      </c>
      <c r="X1212" s="159">
        <f t="shared" si="508"/>
        <v>0</v>
      </c>
      <c r="Y1212" s="159">
        <f t="shared" si="508"/>
        <v>0</v>
      </c>
      <c r="Z1212" s="159">
        <f t="shared" si="508"/>
        <v>0</v>
      </c>
      <c r="AA1212" s="159">
        <f t="shared" si="508"/>
        <v>0</v>
      </c>
      <c r="AB1212" s="159">
        <f t="shared" si="508"/>
        <v>0</v>
      </c>
      <c r="AC1212" s="159">
        <f t="shared" si="508"/>
        <v>0</v>
      </c>
      <c r="AD1212" s="159">
        <f t="shared" si="508"/>
        <v>0</v>
      </c>
      <c r="AE1212" s="159">
        <f t="shared" si="508"/>
        <v>0</v>
      </c>
      <c r="AF1212" s="159">
        <f t="shared" si="508"/>
        <v>0</v>
      </c>
      <c r="AG1212" s="159">
        <f t="shared" si="508"/>
        <v>1276764.3500000001</v>
      </c>
    </row>
    <row r="1213" spans="1:33" s="36" customFormat="1" ht="25.5">
      <c r="A1213" s="17" t="s">
        <v>121</v>
      </c>
      <c r="B1213" s="15">
        <v>794</v>
      </c>
      <c r="C1213" s="16" t="s">
        <v>26</v>
      </c>
      <c r="D1213" s="16" t="s">
        <v>109</v>
      </c>
      <c r="E1213" s="16" t="s">
        <v>537</v>
      </c>
      <c r="F1213" s="42"/>
      <c r="G1213" s="159">
        <f>G1214+G1216+G1218</f>
        <v>1309085</v>
      </c>
      <c r="H1213" s="159">
        <f t="shared" ref="H1213:AG1213" si="509">H1214+H1216+H1218</f>
        <v>1309087</v>
      </c>
      <c r="I1213" s="159">
        <f t="shared" si="509"/>
        <v>1309089</v>
      </c>
      <c r="J1213" s="159">
        <f t="shared" si="509"/>
        <v>1309091</v>
      </c>
      <c r="K1213" s="159">
        <f t="shared" si="509"/>
        <v>1309093</v>
      </c>
      <c r="L1213" s="159">
        <f t="shared" si="509"/>
        <v>1309095</v>
      </c>
      <c r="M1213" s="159">
        <f t="shared" si="509"/>
        <v>1309097</v>
      </c>
      <c r="N1213" s="159">
        <f t="shared" si="509"/>
        <v>1309099</v>
      </c>
      <c r="O1213" s="159">
        <f t="shared" si="509"/>
        <v>1309101</v>
      </c>
      <c r="P1213" s="159">
        <f t="shared" si="509"/>
        <v>1309103</v>
      </c>
      <c r="Q1213" s="159">
        <f t="shared" si="509"/>
        <v>1309105</v>
      </c>
      <c r="R1213" s="159">
        <f t="shared" si="509"/>
        <v>1276764.3500000001</v>
      </c>
      <c r="S1213" s="159">
        <f t="shared" si="509"/>
        <v>0</v>
      </c>
      <c r="T1213" s="159">
        <f t="shared" si="509"/>
        <v>0</v>
      </c>
      <c r="U1213" s="159">
        <f t="shared" si="509"/>
        <v>0</v>
      </c>
      <c r="V1213" s="159">
        <f t="shared" si="509"/>
        <v>0</v>
      </c>
      <c r="W1213" s="159">
        <f t="shared" si="509"/>
        <v>0</v>
      </c>
      <c r="X1213" s="159">
        <f t="shared" si="509"/>
        <v>0</v>
      </c>
      <c r="Y1213" s="159">
        <f t="shared" si="509"/>
        <v>0</v>
      </c>
      <c r="Z1213" s="159">
        <f t="shared" si="509"/>
        <v>0</v>
      </c>
      <c r="AA1213" s="159">
        <f t="shared" si="509"/>
        <v>0</v>
      </c>
      <c r="AB1213" s="159">
        <f t="shared" si="509"/>
        <v>0</v>
      </c>
      <c r="AC1213" s="159">
        <f t="shared" si="509"/>
        <v>0</v>
      </c>
      <c r="AD1213" s="159">
        <f t="shared" si="509"/>
        <v>0</v>
      </c>
      <c r="AE1213" s="159">
        <f t="shared" si="509"/>
        <v>0</v>
      </c>
      <c r="AF1213" s="159">
        <f t="shared" si="509"/>
        <v>0</v>
      </c>
      <c r="AG1213" s="159">
        <f t="shared" si="509"/>
        <v>1276764.3500000001</v>
      </c>
    </row>
    <row r="1214" spans="1:33" ht="51">
      <c r="A1214" s="64" t="s">
        <v>92</v>
      </c>
      <c r="B1214" s="15">
        <v>794</v>
      </c>
      <c r="C1214" s="16" t="s">
        <v>26</v>
      </c>
      <c r="D1214" s="16" t="s">
        <v>109</v>
      </c>
      <c r="E1214" s="16" t="s">
        <v>537</v>
      </c>
      <c r="F1214" s="16" t="s">
        <v>95</v>
      </c>
      <c r="G1214" s="159">
        <f>G1215</f>
        <v>701300</v>
      </c>
      <c r="H1214" s="159">
        <f t="shared" ref="H1214:AG1214" si="510">H1215</f>
        <v>701301</v>
      </c>
      <c r="I1214" s="159">
        <f t="shared" si="510"/>
        <v>701302</v>
      </c>
      <c r="J1214" s="159">
        <f t="shared" si="510"/>
        <v>701303</v>
      </c>
      <c r="K1214" s="159">
        <f t="shared" si="510"/>
        <v>701304</v>
      </c>
      <c r="L1214" s="159">
        <f t="shared" si="510"/>
        <v>701305</v>
      </c>
      <c r="M1214" s="159">
        <f t="shared" si="510"/>
        <v>701306</v>
      </c>
      <c r="N1214" s="159">
        <f t="shared" si="510"/>
        <v>701307</v>
      </c>
      <c r="O1214" s="159">
        <f t="shared" si="510"/>
        <v>701308</v>
      </c>
      <c r="P1214" s="159">
        <f t="shared" si="510"/>
        <v>701309</v>
      </c>
      <c r="Q1214" s="159">
        <f t="shared" si="510"/>
        <v>701310</v>
      </c>
      <c r="R1214" s="159">
        <f t="shared" si="510"/>
        <v>669010.53</v>
      </c>
      <c r="S1214" s="159">
        <f t="shared" si="510"/>
        <v>0</v>
      </c>
      <c r="T1214" s="159">
        <f t="shared" si="510"/>
        <v>0</v>
      </c>
      <c r="U1214" s="159">
        <f t="shared" si="510"/>
        <v>0</v>
      </c>
      <c r="V1214" s="159">
        <f t="shared" si="510"/>
        <v>0</v>
      </c>
      <c r="W1214" s="159">
        <f t="shared" si="510"/>
        <v>0</v>
      </c>
      <c r="X1214" s="159">
        <f t="shared" si="510"/>
        <v>0</v>
      </c>
      <c r="Y1214" s="159">
        <f t="shared" si="510"/>
        <v>0</v>
      </c>
      <c r="Z1214" s="159">
        <f t="shared" si="510"/>
        <v>0</v>
      </c>
      <c r="AA1214" s="159">
        <f t="shared" si="510"/>
        <v>0</v>
      </c>
      <c r="AB1214" s="159">
        <f t="shared" si="510"/>
        <v>0</v>
      </c>
      <c r="AC1214" s="159">
        <f t="shared" si="510"/>
        <v>0</v>
      </c>
      <c r="AD1214" s="159">
        <f t="shared" si="510"/>
        <v>0</v>
      </c>
      <c r="AE1214" s="159">
        <f t="shared" si="510"/>
        <v>0</v>
      </c>
      <c r="AF1214" s="159">
        <f t="shared" si="510"/>
        <v>0</v>
      </c>
      <c r="AG1214" s="159">
        <f t="shared" si="510"/>
        <v>669010.53</v>
      </c>
    </row>
    <row r="1215" spans="1:33" ht="25.5">
      <c r="A1215" s="64" t="s">
        <v>93</v>
      </c>
      <c r="B1215" s="15">
        <v>794</v>
      </c>
      <c r="C1215" s="16" t="s">
        <v>26</v>
      </c>
      <c r="D1215" s="16" t="s">
        <v>109</v>
      </c>
      <c r="E1215" s="16" t="s">
        <v>537</v>
      </c>
      <c r="F1215" s="16" t="s">
        <v>96</v>
      </c>
      <c r="G1215" s="159">
        <f>'прил 7'!G1387</f>
        <v>701300</v>
      </c>
      <c r="H1215" s="159">
        <f>'прил 7'!H1387</f>
        <v>701301</v>
      </c>
      <c r="I1215" s="159">
        <f>'прил 7'!I1387</f>
        <v>701302</v>
      </c>
      <c r="J1215" s="159">
        <f>'прил 7'!J1387</f>
        <v>701303</v>
      </c>
      <c r="K1215" s="159">
        <f>'прил 7'!K1387</f>
        <v>701304</v>
      </c>
      <c r="L1215" s="159">
        <f>'прил 7'!L1387</f>
        <v>701305</v>
      </c>
      <c r="M1215" s="159">
        <f>'прил 7'!M1387</f>
        <v>701306</v>
      </c>
      <c r="N1215" s="159">
        <f>'прил 7'!N1387</f>
        <v>701307</v>
      </c>
      <c r="O1215" s="159">
        <f>'прил 7'!O1387</f>
        <v>701308</v>
      </c>
      <c r="P1215" s="159">
        <f>'прил 7'!P1387</f>
        <v>701309</v>
      </c>
      <c r="Q1215" s="159">
        <f>'прил 7'!Q1387</f>
        <v>701310</v>
      </c>
      <c r="R1215" s="159">
        <f>'прил 7'!R1387</f>
        <v>669010.53</v>
      </c>
      <c r="S1215" s="159">
        <f>'прил 7'!S1387</f>
        <v>0</v>
      </c>
      <c r="T1215" s="159">
        <f>'прил 7'!T1387</f>
        <v>0</v>
      </c>
      <c r="U1215" s="159">
        <f>'прил 7'!U1387</f>
        <v>0</v>
      </c>
      <c r="V1215" s="159">
        <f>'прил 7'!V1387</f>
        <v>0</v>
      </c>
      <c r="W1215" s="159">
        <f>'прил 7'!W1387</f>
        <v>0</v>
      </c>
      <c r="X1215" s="159">
        <f>'прил 7'!X1387</f>
        <v>0</v>
      </c>
      <c r="Y1215" s="159">
        <f>'прил 7'!Y1387</f>
        <v>0</v>
      </c>
      <c r="Z1215" s="159">
        <f>'прил 7'!Z1387</f>
        <v>0</v>
      </c>
      <c r="AA1215" s="159">
        <f>'прил 7'!AA1387</f>
        <v>0</v>
      </c>
      <c r="AB1215" s="159">
        <f>'прил 7'!AB1387</f>
        <v>0</v>
      </c>
      <c r="AC1215" s="159">
        <f>'прил 7'!AC1387</f>
        <v>0</v>
      </c>
      <c r="AD1215" s="159">
        <f>'прил 7'!AD1387</f>
        <v>0</v>
      </c>
      <c r="AE1215" s="159">
        <f>'прил 7'!AE1387</f>
        <v>0</v>
      </c>
      <c r="AF1215" s="159">
        <f>'прил 7'!AF1387</f>
        <v>0</v>
      </c>
      <c r="AG1215" s="159">
        <v>669010.53</v>
      </c>
    </row>
    <row r="1216" spans="1:33" ht="25.5">
      <c r="A1216" s="17" t="s">
        <v>49</v>
      </c>
      <c r="B1216" s="15">
        <v>794</v>
      </c>
      <c r="C1216" s="16" t="s">
        <v>26</v>
      </c>
      <c r="D1216" s="16" t="s">
        <v>109</v>
      </c>
      <c r="E1216" s="16" t="s">
        <v>537</v>
      </c>
      <c r="F1216" s="16" t="s">
        <v>50</v>
      </c>
      <c r="G1216" s="159">
        <f>G1217</f>
        <v>607785</v>
      </c>
      <c r="H1216" s="159">
        <f t="shared" ref="H1216:AG1216" si="511">H1217</f>
        <v>607786</v>
      </c>
      <c r="I1216" s="159">
        <f t="shared" si="511"/>
        <v>607787</v>
      </c>
      <c r="J1216" s="159">
        <f t="shared" si="511"/>
        <v>607788</v>
      </c>
      <c r="K1216" s="159">
        <f t="shared" si="511"/>
        <v>607789</v>
      </c>
      <c r="L1216" s="159">
        <f t="shared" si="511"/>
        <v>607790</v>
      </c>
      <c r="M1216" s="159">
        <f t="shared" si="511"/>
        <v>607791</v>
      </c>
      <c r="N1216" s="159">
        <f t="shared" si="511"/>
        <v>607792</v>
      </c>
      <c r="O1216" s="159">
        <f t="shared" si="511"/>
        <v>607793</v>
      </c>
      <c r="P1216" s="159">
        <f t="shared" si="511"/>
        <v>607794</v>
      </c>
      <c r="Q1216" s="159">
        <f t="shared" si="511"/>
        <v>607795</v>
      </c>
      <c r="R1216" s="159">
        <f t="shared" si="511"/>
        <v>607753.81999999995</v>
      </c>
      <c r="S1216" s="159">
        <f t="shared" si="511"/>
        <v>0</v>
      </c>
      <c r="T1216" s="159">
        <f t="shared" si="511"/>
        <v>0</v>
      </c>
      <c r="U1216" s="159">
        <f t="shared" si="511"/>
        <v>0</v>
      </c>
      <c r="V1216" s="159">
        <f t="shared" si="511"/>
        <v>0</v>
      </c>
      <c r="W1216" s="159">
        <f t="shared" si="511"/>
        <v>0</v>
      </c>
      <c r="X1216" s="159">
        <f t="shared" si="511"/>
        <v>0</v>
      </c>
      <c r="Y1216" s="159">
        <f t="shared" si="511"/>
        <v>0</v>
      </c>
      <c r="Z1216" s="159">
        <f t="shared" si="511"/>
        <v>0</v>
      </c>
      <c r="AA1216" s="159">
        <f t="shared" si="511"/>
        <v>0</v>
      </c>
      <c r="AB1216" s="159">
        <f t="shared" si="511"/>
        <v>0</v>
      </c>
      <c r="AC1216" s="159">
        <f t="shared" si="511"/>
        <v>0</v>
      </c>
      <c r="AD1216" s="159">
        <f t="shared" si="511"/>
        <v>0</v>
      </c>
      <c r="AE1216" s="159">
        <f t="shared" si="511"/>
        <v>0</v>
      </c>
      <c r="AF1216" s="159">
        <f t="shared" si="511"/>
        <v>0</v>
      </c>
      <c r="AG1216" s="159">
        <f t="shared" si="511"/>
        <v>607753.81999999995</v>
      </c>
    </row>
    <row r="1217" spans="1:33" ht="25.5">
      <c r="A1217" s="17" t="s">
        <v>51</v>
      </c>
      <c r="B1217" s="15">
        <v>794</v>
      </c>
      <c r="C1217" s="16" t="s">
        <v>26</v>
      </c>
      <c r="D1217" s="16" t="s">
        <v>109</v>
      </c>
      <c r="E1217" s="16" t="s">
        <v>537</v>
      </c>
      <c r="F1217" s="16" t="s">
        <v>52</v>
      </c>
      <c r="G1217" s="159">
        <f>'прил 7'!G1391</f>
        <v>607785</v>
      </c>
      <c r="H1217" s="159">
        <f>'прил 7'!H1391</f>
        <v>607786</v>
      </c>
      <c r="I1217" s="159">
        <f>'прил 7'!I1391</f>
        <v>607787</v>
      </c>
      <c r="J1217" s="159">
        <f>'прил 7'!J1391</f>
        <v>607788</v>
      </c>
      <c r="K1217" s="159">
        <f>'прил 7'!K1391</f>
        <v>607789</v>
      </c>
      <c r="L1217" s="159">
        <f>'прил 7'!L1391</f>
        <v>607790</v>
      </c>
      <c r="M1217" s="159">
        <f>'прил 7'!M1391</f>
        <v>607791</v>
      </c>
      <c r="N1217" s="159">
        <f>'прил 7'!N1391</f>
        <v>607792</v>
      </c>
      <c r="O1217" s="159">
        <f>'прил 7'!O1391</f>
        <v>607793</v>
      </c>
      <c r="P1217" s="159">
        <f>'прил 7'!P1391</f>
        <v>607794</v>
      </c>
      <c r="Q1217" s="159">
        <f>'прил 7'!Q1391</f>
        <v>607795</v>
      </c>
      <c r="R1217" s="159">
        <f>'прил 7'!R1391</f>
        <v>607753.81999999995</v>
      </c>
      <c r="S1217" s="159">
        <f>'прил 7'!S1391</f>
        <v>0</v>
      </c>
      <c r="T1217" s="159">
        <f>'прил 7'!T1391</f>
        <v>0</v>
      </c>
      <c r="U1217" s="159">
        <f>'прил 7'!U1391</f>
        <v>0</v>
      </c>
      <c r="V1217" s="159">
        <f>'прил 7'!V1391</f>
        <v>0</v>
      </c>
      <c r="W1217" s="159">
        <f>'прил 7'!W1391</f>
        <v>0</v>
      </c>
      <c r="X1217" s="159">
        <f>'прил 7'!X1391</f>
        <v>0</v>
      </c>
      <c r="Y1217" s="159">
        <f>'прил 7'!Y1391</f>
        <v>0</v>
      </c>
      <c r="Z1217" s="159">
        <f>'прил 7'!Z1391</f>
        <v>0</v>
      </c>
      <c r="AA1217" s="159">
        <f>'прил 7'!AA1391</f>
        <v>0</v>
      </c>
      <c r="AB1217" s="159">
        <f>'прил 7'!AB1391</f>
        <v>0</v>
      </c>
      <c r="AC1217" s="159">
        <f>'прил 7'!AC1391</f>
        <v>0</v>
      </c>
      <c r="AD1217" s="159">
        <f>'прил 7'!AD1391</f>
        <v>0</v>
      </c>
      <c r="AE1217" s="159">
        <f>'прил 7'!AE1391</f>
        <v>0</v>
      </c>
      <c r="AF1217" s="159">
        <f>'прил 7'!AF1391</f>
        <v>0</v>
      </c>
      <c r="AG1217" s="159">
        <v>607753.81999999995</v>
      </c>
    </row>
    <row r="1218" spans="1:33" ht="13.5" hidden="1" customHeight="1">
      <c r="A1218" s="17" t="s">
        <v>100</v>
      </c>
      <c r="B1218" s="15">
        <v>794</v>
      </c>
      <c r="C1218" s="16" t="s">
        <v>26</v>
      </c>
      <c r="D1218" s="16" t="s">
        <v>109</v>
      </c>
      <c r="E1218" s="16" t="s">
        <v>537</v>
      </c>
      <c r="F1218" s="16" t="s">
        <v>101</v>
      </c>
      <c r="G1218" s="159">
        <f>G1220+G1219</f>
        <v>0</v>
      </c>
      <c r="H1218" s="159">
        <f t="shared" ref="H1218:AG1218" si="512">H1220+H1219</f>
        <v>0</v>
      </c>
      <c r="I1218" s="159">
        <f t="shared" si="512"/>
        <v>0</v>
      </c>
      <c r="J1218" s="159">
        <f t="shared" si="512"/>
        <v>0</v>
      </c>
      <c r="K1218" s="159">
        <f t="shared" si="512"/>
        <v>0</v>
      </c>
      <c r="L1218" s="159">
        <f t="shared" si="512"/>
        <v>0</v>
      </c>
      <c r="M1218" s="159">
        <f t="shared" si="512"/>
        <v>0</v>
      </c>
      <c r="N1218" s="159">
        <f t="shared" si="512"/>
        <v>0</v>
      </c>
      <c r="O1218" s="159">
        <f t="shared" si="512"/>
        <v>0</v>
      </c>
      <c r="P1218" s="159">
        <f t="shared" si="512"/>
        <v>0</v>
      </c>
      <c r="Q1218" s="159">
        <f t="shared" si="512"/>
        <v>0</v>
      </c>
      <c r="R1218" s="159">
        <f t="shared" si="512"/>
        <v>0</v>
      </c>
      <c r="S1218" s="159">
        <f t="shared" si="512"/>
        <v>0</v>
      </c>
      <c r="T1218" s="159">
        <f t="shared" si="512"/>
        <v>0</v>
      </c>
      <c r="U1218" s="159">
        <f t="shared" si="512"/>
        <v>0</v>
      </c>
      <c r="V1218" s="159">
        <f t="shared" si="512"/>
        <v>0</v>
      </c>
      <c r="W1218" s="159">
        <f t="shared" si="512"/>
        <v>0</v>
      </c>
      <c r="X1218" s="159">
        <f t="shared" si="512"/>
        <v>0</v>
      </c>
      <c r="Y1218" s="159">
        <f t="shared" si="512"/>
        <v>0</v>
      </c>
      <c r="Z1218" s="159">
        <f t="shared" si="512"/>
        <v>0</v>
      </c>
      <c r="AA1218" s="159">
        <f t="shared" si="512"/>
        <v>0</v>
      </c>
      <c r="AB1218" s="159">
        <f t="shared" si="512"/>
        <v>0</v>
      </c>
      <c r="AC1218" s="159">
        <f t="shared" si="512"/>
        <v>0</v>
      </c>
      <c r="AD1218" s="159">
        <f t="shared" si="512"/>
        <v>0</v>
      </c>
      <c r="AE1218" s="159">
        <f t="shared" si="512"/>
        <v>0</v>
      </c>
      <c r="AF1218" s="159">
        <f t="shared" si="512"/>
        <v>0</v>
      </c>
      <c r="AG1218" s="159">
        <f t="shared" si="512"/>
        <v>0</v>
      </c>
    </row>
    <row r="1219" spans="1:33" ht="13.5" hidden="1" customHeight="1">
      <c r="A1219" s="17" t="s">
        <v>657</v>
      </c>
      <c r="B1219" s="15"/>
      <c r="C1219" s="16"/>
      <c r="D1219" s="16"/>
      <c r="E1219" s="16" t="s">
        <v>537</v>
      </c>
      <c r="F1219" s="16" t="s">
        <v>656</v>
      </c>
      <c r="G1219" s="159"/>
      <c r="H1219" s="159"/>
      <c r="I1219" s="159"/>
      <c r="J1219" s="159"/>
      <c r="K1219" s="159"/>
      <c r="L1219" s="159"/>
      <c r="M1219" s="159"/>
      <c r="N1219" s="159"/>
      <c r="O1219" s="159"/>
      <c r="P1219" s="159"/>
      <c r="Q1219" s="159"/>
      <c r="R1219" s="159"/>
      <c r="S1219" s="159"/>
      <c r="T1219" s="159"/>
      <c r="U1219" s="159"/>
      <c r="V1219" s="159"/>
      <c r="W1219" s="159"/>
      <c r="X1219" s="159"/>
      <c r="Y1219" s="159"/>
      <c r="Z1219" s="159"/>
      <c r="AA1219" s="159"/>
      <c r="AB1219" s="159"/>
      <c r="AC1219" s="159"/>
      <c r="AD1219" s="159"/>
      <c r="AE1219" s="159"/>
      <c r="AF1219" s="159"/>
      <c r="AG1219" s="159"/>
    </row>
    <row r="1220" spans="1:33" hidden="1">
      <c r="A1220" s="17" t="s">
        <v>103</v>
      </c>
      <c r="B1220" s="15">
        <v>794</v>
      </c>
      <c r="C1220" s="16" t="s">
        <v>26</v>
      </c>
      <c r="D1220" s="16" t="s">
        <v>109</v>
      </c>
      <c r="E1220" s="16" t="s">
        <v>537</v>
      </c>
      <c r="F1220" s="16" t="s">
        <v>104</v>
      </c>
      <c r="G1220" s="159">
        <f>'прил 7'!G1395</f>
        <v>0</v>
      </c>
      <c r="H1220" s="159">
        <f>'прил 7'!H1395</f>
        <v>0</v>
      </c>
      <c r="I1220" s="159">
        <f>'прил 7'!I1395</f>
        <v>0</v>
      </c>
      <c r="J1220" s="159">
        <f>'прил 7'!J1395</f>
        <v>0</v>
      </c>
      <c r="K1220" s="159">
        <f>'прил 7'!K1395</f>
        <v>0</v>
      </c>
      <c r="L1220" s="159">
        <f>'прил 7'!L1395</f>
        <v>0</v>
      </c>
      <c r="M1220" s="159">
        <f>'прил 7'!M1395</f>
        <v>0</v>
      </c>
      <c r="N1220" s="159">
        <f>'прил 7'!N1395</f>
        <v>0</v>
      </c>
      <c r="O1220" s="159">
        <f>'прил 7'!O1395</f>
        <v>0</v>
      </c>
      <c r="P1220" s="159">
        <f>'прил 7'!P1395</f>
        <v>0</v>
      </c>
      <c r="Q1220" s="159">
        <f>'прил 7'!Q1395</f>
        <v>0</v>
      </c>
      <c r="R1220" s="159">
        <f>'прил 7'!R1395</f>
        <v>0</v>
      </c>
      <c r="S1220" s="159">
        <f>'прил 7'!S1395</f>
        <v>0</v>
      </c>
      <c r="T1220" s="159">
        <f>'прил 7'!T1395</f>
        <v>0</v>
      </c>
      <c r="U1220" s="159">
        <f>'прил 7'!U1395</f>
        <v>0</v>
      </c>
      <c r="V1220" s="159">
        <f>'прил 7'!V1395</f>
        <v>0</v>
      </c>
      <c r="W1220" s="159">
        <f>'прил 7'!W1395</f>
        <v>0</v>
      </c>
      <c r="X1220" s="159">
        <f>'прил 7'!X1395</f>
        <v>0</v>
      </c>
      <c r="Y1220" s="159">
        <f>'прил 7'!Y1395</f>
        <v>0</v>
      </c>
      <c r="Z1220" s="159">
        <f>'прил 7'!Z1395</f>
        <v>0</v>
      </c>
      <c r="AA1220" s="159">
        <f>'прил 7'!AA1395</f>
        <v>0</v>
      </c>
      <c r="AB1220" s="159">
        <f>'прил 7'!AB1395</f>
        <v>0</v>
      </c>
      <c r="AC1220" s="159">
        <f>'прил 7'!AC1395</f>
        <v>0</v>
      </c>
      <c r="AD1220" s="159">
        <f>'прил 7'!AD1395</f>
        <v>0</v>
      </c>
      <c r="AE1220" s="159">
        <f>'прил 7'!AE1395</f>
        <v>0</v>
      </c>
      <c r="AF1220" s="159">
        <f>'прил 7'!AF1395</f>
        <v>0</v>
      </c>
      <c r="AG1220" s="159">
        <f>'прил 7'!AG1395</f>
        <v>0</v>
      </c>
    </row>
    <row r="1221" spans="1:33" s="52" customFormat="1" ht="25.5">
      <c r="A1221" s="64" t="s">
        <v>736</v>
      </c>
      <c r="B1221" s="15">
        <v>794</v>
      </c>
      <c r="C1221" s="16" t="s">
        <v>26</v>
      </c>
      <c r="D1221" s="16" t="s">
        <v>348</v>
      </c>
      <c r="E1221" s="16" t="s">
        <v>538</v>
      </c>
      <c r="F1221" s="16"/>
      <c r="G1221" s="159">
        <f>G1222+G1227</f>
        <v>1997371</v>
      </c>
      <c r="H1221" s="159">
        <f t="shared" ref="H1221:AG1221" si="513">H1222+H1227</f>
        <v>1997372</v>
      </c>
      <c r="I1221" s="159">
        <f t="shared" si="513"/>
        <v>1997373</v>
      </c>
      <c r="J1221" s="159">
        <f t="shared" si="513"/>
        <v>1997374</v>
      </c>
      <c r="K1221" s="159">
        <f t="shared" si="513"/>
        <v>1997375</v>
      </c>
      <c r="L1221" s="159">
        <f t="shared" si="513"/>
        <v>1997376</v>
      </c>
      <c r="M1221" s="159">
        <f t="shared" si="513"/>
        <v>1997377</v>
      </c>
      <c r="N1221" s="159">
        <f t="shared" si="513"/>
        <v>1997378</v>
      </c>
      <c r="O1221" s="159">
        <f t="shared" si="513"/>
        <v>1997379</v>
      </c>
      <c r="P1221" s="159">
        <f t="shared" si="513"/>
        <v>1997380</v>
      </c>
      <c r="Q1221" s="159">
        <f t="shared" si="513"/>
        <v>1997381</v>
      </c>
      <c r="R1221" s="159">
        <f t="shared" si="513"/>
        <v>1869498.04</v>
      </c>
      <c r="S1221" s="159">
        <f t="shared" si="513"/>
        <v>0</v>
      </c>
      <c r="T1221" s="159">
        <f t="shared" si="513"/>
        <v>0</v>
      </c>
      <c r="U1221" s="159">
        <f t="shared" si="513"/>
        <v>0</v>
      </c>
      <c r="V1221" s="159">
        <f t="shared" si="513"/>
        <v>0</v>
      </c>
      <c r="W1221" s="159">
        <f t="shared" si="513"/>
        <v>0</v>
      </c>
      <c r="X1221" s="159">
        <f t="shared" si="513"/>
        <v>0</v>
      </c>
      <c r="Y1221" s="159">
        <f t="shared" si="513"/>
        <v>0</v>
      </c>
      <c r="Z1221" s="159">
        <f t="shared" si="513"/>
        <v>0</v>
      </c>
      <c r="AA1221" s="159">
        <f t="shared" si="513"/>
        <v>0</v>
      </c>
      <c r="AB1221" s="159">
        <f t="shared" si="513"/>
        <v>0</v>
      </c>
      <c r="AC1221" s="159">
        <f t="shared" si="513"/>
        <v>0</v>
      </c>
      <c r="AD1221" s="159">
        <f t="shared" si="513"/>
        <v>0</v>
      </c>
      <c r="AE1221" s="159">
        <f t="shared" si="513"/>
        <v>0</v>
      </c>
      <c r="AF1221" s="159">
        <f t="shared" si="513"/>
        <v>0</v>
      </c>
      <c r="AG1221" s="159">
        <f t="shared" si="513"/>
        <v>1869498.04</v>
      </c>
    </row>
    <row r="1222" spans="1:33" s="52" customFormat="1" ht="25.5">
      <c r="A1222" s="17" t="s">
        <v>121</v>
      </c>
      <c r="B1222" s="15">
        <v>794</v>
      </c>
      <c r="C1222" s="16" t="s">
        <v>26</v>
      </c>
      <c r="D1222" s="16" t="s">
        <v>348</v>
      </c>
      <c r="E1222" s="16" t="s">
        <v>564</v>
      </c>
      <c r="F1222" s="16"/>
      <c r="G1222" s="159">
        <f>G1223+G1225+G1230</f>
        <v>1925665</v>
      </c>
      <c r="H1222" s="159">
        <f t="shared" ref="H1222:AG1222" si="514">H1223+H1225+H1230</f>
        <v>1925665</v>
      </c>
      <c r="I1222" s="159">
        <f t="shared" si="514"/>
        <v>1925665</v>
      </c>
      <c r="J1222" s="159">
        <f t="shared" si="514"/>
        <v>1925665</v>
      </c>
      <c r="K1222" s="159">
        <f t="shared" si="514"/>
        <v>1925665</v>
      </c>
      <c r="L1222" s="159">
        <f t="shared" si="514"/>
        <v>1925665</v>
      </c>
      <c r="M1222" s="159">
        <f t="shared" si="514"/>
        <v>1925665</v>
      </c>
      <c r="N1222" s="159">
        <f t="shared" si="514"/>
        <v>1925665</v>
      </c>
      <c r="O1222" s="159">
        <f t="shared" si="514"/>
        <v>1925665</v>
      </c>
      <c r="P1222" s="159">
        <f t="shared" si="514"/>
        <v>1925665</v>
      </c>
      <c r="Q1222" s="159">
        <f t="shared" si="514"/>
        <v>1925665</v>
      </c>
      <c r="R1222" s="159">
        <f t="shared" si="514"/>
        <v>1797792.04</v>
      </c>
      <c r="S1222" s="159">
        <f t="shared" si="514"/>
        <v>0</v>
      </c>
      <c r="T1222" s="159">
        <f t="shared" si="514"/>
        <v>0</v>
      </c>
      <c r="U1222" s="159">
        <f t="shared" si="514"/>
        <v>0</v>
      </c>
      <c r="V1222" s="159">
        <f t="shared" si="514"/>
        <v>0</v>
      </c>
      <c r="W1222" s="159">
        <f t="shared" si="514"/>
        <v>0</v>
      </c>
      <c r="X1222" s="159">
        <f t="shared" si="514"/>
        <v>0</v>
      </c>
      <c r="Y1222" s="159">
        <f t="shared" si="514"/>
        <v>0</v>
      </c>
      <c r="Z1222" s="159">
        <f t="shared" si="514"/>
        <v>0</v>
      </c>
      <c r="AA1222" s="159">
        <f t="shared" si="514"/>
        <v>0</v>
      </c>
      <c r="AB1222" s="159">
        <f t="shared" si="514"/>
        <v>0</v>
      </c>
      <c r="AC1222" s="159">
        <f t="shared" si="514"/>
        <v>0</v>
      </c>
      <c r="AD1222" s="159">
        <f t="shared" si="514"/>
        <v>0</v>
      </c>
      <c r="AE1222" s="159">
        <f t="shared" si="514"/>
        <v>0</v>
      </c>
      <c r="AF1222" s="159">
        <f t="shared" si="514"/>
        <v>0</v>
      </c>
      <c r="AG1222" s="159">
        <f t="shared" si="514"/>
        <v>1797792.04</v>
      </c>
    </row>
    <row r="1223" spans="1:33" s="4" customFormat="1" ht="51">
      <c r="A1223" s="64" t="s">
        <v>92</v>
      </c>
      <c r="B1223" s="15">
        <v>794</v>
      </c>
      <c r="C1223" s="16" t="s">
        <v>26</v>
      </c>
      <c r="D1223" s="16" t="s">
        <v>348</v>
      </c>
      <c r="E1223" s="16" t="s">
        <v>564</v>
      </c>
      <c r="F1223" s="16" t="s">
        <v>95</v>
      </c>
      <c r="G1223" s="159">
        <f>G1224</f>
        <v>1798385</v>
      </c>
      <c r="H1223" s="159">
        <f t="shared" ref="H1223:AG1223" si="515">H1224</f>
        <v>1798385</v>
      </c>
      <c r="I1223" s="159">
        <f t="shared" si="515"/>
        <v>1798385</v>
      </c>
      <c r="J1223" s="159">
        <f t="shared" si="515"/>
        <v>1798385</v>
      </c>
      <c r="K1223" s="159">
        <f t="shared" si="515"/>
        <v>1798385</v>
      </c>
      <c r="L1223" s="159">
        <f t="shared" si="515"/>
        <v>1798385</v>
      </c>
      <c r="M1223" s="159">
        <f t="shared" si="515"/>
        <v>1798385</v>
      </c>
      <c r="N1223" s="159">
        <f t="shared" si="515"/>
        <v>1798385</v>
      </c>
      <c r="O1223" s="159">
        <f t="shared" si="515"/>
        <v>1798385</v>
      </c>
      <c r="P1223" s="159">
        <f t="shared" si="515"/>
        <v>1798385</v>
      </c>
      <c r="Q1223" s="159">
        <f t="shared" si="515"/>
        <v>1798385</v>
      </c>
      <c r="R1223" s="159">
        <f t="shared" si="515"/>
        <v>1678748.04</v>
      </c>
      <c r="S1223" s="159">
        <f t="shared" si="515"/>
        <v>0</v>
      </c>
      <c r="T1223" s="159">
        <f t="shared" si="515"/>
        <v>0</v>
      </c>
      <c r="U1223" s="159">
        <f t="shared" si="515"/>
        <v>0</v>
      </c>
      <c r="V1223" s="159">
        <f t="shared" si="515"/>
        <v>0</v>
      </c>
      <c r="W1223" s="159">
        <f t="shared" si="515"/>
        <v>0</v>
      </c>
      <c r="X1223" s="159">
        <f t="shared" si="515"/>
        <v>0</v>
      </c>
      <c r="Y1223" s="159">
        <f t="shared" si="515"/>
        <v>0</v>
      </c>
      <c r="Z1223" s="159">
        <f t="shared" si="515"/>
        <v>0</v>
      </c>
      <c r="AA1223" s="159">
        <f t="shared" si="515"/>
        <v>0</v>
      </c>
      <c r="AB1223" s="159">
        <f t="shared" si="515"/>
        <v>0</v>
      </c>
      <c r="AC1223" s="159">
        <f t="shared" si="515"/>
        <v>0</v>
      </c>
      <c r="AD1223" s="159">
        <f t="shared" si="515"/>
        <v>0</v>
      </c>
      <c r="AE1223" s="159">
        <f t="shared" si="515"/>
        <v>0</v>
      </c>
      <c r="AF1223" s="159">
        <f t="shared" si="515"/>
        <v>0</v>
      </c>
      <c r="AG1223" s="159">
        <f t="shared" si="515"/>
        <v>1678748.04</v>
      </c>
    </row>
    <row r="1224" spans="1:33" s="4" customFormat="1" ht="25.5">
      <c r="A1224" s="64" t="s">
        <v>93</v>
      </c>
      <c r="B1224" s="15">
        <v>794</v>
      </c>
      <c r="C1224" s="16" t="s">
        <v>26</v>
      </c>
      <c r="D1224" s="16" t="s">
        <v>348</v>
      </c>
      <c r="E1224" s="16" t="s">
        <v>564</v>
      </c>
      <c r="F1224" s="16" t="s">
        <v>96</v>
      </c>
      <c r="G1224" s="159">
        <f>'прил 7'!G1407</f>
        <v>1798385</v>
      </c>
      <c r="H1224" s="159">
        <f>'прил 7'!H1407</f>
        <v>1798385</v>
      </c>
      <c r="I1224" s="159">
        <f>'прил 7'!I1407</f>
        <v>1798385</v>
      </c>
      <c r="J1224" s="159">
        <f>'прил 7'!J1407</f>
        <v>1798385</v>
      </c>
      <c r="K1224" s="159">
        <f>'прил 7'!K1407</f>
        <v>1798385</v>
      </c>
      <c r="L1224" s="159">
        <f>'прил 7'!L1407</f>
        <v>1798385</v>
      </c>
      <c r="M1224" s="159">
        <f>'прил 7'!M1407</f>
        <v>1798385</v>
      </c>
      <c r="N1224" s="159">
        <f>'прил 7'!N1407</f>
        <v>1798385</v>
      </c>
      <c r="O1224" s="159">
        <f>'прил 7'!O1407</f>
        <v>1798385</v>
      </c>
      <c r="P1224" s="159">
        <f>'прил 7'!P1407</f>
        <v>1798385</v>
      </c>
      <c r="Q1224" s="159">
        <f>'прил 7'!Q1407</f>
        <v>1798385</v>
      </c>
      <c r="R1224" s="159">
        <f>'прил 7'!R1407</f>
        <v>1678748.04</v>
      </c>
      <c r="S1224" s="159">
        <f>'прил 7'!S1407</f>
        <v>0</v>
      </c>
      <c r="T1224" s="159">
        <f>'прил 7'!T1407</f>
        <v>0</v>
      </c>
      <c r="U1224" s="159">
        <f>'прил 7'!U1407</f>
        <v>0</v>
      </c>
      <c r="V1224" s="159">
        <f>'прил 7'!V1407</f>
        <v>0</v>
      </c>
      <c r="W1224" s="159">
        <f>'прил 7'!W1407</f>
        <v>0</v>
      </c>
      <c r="X1224" s="159">
        <f>'прил 7'!X1407</f>
        <v>0</v>
      </c>
      <c r="Y1224" s="159">
        <f>'прил 7'!Y1407</f>
        <v>0</v>
      </c>
      <c r="Z1224" s="159">
        <f>'прил 7'!Z1407</f>
        <v>0</v>
      </c>
      <c r="AA1224" s="159">
        <f>'прил 7'!AA1407</f>
        <v>0</v>
      </c>
      <c r="AB1224" s="159">
        <f>'прил 7'!AB1407</f>
        <v>0</v>
      </c>
      <c r="AC1224" s="159">
        <f>'прил 7'!AC1407</f>
        <v>0</v>
      </c>
      <c r="AD1224" s="159">
        <f>'прил 7'!AD1407</f>
        <v>0</v>
      </c>
      <c r="AE1224" s="159">
        <f>'прил 7'!AE1407</f>
        <v>0</v>
      </c>
      <c r="AF1224" s="159">
        <f>'прил 7'!AF1407</f>
        <v>0</v>
      </c>
      <c r="AG1224" s="159">
        <v>1678748.04</v>
      </c>
    </row>
    <row r="1225" spans="1:33" s="4" customFormat="1" ht="25.5">
      <c r="A1225" s="17" t="s">
        <v>49</v>
      </c>
      <c r="B1225" s="15">
        <v>794</v>
      </c>
      <c r="C1225" s="16" t="s">
        <v>26</v>
      </c>
      <c r="D1225" s="16" t="s">
        <v>348</v>
      </c>
      <c r="E1225" s="16" t="s">
        <v>564</v>
      </c>
      <c r="F1225" s="16" t="s">
        <v>50</v>
      </c>
      <c r="G1225" s="159">
        <f>G1226</f>
        <v>127280</v>
      </c>
      <c r="H1225" s="159">
        <f t="shared" ref="H1225:AG1225" si="516">H1226</f>
        <v>127280</v>
      </c>
      <c r="I1225" s="159">
        <f t="shared" si="516"/>
        <v>127280</v>
      </c>
      <c r="J1225" s="159">
        <f t="shared" si="516"/>
        <v>127280</v>
      </c>
      <c r="K1225" s="159">
        <f t="shared" si="516"/>
        <v>127280</v>
      </c>
      <c r="L1225" s="159">
        <f t="shared" si="516"/>
        <v>127280</v>
      </c>
      <c r="M1225" s="159">
        <f t="shared" si="516"/>
        <v>127280</v>
      </c>
      <c r="N1225" s="159">
        <f t="shared" si="516"/>
        <v>127280</v>
      </c>
      <c r="O1225" s="159">
        <f t="shared" si="516"/>
        <v>127280</v>
      </c>
      <c r="P1225" s="159">
        <f t="shared" si="516"/>
        <v>127280</v>
      </c>
      <c r="Q1225" s="159">
        <f t="shared" si="516"/>
        <v>127280</v>
      </c>
      <c r="R1225" s="159">
        <f t="shared" si="516"/>
        <v>119044</v>
      </c>
      <c r="S1225" s="159">
        <f t="shared" si="516"/>
        <v>0</v>
      </c>
      <c r="T1225" s="159">
        <f t="shared" si="516"/>
        <v>0</v>
      </c>
      <c r="U1225" s="159">
        <f t="shared" si="516"/>
        <v>0</v>
      </c>
      <c r="V1225" s="159">
        <f t="shared" si="516"/>
        <v>0</v>
      </c>
      <c r="W1225" s="159">
        <f t="shared" si="516"/>
        <v>0</v>
      </c>
      <c r="X1225" s="159">
        <f t="shared" si="516"/>
        <v>0</v>
      </c>
      <c r="Y1225" s="159">
        <f t="shared" si="516"/>
        <v>0</v>
      </c>
      <c r="Z1225" s="159">
        <f t="shared" si="516"/>
        <v>0</v>
      </c>
      <c r="AA1225" s="159">
        <f t="shared" si="516"/>
        <v>0</v>
      </c>
      <c r="AB1225" s="159">
        <f t="shared" si="516"/>
        <v>0</v>
      </c>
      <c r="AC1225" s="159">
        <f t="shared" si="516"/>
        <v>0</v>
      </c>
      <c r="AD1225" s="159">
        <f t="shared" si="516"/>
        <v>0</v>
      </c>
      <c r="AE1225" s="159">
        <f t="shared" si="516"/>
        <v>0</v>
      </c>
      <c r="AF1225" s="159">
        <f t="shared" si="516"/>
        <v>0</v>
      </c>
      <c r="AG1225" s="159">
        <f t="shared" si="516"/>
        <v>119044</v>
      </c>
    </row>
    <row r="1226" spans="1:33" s="4" customFormat="1" ht="25.5">
      <c r="A1226" s="17" t="s">
        <v>51</v>
      </c>
      <c r="B1226" s="15">
        <v>794</v>
      </c>
      <c r="C1226" s="16" t="s">
        <v>26</v>
      </c>
      <c r="D1226" s="16" t="s">
        <v>348</v>
      </c>
      <c r="E1226" s="16" t="s">
        <v>564</v>
      </c>
      <c r="F1226" s="16" t="s">
        <v>52</v>
      </c>
      <c r="G1226" s="159">
        <f>'прил 7'!G1409</f>
        <v>127280</v>
      </c>
      <c r="H1226" s="159">
        <f>'прил 7'!H1409</f>
        <v>127280</v>
      </c>
      <c r="I1226" s="159">
        <f>'прил 7'!I1409</f>
        <v>127280</v>
      </c>
      <c r="J1226" s="159">
        <f>'прил 7'!J1409</f>
        <v>127280</v>
      </c>
      <c r="K1226" s="159">
        <f>'прил 7'!K1409</f>
        <v>127280</v>
      </c>
      <c r="L1226" s="159">
        <f>'прил 7'!L1409</f>
        <v>127280</v>
      </c>
      <c r="M1226" s="159">
        <f>'прил 7'!M1409</f>
        <v>127280</v>
      </c>
      <c r="N1226" s="159">
        <f>'прил 7'!N1409</f>
        <v>127280</v>
      </c>
      <c r="O1226" s="159">
        <f>'прил 7'!O1409</f>
        <v>127280</v>
      </c>
      <c r="P1226" s="159">
        <f>'прил 7'!P1409</f>
        <v>127280</v>
      </c>
      <c r="Q1226" s="159">
        <f>'прил 7'!Q1409</f>
        <v>127280</v>
      </c>
      <c r="R1226" s="159">
        <f>'прил 7'!R1409</f>
        <v>119044</v>
      </c>
      <c r="S1226" s="159">
        <f>'прил 7'!S1409</f>
        <v>0</v>
      </c>
      <c r="T1226" s="159">
        <f>'прил 7'!T1409</f>
        <v>0</v>
      </c>
      <c r="U1226" s="159">
        <f>'прил 7'!U1409</f>
        <v>0</v>
      </c>
      <c r="V1226" s="159">
        <f>'прил 7'!V1409</f>
        <v>0</v>
      </c>
      <c r="W1226" s="159">
        <f>'прил 7'!W1409</f>
        <v>0</v>
      </c>
      <c r="X1226" s="159">
        <f>'прил 7'!X1409</f>
        <v>0</v>
      </c>
      <c r="Y1226" s="159">
        <f>'прил 7'!Y1409</f>
        <v>0</v>
      </c>
      <c r="Z1226" s="159">
        <f>'прил 7'!Z1409</f>
        <v>0</v>
      </c>
      <c r="AA1226" s="159">
        <f>'прил 7'!AA1409</f>
        <v>0</v>
      </c>
      <c r="AB1226" s="159">
        <f>'прил 7'!AB1409</f>
        <v>0</v>
      </c>
      <c r="AC1226" s="159">
        <f>'прил 7'!AC1409</f>
        <v>0</v>
      </c>
      <c r="AD1226" s="159">
        <f>'прил 7'!AD1409</f>
        <v>0</v>
      </c>
      <c r="AE1226" s="159">
        <f>'прил 7'!AE1409</f>
        <v>0</v>
      </c>
      <c r="AF1226" s="159">
        <f>'прил 7'!AF1409</f>
        <v>0</v>
      </c>
      <c r="AG1226" s="159">
        <v>119044</v>
      </c>
    </row>
    <row r="1227" spans="1:33" s="4" customFormat="1" ht="74.25" customHeight="1">
      <c r="A1227" s="33" t="s">
        <v>319</v>
      </c>
      <c r="B1227" s="15">
        <v>794</v>
      </c>
      <c r="C1227" s="16" t="s">
        <v>26</v>
      </c>
      <c r="D1227" s="16" t="s">
        <v>348</v>
      </c>
      <c r="E1227" s="16" t="s">
        <v>565</v>
      </c>
      <c r="F1227" s="16"/>
      <c r="G1227" s="159">
        <f>G1228</f>
        <v>71706</v>
      </c>
      <c r="H1227" s="159">
        <f t="shared" ref="H1227:AG1228" si="517">H1228</f>
        <v>71707</v>
      </c>
      <c r="I1227" s="159">
        <f t="shared" si="517"/>
        <v>71708</v>
      </c>
      <c r="J1227" s="159">
        <f t="shared" si="517"/>
        <v>71709</v>
      </c>
      <c r="K1227" s="159">
        <f t="shared" si="517"/>
        <v>71710</v>
      </c>
      <c r="L1227" s="159">
        <f t="shared" si="517"/>
        <v>71711</v>
      </c>
      <c r="M1227" s="159">
        <f t="shared" si="517"/>
        <v>71712</v>
      </c>
      <c r="N1227" s="159">
        <f t="shared" si="517"/>
        <v>71713</v>
      </c>
      <c r="O1227" s="159">
        <f t="shared" si="517"/>
        <v>71714</v>
      </c>
      <c r="P1227" s="159">
        <f t="shared" si="517"/>
        <v>71715</v>
      </c>
      <c r="Q1227" s="159">
        <f t="shared" si="517"/>
        <v>71716</v>
      </c>
      <c r="R1227" s="159">
        <f t="shared" si="517"/>
        <v>71706</v>
      </c>
      <c r="S1227" s="159">
        <f t="shared" si="517"/>
        <v>0</v>
      </c>
      <c r="T1227" s="159">
        <f t="shared" si="517"/>
        <v>0</v>
      </c>
      <c r="U1227" s="159">
        <f t="shared" si="517"/>
        <v>0</v>
      </c>
      <c r="V1227" s="159">
        <f t="shared" si="517"/>
        <v>0</v>
      </c>
      <c r="W1227" s="159">
        <f t="shared" si="517"/>
        <v>0</v>
      </c>
      <c r="X1227" s="159">
        <f t="shared" si="517"/>
        <v>0</v>
      </c>
      <c r="Y1227" s="159">
        <f t="shared" si="517"/>
        <v>0</v>
      </c>
      <c r="Z1227" s="159">
        <f t="shared" si="517"/>
        <v>0</v>
      </c>
      <c r="AA1227" s="159">
        <f t="shared" si="517"/>
        <v>0</v>
      </c>
      <c r="AB1227" s="159">
        <f t="shared" si="517"/>
        <v>0</v>
      </c>
      <c r="AC1227" s="159">
        <f t="shared" si="517"/>
        <v>0</v>
      </c>
      <c r="AD1227" s="159">
        <f t="shared" si="517"/>
        <v>0</v>
      </c>
      <c r="AE1227" s="159">
        <f t="shared" si="517"/>
        <v>0</v>
      </c>
      <c r="AF1227" s="159">
        <f t="shared" si="517"/>
        <v>0</v>
      </c>
      <c r="AG1227" s="159">
        <f t="shared" si="517"/>
        <v>71706</v>
      </c>
    </row>
    <row r="1228" spans="1:33" s="4" customFormat="1" ht="37.5" customHeight="1">
      <c r="A1228" s="17" t="s">
        <v>49</v>
      </c>
      <c r="B1228" s="15">
        <v>794</v>
      </c>
      <c r="C1228" s="16" t="s">
        <v>26</v>
      </c>
      <c r="D1228" s="16" t="s">
        <v>348</v>
      </c>
      <c r="E1228" s="16" t="s">
        <v>565</v>
      </c>
      <c r="F1228" s="16" t="s">
        <v>50</v>
      </c>
      <c r="G1228" s="159">
        <f>G1229</f>
        <v>71706</v>
      </c>
      <c r="H1228" s="159">
        <f t="shared" si="517"/>
        <v>71707</v>
      </c>
      <c r="I1228" s="159">
        <f t="shared" si="517"/>
        <v>71708</v>
      </c>
      <c r="J1228" s="159">
        <f t="shared" si="517"/>
        <v>71709</v>
      </c>
      <c r="K1228" s="159">
        <f t="shared" si="517"/>
        <v>71710</v>
      </c>
      <c r="L1228" s="159">
        <f t="shared" si="517"/>
        <v>71711</v>
      </c>
      <c r="M1228" s="159">
        <f t="shared" si="517"/>
        <v>71712</v>
      </c>
      <c r="N1228" s="159">
        <f t="shared" si="517"/>
        <v>71713</v>
      </c>
      <c r="O1228" s="159">
        <f t="shared" si="517"/>
        <v>71714</v>
      </c>
      <c r="P1228" s="159">
        <f t="shared" si="517"/>
        <v>71715</v>
      </c>
      <c r="Q1228" s="159">
        <f t="shared" si="517"/>
        <v>71716</v>
      </c>
      <c r="R1228" s="159">
        <f t="shared" si="517"/>
        <v>71706</v>
      </c>
      <c r="S1228" s="159">
        <f t="shared" si="517"/>
        <v>0</v>
      </c>
      <c r="T1228" s="159">
        <f t="shared" si="517"/>
        <v>0</v>
      </c>
      <c r="U1228" s="159">
        <f t="shared" si="517"/>
        <v>0</v>
      </c>
      <c r="V1228" s="159">
        <f t="shared" si="517"/>
        <v>0</v>
      </c>
      <c r="W1228" s="159">
        <f t="shared" si="517"/>
        <v>0</v>
      </c>
      <c r="X1228" s="159">
        <f t="shared" si="517"/>
        <v>0</v>
      </c>
      <c r="Y1228" s="159">
        <f t="shared" si="517"/>
        <v>0</v>
      </c>
      <c r="Z1228" s="159">
        <f t="shared" si="517"/>
        <v>0</v>
      </c>
      <c r="AA1228" s="159">
        <f t="shared" si="517"/>
        <v>0</v>
      </c>
      <c r="AB1228" s="159">
        <f t="shared" si="517"/>
        <v>0</v>
      </c>
      <c r="AC1228" s="159">
        <f t="shared" si="517"/>
        <v>0</v>
      </c>
      <c r="AD1228" s="159">
        <f t="shared" si="517"/>
        <v>0</v>
      </c>
      <c r="AE1228" s="159">
        <f t="shared" si="517"/>
        <v>0</v>
      </c>
      <c r="AF1228" s="159">
        <f t="shared" si="517"/>
        <v>0</v>
      </c>
      <c r="AG1228" s="159">
        <f t="shared" si="517"/>
        <v>71706</v>
      </c>
    </row>
    <row r="1229" spans="1:33" s="4" customFormat="1" ht="38.25" customHeight="1">
      <c r="A1229" s="17" t="s">
        <v>51</v>
      </c>
      <c r="B1229" s="15">
        <v>794</v>
      </c>
      <c r="C1229" s="16" t="s">
        <v>26</v>
      </c>
      <c r="D1229" s="16" t="s">
        <v>348</v>
      </c>
      <c r="E1229" s="16" t="s">
        <v>565</v>
      </c>
      <c r="F1229" s="16" t="s">
        <v>52</v>
      </c>
      <c r="G1229" s="159">
        <f>'прил 7'!G1414</f>
        <v>71706</v>
      </c>
      <c r="H1229" s="159">
        <f>'прил 7'!H1414</f>
        <v>71707</v>
      </c>
      <c r="I1229" s="159">
        <f>'прил 7'!I1414</f>
        <v>71708</v>
      </c>
      <c r="J1229" s="159">
        <f>'прил 7'!J1414</f>
        <v>71709</v>
      </c>
      <c r="K1229" s="159">
        <f>'прил 7'!K1414</f>
        <v>71710</v>
      </c>
      <c r="L1229" s="159">
        <f>'прил 7'!L1414</f>
        <v>71711</v>
      </c>
      <c r="M1229" s="159">
        <f>'прил 7'!M1414</f>
        <v>71712</v>
      </c>
      <c r="N1229" s="159">
        <f>'прил 7'!N1414</f>
        <v>71713</v>
      </c>
      <c r="O1229" s="159">
        <f>'прил 7'!O1414</f>
        <v>71714</v>
      </c>
      <c r="P1229" s="159">
        <f>'прил 7'!P1414</f>
        <v>71715</v>
      </c>
      <c r="Q1229" s="159">
        <f>'прил 7'!Q1414</f>
        <v>71716</v>
      </c>
      <c r="R1229" s="159">
        <f>'прил 7'!R1414</f>
        <v>71706</v>
      </c>
      <c r="S1229" s="159">
        <f>'прил 7'!S1414</f>
        <v>0</v>
      </c>
      <c r="T1229" s="159">
        <f>'прил 7'!T1414</f>
        <v>0</v>
      </c>
      <c r="U1229" s="159">
        <f>'прил 7'!U1414</f>
        <v>0</v>
      </c>
      <c r="V1229" s="159">
        <f>'прил 7'!V1414</f>
        <v>0</v>
      </c>
      <c r="W1229" s="159">
        <f>'прил 7'!W1414</f>
        <v>0</v>
      </c>
      <c r="X1229" s="159">
        <f>'прил 7'!X1414</f>
        <v>0</v>
      </c>
      <c r="Y1229" s="159">
        <f>'прил 7'!Y1414</f>
        <v>0</v>
      </c>
      <c r="Z1229" s="159">
        <f>'прил 7'!Z1414</f>
        <v>0</v>
      </c>
      <c r="AA1229" s="159">
        <f>'прил 7'!AA1414</f>
        <v>0</v>
      </c>
      <c r="AB1229" s="159">
        <f>'прил 7'!AB1414</f>
        <v>0</v>
      </c>
      <c r="AC1229" s="159">
        <f>'прил 7'!AC1414</f>
        <v>0</v>
      </c>
      <c r="AD1229" s="159">
        <f>'прил 7'!AD1414</f>
        <v>0</v>
      </c>
      <c r="AE1229" s="159">
        <f>'прил 7'!AE1414</f>
        <v>0</v>
      </c>
      <c r="AF1229" s="159">
        <f>'прил 7'!AF1414</f>
        <v>0</v>
      </c>
      <c r="AG1229" s="159">
        <v>71706</v>
      </c>
    </row>
    <row r="1230" spans="1:33" s="4" customFormat="1" hidden="1">
      <c r="A1230" s="17" t="s">
        <v>100</v>
      </c>
      <c r="B1230" s="15">
        <v>794</v>
      </c>
      <c r="C1230" s="16" t="s">
        <v>26</v>
      </c>
      <c r="D1230" s="16" t="s">
        <v>348</v>
      </c>
      <c r="E1230" s="16" t="s">
        <v>564</v>
      </c>
      <c r="F1230" s="16" t="s">
        <v>101</v>
      </c>
      <c r="G1230" s="159">
        <f>G1231</f>
        <v>0</v>
      </c>
      <c r="H1230" s="159">
        <f t="shared" ref="H1230:AG1230" si="518">H1231</f>
        <v>0</v>
      </c>
      <c r="I1230" s="159">
        <f t="shared" si="518"/>
        <v>0</v>
      </c>
      <c r="J1230" s="159">
        <f t="shared" si="518"/>
        <v>0</v>
      </c>
      <c r="K1230" s="159">
        <f t="shared" si="518"/>
        <v>0</v>
      </c>
      <c r="L1230" s="159">
        <f t="shared" si="518"/>
        <v>0</v>
      </c>
      <c r="M1230" s="159">
        <f t="shared" si="518"/>
        <v>0</v>
      </c>
      <c r="N1230" s="159">
        <f t="shared" si="518"/>
        <v>0</v>
      </c>
      <c r="O1230" s="159">
        <f t="shared" si="518"/>
        <v>0</v>
      </c>
      <c r="P1230" s="159">
        <f t="shared" si="518"/>
        <v>0</v>
      </c>
      <c r="Q1230" s="159">
        <f t="shared" si="518"/>
        <v>0</v>
      </c>
      <c r="R1230" s="159">
        <f t="shared" si="518"/>
        <v>0</v>
      </c>
      <c r="S1230" s="159">
        <f t="shared" si="518"/>
        <v>0</v>
      </c>
      <c r="T1230" s="159">
        <f t="shared" si="518"/>
        <v>0</v>
      </c>
      <c r="U1230" s="159">
        <f t="shared" si="518"/>
        <v>0</v>
      </c>
      <c r="V1230" s="159">
        <f t="shared" si="518"/>
        <v>0</v>
      </c>
      <c r="W1230" s="159">
        <f t="shared" si="518"/>
        <v>0</v>
      </c>
      <c r="X1230" s="159">
        <f t="shared" si="518"/>
        <v>0</v>
      </c>
      <c r="Y1230" s="159">
        <f t="shared" si="518"/>
        <v>0</v>
      </c>
      <c r="Z1230" s="159">
        <f t="shared" si="518"/>
        <v>0</v>
      </c>
      <c r="AA1230" s="159">
        <f t="shared" si="518"/>
        <v>0</v>
      </c>
      <c r="AB1230" s="159">
        <f t="shared" si="518"/>
        <v>0</v>
      </c>
      <c r="AC1230" s="159">
        <f t="shared" si="518"/>
        <v>0</v>
      </c>
      <c r="AD1230" s="159">
        <f t="shared" si="518"/>
        <v>0</v>
      </c>
      <c r="AE1230" s="159">
        <f t="shared" si="518"/>
        <v>0</v>
      </c>
      <c r="AF1230" s="159">
        <f t="shared" si="518"/>
        <v>0</v>
      </c>
      <c r="AG1230" s="159">
        <f t="shared" si="518"/>
        <v>0</v>
      </c>
    </row>
    <row r="1231" spans="1:33" s="4" customFormat="1" hidden="1">
      <c r="A1231" s="17" t="s">
        <v>323</v>
      </c>
      <c r="B1231" s="15">
        <v>794</v>
      </c>
      <c r="C1231" s="16" t="s">
        <v>26</v>
      </c>
      <c r="D1231" s="16" t="s">
        <v>348</v>
      </c>
      <c r="E1231" s="16" t="s">
        <v>564</v>
      </c>
      <c r="F1231" s="16" t="s">
        <v>104</v>
      </c>
      <c r="G1231" s="159"/>
      <c r="H1231" s="159"/>
      <c r="I1231" s="159"/>
      <c r="J1231" s="159"/>
      <c r="K1231" s="159"/>
      <c r="L1231" s="159"/>
      <c r="M1231" s="159"/>
      <c r="N1231" s="159"/>
      <c r="O1231" s="159"/>
      <c r="P1231" s="159"/>
      <c r="Q1231" s="159"/>
      <c r="R1231" s="159"/>
      <c r="S1231" s="159"/>
      <c r="T1231" s="159"/>
      <c r="U1231" s="159"/>
      <c r="V1231" s="159"/>
      <c r="W1231" s="159"/>
      <c r="X1231" s="159"/>
      <c r="Y1231" s="159"/>
      <c r="Z1231" s="159"/>
      <c r="AA1231" s="159"/>
      <c r="AB1231" s="159"/>
      <c r="AC1231" s="159"/>
      <c r="AD1231" s="159"/>
      <c r="AE1231" s="159"/>
      <c r="AF1231" s="159"/>
      <c r="AG1231" s="159"/>
    </row>
    <row r="1232" spans="1:33" s="4" customFormat="1" ht="38.25" hidden="1" customHeight="1">
      <c r="A1232" s="17"/>
      <c r="B1232" s="15"/>
      <c r="C1232" s="16"/>
      <c r="D1232" s="16"/>
      <c r="E1232" s="16"/>
      <c r="F1232" s="16"/>
      <c r="G1232" s="159"/>
      <c r="H1232" s="159"/>
      <c r="I1232" s="159"/>
      <c r="J1232" s="159"/>
      <c r="K1232" s="159"/>
      <c r="L1232" s="159"/>
      <c r="M1232" s="159"/>
      <c r="N1232" s="159"/>
      <c r="O1232" s="159"/>
      <c r="P1232" s="159"/>
      <c r="Q1232" s="159"/>
      <c r="R1232" s="159"/>
      <c r="S1232" s="159"/>
      <c r="T1232" s="159"/>
      <c r="U1232" s="159"/>
      <c r="V1232" s="159"/>
      <c r="W1232" s="159"/>
      <c r="X1232" s="159"/>
      <c r="Y1232" s="159"/>
      <c r="Z1232" s="159"/>
      <c r="AA1232" s="159"/>
      <c r="AB1232" s="159"/>
      <c r="AC1232" s="159"/>
      <c r="AD1232" s="159"/>
      <c r="AE1232" s="159"/>
      <c r="AF1232" s="159"/>
      <c r="AG1232" s="159"/>
    </row>
    <row r="1233" spans="1:33" s="24" customFormat="1" ht="25.5">
      <c r="A1233" s="37" t="s">
        <v>330</v>
      </c>
      <c r="B1233" s="38"/>
      <c r="C1233" s="39"/>
      <c r="D1233" s="39"/>
      <c r="E1233" s="39" t="s">
        <v>466</v>
      </c>
      <c r="F1233" s="39"/>
      <c r="G1233" s="165">
        <f>G1234</f>
        <v>11021900</v>
      </c>
      <c r="H1233" s="165">
        <f t="shared" ref="H1233:AG1235" si="519">H1234</f>
        <v>11021901</v>
      </c>
      <c r="I1233" s="165">
        <f t="shared" si="519"/>
        <v>11021902</v>
      </c>
      <c r="J1233" s="165">
        <f t="shared" si="519"/>
        <v>11021903</v>
      </c>
      <c r="K1233" s="165">
        <f t="shared" si="519"/>
        <v>11021904</v>
      </c>
      <c r="L1233" s="165">
        <f t="shared" si="519"/>
        <v>11021905</v>
      </c>
      <c r="M1233" s="165">
        <f t="shared" si="519"/>
        <v>11021906</v>
      </c>
      <c r="N1233" s="165">
        <f t="shared" si="519"/>
        <v>11021907</v>
      </c>
      <c r="O1233" s="165">
        <f t="shared" si="519"/>
        <v>11021908</v>
      </c>
      <c r="P1233" s="165">
        <f t="shared" si="519"/>
        <v>11021909</v>
      </c>
      <c r="Q1233" s="165">
        <f t="shared" si="519"/>
        <v>11021910</v>
      </c>
      <c r="R1233" s="165">
        <f t="shared" si="519"/>
        <v>11021900</v>
      </c>
      <c r="S1233" s="165">
        <f t="shared" si="519"/>
        <v>0</v>
      </c>
      <c r="T1233" s="165">
        <f t="shared" si="519"/>
        <v>0</v>
      </c>
      <c r="U1233" s="165">
        <f t="shared" si="519"/>
        <v>0</v>
      </c>
      <c r="V1233" s="165">
        <f t="shared" si="519"/>
        <v>0</v>
      </c>
      <c r="W1233" s="165">
        <f t="shared" si="519"/>
        <v>0</v>
      </c>
      <c r="X1233" s="165">
        <f t="shared" si="519"/>
        <v>0</v>
      </c>
      <c r="Y1233" s="165">
        <f t="shared" si="519"/>
        <v>0</v>
      </c>
      <c r="Z1233" s="165">
        <f t="shared" si="519"/>
        <v>0</v>
      </c>
      <c r="AA1233" s="165">
        <f t="shared" si="519"/>
        <v>0</v>
      </c>
      <c r="AB1233" s="165">
        <f t="shared" si="519"/>
        <v>0</v>
      </c>
      <c r="AC1233" s="165">
        <f t="shared" si="519"/>
        <v>0</v>
      </c>
      <c r="AD1233" s="165">
        <f t="shared" si="519"/>
        <v>0</v>
      </c>
      <c r="AE1233" s="165">
        <f t="shared" si="519"/>
        <v>0</v>
      </c>
      <c r="AF1233" s="165">
        <f t="shared" si="519"/>
        <v>0</v>
      </c>
      <c r="AG1233" s="165">
        <f t="shared" si="519"/>
        <v>11021900</v>
      </c>
    </row>
    <row r="1234" spans="1:33" s="31" customFormat="1" ht="54.75" customHeight="1">
      <c r="A1234" s="14" t="s">
        <v>339</v>
      </c>
      <c r="B1234" s="16" t="s">
        <v>156</v>
      </c>
      <c r="C1234" s="16" t="s">
        <v>108</v>
      </c>
      <c r="D1234" s="16" t="s">
        <v>90</v>
      </c>
      <c r="E1234" s="16" t="s">
        <v>467</v>
      </c>
      <c r="F1234" s="42"/>
      <c r="G1234" s="159">
        <f>G1235</f>
        <v>11021900</v>
      </c>
      <c r="H1234" s="159">
        <f t="shared" si="519"/>
        <v>11021901</v>
      </c>
      <c r="I1234" s="159">
        <f t="shared" si="519"/>
        <v>11021902</v>
      </c>
      <c r="J1234" s="159">
        <f t="shared" si="519"/>
        <v>11021903</v>
      </c>
      <c r="K1234" s="159">
        <f t="shared" si="519"/>
        <v>11021904</v>
      </c>
      <c r="L1234" s="159">
        <f t="shared" si="519"/>
        <v>11021905</v>
      </c>
      <c r="M1234" s="159">
        <f t="shared" si="519"/>
        <v>11021906</v>
      </c>
      <c r="N1234" s="159">
        <f t="shared" si="519"/>
        <v>11021907</v>
      </c>
      <c r="O1234" s="159">
        <f t="shared" si="519"/>
        <v>11021908</v>
      </c>
      <c r="P1234" s="159">
        <f t="shared" si="519"/>
        <v>11021909</v>
      </c>
      <c r="Q1234" s="159">
        <f t="shared" si="519"/>
        <v>11021910</v>
      </c>
      <c r="R1234" s="159">
        <f t="shared" si="519"/>
        <v>11021900</v>
      </c>
      <c r="S1234" s="159">
        <f t="shared" si="519"/>
        <v>0</v>
      </c>
      <c r="T1234" s="159">
        <f t="shared" si="519"/>
        <v>0</v>
      </c>
      <c r="U1234" s="159">
        <f t="shared" si="519"/>
        <v>0</v>
      </c>
      <c r="V1234" s="159">
        <f t="shared" si="519"/>
        <v>0</v>
      </c>
      <c r="W1234" s="159">
        <f t="shared" si="519"/>
        <v>0</v>
      </c>
      <c r="X1234" s="159">
        <f t="shared" si="519"/>
        <v>0</v>
      </c>
      <c r="Y1234" s="159">
        <f t="shared" si="519"/>
        <v>0</v>
      </c>
      <c r="Z1234" s="159">
        <f t="shared" si="519"/>
        <v>0</v>
      </c>
      <c r="AA1234" s="159">
        <f t="shared" si="519"/>
        <v>0</v>
      </c>
      <c r="AB1234" s="159">
        <f t="shared" si="519"/>
        <v>0</v>
      </c>
      <c r="AC1234" s="159">
        <f t="shared" si="519"/>
        <v>0</v>
      </c>
      <c r="AD1234" s="159">
        <f t="shared" si="519"/>
        <v>0</v>
      </c>
      <c r="AE1234" s="159">
        <f t="shared" si="519"/>
        <v>0</v>
      </c>
      <c r="AF1234" s="159">
        <f t="shared" si="519"/>
        <v>0</v>
      </c>
      <c r="AG1234" s="159">
        <f t="shared" si="519"/>
        <v>11021900</v>
      </c>
    </row>
    <row r="1235" spans="1:33" s="31" customFormat="1" ht="25.5">
      <c r="A1235" s="17" t="s">
        <v>40</v>
      </c>
      <c r="B1235" s="16" t="s">
        <v>156</v>
      </c>
      <c r="C1235" s="16" t="s">
        <v>108</v>
      </c>
      <c r="D1235" s="16" t="s">
        <v>90</v>
      </c>
      <c r="E1235" s="16" t="s">
        <v>467</v>
      </c>
      <c r="F1235" s="16" t="s">
        <v>41</v>
      </c>
      <c r="G1235" s="159">
        <f>G1236</f>
        <v>11021900</v>
      </c>
      <c r="H1235" s="159">
        <f t="shared" si="519"/>
        <v>11021901</v>
      </c>
      <c r="I1235" s="159">
        <f t="shared" si="519"/>
        <v>11021902</v>
      </c>
      <c r="J1235" s="159">
        <f t="shared" si="519"/>
        <v>11021903</v>
      </c>
      <c r="K1235" s="159">
        <f t="shared" si="519"/>
        <v>11021904</v>
      </c>
      <c r="L1235" s="159">
        <f t="shared" si="519"/>
        <v>11021905</v>
      </c>
      <c r="M1235" s="159">
        <f t="shared" si="519"/>
        <v>11021906</v>
      </c>
      <c r="N1235" s="159">
        <f t="shared" si="519"/>
        <v>11021907</v>
      </c>
      <c r="O1235" s="159">
        <f t="shared" si="519"/>
        <v>11021908</v>
      </c>
      <c r="P1235" s="159">
        <f t="shared" si="519"/>
        <v>11021909</v>
      </c>
      <c r="Q1235" s="159">
        <f t="shared" si="519"/>
        <v>11021910</v>
      </c>
      <c r="R1235" s="159">
        <f t="shared" si="519"/>
        <v>11021900</v>
      </c>
      <c r="S1235" s="159">
        <f t="shared" si="519"/>
        <v>0</v>
      </c>
      <c r="T1235" s="159">
        <f t="shared" si="519"/>
        <v>0</v>
      </c>
      <c r="U1235" s="159">
        <f t="shared" si="519"/>
        <v>0</v>
      </c>
      <c r="V1235" s="159">
        <f t="shared" si="519"/>
        <v>0</v>
      </c>
      <c r="W1235" s="159">
        <f t="shared" si="519"/>
        <v>0</v>
      </c>
      <c r="X1235" s="159">
        <f t="shared" si="519"/>
        <v>0</v>
      </c>
      <c r="Y1235" s="159">
        <f t="shared" si="519"/>
        <v>0</v>
      </c>
      <c r="Z1235" s="159">
        <f t="shared" si="519"/>
        <v>0</v>
      </c>
      <c r="AA1235" s="159">
        <f t="shared" si="519"/>
        <v>0</v>
      </c>
      <c r="AB1235" s="159">
        <f t="shared" si="519"/>
        <v>0</v>
      </c>
      <c r="AC1235" s="159">
        <f t="shared" si="519"/>
        <v>0</v>
      </c>
      <c r="AD1235" s="159">
        <f t="shared" si="519"/>
        <v>0</v>
      </c>
      <c r="AE1235" s="159">
        <f t="shared" si="519"/>
        <v>0</v>
      </c>
      <c r="AF1235" s="159">
        <f t="shared" si="519"/>
        <v>0</v>
      </c>
      <c r="AG1235" s="159">
        <f t="shared" si="519"/>
        <v>11021900</v>
      </c>
    </row>
    <row r="1236" spans="1:33">
      <c r="A1236" s="17" t="s">
        <v>42</v>
      </c>
      <c r="B1236" s="16" t="s">
        <v>156</v>
      </c>
      <c r="C1236" s="16" t="s">
        <v>108</v>
      </c>
      <c r="D1236" s="16" t="s">
        <v>90</v>
      </c>
      <c r="E1236" s="16" t="s">
        <v>467</v>
      </c>
      <c r="F1236" s="16" t="s">
        <v>43</v>
      </c>
      <c r="G1236" s="159">
        <f>'прил 7'!G791</f>
        <v>11021900</v>
      </c>
      <c r="H1236" s="159">
        <f>'прил 7'!H791</f>
        <v>11021901</v>
      </c>
      <c r="I1236" s="159">
        <f>'прил 7'!I791</f>
        <v>11021902</v>
      </c>
      <c r="J1236" s="159">
        <f>'прил 7'!J791</f>
        <v>11021903</v>
      </c>
      <c r="K1236" s="159">
        <f>'прил 7'!K791</f>
        <v>11021904</v>
      </c>
      <c r="L1236" s="159">
        <f>'прил 7'!L791</f>
        <v>11021905</v>
      </c>
      <c r="M1236" s="159">
        <f>'прил 7'!M791</f>
        <v>11021906</v>
      </c>
      <c r="N1236" s="159">
        <f>'прил 7'!N791</f>
        <v>11021907</v>
      </c>
      <c r="O1236" s="159">
        <f>'прил 7'!O791</f>
        <v>11021908</v>
      </c>
      <c r="P1236" s="159">
        <f>'прил 7'!P791</f>
        <v>11021909</v>
      </c>
      <c r="Q1236" s="159">
        <f>'прил 7'!Q791</f>
        <v>11021910</v>
      </c>
      <c r="R1236" s="159">
        <f>'прил 7'!R791</f>
        <v>11021900</v>
      </c>
      <c r="S1236" s="159">
        <f>'прил 7'!S791</f>
        <v>0</v>
      </c>
      <c r="T1236" s="159">
        <f>'прил 7'!T791</f>
        <v>0</v>
      </c>
      <c r="U1236" s="159">
        <f>'прил 7'!U791</f>
        <v>0</v>
      </c>
      <c r="V1236" s="159">
        <f>'прил 7'!V791</f>
        <v>0</v>
      </c>
      <c r="W1236" s="159">
        <f>'прил 7'!W791</f>
        <v>0</v>
      </c>
      <c r="X1236" s="159">
        <f>'прил 7'!X791</f>
        <v>0</v>
      </c>
      <c r="Y1236" s="159">
        <f>'прил 7'!Y791</f>
        <v>0</v>
      </c>
      <c r="Z1236" s="159">
        <f>'прил 7'!Z791</f>
        <v>0</v>
      </c>
      <c r="AA1236" s="159">
        <f>'прил 7'!AA791</f>
        <v>0</v>
      </c>
      <c r="AB1236" s="159">
        <f>'прил 7'!AB791</f>
        <v>0</v>
      </c>
      <c r="AC1236" s="159">
        <f>'прил 7'!AC791</f>
        <v>0</v>
      </c>
      <c r="AD1236" s="159">
        <f>'прил 7'!AD791</f>
        <v>0</v>
      </c>
      <c r="AE1236" s="159">
        <f>'прил 7'!AE791</f>
        <v>0</v>
      </c>
      <c r="AF1236" s="159">
        <f>'прил 7'!AF791</f>
        <v>0</v>
      </c>
      <c r="AG1236" s="159">
        <v>11021900</v>
      </c>
    </row>
    <row r="1237" spans="1:33" s="24" customFormat="1" ht="25.5">
      <c r="A1237" s="113" t="s">
        <v>672</v>
      </c>
      <c r="B1237" s="38">
        <v>793</v>
      </c>
      <c r="C1237" s="39" t="s">
        <v>26</v>
      </c>
      <c r="D1237" s="39" t="s">
        <v>32</v>
      </c>
      <c r="E1237" s="39" t="s">
        <v>500</v>
      </c>
      <c r="F1237" s="39"/>
      <c r="G1237" s="165">
        <f>G1244+G1238+G1241</f>
        <v>14696396.310000001</v>
      </c>
      <c r="H1237" s="165">
        <f t="shared" ref="H1237:AG1237" si="520">H1244+H1238+H1241</f>
        <v>14696399.310000001</v>
      </c>
      <c r="I1237" s="165">
        <f t="shared" si="520"/>
        <v>14696402.310000001</v>
      </c>
      <c r="J1237" s="165">
        <f t="shared" si="520"/>
        <v>14696405.310000001</v>
      </c>
      <c r="K1237" s="165">
        <f t="shared" si="520"/>
        <v>14696408.310000001</v>
      </c>
      <c r="L1237" s="165">
        <f t="shared" si="520"/>
        <v>14696411.310000001</v>
      </c>
      <c r="M1237" s="165">
        <f t="shared" si="520"/>
        <v>14696414.310000001</v>
      </c>
      <c r="N1237" s="165">
        <f t="shared" si="520"/>
        <v>14696417.310000001</v>
      </c>
      <c r="O1237" s="165">
        <f t="shared" si="520"/>
        <v>14696420.310000001</v>
      </c>
      <c r="P1237" s="165">
        <f t="shared" si="520"/>
        <v>14696423.310000001</v>
      </c>
      <c r="Q1237" s="165">
        <f t="shared" si="520"/>
        <v>14696426.310000001</v>
      </c>
      <c r="R1237" s="165">
        <f t="shared" si="520"/>
        <v>14678345.120000001</v>
      </c>
      <c r="S1237" s="165">
        <f t="shared" si="520"/>
        <v>59916.4</v>
      </c>
      <c r="T1237" s="165">
        <f t="shared" si="520"/>
        <v>59917.4</v>
      </c>
      <c r="U1237" s="165">
        <f t="shared" si="520"/>
        <v>59918.400000000001</v>
      </c>
      <c r="V1237" s="165">
        <f t="shared" si="520"/>
        <v>59919.4</v>
      </c>
      <c r="W1237" s="165">
        <f t="shared" si="520"/>
        <v>59920.4</v>
      </c>
      <c r="X1237" s="165">
        <f t="shared" si="520"/>
        <v>59921.4</v>
      </c>
      <c r="Y1237" s="165">
        <f t="shared" si="520"/>
        <v>59922.400000000001</v>
      </c>
      <c r="Z1237" s="165">
        <f t="shared" si="520"/>
        <v>59923.4</v>
      </c>
      <c r="AA1237" s="165">
        <f t="shared" si="520"/>
        <v>59924.4</v>
      </c>
      <c r="AB1237" s="165">
        <f t="shared" si="520"/>
        <v>59925.4</v>
      </c>
      <c r="AC1237" s="165">
        <f t="shared" si="520"/>
        <v>59926.400000000001</v>
      </c>
      <c r="AD1237" s="165">
        <f t="shared" si="520"/>
        <v>59927.4</v>
      </c>
      <c r="AE1237" s="165">
        <f t="shared" si="520"/>
        <v>59928.4</v>
      </c>
      <c r="AF1237" s="165">
        <f t="shared" si="520"/>
        <v>59929.4</v>
      </c>
      <c r="AG1237" s="165">
        <f t="shared" si="520"/>
        <v>14678334.120000001</v>
      </c>
    </row>
    <row r="1238" spans="1:33" ht="25.5" hidden="1">
      <c r="A1238" s="17" t="s">
        <v>384</v>
      </c>
      <c r="B1238" s="15">
        <v>792</v>
      </c>
      <c r="C1238" s="16" t="s">
        <v>35</v>
      </c>
      <c r="D1238" s="16" t="s">
        <v>109</v>
      </c>
      <c r="E1238" s="16" t="s">
        <v>256</v>
      </c>
      <c r="F1238" s="16"/>
      <c r="G1238" s="159">
        <f>G1239</f>
        <v>0</v>
      </c>
      <c r="H1238" s="159">
        <f t="shared" ref="H1238:AG1239" si="521">H1239</f>
        <v>0</v>
      </c>
      <c r="I1238" s="159">
        <f t="shared" si="521"/>
        <v>0</v>
      </c>
      <c r="J1238" s="159">
        <f t="shared" si="521"/>
        <v>0</v>
      </c>
      <c r="K1238" s="159">
        <f t="shared" si="521"/>
        <v>0</v>
      </c>
      <c r="L1238" s="159">
        <f t="shared" si="521"/>
        <v>0</v>
      </c>
      <c r="M1238" s="159">
        <f t="shared" si="521"/>
        <v>0</v>
      </c>
      <c r="N1238" s="159">
        <f t="shared" si="521"/>
        <v>0</v>
      </c>
      <c r="O1238" s="159">
        <f t="shared" si="521"/>
        <v>0</v>
      </c>
      <c r="P1238" s="159">
        <f t="shared" si="521"/>
        <v>0</v>
      </c>
      <c r="Q1238" s="159">
        <f t="shared" si="521"/>
        <v>0</v>
      </c>
      <c r="R1238" s="159">
        <f t="shared" si="521"/>
        <v>0</v>
      </c>
      <c r="S1238" s="159">
        <f t="shared" si="521"/>
        <v>0</v>
      </c>
      <c r="T1238" s="159">
        <f t="shared" si="521"/>
        <v>0</v>
      </c>
      <c r="U1238" s="159">
        <f t="shared" si="521"/>
        <v>0</v>
      </c>
      <c r="V1238" s="159">
        <f t="shared" si="521"/>
        <v>0</v>
      </c>
      <c r="W1238" s="159">
        <f t="shared" si="521"/>
        <v>0</v>
      </c>
      <c r="X1238" s="159">
        <f t="shared" si="521"/>
        <v>0</v>
      </c>
      <c r="Y1238" s="159">
        <f t="shared" si="521"/>
        <v>0</v>
      </c>
      <c r="Z1238" s="159">
        <f t="shared" si="521"/>
        <v>0</v>
      </c>
      <c r="AA1238" s="159">
        <f t="shared" si="521"/>
        <v>0</v>
      </c>
      <c r="AB1238" s="159">
        <f t="shared" si="521"/>
        <v>0</v>
      </c>
      <c r="AC1238" s="159">
        <f t="shared" si="521"/>
        <v>0</v>
      </c>
      <c r="AD1238" s="159">
        <f t="shared" si="521"/>
        <v>0</v>
      </c>
      <c r="AE1238" s="159">
        <f t="shared" si="521"/>
        <v>0</v>
      </c>
      <c r="AF1238" s="159">
        <f t="shared" si="521"/>
        <v>0</v>
      </c>
      <c r="AG1238" s="159">
        <f t="shared" si="521"/>
        <v>0</v>
      </c>
    </row>
    <row r="1239" spans="1:33" ht="25.5" hidden="1">
      <c r="A1239" s="17" t="s">
        <v>40</v>
      </c>
      <c r="B1239" s="15">
        <v>792</v>
      </c>
      <c r="C1239" s="16" t="s">
        <v>35</v>
      </c>
      <c r="D1239" s="16" t="s">
        <v>109</v>
      </c>
      <c r="E1239" s="16" t="s">
        <v>256</v>
      </c>
      <c r="F1239" s="16" t="s">
        <v>41</v>
      </c>
      <c r="G1239" s="159">
        <f>G1240</f>
        <v>0</v>
      </c>
      <c r="H1239" s="159">
        <f t="shared" si="521"/>
        <v>0</v>
      </c>
      <c r="I1239" s="159">
        <f t="shared" si="521"/>
        <v>0</v>
      </c>
      <c r="J1239" s="159">
        <f t="shared" si="521"/>
        <v>0</v>
      </c>
      <c r="K1239" s="159">
        <f t="shared" si="521"/>
        <v>0</v>
      </c>
      <c r="L1239" s="159">
        <f t="shared" si="521"/>
        <v>0</v>
      </c>
      <c r="M1239" s="159">
        <f t="shared" si="521"/>
        <v>0</v>
      </c>
      <c r="N1239" s="159">
        <f t="shared" si="521"/>
        <v>0</v>
      </c>
      <c r="O1239" s="159">
        <f t="shared" si="521"/>
        <v>0</v>
      </c>
      <c r="P1239" s="159">
        <f t="shared" si="521"/>
        <v>0</v>
      </c>
      <c r="Q1239" s="159">
        <f t="shared" si="521"/>
        <v>0</v>
      </c>
      <c r="R1239" s="159">
        <f t="shared" si="521"/>
        <v>0</v>
      </c>
      <c r="S1239" s="159">
        <f t="shared" si="521"/>
        <v>0</v>
      </c>
      <c r="T1239" s="159">
        <f t="shared" si="521"/>
        <v>0</v>
      </c>
      <c r="U1239" s="159">
        <f t="shared" si="521"/>
        <v>0</v>
      </c>
      <c r="V1239" s="159">
        <f t="shared" si="521"/>
        <v>0</v>
      </c>
      <c r="W1239" s="159">
        <f t="shared" si="521"/>
        <v>0</v>
      </c>
      <c r="X1239" s="159">
        <f t="shared" si="521"/>
        <v>0</v>
      </c>
      <c r="Y1239" s="159">
        <f t="shared" si="521"/>
        <v>0</v>
      </c>
      <c r="Z1239" s="159">
        <f t="shared" si="521"/>
        <v>0</v>
      </c>
      <c r="AA1239" s="159">
        <f t="shared" si="521"/>
        <v>0</v>
      </c>
      <c r="AB1239" s="159">
        <f t="shared" si="521"/>
        <v>0</v>
      </c>
      <c r="AC1239" s="159">
        <f t="shared" si="521"/>
        <v>0</v>
      </c>
      <c r="AD1239" s="159">
        <f t="shared" si="521"/>
        <v>0</v>
      </c>
      <c r="AE1239" s="159">
        <f t="shared" si="521"/>
        <v>0</v>
      </c>
      <c r="AF1239" s="159">
        <f t="shared" si="521"/>
        <v>0</v>
      </c>
      <c r="AG1239" s="159">
        <f t="shared" si="521"/>
        <v>0</v>
      </c>
    </row>
    <row r="1240" spans="1:33" hidden="1">
      <c r="A1240" s="17" t="s">
        <v>42</v>
      </c>
      <c r="B1240" s="15">
        <v>792</v>
      </c>
      <c r="C1240" s="16" t="s">
        <v>35</v>
      </c>
      <c r="D1240" s="16" t="s">
        <v>109</v>
      </c>
      <c r="E1240" s="16" t="s">
        <v>256</v>
      </c>
      <c r="F1240" s="16" t="s">
        <v>43</v>
      </c>
      <c r="G1240" s="159">
        <f>'прил 7'!G1084</f>
        <v>0</v>
      </c>
      <c r="H1240" s="159">
        <f>'прил 7'!H1084</f>
        <v>0</v>
      </c>
      <c r="I1240" s="159">
        <f>'прил 7'!I1084</f>
        <v>0</v>
      </c>
      <c r="J1240" s="159">
        <f>'прил 7'!J1084</f>
        <v>0</v>
      </c>
      <c r="K1240" s="159">
        <f>'прил 7'!K1084</f>
        <v>0</v>
      </c>
      <c r="L1240" s="159">
        <f>'прил 7'!L1084</f>
        <v>0</v>
      </c>
      <c r="M1240" s="159">
        <f>'прил 7'!M1084</f>
        <v>0</v>
      </c>
      <c r="N1240" s="159">
        <f>'прил 7'!N1084</f>
        <v>0</v>
      </c>
      <c r="O1240" s="159">
        <f>'прил 7'!O1084</f>
        <v>0</v>
      </c>
      <c r="P1240" s="159">
        <f>'прил 7'!P1084</f>
        <v>0</v>
      </c>
      <c r="Q1240" s="159">
        <f>'прил 7'!Q1084</f>
        <v>0</v>
      </c>
      <c r="R1240" s="159">
        <f>'прил 7'!R1084</f>
        <v>0</v>
      </c>
      <c r="S1240" s="159">
        <f>'прил 7'!S1084</f>
        <v>0</v>
      </c>
      <c r="T1240" s="159">
        <f>'прил 7'!T1084</f>
        <v>0</v>
      </c>
      <c r="U1240" s="159">
        <f>'прил 7'!U1084</f>
        <v>0</v>
      </c>
      <c r="V1240" s="159">
        <f>'прил 7'!V1084</f>
        <v>0</v>
      </c>
      <c r="W1240" s="159">
        <f>'прил 7'!W1084</f>
        <v>0</v>
      </c>
      <c r="X1240" s="159">
        <f>'прил 7'!X1084</f>
        <v>0</v>
      </c>
      <c r="Y1240" s="159">
        <f>'прил 7'!Y1084</f>
        <v>0</v>
      </c>
      <c r="Z1240" s="159">
        <f>'прил 7'!Z1084</f>
        <v>0</v>
      </c>
      <c r="AA1240" s="159">
        <f>'прил 7'!AA1084</f>
        <v>0</v>
      </c>
      <c r="AB1240" s="159">
        <f>'прил 7'!AB1084</f>
        <v>0</v>
      </c>
      <c r="AC1240" s="159">
        <f>'прил 7'!AC1084</f>
        <v>0</v>
      </c>
      <c r="AD1240" s="159">
        <f>'прил 7'!AD1084</f>
        <v>0</v>
      </c>
      <c r="AE1240" s="159">
        <f>'прил 7'!AE1084</f>
        <v>0</v>
      </c>
      <c r="AF1240" s="159">
        <f>'прил 7'!AF1084</f>
        <v>0</v>
      </c>
      <c r="AG1240" s="159">
        <f>'прил 7'!AG1084</f>
        <v>0</v>
      </c>
    </row>
    <row r="1241" spans="1:33" ht="25.5" hidden="1">
      <c r="A1241" s="17" t="s">
        <v>261</v>
      </c>
      <c r="B1241" s="15">
        <v>792</v>
      </c>
      <c r="C1241" s="16" t="s">
        <v>35</v>
      </c>
      <c r="D1241" s="16" t="s">
        <v>109</v>
      </c>
      <c r="E1241" s="16" t="s">
        <v>260</v>
      </c>
      <c r="F1241" s="16"/>
      <c r="G1241" s="159">
        <f>G1242</f>
        <v>0</v>
      </c>
      <c r="H1241" s="159">
        <f t="shared" ref="H1241:AG1242" si="522">H1242</f>
        <v>0</v>
      </c>
      <c r="I1241" s="159">
        <f t="shared" si="522"/>
        <v>0</v>
      </c>
      <c r="J1241" s="159">
        <f t="shared" si="522"/>
        <v>0</v>
      </c>
      <c r="K1241" s="159">
        <f t="shared" si="522"/>
        <v>0</v>
      </c>
      <c r="L1241" s="159">
        <f t="shared" si="522"/>
        <v>0</v>
      </c>
      <c r="M1241" s="159">
        <f t="shared" si="522"/>
        <v>0</v>
      </c>
      <c r="N1241" s="159">
        <f t="shared" si="522"/>
        <v>0</v>
      </c>
      <c r="O1241" s="159">
        <f t="shared" si="522"/>
        <v>0</v>
      </c>
      <c r="P1241" s="159">
        <f t="shared" si="522"/>
        <v>0</v>
      </c>
      <c r="Q1241" s="159">
        <f t="shared" si="522"/>
        <v>0</v>
      </c>
      <c r="R1241" s="159">
        <f t="shared" si="522"/>
        <v>0</v>
      </c>
      <c r="S1241" s="159">
        <f t="shared" si="522"/>
        <v>0</v>
      </c>
      <c r="T1241" s="159">
        <f t="shared" si="522"/>
        <v>0</v>
      </c>
      <c r="U1241" s="159">
        <f t="shared" si="522"/>
        <v>0</v>
      </c>
      <c r="V1241" s="159">
        <f t="shared" si="522"/>
        <v>0</v>
      </c>
      <c r="W1241" s="159">
        <f t="shared" si="522"/>
        <v>0</v>
      </c>
      <c r="X1241" s="159">
        <f t="shared" si="522"/>
        <v>0</v>
      </c>
      <c r="Y1241" s="159">
        <f t="shared" si="522"/>
        <v>0</v>
      </c>
      <c r="Z1241" s="159">
        <f t="shared" si="522"/>
        <v>0</v>
      </c>
      <c r="AA1241" s="159">
        <f t="shared" si="522"/>
        <v>0</v>
      </c>
      <c r="AB1241" s="159">
        <f t="shared" si="522"/>
        <v>0</v>
      </c>
      <c r="AC1241" s="159">
        <f t="shared" si="522"/>
        <v>0</v>
      </c>
      <c r="AD1241" s="159">
        <f t="shared" si="522"/>
        <v>0</v>
      </c>
      <c r="AE1241" s="159">
        <f t="shared" si="522"/>
        <v>0</v>
      </c>
      <c r="AF1241" s="159">
        <f t="shared" si="522"/>
        <v>0</v>
      </c>
      <c r="AG1241" s="159">
        <f t="shared" si="522"/>
        <v>0</v>
      </c>
    </row>
    <row r="1242" spans="1:33" ht="51" hidden="1">
      <c r="A1242" s="17" t="s">
        <v>643</v>
      </c>
      <c r="B1242" s="15">
        <v>792</v>
      </c>
      <c r="C1242" s="16" t="s">
        <v>35</v>
      </c>
      <c r="D1242" s="16" t="s">
        <v>109</v>
      </c>
      <c r="E1242" s="16" t="s">
        <v>262</v>
      </c>
      <c r="F1242" s="16" t="s">
        <v>95</v>
      </c>
      <c r="G1242" s="159">
        <f>G1243</f>
        <v>0</v>
      </c>
      <c r="H1242" s="159">
        <f t="shared" si="522"/>
        <v>0</v>
      </c>
      <c r="I1242" s="159">
        <f t="shared" si="522"/>
        <v>0</v>
      </c>
      <c r="J1242" s="159">
        <f t="shared" si="522"/>
        <v>0</v>
      </c>
      <c r="K1242" s="159">
        <f t="shared" si="522"/>
        <v>0</v>
      </c>
      <c r="L1242" s="159">
        <f t="shared" si="522"/>
        <v>0</v>
      </c>
      <c r="M1242" s="159">
        <f t="shared" si="522"/>
        <v>0</v>
      </c>
      <c r="N1242" s="159">
        <f t="shared" si="522"/>
        <v>0</v>
      </c>
      <c r="O1242" s="159">
        <f t="shared" si="522"/>
        <v>0</v>
      </c>
      <c r="P1242" s="159">
        <f t="shared" si="522"/>
        <v>0</v>
      </c>
      <c r="Q1242" s="159">
        <f t="shared" si="522"/>
        <v>0</v>
      </c>
      <c r="R1242" s="159">
        <f t="shared" si="522"/>
        <v>0</v>
      </c>
      <c r="S1242" s="159">
        <f t="shared" si="522"/>
        <v>0</v>
      </c>
      <c r="T1242" s="159">
        <f t="shared" si="522"/>
        <v>0</v>
      </c>
      <c r="U1242" s="159">
        <f t="shared" si="522"/>
        <v>0</v>
      </c>
      <c r="V1242" s="159">
        <f t="shared" si="522"/>
        <v>0</v>
      </c>
      <c r="W1242" s="159">
        <f t="shared" si="522"/>
        <v>0</v>
      </c>
      <c r="X1242" s="159">
        <f t="shared" si="522"/>
        <v>0</v>
      </c>
      <c r="Y1242" s="159">
        <f t="shared" si="522"/>
        <v>0</v>
      </c>
      <c r="Z1242" s="159">
        <f t="shared" si="522"/>
        <v>0</v>
      </c>
      <c r="AA1242" s="159">
        <f t="shared" si="522"/>
        <v>0</v>
      </c>
      <c r="AB1242" s="159">
        <f t="shared" si="522"/>
        <v>0</v>
      </c>
      <c r="AC1242" s="159">
        <f t="shared" si="522"/>
        <v>0</v>
      </c>
      <c r="AD1242" s="159">
        <f t="shared" si="522"/>
        <v>0</v>
      </c>
      <c r="AE1242" s="159">
        <f t="shared" si="522"/>
        <v>0</v>
      </c>
      <c r="AF1242" s="159">
        <f t="shared" si="522"/>
        <v>0</v>
      </c>
      <c r="AG1242" s="159">
        <f t="shared" si="522"/>
        <v>0</v>
      </c>
    </row>
    <row r="1243" spans="1:33" hidden="1">
      <c r="A1243" s="17" t="s">
        <v>655</v>
      </c>
      <c r="B1243" s="15">
        <v>792</v>
      </c>
      <c r="C1243" s="16" t="s">
        <v>35</v>
      </c>
      <c r="D1243" s="16" t="s">
        <v>109</v>
      </c>
      <c r="E1243" s="16" t="s">
        <v>262</v>
      </c>
      <c r="F1243" s="16" t="s">
        <v>654</v>
      </c>
      <c r="G1243" s="159">
        <f>'прил 7'!G1081</f>
        <v>0</v>
      </c>
      <c r="H1243" s="159">
        <f>'прил 7'!H1081</f>
        <v>0</v>
      </c>
      <c r="I1243" s="159">
        <f>'прил 7'!I1081</f>
        <v>0</v>
      </c>
      <c r="J1243" s="159">
        <f>'прил 7'!J1081</f>
        <v>0</v>
      </c>
      <c r="K1243" s="159">
        <f>'прил 7'!K1081</f>
        <v>0</v>
      </c>
      <c r="L1243" s="159">
        <f>'прил 7'!L1081</f>
        <v>0</v>
      </c>
      <c r="M1243" s="159">
        <f>'прил 7'!M1081</f>
        <v>0</v>
      </c>
      <c r="N1243" s="159">
        <f>'прил 7'!N1081</f>
        <v>0</v>
      </c>
      <c r="O1243" s="159">
        <f>'прил 7'!O1081</f>
        <v>0</v>
      </c>
      <c r="P1243" s="159">
        <f>'прил 7'!P1081</f>
        <v>0</v>
      </c>
      <c r="Q1243" s="159">
        <f>'прил 7'!Q1081</f>
        <v>0</v>
      </c>
      <c r="R1243" s="159">
        <f>'прил 7'!R1081</f>
        <v>0</v>
      </c>
      <c r="S1243" s="159">
        <f>'прил 7'!S1081</f>
        <v>0</v>
      </c>
      <c r="T1243" s="159">
        <f>'прил 7'!T1081</f>
        <v>0</v>
      </c>
      <c r="U1243" s="159">
        <f>'прил 7'!U1081</f>
        <v>0</v>
      </c>
      <c r="V1243" s="159">
        <f>'прил 7'!V1081</f>
        <v>0</v>
      </c>
      <c r="W1243" s="159">
        <f>'прил 7'!W1081</f>
        <v>0</v>
      </c>
      <c r="X1243" s="159">
        <f>'прил 7'!X1081</f>
        <v>0</v>
      </c>
      <c r="Y1243" s="159">
        <f>'прил 7'!Y1081</f>
        <v>0</v>
      </c>
      <c r="Z1243" s="159">
        <f>'прил 7'!Z1081</f>
        <v>0</v>
      </c>
      <c r="AA1243" s="159">
        <f>'прил 7'!AA1081</f>
        <v>0</v>
      </c>
      <c r="AB1243" s="159">
        <f>'прил 7'!AB1081</f>
        <v>0</v>
      </c>
      <c r="AC1243" s="159">
        <f>'прил 7'!AC1081</f>
        <v>0</v>
      </c>
      <c r="AD1243" s="159">
        <f>'прил 7'!AD1081</f>
        <v>0</v>
      </c>
      <c r="AE1243" s="159">
        <f>'прил 7'!AE1081</f>
        <v>0</v>
      </c>
      <c r="AF1243" s="159">
        <f>'прил 7'!AF1081</f>
        <v>0</v>
      </c>
      <c r="AG1243" s="159">
        <f>'прил 7'!AG1081</f>
        <v>0</v>
      </c>
    </row>
    <row r="1244" spans="1:33" ht="25.5" customHeight="1">
      <c r="A1244" s="17" t="s">
        <v>83</v>
      </c>
      <c r="B1244" s="15">
        <v>793</v>
      </c>
      <c r="C1244" s="16" t="s">
        <v>26</v>
      </c>
      <c r="D1244" s="16" t="s">
        <v>32</v>
      </c>
      <c r="E1244" s="16" t="s">
        <v>598</v>
      </c>
      <c r="F1244" s="16"/>
      <c r="G1244" s="159">
        <f>G1245+G1247+G1251+G1249</f>
        <v>14696396.310000001</v>
      </c>
      <c r="H1244" s="159">
        <f t="shared" ref="H1244:AG1244" si="523">H1245+H1247+H1251+H1249</f>
        <v>14696399.310000001</v>
      </c>
      <c r="I1244" s="159">
        <f t="shared" si="523"/>
        <v>14696402.310000001</v>
      </c>
      <c r="J1244" s="159">
        <f t="shared" si="523"/>
        <v>14696405.310000001</v>
      </c>
      <c r="K1244" s="159">
        <f t="shared" si="523"/>
        <v>14696408.310000001</v>
      </c>
      <c r="L1244" s="159">
        <f t="shared" si="523"/>
        <v>14696411.310000001</v>
      </c>
      <c r="M1244" s="159">
        <f t="shared" si="523"/>
        <v>14696414.310000001</v>
      </c>
      <c r="N1244" s="159">
        <f t="shared" si="523"/>
        <v>14696417.310000001</v>
      </c>
      <c r="O1244" s="159">
        <f t="shared" si="523"/>
        <v>14696420.310000001</v>
      </c>
      <c r="P1244" s="159">
        <f t="shared" si="523"/>
        <v>14696423.310000001</v>
      </c>
      <c r="Q1244" s="159">
        <f t="shared" si="523"/>
        <v>14696426.310000001</v>
      </c>
      <c r="R1244" s="159">
        <f t="shared" si="523"/>
        <v>14678345.120000001</v>
      </c>
      <c r="S1244" s="159">
        <f t="shared" si="523"/>
        <v>59916.4</v>
      </c>
      <c r="T1244" s="159">
        <f t="shared" si="523"/>
        <v>59917.4</v>
      </c>
      <c r="U1244" s="159">
        <f t="shared" si="523"/>
        <v>59918.400000000001</v>
      </c>
      <c r="V1244" s="159">
        <f t="shared" si="523"/>
        <v>59919.4</v>
      </c>
      <c r="W1244" s="159">
        <f t="shared" si="523"/>
        <v>59920.4</v>
      </c>
      <c r="X1244" s="159">
        <f t="shared" si="523"/>
        <v>59921.4</v>
      </c>
      <c r="Y1244" s="159">
        <f t="shared" si="523"/>
        <v>59922.400000000001</v>
      </c>
      <c r="Z1244" s="159">
        <f t="shared" si="523"/>
        <v>59923.4</v>
      </c>
      <c r="AA1244" s="159">
        <f t="shared" si="523"/>
        <v>59924.4</v>
      </c>
      <c r="AB1244" s="159">
        <f t="shared" si="523"/>
        <v>59925.4</v>
      </c>
      <c r="AC1244" s="159">
        <f t="shared" si="523"/>
        <v>59926.400000000001</v>
      </c>
      <c r="AD1244" s="159">
        <f t="shared" si="523"/>
        <v>59927.4</v>
      </c>
      <c r="AE1244" s="159">
        <f t="shared" si="523"/>
        <v>59928.4</v>
      </c>
      <c r="AF1244" s="159">
        <f t="shared" si="523"/>
        <v>59929.4</v>
      </c>
      <c r="AG1244" s="159">
        <f t="shared" si="523"/>
        <v>14678334.120000001</v>
      </c>
    </row>
    <row r="1245" spans="1:33" ht="51">
      <c r="A1245" s="17" t="s">
        <v>643</v>
      </c>
      <c r="B1245" s="15">
        <v>793</v>
      </c>
      <c r="C1245" s="16" t="s">
        <v>26</v>
      </c>
      <c r="D1245" s="16" t="s">
        <v>32</v>
      </c>
      <c r="E1245" s="16" t="s">
        <v>598</v>
      </c>
      <c r="F1245" s="16" t="s">
        <v>95</v>
      </c>
      <c r="G1245" s="159">
        <f>G1246</f>
        <v>7269517.2400000002</v>
      </c>
      <c r="H1245" s="159">
        <f t="shared" ref="H1245:AG1245" si="524">H1246</f>
        <v>7269518.2400000002</v>
      </c>
      <c r="I1245" s="159">
        <f t="shared" si="524"/>
        <v>7269519.2400000002</v>
      </c>
      <c r="J1245" s="159">
        <f t="shared" si="524"/>
        <v>7269520.2400000002</v>
      </c>
      <c r="K1245" s="159">
        <f t="shared" si="524"/>
        <v>7269521.2400000002</v>
      </c>
      <c r="L1245" s="159">
        <f t="shared" si="524"/>
        <v>7269522.2400000002</v>
      </c>
      <c r="M1245" s="159">
        <f t="shared" si="524"/>
        <v>7269523.2400000002</v>
      </c>
      <c r="N1245" s="159">
        <f t="shared" si="524"/>
        <v>7269524.2400000002</v>
      </c>
      <c r="O1245" s="159">
        <f t="shared" si="524"/>
        <v>7269525.2400000002</v>
      </c>
      <c r="P1245" s="159">
        <f t="shared" si="524"/>
        <v>7269526.2400000002</v>
      </c>
      <c r="Q1245" s="159">
        <f t="shared" si="524"/>
        <v>7269527.2400000002</v>
      </c>
      <c r="R1245" s="159">
        <f t="shared" si="524"/>
        <v>7251727.1699999999</v>
      </c>
      <c r="S1245" s="159">
        <f t="shared" si="524"/>
        <v>0</v>
      </c>
      <c r="T1245" s="159">
        <f t="shared" si="524"/>
        <v>0</v>
      </c>
      <c r="U1245" s="159">
        <f t="shared" si="524"/>
        <v>0</v>
      </c>
      <c r="V1245" s="159">
        <f t="shared" si="524"/>
        <v>0</v>
      </c>
      <c r="W1245" s="159">
        <f t="shared" si="524"/>
        <v>0</v>
      </c>
      <c r="X1245" s="159">
        <f t="shared" si="524"/>
        <v>0</v>
      </c>
      <c r="Y1245" s="159">
        <f t="shared" si="524"/>
        <v>0</v>
      </c>
      <c r="Z1245" s="159">
        <f t="shared" si="524"/>
        <v>0</v>
      </c>
      <c r="AA1245" s="159">
        <f t="shared" si="524"/>
        <v>0</v>
      </c>
      <c r="AB1245" s="159">
        <f t="shared" si="524"/>
        <v>0</v>
      </c>
      <c r="AC1245" s="159">
        <f t="shared" si="524"/>
        <v>0</v>
      </c>
      <c r="AD1245" s="159">
        <f t="shared" si="524"/>
        <v>0</v>
      </c>
      <c r="AE1245" s="159">
        <f t="shared" si="524"/>
        <v>0</v>
      </c>
      <c r="AF1245" s="159">
        <f t="shared" si="524"/>
        <v>0</v>
      </c>
      <c r="AG1245" s="159">
        <f t="shared" si="524"/>
        <v>7251727.1699999999</v>
      </c>
    </row>
    <row r="1246" spans="1:33">
      <c r="A1246" s="17" t="s">
        <v>655</v>
      </c>
      <c r="B1246" s="15"/>
      <c r="C1246" s="16"/>
      <c r="D1246" s="16"/>
      <c r="E1246" s="16" t="s">
        <v>598</v>
      </c>
      <c r="F1246" s="16" t="s">
        <v>654</v>
      </c>
      <c r="G1246" s="159">
        <f>'прил 7'!G1087</f>
        <v>7269517.2400000002</v>
      </c>
      <c r="H1246" s="159">
        <f>'прил 7'!H1087</f>
        <v>7269518.2400000002</v>
      </c>
      <c r="I1246" s="159">
        <f>'прил 7'!I1087</f>
        <v>7269519.2400000002</v>
      </c>
      <c r="J1246" s="159">
        <f>'прил 7'!J1087</f>
        <v>7269520.2400000002</v>
      </c>
      <c r="K1246" s="159">
        <f>'прил 7'!K1087</f>
        <v>7269521.2400000002</v>
      </c>
      <c r="L1246" s="159">
        <f>'прил 7'!L1087</f>
        <v>7269522.2400000002</v>
      </c>
      <c r="M1246" s="159">
        <f>'прил 7'!M1087</f>
        <v>7269523.2400000002</v>
      </c>
      <c r="N1246" s="159">
        <f>'прил 7'!N1087</f>
        <v>7269524.2400000002</v>
      </c>
      <c r="O1246" s="159">
        <f>'прил 7'!O1087</f>
        <v>7269525.2400000002</v>
      </c>
      <c r="P1246" s="159">
        <f>'прил 7'!P1087</f>
        <v>7269526.2400000002</v>
      </c>
      <c r="Q1246" s="159">
        <f>'прил 7'!Q1087</f>
        <v>7269527.2400000002</v>
      </c>
      <c r="R1246" s="159">
        <f>'прил 7'!R1087</f>
        <v>7251727.1699999999</v>
      </c>
      <c r="S1246" s="159">
        <f>'прил 7'!S1087</f>
        <v>0</v>
      </c>
      <c r="T1246" s="159">
        <f>'прил 7'!T1087</f>
        <v>0</v>
      </c>
      <c r="U1246" s="159">
        <f>'прил 7'!U1087</f>
        <v>0</v>
      </c>
      <c r="V1246" s="159">
        <f>'прил 7'!V1087</f>
        <v>0</v>
      </c>
      <c r="W1246" s="159">
        <f>'прил 7'!W1087</f>
        <v>0</v>
      </c>
      <c r="X1246" s="159">
        <f>'прил 7'!X1087</f>
        <v>0</v>
      </c>
      <c r="Y1246" s="159">
        <f>'прил 7'!Y1087</f>
        <v>0</v>
      </c>
      <c r="Z1246" s="159">
        <f>'прил 7'!Z1087</f>
        <v>0</v>
      </c>
      <c r="AA1246" s="159">
        <f>'прил 7'!AA1087</f>
        <v>0</v>
      </c>
      <c r="AB1246" s="159">
        <f>'прил 7'!AB1087</f>
        <v>0</v>
      </c>
      <c r="AC1246" s="159">
        <f>'прил 7'!AC1087</f>
        <v>0</v>
      </c>
      <c r="AD1246" s="159">
        <f>'прил 7'!AD1087</f>
        <v>0</v>
      </c>
      <c r="AE1246" s="159">
        <f>'прил 7'!AE1087</f>
        <v>0</v>
      </c>
      <c r="AF1246" s="159">
        <f>'прил 7'!AF1087</f>
        <v>0</v>
      </c>
      <c r="AG1246" s="159">
        <v>7251727.1699999999</v>
      </c>
    </row>
    <row r="1247" spans="1:33" ht="24" customHeight="1">
      <c r="A1247" s="17" t="s">
        <v>649</v>
      </c>
      <c r="B1247" s="15">
        <v>793</v>
      </c>
      <c r="C1247" s="16" t="s">
        <v>26</v>
      </c>
      <c r="D1247" s="16" t="s">
        <v>32</v>
      </c>
      <c r="E1247" s="16" t="s">
        <v>598</v>
      </c>
      <c r="F1247" s="16" t="s">
        <v>50</v>
      </c>
      <c r="G1247" s="159">
        <f>G1248</f>
        <v>6867674.6699999999</v>
      </c>
      <c r="H1247" s="159">
        <f t="shared" ref="H1247:AG1247" si="525">H1248</f>
        <v>6867675.6699999999</v>
      </c>
      <c r="I1247" s="159">
        <f t="shared" si="525"/>
        <v>6867676.6699999999</v>
      </c>
      <c r="J1247" s="159">
        <f t="shared" si="525"/>
        <v>6867677.6699999999</v>
      </c>
      <c r="K1247" s="159">
        <f t="shared" si="525"/>
        <v>6867678.6699999999</v>
      </c>
      <c r="L1247" s="159">
        <f t="shared" si="525"/>
        <v>6867679.6699999999</v>
      </c>
      <c r="M1247" s="159">
        <f t="shared" si="525"/>
        <v>6867680.6699999999</v>
      </c>
      <c r="N1247" s="159">
        <f t="shared" si="525"/>
        <v>6867681.6699999999</v>
      </c>
      <c r="O1247" s="159">
        <f t="shared" si="525"/>
        <v>6867682.6699999999</v>
      </c>
      <c r="P1247" s="159">
        <f t="shared" si="525"/>
        <v>6867683.6699999999</v>
      </c>
      <c r="Q1247" s="159">
        <f t="shared" si="525"/>
        <v>6867684.6699999999</v>
      </c>
      <c r="R1247" s="159">
        <f t="shared" si="525"/>
        <v>6867674.6299999999</v>
      </c>
      <c r="S1247" s="159">
        <f t="shared" si="525"/>
        <v>0</v>
      </c>
      <c r="T1247" s="159">
        <f t="shared" si="525"/>
        <v>0</v>
      </c>
      <c r="U1247" s="159">
        <f t="shared" si="525"/>
        <v>0</v>
      </c>
      <c r="V1247" s="159">
        <f t="shared" si="525"/>
        <v>0</v>
      </c>
      <c r="W1247" s="159">
        <f t="shared" si="525"/>
        <v>0</v>
      </c>
      <c r="X1247" s="159">
        <f t="shared" si="525"/>
        <v>0</v>
      </c>
      <c r="Y1247" s="159">
        <f t="shared" si="525"/>
        <v>0</v>
      </c>
      <c r="Z1247" s="159">
        <f t="shared" si="525"/>
        <v>0</v>
      </c>
      <c r="AA1247" s="159">
        <f t="shared" si="525"/>
        <v>0</v>
      </c>
      <c r="AB1247" s="159">
        <f t="shared" si="525"/>
        <v>0</v>
      </c>
      <c r="AC1247" s="159">
        <f t="shared" si="525"/>
        <v>0</v>
      </c>
      <c r="AD1247" s="159">
        <f t="shared" si="525"/>
        <v>0</v>
      </c>
      <c r="AE1247" s="159">
        <f t="shared" si="525"/>
        <v>0</v>
      </c>
      <c r="AF1247" s="159">
        <f t="shared" si="525"/>
        <v>0</v>
      </c>
      <c r="AG1247" s="159">
        <f t="shared" si="525"/>
        <v>6867674.6299999999</v>
      </c>
    </row>
    <row r="1248" spans="1:33" ht="24" customHeight="1">
      <c r="A1248" s="17" t="s">
        <v>51</v>
      </c>
      <c r="B1248" s="15">
        <v>793</v>
      </c>
      <c r="C1248" s="16" t="s">
        <v>26</v>
      </c>
      <c r="D1248" s="16" t="s">
        <v>32</v>
      </c>
      <c r="E1248" s="16" t="s">
        <v>598</v>
      </c>
      <c r="F1248" s="16" t="s">
        <v>52</v>
      </c>
      <c r="G1248" s="159">
        <f>'прил 7'!G1090</f>
        <v>6867674.6699999999</v>
      </c>
      <c r="H1248" s="159">
        <f>'прил 7'!H1090</f>
        <v>6867675.6699999999</v>
      </c>
      <c r="I1248" s="159">
        <f>'прил 7'!I1090</f>
        <v>6867676.6699999999</v>
      </c>
      <c r="J1248" s="159">
        <f>'прил 7'!J1090</f>
        <v>6867677.6699999999</v>
      </c>
      <c r="K1248" s="159">
        <f>'прил 7'!K1090</f>
        <v>6867678.6699999999</v>
      </c>
      <c r="L1248" s="159">
        <f>'прил 7'!L1090</f>
        <v>6867679.6699999999</v>
      </c>
      <c r="M1248" s="159">
        <f>'прил 7'!M1090</f>
        <v>6867680.6699999999</v>
      </c>
      <c r="N1248" s="159">
        <f>'прил 7'!N1090</f>
        <v>6867681.6699999999</v>
      </c>
      <c r="O1248" s="159">
        <f>'прил 7'!O1090</f>
        <v>6867682.6699999999</v>
      </c>
      <c r="P1248" s="159">
        <f>'прил 7'!P1090</f>
        <v>6867683.6699999999</v>
      </c>
      <c r="Q1248" s="159">
        <f>'прил 7'!Q1090</f>
        <v>6867684.6699999999</v>
      </c>
      <c r="R1248" s="159">
        <f>'прил 7'!R1090</f>
        <v>6867674.6299999999</v>
      </c>
      <c r="S1248" s="159">
        <f>'прил 7'!S1090</f>
        <v>0</v>
      </c>
      <c r="T1248" s="159">
        <f>'прил 7'!T1090</f>
        <v>0</v>
      </c>
      <c r="U1248" s="159">
        <f>'прил 7'!U1090</f>
        <v>0</v>
      </c>
      <c r="V1248" s="159">
        <f>'прил 7'!V1090</f>
        <v>0</v>
      </c>
      <c r="W1248" s="159">
        <f>'прил 7'!W1090</f>
        <v>0</v>
      </c>
      <c r="X1248" s="159">
        <f>'прил 7'!X1090</f>
        <v>0</v>
      </c>
      <c r="Y1248" s="159">
        <f>'прил 7'!Y1090</f>
        <v>0</v>
      </c>
      <c r="Z1248" s="159">
        <f>'прил 7'!Z1090</f>
        <v>0</v>
      </c>
      <c r="AA1248" s="159">
        <f>'прил 7'!AA1090</f>
        <v>0</v>
      </c>
      <c r="AB1248" s="159">
        <f>'прил 7'!AB1090</f>
        <v>0</v>
      </c>
      <c r="AC1248" s="159">
        <f>'прил 7'!AC1090</f>
        <v>0</v>
      </c>
      <c r="AD1248" s="159">
        <f>'прил 7'!AD1090</f>
        <v>0</v>
      </c>
      <c r="AE1248" s="159">
        <f>'прил 7'!AE1090</f>
        <v>0</v>
      </c>
      <c r="AF1248" s="159">
        <f>'прил 7'!AF1090</f>
        <v>0</v>
      </c>
      <c r="AG1248" s="159">
        <v>6867674.6299999999</v>
      </c>
    </row>
    <row r="1249" spans="1:33" ht="24" customHeight="1">
      <c r="A1249" s="17" t="s">
        <v>332</v>
      </c>
      <c r="B1249" s="15">
        <v>793</v>
      </c>
      <c r="C1249" s="16" t="s">
        <v>26</v>
      </c>
      <c r="D1249" s="16" t="s">
        <v>32</v>
      </c>
      <c r="E1249" s="16" t="s">
        <v>598</v>
      </c>
      <c r="F1249" s="16" t="s">
        <v>333</v>
      </c>
      <c r="G1249" s="159">
        <f>G1250</f>
        <v>59904.4</v>
      </c>
      <c r="H1249" s="159">
        <f t="shared" ref="H1249:AG1249" si="526">H1250</f>
        <v>59905.4</v>
      </c>
      <c r="I1249" s="159">
        <f t="shared" si="526"/>
        <v>59906.400000000001</v>
      </c>
      <c r="J1249" s="159">
        <f t="shared" si="526"/>
        <v>59907.4</v>
      </c>
      <c r="K1249" s="159">
        <f t="shared" si="526"/>
        <v>59908.4</v>
      </c>
      <c r="L1249" s="159">
        <f t="shared" si="526"/>
        <v>59909.4</v>
      </c>
      <c r="M1249" s="159">
        <f t="shared" si="526"/>
        <v>59910.400000000001</v>
      </c>
      <c r="N1249" s="159">
        <f t="shared" si="526"/>
        <v>59911.4</v>
      </c>
      <c r="O1249" s="159">
        <f t="shared" si="526"/>
        <v>59912.4</v>
      </c>
      <c r="P1249" s="159">
        <f t="shared" si="526"/>
        <v>59913.4</v>
      </c>
      <c r="Q1249" s="159">
        <f t="shared" si="526"/>
        <v>59914.400000000001</v>
      </c>
      <c r="R1249" s="159">
        <f t="shared" si="526"/>
        <v>59915.4</v>
      </c>
      <c r="S1249" s="159">
        <f t="shared" si="526"/>
        <v>59916.4</v>
      </c>
      <c r="T1249" s="159">
        <f t="shared" si="526"/>
        <v>59917.4</v>
      </c>
      <c r="U1249" s="159">
        <f t="shared" si="526"/>
        <v>59918.400000000001</v>
      </c>
      <c r="V1249" s="159">
        <f t="shared" si="526"/>
        <v>59919.4</v>
      </c>
      <c r="W1249" s="159">
        <f t="shared" si="526"/>
        <v>59920.4</v>
      </c>
      <c r="X1249" s="159">
        <f t="shared" si="526"/>
        <v>59921.4</v>
      </c>
      <c r="Y1249" s="159">
        <f t="shared" si="526"/>
        <v>59922.400000000001</v>
      </c>
      <c r="Z1249" s="159">
        <f t="shared" si="526"/>
        <v>59923.4</v>
      </c>
      <c r="AA1249" s="159">
        <f t="shared" si="526"/>
        <v>59924.4</v>
      </c>
      <c r="AB1249" s="159">
        <f t="shared" si="526"/>
        <v>59925.4</v>
      </c>
      <c r="AC1249" s="159">
        <f t="shared" si="526"/>
        <v>59926.400000000001</v>
      </c>
      <c r="AD1249" s="159">
        <f t="shared" si="526"/>
        <v>59927.4</v>
      </c>
      <c r="AE1249" s="159">
        <f t="shared" si="526"/>
        <v>59928.4</v>
      </c>
      <c r="AF1249" s="159">
        <f t="shared" si="526"/>
        <v>59929.4</v>
      </c>
      <c r="AG1249" s="159">
        <f t="shared" si="526"/>
        <v>59904.4</v>
      </c>
    </row>
    <row r="1250" spans="1:33" ht="24" customHeight="1">
      <c r="A1250" s="17" t="s">
        <v>334</v>
      </c>
      <c r="B1250" s="15">
        <v>793</v>
      </c>
      <c r="C1250" s="16" t="s">
        <v>26</v>
      </c>
      <c r="D1250" s="16" t="s">
        <v>32</v>
      </c>
      <c r="E1250" s="16" t="s">
        <v>598</v>
      </c>
      <c r="F1250" s="16" t="s">
        <v>335</v>
      </c>
      <c r="G1250" s="159">
        <v>59904.4</v>
      </c>
      <c r="H1250" s="159">
        <v>59905.4</v>
      </c>
      <c r="I1250" s="159">
        <v>59906.400000000001</v>
      </c>
      <c r="J1250" s="159">
        <v>59907.4</v>
      </c>
      <c r="K1250" s="159">
        <v>59908.4</v>
      </c>
      <c r="L1250" s="159">
        <v>59909.4</v>
      </c>
      <c r="M1250" s="159">
        <v>59910.400000000001</v>
      </c>
      <c r="N1250" s="159">
        <v>59911.4</v>
      </c>
      <c r="O1250" s="159">
        <v>59912.4</v>
      </c>
      <c r="P1250" s="159">
        <v>59913.4</v>
      </c>
      <c r="Q1250" s="159">
        <v>59914.400000000001</v>
      </c>
      <c r="R1250" s="159">
        <v>59915.4</v>
      </c>
      <c r="S1250" s="159">
        <v>59916.4</v>
      </c>
      <c r="T1250" s="159">
        <v>59917.4</v>
      </c>
      <c r="U1250" s="159">
        <v>59918.400000000001</v>
      </c>
      <c r="V1250" s="159">
        <v>59919.4</v>
      </c>
      <c r="W1250" s="159">
        <v>59920.4</v>
      </c>
      <c r="X1250" s="159">
        <v>59921.4</v>
      </c>
      <c r="Y1250" s="159">
        <v>59922.400000000001</v>
      </c>
      <c r="Z1250" s="159">
        <v>59923.4</v>
      </c>
      <c r="AA1250" s="159">
        <v>59924.4</v>
      </c>
      <c r="AB1250" s="159">
        <v>59925.4</v>
      </c>
      <c r="AC1250" s="159">
        <v>59926.400000000001</v>
      </c>
      <c r="AD1250" s="159">
        <v>59927.4</v>
      </c>
      <c r="AE1250" s="159">
        <v>59928.4</v>
      </c>
      <c r="AF1250" s="159">
        <v>59929.4</v>
      </c>
      <c r="AG1250" s="159">
        <v>59904.4</v>
      </c>
    </row>
    <row r="1251" spans="1:33" ht="24" customHeight="1">
      <c r="A1251" s="17" t="s">
        <v>100</v>
      </c>
      <c r="B1251" s="15">
        <v>793</v>
      </c>
      <c r="C1251" s="16" t="s">
        <v>26</v>
      </c>
      <c r="D1251" s="16" t="s">
        <v>32</v>
      </c>
      <c r="E1251" s="16" t="s">
        <v>598</v>
      </c>
      <c r="F1251" s="16" t="s">
        <v>101</v>
      </c>
      <c r="G1251" s="159">
        <f>G1253+G1252</f>
        <v>499300</v>
      </c>
      <c r="H1251" s="159">
        <f t="shared" ref="H1251:AG1251" si="527">H1253+H1252</f>
        <v>499300</v>
      </c>
      <c r="I1251" s="159">
        <f t="shared" si="527"/>
        <v>499300</v>
      </c>
      <c r="J1251" s="159">
        <f t="shared" si="527"/>
        <v>499300</v>
      </c>
      <c r="K1251" s="159">
        <f t="shared" si="527"/>
        <v>499300</v>
      </c>
      <c r="L1251" s="159">
        <f t="shared" si="527"/>
        <v>499300</v>
      </c>
      <c r="M1251" s="159">
        <f t="shared" si="527"/>
        <v>499300</v>
      </c>
      <c r="N1251" s="159">
        <f t="shared" si="527"/>
        <v>499300</v>
      </c>
      <c r="O1251" s="159">
        <f t="shared" si="527"/>
        <v>499300</v>
      </c>
      <c r="P1251" s="159">
        <f t="shared" si="527"/>
        <v>499300</v>
      </c>
      <c r="Q1251" s="159">
        <f t="shared" si="527"/>
        <v>499300</v>
      </c>
      <c r="R1251" s="159">
        <f t="shared" si="527"/>
        <v>499027.92000000004</v>
      </c>
      <c r="S1251" s="159">
        <f t="shared" si="527"/>
        <v>0</v>
      </c>
      <c r="T1251" s="159">
        <f t="shared" si="527"/>
        <v>0</v>
      </c>
      <c r="U1251" s="159">
        <f t="shared" si="527"/>
        <v>0</v>
      </c>
      <c r="V1251" s="159">
        <f t="shared" si="527"/>
        <v>0</v>
      </c>
      <c r="W1251" s="159">
        <f t="shared" si="527"/>
        <v>0</v>
      </c>
      <c r="X1251" s="159">
        <f t="shared" si="527"/>
        <v>0</v>
      </c>
      <c r="Y1251" s="159">
        <f t="shared" si="527"/>
        <v>0</v>
      </c>
      <c r="Z1251" s="159">
        <f t="shared" si="527"/>
        <v>0</v>
      </c>
      <c r="AA1251" s="159">
        <f t="shared" si="527"/>
        <v>0</v>
      </c>
      <c r="AB1251" s="159">
        <f t="shared" si="527"/>
        <v>0</v>
      </c>
      <c r="AC1251" s="159">
        <f t="shared" si="527"/>
        <v>0</v>
      </c>
      <c r="AD1251" s="159">
        <f t="shared" si="527"/>
        <v>0</v>
      </c>
      <c r="AE1251" s="159">
        <f t="shared" si="527"/>
        <v>0</v>
      </c>
      <c r="AF1251" s="159">
        <f t="shared" si="527"/>
        <v>0</v>
      </c>
      <c r="AG1251" s="159">
        <f t="shared" si="527"/>
        <v>499027.92000000004</v>
      </c>
    </row>
    <row r="1252" spans="1:33" ht="24" customHeight="1">
      <c r="A1252" s="17" t="s">
        <v>657</v>
      </c>
      <c r="B1252" s="15">
        <v>793</v>
      </c>
      <c r="C1252" s="16" t="s">
        <v>26</v>
      </c>
      <c r="D1252" s="16" t="s">
        <v>32</v>
      </c>
      <c r="E1252" s="16" t="s">
        <v>598</v>
      </c>
      <c r="F1252" s="16" t="s">
        <v>656</v>
      </c>
      <c r="G1252" s="159">
        <f>'прил 7'!G1094</f>
        <v>1828.64</v>
      </c>
      <c r="H1252" s="159">
        <f>'прил 7'!H1094</f>
        <v>1828.64</v>
      </c>
      <c r="I1252" s="159">
        <f>'прил 7'!I1094</f>
        <v>1828.64</v>
      </c>
      <c r="J1252" s="159">
        <f>'прил 7'!J1094</f>
        <v>1828.64</v>
      </c>
      <c r="K1252" s="159">
        <f>'прил 7'!K1094</f>
        <v>1828.64</v>
      </c>
      <c r="L1252" s="159">
        <f>'прил 7'!L1094</f>
        <v>1828.64</v>
      </c>
      <c r="M1252" s="159">
        <f>'прил 7'!M1094</f>
        <v>1828.64</v>
      </c>
      <c r="N1252" s="159">
        <f>'прил 7'!N1094</f>
        <v>1828.64</v>
      </c>
      <c r="O1252" s="159">
        <f>'прил 7'!O1094</f>
        <v>1828.64</v>
      </c>
      <c r="P1252" s="159">
        <f>'прил 7'!P1094</f>
        <v>1828.64</v>
      </c>
      <c r="Q1252" s="159">
        <f>'прил 7'!Q1094</f>
        <v>1828.64</v>
      </c>
      <c r="R1252" s="159">
        <f>'прил 7'!R1094</f>
        <v>1828.64</v>
      </c>
      <c r="S1252" s="159">
        <f>'прил 7'!S1094</f>
        <v>0</v>
      </c>
      <c r="T1252" s="159">
        <f>'прил 7'!T1094</f>
        <v>0</v>
      </c>
      <c r="U1252" s="159">
        <f>'прил 7'!U1094</f>
        <v>0</v>
      </c>
      <c r="V1252" s="159">
        <f>'прил 7'!V1094</f>
        <v>0</v>
      </c>
      <c r="W1252" s="159">
        <f>'прил 7'!W1094</f>
        <v>0</v>
      </c>
      <c r="X1252" s="159">
        <f>'прил 7'!X1094</f>
        <v>0</v>
      </c>
      <c r="Y1252" s="159">
        <f>'прил 7'!Y1094</f>
        <v>0</v>
      </c>
      <c r="Z1252" s="159">
        <f>'прил 7'!Z1094</f>
        <v>0</v>
      </c>
      <c r="AA1252" s="159">
        <f>'прил 7'!AA1094</f>
        <v>0</v>
      </c>
      <c r="AB1252" s="159">
        <f>'прил 7'!AB1094</f>
        <v>0</v>
      </c>
      <c r="AC1252" s="159">
        <f>'прил 7'!AC1094</f>
        <v>0</v>
      </c>
      <c r="AD1252" s="159">
        <f>'прил 7'!AD1094</f>
        <v>0</v>
      </c>
      <c r="AE1252" s="159">
        <f>'прил 7'!AE1094</f>
        <v>0</v>
      </c>
      <c r="AF1252" s="159">
        <f>'прил 7'!AF1094</f>
        <v>0</v>
      </c>
      <c r="AG1252" s="159">
        <v>1828.64</v>
      </c>
    </row>
    <row r="1253" spans="1:33" ht="24" customHeight="1">
      <c r="A1253" s="17" t="s">
        <v>323</v>
      </c>
      <c r="B1253" s="15">
        <v>793</v>
      </c>
      <c r="C1253" s="16" t="s">
        <v>26</v>
      </c>
      <c r="D1253" s="16" t="s">
        <v>32</v>
      </c>
      <c r="E1253" s="16" t="s">
        <v>598</v>
      </c>
      <c r="F1253" s="16" t="s">
        <v>104</v>
      </c>
      <c r="G1253" s="159">
        <f>'прил 7'!G1095</f>
        <v>497471.36</v>
      </c>
      <c r="H1253" s="159">
        <f>'прил 7'!H1095</f>
        <v>497471.36</v>
      </c>
      <c r="I1253" s="159">
        <f>'прил 7'!I1095</f>
        <v>497471.36</v>
      </c>
      <c r="J1253" s="159">
        <f>'прил 7'!J1095</f>
        <v>497471.36</v>
      </c>
      <c r="K1253" s="159">
        <f>'прил 7'!K1095</f>
        <v>497471.36</v>
      </c>
      <c r="L1253" s="159">
        <f>'прил 7'!L1095</f>
        <v>497471.36</v>
      </c>
      <c r="M1253" s="159">
        <f>'прил 7'!M1095</f>
        <v>497471.36</v>
      </c>
      <c r="N1253" s="159">
        <f>'прил 7'!N1095</f>
        <v>497471.36</v>
      </c>
      <c r="O1253" s="159">
        <f>'прил 7'!O1095</f>
        <v>497471.36</v>
      </c>
      <c r="P1253" s="159">
        <f>'прил 7'!P1095</f>
        <v>497471.36</v>
      </c>
      <c r="Q1253" s="159">
        <f>'прил 7'!Q1095</f>
        <v>497471.36</v>
      </c>
      <c r="R1253" s="159">
        <f>'прил 7'!R1095</f>
        <v>497199.28</v>
      </c>
      <c r="S1253" s="159">
        <f>'прил 7'!S1095</f>
        <v>0</v>
      </c>
      <c r="T1253" s="159">
        <f>'прил 7'!T1095</f>
        <v>0</v>
      </c>
      <c r="U1253" s="159">
        <f>'прил 7'!U1095</f>
        <v>0</v>
      </c>
      <c r="V1253" s="159">
        <f>'прил 7'!V1095</f>
        <v>0</v>
      </c>
      <c r="W1253" s="159">
        <f>'прил 7'!W1095</f>
        <v>0</v>
      </c>
      <c r="X1253" s="159">
        <f>'прил 7'!X1095</f>
        <v>0</v>
      </c>
      <c r="Y1253" s="159">
        <f>'прил 7'!Y1095</f>
        <v>0</v>
      </c>
      <c r="Z1253" s="159">
        <f>'прил 7'!Z1095</f>
        <v>0</v>
      </c>
      <c r="AA1253" s="159">
        <f>'прил 7'!AA1095</f>
        <v>0</v>
      </c>
      <c r="AB1253" s="159">
        <f>'прил 7'!AB1095</f>
        <v>0</v>
      </c>
      <c r="AC1253" s="159">
        <f>'прил 7'!AC1095</f>
        <v>0</v>
      </c>
      <c r="AD1253" s="159">
        <f>'прил 7'!AD1095</f>
        <v>0</v>
      </c>
      <c r="AE1253" s="159">
        <f>'прил 7'!AE1095</f>
        <v>0</v>
      </c>
      <c r="AF1253" s="159">
        <f>'прил 7'!AF1095</f>
        <v>0</v>
      </c>
      <c r="AG1253" s="159">
        <v>497199.28</v>
      </c>
    </row>
    <row r="1254" spans="1:33" s="19" customFormat="1" ht="25.5" hidden="1">
      <c r="A1254" s="37" t="s">
        <v>505</v>
      </c>
      <c r="B1254" s="38">
        <v>757</v>
      </c>
      <c r="C1254" s="39" t="s">
        <v>35</v>
      </c>
      <c r="D1254" s="39" t="s">
        <v>35</v>
      </c>
      <c r="E1254" s="39" t="s">
        <v>504</v>
      </c>
      <c r="F1254" s="39"/>
      <c r="G1254" s="165">
        <f>G1266+G1255</f>
        <v>0</v>
      </c>
      <c r="H1254" s="165">
        <f t="shared" ref="H1254:AG1254" si="528">H1266+H1255</f>
        <v>0</v>
      </c>
      <c r="I1254" s="165">
        <f t="shared" si="528"/>
        <v>0</v>
      </c>
      <c r="J1254" s="165">
        <f t="shared" si="528"/>
        <v>0</v>
      </c>
      <c r="K1254" s="165">
        <f t="shared" si="528"/>
        <v>0</v>
      </c>
      <c r="L1254" s="165">
        <f t="shared" si="528"/>
        <v>0</v>
      </c>
      <c r="M1254" s="165">
        <f t="shared" si="528"/>
        <v>0</v>
      </c>
      <c r="N1254" s="165">
        <f t="shared" si="528"/>
        <v>0</v>
      </c>
      <c r="O1254" s="165">
        <f t="shared" si="528"/>
        <v>0</v>
      </c>
      <c r="P1254" s="165">
        <f t="shared" si="528"/>
        <v>0</v>
      </c>
      <c r="Q1254" s="165">
        <f t="shared" si="528"/>
        <v>0</v>
      </c>
      <c r="R1254" s="165">
        <f t="shared" si="528"/>
        <v>0</v>
      </c>
      <c r="S1254" s="165">
        <f t="shared" si="528"/>
        <v>0</v>
      </c>
      <c r="T1254" s="165">
        <f t="shared" si="528"/>
        <v>0</v>
      </c>
      <c r="U1254" s="165">
        <f t="shared" si="528"/>
        <v>0</v>
      </c>
      <c r="V1254" s="165">
        <f t="shared" si="528"/>
        <v>0</v>
      </c>
      <c r="W1254" s="165">
        <f t="shared" si="528"/>
        <v>0</v>
      </c>
      <c r="X1254" s="165">
        <f t="shared" si="528"/>
        <v>0</v>
      </c>
      <c r="Y1254" s="165">
        <f t="shared" si="528"/>
        <v>0</v>
      </c>
      <c r="Z1254" s="165">
        <f t="shared" si="528"/>
        <v>0</v>
      </c>
      <c r="AA1254" s="165">
        <f t="shared" si="528"/>
        <v>0</v>
      </c>
      <c r="AB1254" s="165">
        <f t="shared" si="528"/>
        <v>0</v>
      </c>
      <c r="AC1254" s="165">
        <f t="shared" si="528"/>
        <v>0</v>
      </c>
      <c r="AD1254" s="165">
        <f t="shared" si="528"/>
        <v>0</v>
      </c>
      <c r="AE1254" s="165">
        <f t="shared" si="528"/>
        <v>0</v>
      </c>
      <c r="AF1254" s="165">
        <f t="shared" si="528"/>
        <v>0</v>
      </c>
      <c r="AG1254" s="165">
        <f t="shared" si="528"/>
        <v>0</v>
      </c>
    </row>
    <row r="1255" spans="1:33" s="19" customFormat="1" hidden="1">
      <c r="A1255" s="17" t="s">
        <v>293</v>
      </c>
      <c r="B1255" s="15">
        <v>757</v>
      </c>
      <c r="C1255" s="16" t="s">
        <v>35</v>
      </c>
      <c r="D1255" s="16" t="s">
        <v>35</v>
      </c>
      <c r="E1255" s="16" t="s">
        <v>504</v>
      </c>
      <c r="F1255" s="16"/>
      <c r="G1255" s="159">
        <f>G1256</f>
        <v>0</v>
      </c>
      <c r="H1255" s="159">
        <f t="shared" ref="H1255:AG1255" si="529">H1256</f>
        <v>0</v>
      </c>
      <c r="I1255" s="159">
        <f t="shared" si="529"/>
        <v>0</v>
      </c>
      <c r="J1255" s="159">
        <f t="shared" si="529"/>
        <v>0</v>
      </c>
      <c r="K1255" s="159">
        <f t="shared" si="529"/>
        <v>0</v>
      </c>
      <c r="L1255" s="159">
        <f t="shared" si="529"/>
        <v>0</v>
      </c>
      <c r="M1255" s="159">
        <f t="shared" si="529"/>
        <v>0</v>
      </c>
      <c r="N1255" s="159">
        <f t="shared" si="529"/>
        <v>0</v>
      </c>
      <c r="O1255" s="159">
        <f t="shared" si="529"/>
        <v>0</v>
      </c>
      <c r="P1255" s="159">
        <f t="shared" si="529"/>
        <v>0</v>
      </c>
      <c r="Q1255" s="159">
        <f t="shared" si="529"/>
        <v>0</v>
      </c>
      <c r="R1255" s="159">
        <f t="shared" si="529"/>
        <v>0</v>
      </c>
      <c r="S1255" s="159">
        <f t="shared" si="529"/>
        <v>0</v>
      </c>
      <c r="T1255" s="159">
        <f t="shared" si="529"/>
        <v>0</v>
      </c>
      <c r="U1255" s="159">
        <f t="shared" si="529"/>
        <v>0</v>
      </c>
      <c r="V1255" s="159">
        <f t="shared" si="529"/>
        <v>0</v>
      </c>
      <c r="W1255" s="159">
        <f t="shared" si="529"/>
        <v>0</v>
      </c>
      <c r="X1255" s="159">
        <f t="shared" si="529"/>
        <v>0</v>
      </c>
      <c r="Y1255" s="159">
        <f t="shared" si="529"/>
        <v>0</v>
      </c>
      <c r="Z1255" s="159">
        <f t="shared" si="529"/>
        <v>0</v>
      </c>
      <c r="AA1255" s="159">
        <f t="shared" si="529"/>
        <v>0</v>
      </c>
      <c r="AB1255" s="159">
        <f t="shared" si="529"/>
        <v>0</v>
      </c>
      <c r="AC1255" s="159">
        <f t="shared" si="529"/>
        <v>0</v>
      </c>
      <c r="AD1255" s="159">
        <f t="shared" si="529"/>
        <v>0</v>
      </c>
      <c r="AE1255" s="159">
        <f t="shared" si="529"/>
        <v>0</v>
      </c>
      <c r="AF1255" s="159">
        <f t="shared" si="529"/>
        <v>0</v>
      </c>
      <c r="AG1255" s="159">
        <f t="shared" si="529"/>
        <v>0</v>
      </c>
    </row>
    <row r="1256" spans="1:33" s="19" customFormat="1" ht="32.25" hidden="1" customHeight="1">
      <c r="A1256" s="17" t="s">
        <v>612</v>
      </c>
      <c r="B1256" s="15">
        <v>757</v>
      </c>
      <c r="C1256" s="16" t="s">
        <v>35</v>
      </c>
      <c r="D1256" s="16" t="s">
        <v>35</v>
      </c>
      <c r="E1256" s="16" t="s">
        <v>294</v>
      </c>
      <c r="F1256" s="16"/>
      <c r="G1256" s="159">
        <f>G1257+G1263</f>
        <v>0</v>
      </c>
      <c r="H1256" s="159">
        <f t="shared" ref="H1256:AG1256" si="530">H1257+H1263</f>
        <v>0</v>
      </c>
      <c r="I1256" s="159">
        <f t="shared" si="530"/>
        <v>0</v>
      </c>
      <c r="J1256" s="159">
        <f t="shared" si="530"/>
        <v>0</v>
      </c>
      <c r="K1256" s="159">
        <f t="shared" si="530"/>
        <v>0</v>
      </c>
      <c r="L1256" s="159">
        <f t="shared" si="530"/>
        <v>0</v>
      </c>
      <c r="M1256" s="159">
        <f t="shared" si="530"/>
        <v>0</v>
      </c>
      <c r="N1256" s="159">
        <f t="shared" si="530"/>
        <v>0</v>
      </c>
      <c r="O1256" s="159">
        <f t="shared" si="530"/>
        <v>0</v>
      </c>
      <c r="P1256" s="159">
        <f t="shared" si="530"/>
        <v>0</v>
      </c>
      <c r="Q1256" s="159">
        <f t="shared" si="530"/>
        <v>0</v>
      </c>
      <c r="R1256" s="159">
        <f t="shared" si="530"/>
        <v>0</v>
      </c>
      <c r="S1256" s="159">
        <f t="shared" si="530"/>
        <v>0</v>
      </c>
      <c r="T1256" s="159">
        <f t="shared" si="530"/>
        <v>0</v>
      </c>
      <c r="U1256" s="159">
        <f t="shared" si="530"/>
        <v>0</v>
      </c>
      <c r="V1256" s="159">
        <f t="shared" si="530"/>
        <v>0</v>
      </c>
      <c r="W1256" s="159">
        <f t="shared" si="530"/>
        <v>0</v>
      </c>
      <c r="X1256" s="159">
        <f t="shared" si="530"/>
        <v>0</v>
      </c>
      <c r="Y1256" s="159">
        <f t="shared" si="530"/>
        <v>0</v>
      </c>
      <c r="Z1256" s="159">
        <f t="shared" si="530"/>
        <v>0</v>
      </c>
      <c r="AA1256" s="159">
        <f t="shared" si="530"/>
        <v>0</v>
      </c>
      <c r="AB1256" s="159">
        <f t="shared" si="530"/>
        <v>0</v>
      </c>
      <c r="AC1256" s="159">
        <f t="shared" si="530"/>
        <v>0</v>
      </c>
      <c r="AD1256" s="159">
        <f t="shared" si="530"/>
        <v>0</v>
      </c>
      <c r="AE1256" s="159">
        <f t="shared" si="530"/>
        <v>0</v>
      </c>
      <c r="AF1256" s="159">
        <f t="shared" si="530"/>
        <v>0</v>
      </c>
      <c r="AG1256" s="159">
        <f t="shared" si="530"/>
        <v>0</v>
      </c>
    </row>
    <row r="1257" spans="1:33" s="19" customFormat="1" ht="28.5" hidden="1" customHeight="1">
      <c r="A1257" s="17" t="s">
        <v>612</v>
      </c>
      <c r="B1257" s="15">
        <v>757</v>
      </c>
      <c r="C1257" s="16" t="s">
        <v>35</v>
      </c>
      <c r="D1257" s="16" t="s">
        <v>35</v>
      </c>
      <c r="E1257" s="16" t="s">
        <v>292</v>
      </c>
      <c r="F1257" s="16"/>
      <c r="G1257" s="159">
        <f>G1258+G1261</f>
        <v>0</v>
      </c>
      <c r="H1257" s="159">
        <f t="shared" ref="H1257:AG1257" si="531">H1258+H1261</f>
        <v>0</v>
      </c>
      <c r="I1257" s="159">
        <f t="shared" si="531"/>
        <v>0</v>
      </c>
      <c r="J1257" s="159">
        <f t="shared" si="531"/>
        <v>0</v>
      </c>
      <c r="K1257" s="159">
        <f t="shared" si="531"/>
        <v>0</v>
      </c>
      <c r="L1257" s="159">
        <f t="shared" si="531"/>
        <v>0</v>
      </c>
      <c r="M1257" s="159">
        <f t="shared" si="531"/>
        <v>0</v>
      </c>
      <c r="N1257" s="159">
        <f t="shared" si="531"/>
        <v>0</v>
      </c>
      <c r="O1257" s="159">
        <f t="shared" si="531"/>
        <v>0</v>
      </c>
      <c r="P1257" s="159">
        <f t="shared" si="531"/>
        <v>0</v>
      </c>
      <c r="Q1257" s="159">
        <f t="shared" si="531"/>
        <v>0</v>
      </c>
      <c r="R1257" s="159">
        <f t="shared" si="531"/>
        <v>0</v>
      </c>
      <c r="S1257" s="159">
        <f t="shared" si="531"/>
        <v>0</v>
      </c>
      <c r="T1257" s="159">
        <f t="shared" si="531"/>
        <v>0</v>
      </c>
      <c r="U1257" s="159">
        <f t="shared" si="531"/>
        <v>0</v>
      </c>
      <c r="V1257" s="159">
        <f t="shared" si="531"/>
        <v>0</v>
      </c>
      <c r="W1257" s="159">
        <f t="shared" si="531"/>
        <v>0</v>
      </c>
      <c r="X1257" s="159">
        <f t="shared" si="531"/>
        <v>0</v>
      </c>
      <c r="Y1257" s="159">
        <f t="shared" si="531"/>
        <v>0</v>
      </c>
      <c r="Z1257" s="159">
        <f t="shared" si="531"/>
        <v>0</v>
      </c>
      <c r="AA1257" s="159">
        <f t="shared" si="531"/>
        <v>0</v>
      </c>
      <c r="AB1257" s="159">
        <f t="shared" si="531"/>
        <v>0</v>
      </c>
      <c r="AC1257" s="159">
        <f t="shared" si="531"/>
        <v>0</v>
      </c>
      <c r="AD1257" s="159">
        <f t="shared" si="531"/>
        <v>0</v>
      </c>
      <c r="AE1257" s="159">
        <f t="shared" si="531"/>
        <v>0</v>
      </c>
      <c r="AF1257" s="159">
        <f t="shared" si="531"/>
        <v>0</v>
      </c>
      <c r="AG1257" s="159">
        <f t="shared" si="531"/>
        <v>0</v>
      </c>
    </row>
    <row r="1258" spans="1:33" s="19" customFormat="1" ht="28.5" hidden="1" customHeight="1">
      <c r="A1258" s="17" t="s">
        <v>612</v>
      </c>
      <c r="B1258" s="15">
        <v>757</v>
      </c>
      <c r="C1258" s="16" t="s">
        <v>35</v>
      </c>
      <c r="D1258" s="16" t="s">
        <v>35</v>
      </c>
      <c r="E1258" s="16" t="s">
        <v>291</v>
      </c>
      <c r="F1258" s="16"/>
      <c r="G1258" s="159">
        <f>G1259</f>
        <v>0</v>
      </c>
      <c r="H1258" s="159">
        <f t="shared" ref="H1258:AG1258" si="532">H1259</f>
        <v>0</v>
      </c>
      <c r="I1258" s="159">
        <f t="shared" si="532"/>
        <v>0</v>
      </c>
      <c r="J1258" s="159">
        <f t="shared" si="532"/>
        <v>0</v>
      </c>
      <c r="K1258" s="159">
        <f t="shared" si="532"/>
        <v>0</v>
      </c>
      <c r="L1258" s="159">
        <f t="shared" si="532"/>
        <v>0</v>
      </c>
      <c r="M1258" s="159">
        <f t="shared" si="532"/>
        <v>0</v>
      </c>
      <c r="N1258" s="159">
        <f t="shared" si="532"/>
        <v>0</v>
      </c>
      <c r="O1258" s="159">
        <f t="shared" si="532"/>
        <v>0</v>
      </c>
      <c r="P1258" s="159">
        <f t="shared" si="532"/>
        <v>0</v>
      </c>
      <c r="Q1258" s="159">
        <f t="shared" si="532"/>
        <v>0</v>
      </c>
      <c r="R1258" s="159">
        <f t="shared" si="532"/>
        <v>0</v>
      </c>
      <c r="S1258" s="159">
        <f t="shared" si="532"/>
        <v>0</v>
      </c>
      <c r="T1258" s="159">
        <f t="shared" si="532"/>
        <v>0</v>
      </c>
      <c r="U1258" s="159">
        <f t="shared" si="532"/>
        <v>0</v>
      </c>
      <c r="V1258" s="159">
        <f t="shared" si="532"/>
        <v>0</v>
      </c>
      <c r="W1258" s="159">
        <f t="shared" si="532"/>
        <v>0</v>
      </c>
      <c r="X1258" s="159">
        <f t="shared" si="532"/>
        <v>0</v>
      </c>
      <c r="Y1258" s="159">
        <f t="shared" si="532"/>
        <v>0</v>
      </c>
      <c r="Z1258" s="159">
        <f t="shared" si="532"/>
        <v>0</v>
      </c>
      <c r="AA1258" s="159">
        <f t="shared" si="532"/>
        <v>0</v>
      </c>
      <c r="AB1258" s="159">
        <f t="shared" si="532"/>
        <v>0</v>
      </c>
      <c r="AC1258" s="159">
        <f t="shared" si="532"/>
        <v>0</v>
      </c>
      <c r="AD1258" s="159">
        <f t="shared" si="532"/>
        <v>0</v>
      </c>
      <c r="AE1258" s="159">
        <f t="shared" si="532"/>
        <v>0</v>
      </c>
      <c r="AF1258" s="159">
        <f t="shared" si="532"/>
        <v>0</v>
      </c>
      <c r="AG1258" s="159">
        <f t="shared" si="532"/>
        <v>0</v>
      </c>
    </row>
    <row r="1259" spans="1:33" s="19" customFormat="1" hidden="1">
      <c r="A1259" s="17" t="s">
        <v>42</v>
      </c>
      <c r="B1259" s="15">
        <v>757</v>
      </c>
      <c r="C1259" s="16" t="s">
        <v>35</v>
      </c>
      <c r="D1259" s="16" t="s">
        <v>35</v>
      </c>
      <c r="E1259" s="16" t="s">
        <v>291</v>
      </c>
      <c r="F1259" s="16" t="s">
        <v>43</v>
      </c>
      <c r="G1259" s="159">
        <f>'прил 7'!G146</f>
        <v>0</v>
      </c>
      <c r="H1259" s="159">
        <f>'прил 7'!H146</f>
        <v>0</v>
      </c>
      <c r="I1259" s="159">
        <f>'прил 7'!I146</f>
        <v>0</v>
      </c>
      <c r="J1259" s="159">
        <f>'прил 7'!J146</f>
        <v>0</v>
      </c>
      <c r="K1259" s="159">
        <f>'прил 7'!K146</f>
        <v>0</v>
      </c>
      <c r="L1259" s="159">
        <f>'прил 7'!L146</f>
        <v>0</v>
      </c>
      <c r="M1259" s="159">
        <f>'прил 7'!M146</f>
        <v>0</v>
      </c>
      <c r="N1259" s="159">
        <f>'прил 7'!N146</f>
        <v>0</v>
      </c>
      <c r="O1259" s="159">
        <f>'прил 7'!O146</f>
        <v>0</v>
      </c>
      <c r="P1259" s="159">
        <f>'прил 7'!P146</f>
        <v>0</v>
      </c>
      <c r="Q1259" s="159">
        <f>'прил 7'!Q146</f>
        <v>0</v>
      </c>
      <c r="R1259" s="159">
        <f>'прил 7'!R146</f>
        <v>0</v>
      </c>
      <c r="S1259" s="159">
        <f>'прил 7'!S146</f>
        <v>0</v>
      </c>
      <c r="T1259" s="159">
        <f>'прил 7'!T146</f>
        <v>0</v>
      </c>
      <c r="U1259" s="159">
        <f>'прил 7'!U146</f>
        <v>0</v>
      </c>
      <c r="V1259" s="159">
        <f>'прил 7'!V146</f>
        <v>0</v>
      </c>
      <c r="W1259" s="159">
        <f>'прил 7'!W146</f>
        <v>0</v>
      </c>
      <c r="X1259" s="159">
        <f>'прил 7'!X146</f>
        <v>0</v>
      </c>
      <c r="Y1259" s="159">
        <f>'прил 7'!Y146</f>
        <v>0</v>
      </c>
      <c r="Z1259" s="159">
        <f>'прил 7'!Z146</f>
        <v>0</v>
      </c>
      <c r="AA1259" s="159">
        <f>'прил 7'!AA146</f>
        <v>0</v>
      </c>
      <c r="AB1259" s="159">
        <f>'прил 7'!AB146</f>
        <v>0</v>
      </c>
      <c r="AC1259" s="159">
        <f>'прил 7'!AC146</f>
        <v>0</v>
      </c>
      <c r="AD1259" s="159">
        <f>'прил 7'!AD146</f>
        <v>0</v>
      </c>
      <c r="AE1259" s="159">
        <f>'прил 7'!AE146</f>
        <v>0</v>
      </c>
      <c r="AF1259" s="159">
        <f>'прил 7'!AF146</f>
        <v>0</v>
      </c>
      <c r="AG1259" s="159">
        <f>'прил 7'!AG146</f>
        <v>0</v>
      </c>
    </row>
    <row r="1260" spans="1:33" s="19" customFormat="1" hidden="1">
      <c r="A1260" s="17"/>
      <c r="B1260" s="15"/>
      <c r="C1260" s="16"/>
      <c r="D1260" s="16"/>
      <c r="E1260" s="16"/>
      <c r="F1260" s="16"/>
      <c r="G1260" s="159"/>
      <c r="H1260" s="159"/>
      <c r="I1260" s="159"/>
      <c r="J1260" s="159"/>
      <c r="K1260" s="159"/>
      <c r="L1260" s="159"/>
      <c r="M1260" s="159"/>
      <c r="N1260" s="159"/>
      <c r="O1260" s="159"/>
      <c r="P1260" s="159"/>
      <c r="Q1260" s="159"/>
      <c r="R1260" s="159"/>
      <c r="S1260" s="159"/>
      <c r="T1260" s="159"/>
      <c r="U1260" s="159"/>
      <c r="V1260" s="159"/>
      <c r="W1260" s="159"/>
      <c r="X1260" s="159"/>
      <c r="Y1260" s="159"/>
      <c r="Z1260" s="159"/>
      <c r="AA1260" s="159"/>
      <c r="AB1260" s="159"/>
      <c r="AC1260" s="159"/>
      <c r="AD1260" s="159"/>
      <c r="AE1260" s="159"/>
      <c r="AF1260" s="159"/>
      <c r="AG1260" s="159"/>
    </row>
    <row r="1261" spans="1:33" s="19" customFormat="1" hidden="1">
      <c r="A1261" s="17" t="s">
        <v>343</v>
      </c>
      <c r="B1261" s="15">
        <v>757</v>
      </c>
      <c r="C1261" s="16" t="s">
        <v>35</v>
      </c>
      <c r="D1261" s="16" t="s">
        <v>35</v>
      </c>
      <c r="E1261" s="16" t="s">
        <v>291</v>
      </c>
      <c r="F1261" s="16" t="s">
        <v>344</v>
      </c>
      <c r="G1261" s="159">
        <f>G1262</f>
        <v>0</v>
      </c>
      <c r="H1261" s="159">
        <f t="shared" ref="H1261:AG1261" si="533">H1262</f>
        <v>0</v>
      </c>
      <c r="I1261" s="159">
        <f t="shared" si="533"/>
        <v>0</v>
      </c>
      <c r="J1261" s="159">
        <f t="shared" si="533"/>
        <v>0</v>
      </c>
      <c r="K1261" s="159">
        <f t="shared" si="533"/>
        <v>0</v>
      </c>
      <c r="L1261" s="159">
        <f t="shared" si="533"/>
        <v>0</v>
      </c>
      <c r="M1261" s="159">
        <f t="shared" si="533"/>
        <v>0</v>
      </c>
      <c r="N1261" s="159">
        <f t="shared" si="533"/>
        <v>0</v>
      </c>
      <c r="O1261" s="159">
        <f t="shared" si="533"/>
        <v>0</v>
      </c>
      <c r="P1261" s="159">
        <f t="shared" si="533"/>
        <v>0</v>
      </c>
      <c r="Q1261" s="159">
        <f t="shared" si="533"/>
        <v>0</v>
      </c>
      <c r="R1261" s="159">
        <f t="shared" si="533"/>
        <v>0</v>
      </c>
      <c r="S1261" s="159">
        <f t="shared" si="533"/>
        <v>0</v>
      </c>
      <c r="T1261" s="159">
        <f t="shared" si="533"/>
        <v>0</v>
      </c>
      <c r="U1261" s="159">
        <f t="shared" si="533"/>
        <v>0</v>
      </c>
      <c r="V1261" s="159">
        <f t="shared" si="533"/>
        <v>0</v>
      </c>
      <c r="W1261" s="159">
        <f t="shared" si="533"/>
        <v>0</v>
      </c>
      <c r="X1261" s="159">
        <f t="shared" si="533"/>
        <v>0</v>
      </c>
      <c r="Y1261" s="159">
        <f t="shared" si="533"/>
        <v>0</v>
      </c>
      <c r="Z1261" s="159">
        <f t="shared" si="533"/>
        <v>0</v>
      </c>
      <c r="AA1261" s="159">
        <f t="shared" si="533"/>
        <v>0</v>
      </c>
      <c r="AB1261" s="159">
        <f t="shared" si="533"/>
        <v>0</v>
      </c>
      <c r="AC1261" s="159">
        <f t="shared" si="533"/>
        <v>0</v>
      </c>
      <c r="AD1261" s="159">
        <f t="shared" si="533"/>
        <v>0</v>
      </c>
      <c r="AE1261" s="159">
        <f t="shared" si="533"/>
        <v>0</v>
      </c>
      <c r="AF1261" s="159">
        <f t="shared" si="533"/>
        <v>0</v>
      </c>
      <c r="AG1261" s="159">
        <f t="shared" si="533"/>
        <v>0</v>
      </c>
    </row>
    <row r="1262" spans="1:33" s="19" customFormat="1" hidden="1">
      <c r="A1262" s="17" t="s">
        <v>361</v>
      </c>
      <c r="B1262" s="15">
        <v>757</v>
      </c>
      <c r="C1262" s="16" t="s">
        <v>35</v>
      </c>
      <c r="D1262" s="16" t="s">
        <v>35</v>
      </c>
      <c r="E1262" s="16" t="s">
        <v>291</v>
      </c>
      <c r="F1262" s="16" t="s">
        <v>362</v>
      </c>
      <c r="G1262" s="159"/>
      <c r="H1262" s="159"/>
      <c r="I1262" s="159"/>
      <c r="J1262" s="159"/>
      <c r="K1262" s="159"/>
      <c r="L1262" s="159"/>
      <c r="M1262" s="159"/>
      <c r="N1262" s="159"/>
      <c r="O1262" s="159"/>
      <c r="P1262" s="159"/>
      <c r="Q1262" s="159"/>
      <c r="R1262" s="159"/>
      <c r="S1262" s="159"/>
      <c r="T1262" s="159"/>
      <c r="U1262" s="159"/>
      <c r="V1262" s="159"/>
      <c r="W1262" s="159"/>
      <c r="X1262" s="159"/>
      <c r="Y1262" s="159"/>
      <c r="Z1262" s="159"/>
      <c r="AA1262" s="159"/>
      <c r="AB1262" s="159"/>
      <c r="AC1262" s="159"/>
      <c r="AD1262" s="159"/>
      <c r="AE1262" s="159"/>
      <c r="AF1262" s="159"/>
      <c r="AG1262" s="159"/>
    </row>
    <row r="1263" spans="1:33" s="19" customFormat="1" ht="32.25" hidden="1" customHeight="1">
      <c r="A1263" s="17" t="s">
        <v>612</v>
      </c>
      <c r="B1263" s="15">
        <v>757</v>
      </c>
      <c r="C1263" s="16" t="s">
        <v>35</v>
      </c>
      <c r="D1263" s="16" t="s">
        <v>35</v>
      </c>
      <c r="E1263" s="16" t="s">
        <v>296</v>
      </c>
      <c r="F1263" s="16"/>
      <c r="G1263" s="159">
        <f>G1264+G1273</f>
        <v>0</v>
      </c>
      <c r="H1263" s="159">
        <f t="shared" ref="H1263:AG1263" si="534">H1264+H1273</f>
        <v>0</v>
      </c>
      <c r="I1263" s="159">
        <f t="shared" si="534"/>
        <v>0</v>
      </c>
      <c r="J1263" s="159">
        <f t="shared" si="534"/>
        <v>0</v>
      </c>
      <c r="K1263" s="159">
        <f t="shared" si="534"/>
        <v>0</v>
      </c>
      <c r="L1263" s="159">
        <f t="shared" si="534"/>
        <v>0</v>
      </c>
      <c r="M1263" s="159">
        <f t="shared" si="534"/>
        <v>0</v>
      </c>
      <c r="N1263" s="159">
        <f t="shared" si="534"/>
        <v>0</v>
      </c>
      <c r="O1263" s="159">
        <f t="shared" si="534"/>
        <v>0</v>
      </c>
      <c r="P1263" s="159">
        <f t="shared" si="534"/>
        <v>0</v>
      </c>
      <c r="Q1263" s="159">
        <f t="shared" si="534"/>
        <v>0</v>
      </c>
      <c r="R1263" s="159">
        <f t="shared" si="534"/>
        <v>0</v>
      </c>
      <c r="S1263" s="159">
        <f t="shared" si="534"/>
        <v>0</v>
      </c>
      <c r="T1263" s="159">
        <f t="shared" si="534"/>
        <v>0</v>
      </c>
      <c r="U1263" s="159">
        <f t="shared" si="534"/>
        <v>0</v>
      </c>
      <c r="V1263" s="159">
        <f t="shared" si="534"/>
        <v>0</v>
      </c>
      <c r="W1263" s="159">
        <f t="shared" si="534"/>
        <v>0</v>
      </c>
      <c r="X1263" s="159">
        <f t="shared" si="534"/>
        <v>0</v>
      </c>
      <c r="Y1263" s="159">
        <f t="shared" si="534"/>
        <v>0</v>
      </c>
      <c r="Z1263" s="159">
        <f t="shared" si="534"/>
        <v>0</v>
      </c>
      <c r="AA1263" s="159">
        <f t="shared" si="534"/>
        <v>0</v>
      </c>
      <c r="AB1263" s="159">
        <f t="shared" si="534"/>
        <v>0</v>
      </c>
      <c r="AC1263" s="159">
        <f t="shared" si="534"/>
        <v>0</v>
      </c>
      <c r="AD1263" s="159">
        <f t="shared" si="534"/>
        <v>0</v>
      </c>
      <c r="AE1263" s="159">
        <f t="shared" si="534"/>
        <v>0</v>
      </c>
      <c r="AF1263" s="159">
        <f t="shared" si="534"/>
        <v>0</v>
      </c>
      <c r="AG1263" s="159">
        <f t="shared" si="534"/>
        <v>0</v>
      </c>
    </row>
    <row r="1264" spans="1:33" s="19" customFormat="1" ht="37.5" hidden="1" customHeight="1">
      <c r="A1264" s="17" t="s">
        <v>612</v>
      </c>
      <c r="B1264" s="15">
        <v>757</v>
      </c>
      <c r="C1264" s="16" t="s">
        <v>35</v>
      </c>
      <c r="D1264" s="16" t="s">
        <v>35</v>
      </c>
      <c r="E1264" s="16" t="s">
        <v>295</v>
      </c>
      <c r="F1264" s="16"/>
      <c r="G1264" s="159">
        <f>G1265</f>
        <v>0</v>
      </c>
      <c r="H1264" s="159">
        <f t="shared" ref="H1264:AG1264" si="535">H1265</f>
        <v>0</v>
      </c>
      <c r="I1264" s="159">
        <f t="shared" si="535"/>
        <v>0</v>
      </c>
      <c r="J1264" s="159">
        <f t="shared" si="535"/>
        <v>0</v>
      </c>
      <c r="K1264" s="159">
        <f t="shared" si="535"/>
        <v>0</v>
      </c>
      <c r="L1264" s="159">
        <f t="shared" si="535"/>
        <v>0</v>
      </c>
      <c r="M1264" s="159">
        <f t="shared" si="535"/>
        <v>0</v>
      </c>
      <c r="N1264" s="159">
        <f t="shared" si="535"/>
        <v>0</v>
      </c>
      <c r="O1264" s="159">
        <f t="shared" si="535"/>
        <v>0</v>
      </c>
      <c r="P1264" s="159">
        <f t="shared" si="535"/>
        <v>0</v>
      </c>
      <c r="Q1264" s="159">
        <f t="shared" si="535"/>
        <v>0</v>
      </c>
      <c r="R1264" s="159">
        <f t="shared" si="535"/>
        <v>0</v>
      </c>
      <c r="S1264" s="159">
        <f t="shared" si="535"/>
        <v>0</v>
      </c>
      <c r="T1264" s="159">
        <f t="shared" si="535"/>
        <v>0</v>
      </c>
      <c r="U1264" s="159">
        <f t="shared" si="535"/>
        <v>0</v>
      </c>
      <c r="V1264" s="159">
        <f t="shared" si="535"/>
        <v>0</v>
      </c>
      <c r="W1264" s="159">
        <f t="shared" si="535"/>
        <v>0</v>
      </c>
      <c r="X1264" s="159">
        <f t="shared" si="535"/>
        <v>0</v>
      </c>
      <c r="Y1264" s="159">
        <f t="shared" si="535"/>
        <v>0</v>
      </c>
      <c r="Z1264" s="159">
        <f t="shared" si="535"/>
        <v>0</v>
      </c>
      <c r="AA1264" s="159">
        <f t="shared" si="535"/>
        <v>0</v>
      </c>
      <c r="AB1264" s="159">
        <f t="shared" si="535"/>
        <v>0</v>
      </c>
      <c r="AC1264" s="159">
        <f t="shared" si="535"/>
        <v>0</v>
      </c>
      <c r="AD1264" s="159">
        <f t="shared" si="535"/>
        <v>0</v>
      </c>
      <c r="AE1264" s="159">
        <f t="shared" si="535"/>
        <v>0</v>
      </c>
      <c r="AF1264" s="159">
        <f t="shared" si="535"/>
        <v>0</v>
      </c>
      <c r="AG1264" s="159">
        <f t="shared" si="535"/>
        <v>0</v>
      </c>
    </row>
    <row r="1265" spans="1:33" s="19" customFormat="1" hidden="1">
      <c r="A1265" s="17" t="s">
        <v>42</v>
      </c>
      <c r="B1265" s="15">
        <v>757</v>
      </c>
      <c r="C1265" s="16" t="s">
        <v>35</v>
      </c>
      <c r="D1265" s="16" t="s">
        <v>35</v>
      </c>
      <c r="E1265" s="16" t="s">
        <v>295</v>
      </c>
      <c r="F1265" s="16" t="s">
        <v>43</v>
      </c>
      <c r="G1265" s="159">
        <f>'прил 7'!G152</f>
        <v>0</v>
      </c>
      <c r="H1265" s="159">
        <f>'прил 7'!H152</f>
        <v>0</v>
      </c>
      <c r="I1265" s="159">
        <f>'прил 7'!I152</f>
        <v>0</v>
      </c>
      <c r="J1265" s="159">
        <f>'прил 7'!J152</f>
        <v>0</v>
      </c>
      <c r="K1265" s="159">
        <f>'прил 7'!K152</f>
        <v>0</v>
      </c>
      <c r="L1265" s="159">
        <f>'прил 7'!L152</f>
        <v>0</v>
      </c>
      <c r="M1265" s="159">
        <f>'прил 7'!M152</f>
        <v>0</v>
      </c>
      <c r="N1265" s="159">
        <f>'прил 7'!N152</f>
        <v>0</v>
      </c>
      <c r="O1265" s="159">
        <f>'прил 7'!O152</f>
        <v>0</v>
      </c>
      <c r="P1265" s="159">
        <f>'прил 7'!P152</f>
        <v>0</v>
      </c>
      <c r="Q1265" s="159">
        <f>'прил 7'!Q152</f>
        <v>0</v>
      </c>
      <c r="R1265" s="159">
        <f>'прил 7'!R152</f>
        <v>0</v>
      </c>
      <c r="S1265" s="159">
        <f>'прил 7'!S152</f>
        <v>0</v>
      </c>
      <c r="T1265" s="159">
        <f>'прил 7'!T152</f>
        <v>0</v>
      </c>
      <c r="U1265" s="159">
        <f>'прил 7'!U152</f>
        <v>0</v>
      </c>
      <c r="V1265" s="159">
        <f>'прил 7'!V152</f>
        <v>0</v>
      </c>
      <c r="W1265" s="159">
        <f>'прил 7'!W152</f>
        <v>0</v>
      </c>
      <c r="X1265" s="159">
        <f>'прил 7'!X152</f>
        <v>0</v>
      </c>
      <c r="Y1265" s="159">
        <f>'прил 7'!Y152</f>
        <v>0</v>
      </c>
      <c r="Z1265" s="159">
        <f>'прил 7'!Z152</f>
        <v>0</v>
      </c>
      <c r="AA1265" s="159">
        <f>'прил 7'!AA152</f>
        <v>0</v>
      </c>
      <c r="AB1265" s="159">
        <f>'прил 7'!AB152</f>
        <v>0</v>
      </c>
      <c r="AC1265" s="159">
        <f>'прил 7'!AC152</f>
        <v>0</v>
      </c>
      <c r="AD1265" s="159">
        <f>'прил 7'!AD152</f>
        <v>0</v>
      </c>
      <c r="AE1265" s="159">
        <f>'прил 7'!AE152</f>
        <v>0</v>
      </c>
      <c r="AF1265" s="159">
        <f>'прил 7'!AF152</f>
        <v>0</v>
      </c>
      <c r="AG1265" s="159">
        <f>'прил 7'!AG152</f>
        <v>0</v>
      </c>
    </row>
    <row r="1266" spans="1:33" s="19" customFormat="1" ht="38.25" hidden="1">
      <c r="A1266" s="17" t="s">
        <v>503</v>
      </c>
      <c r="B1266" s="15">
        <v>757</v>
      </c>
      <c r="C1266" s="16" t="s">
        <v>35</v>
      </c>
      <c r="D1266" s="16" t="s">
        <v>35</v>
      </c>
      <c r="E1266" s="16" t="s">
        <v>502</v>
      </c>
      <c r="F1266" s="16"/>
      <c r="G1266" s="159">
        <f>G1267</f>
        <v>0</v>
      </c>
      <c r="H1266" s="159">
        <f t="shared" ref="H1266:AG1267" si="536">H1267</f>
        <v>0</v>
      </c>
      <c r="I1266" s="159">
        <f t="shared" si="536"/>
        <v>0</v>
      </c>
      <c r="J1266" s="159">
        <f t="shared" si="536"/>
        <v>0</v>
      </c>
      <c r="K1266" s="159">
        <f t="shared" si="536"/>
        <v>0</v>
      </c>
      <c r="L1266" s="159">
        <f t="shared" si="536"/>
        <v>0</v>
      </c>
      <c r="M1266" s="159">
        <f t="shared" si="536"/>
        <v>0</v>
      </c>
      <c r="N1266" s="159">
        <f t="shared" si="536"/>
        <v>0</v>
      </c>
      <c r="O1266" s="159">
        <f t="shared" si="536"/>
        <v>0</v>
      </c>
      <c r="P1266" s="159">
        <f t="shared" si="536"/>
        <v>0</v>
      </c>
      <c r="Q1266" s="159">
        <f t="shared" si="536"/>
        <v>0</v>
      </c>
      <c r="R1266" s="159">
        <f t="shared" si="536"/>
        <v>0</v>
      </c>
      <c r="S1266" s="159">
        <f t="shared" si="536"/>
        <v>0</v>
      </c>
      <c r="T1266" s="159">
        <f t="shared" si="536"/>
        <v>0</v>
      </c>
      <c r="U1266" s="159">
        <f t="shared" si="536"/>
        <v>0</v>
      </c>
      <c r="V1266" s="159">
        <f t="shared" si="536"/>
        <v>0</v>
      </c>
      <c r="W1266" s="159">
        <f t="shared" si="536"/>
        <v>0</v>
      </c>
      <c r="X1266" s="159">
        <f t="shared" si="536"/>
        <v>0</v>
      </c>
      <c r="Y1266" s="159">
        <f t="shared" si="536"/>
        <v>0</v>
      </c>
      <c r="Z1266" s="159">
        <f t="shared" si="536"/>
        <v>0</v>
      </c>
      <c r="AA1266" s="159">
        <f t="shared" si="536"/>
        <v>0</v>
      </c>
      <c r="AB1266" s="159">
        <f t="shared" si="536"/>
        <v>0</v>
      </c>
      <c r="AC1266" s="159">
        <f t="shared" si="536"/>
        <v>0</v>
      </c>
      <c r="AD1266" s="159">
        <f t="shared" si="536"/>
        <v>0</v>
      </c>
      <c r="AE1266" s="159">
        <f t="shared" si="536"/>
        <v>0</v>
      </c>
      <c r="AF1266" s="159">
        <f t="shared" si="536"/>
        <v>0</v>
      </c>
      <c r="AG1266" s="159">
        <f t="shared" si="536"/>
        <v>0</v>
      </c>
    </row>
    <row r="1267" spans="1:33" s="19" customFormat="1" ht="25.5" hidden="1">
      <c r="A1267" s="17" t="s">
        <v>49</v>
      </c>
      <c r="B1267" s="15">
        <v>757</v>
      </c>
      <c r="C1267" s="16" t="s">
        <v>35</v>
      </c>
      <c r="D1267" s="16" t="s">
        <v>35</v>
      </c>
      <c r="E1267" s="16" t="s">
        <v>502</v>
      </c>
      <c r="F1267" s="16" t="s">
        <v>50</v>
      </c>
      <c r="G1267" s="159">
        <f>G1268</f>
        <v>0</v>
      </c>
      <c r="H1267" s="159">
        <f t="shared" si="536"/>
        <v>0</v>
      </c>
      <c r="I1267" s="159">
        <f t="shared" si="536"/>
        <v>0</v>
      </c>
      <c r="J1267" s="159">
        <f t="shared" si="536"/>
        <v>0</v>
      </c>
      <c r="K1267" s="159">
        <f t="shared" si="536"/>
        <v>0</v>
      </c>
      <c r="L1267" s="159">
        <f t="shared" si="536"/>
        <v>0</v>
      </c>
      <c r="M1267" s="159">
        <f t="shared" si="536"/>
        <v>0</v>
      </c>
      <c r="N1267" s="159">
        <f t="shared" si="536"/>
        <v>0</v>
      </c>
      <c r="O1267" s="159">
        <f t="shared" si="536"/>
        <v>0</v>
      </c>
      <c r="P1267" s="159">
        <f t="shared" si="536"/>
        <v>0</v>
      </c>
      <c r="Q1267" s="159">
        <f t="shared" si="536"/>
        <v>0</v>
      </c>
      <c r="R1267" s="159">
        <f t="shared" si="536"/>
        <v>0</v>
      </c>
      <c r="S1267" s="159">
        <f t="shared" si="536"/>
        <v>0</v>
      </c>
      <c r="T1267" s="159">
        <f t="shared" si="536"/>
        <v>0</v>
      </c>
      <c r="U1267" s="159">
        <f t="shared" si="536"/>
        <v>0</v>
      </c>
      <c r="V1267" s="159">
        <f t="shared" si="536"/>
        <v>0</v>
      </c>
      <c r="W1267" s="159">
        <f t="shared" si="536"/>
        <v>0</v>
      </c>
      <c r="X1267" s="159">
        <f t="shared" si="536"/>
        <v>0</v>
      </c>
      <c r="Y1267" s="159">
        <f t="shared" si="536"/>
        <v>0</v>
      </c>
      <c r="Z1267" s="159">
        <f t="shared" si="536"/>
        <v>0</v>
      </c>
      <c r="AA1267" s="159">
        <f t="shared" si="536"/>
        <v>0</v>
      </c>
      <c r="AB1267" s="159">
        <f t="shared" si="536"/>
        <v>0</v>
      </c>
      <c r="AC1267" s="159">
        <f t="shared" si="536"/>
        <v>0</v>
      </c>
      <c r="AD1267" s="159">
        <f t="shared" si="536"/>
        <v>0</v>
      </c>
      <c r="AE1267" s="159">
        <f t="shared" si="536"/>
        <v>0</v>
      </c>
      <c r="AF1267" s="159">
        <f t="shared" si="536"/>
        <v>0</v>
      </c>
      <c r="AG1267" s="159">
        <f t="shared" si="536"/>
        <v>0</v>
      </c>
    </row>
    <row r="1268" spans="1:33" s="19" customFormat="1" ht="26.25" hidden="1" customHeight="1">
      <c r="A1268" s="17" t="s">
        <v>51</v>
      </c>
      <c r="B1268" s="15">
        <v>757</v>
      </c>
      <c r="C1268" s="16" t="s">
        <v>35</v>
      </c>
      <c r="D1268" s="16" t="s">
        <v>35</v>
      </c>
      <c r="E1268" s="16" t="s">
        <v>502</v>
      </c>
      <c r="F1268" s="16" t="s">
        <v>52</v>
      </c>
      <c r="G1268" s="159">
        <f>'прил 7'!G126</f>
        <v>0</v>
      </c>
      <c r="H1268" s="159">
        <f>'прил 7'!H126</f>
        <v>0</v>
      </c>
      <c r="I1268" s="159">
        <f>'прил 7'!I126</f>
        <v>0</v>
      </c>
      <c r="J1268" s="159">
        <f>'прил 7'!J126</f>
        <v>0</v>
      </c>
      <c r="K1268" s="159">
        <f>'прил 7'!K126</f>
        <v>0</v>
      </c>
      <c r="L1268" s="159">
        <f>'прил 7'!L126</f>
        <v>0</v>
      </c>
      <c r="M1268" s="159">
        <f>'прил 7'!M126</f>
        <v>0</v>
      </c>
      <c r="N1268" s="159">
        <f>'прил 7'!N126</f>
        <v>0</v>
      </c>
      <c r="O1268" s="159">
        <f>'прил 7'!O126</f>
        <v>0</v>
      </c>
      <c r="P1268" s="159">
        <f>'прил 7'!P126</f>
        <v>0</v>
      </c>
      <c r="Q1268" s="159">
        <f>'прил 7'!Q126</f>
        <v>0</v>
      </c>
      <c r="R1268" s="159">
        <f>'прил 7'!R126</f>
        <v>0</v>
      </c>
      <c r="S1268" s="159">
        <f>'прил 7'!S126</f>
        <v>0</v>
      </c>
      <c r="T1268" s="159">
        <f>'прил 7'!T126</f>
        <v>0</v>
      </c>
      <c r="U1268" s="159">
        <f>'прил 7'!U126</f>
        <v>0</v>
      </c>
      <c r="V1268" s="159">
        <f>'прил 7'!V126</f>
        <v>0</v>
      </c>
      <c r="W1268" s="159">
        <f>'прил 7'!W126</f>
        <v>0</v>
      </c>
      <c r="X1268" s="159">
        <f>'прил 7'!X126</f>
        <v>0</v>
      </c>
      <c r="Y1268" s="159">
        <f>'прил 7'!Y126</f>
        <v>0</v>
      </c>
      <c r="Z1268" s="159">
        <f>'прил 7'!Z126</f>
        <v>0</v>
      </c>
      <c r="AA1268" s="159">
        <f>'прил 7'!AA126</f>
        <v>0</v>
      </c>
      <c r="AB1268" s="159">
        <f>'прил 7'!AB126</f>
        <v>0</v>
      </c>
      <c r="AC1268" s="159">
        <f>'прил 7'!AC126</f>
        <v>0</v>
      </c>
      <c r="AD1268" s="159">
        <f>'прил 7'!AD126</f>
        <v>0</v>
      </c>
      <c r="AE1268" s="159">
        <f>'прил 7'!AE126</f>
        <v>0</v>
      </c>
      <c r="AF1268" s="159">
        <f>'прил 7'!AF126</f>
        <v>0</v>
      </c>
      <c r="AG1268" s="159">
        <f>'прил 7'!AG126</f>
        <v>0</v>
      </c>
    </row>
    <row r="1269" spans="1:33" s="58" customFormat="1" ht="26.25" hidden="1" customHeight="1">
      <c r="A1269" s="37" t="s">
        <v>547</v>
      </c>
      <c r="B1269" s="38"/>
      <c r="C1269" s="39"/>
      <c r="D1269" s="39"/>
      <c r="E1269" s="39" t="s">
        <v>546</v>
      </c>
      <c r="F1269" s="39"/>
      <c r="G1269" s="165">
        <f>G1270</f>
        <v>0</v>
      </c>
      <c r="H1269" s="165">
        <f t="shared" ref="H1269:AG1271" si="537">H1270</f>
        <v>0</v>
      </c>
      <c r="I1269" s="165">
        <f t="shared" si="537"/>
        <v>0</v>
      </c>
      <c r="J1269" s="165">
        <f t="shared" si="537"/>
        <v>0</v>
      </c>
      <c r="K1269" s="165">
        <f t="shared" si="537"/>
        <v>0</v>
      </c>
      <c r="L1269" s="165">
        <f t="shared" si="537"/>
        <v>0</v>
      </c>
      <c r="M1269" s="165">
        <f t="shared" si="537"/>
        <v>0</v>
      </c>
      <c r="N1269" s="165">
        <f t="shared" si="537"/>
        <v>0</v>
      </c>
      <c r="O1269" s="165">
        <f t="shared" si="537"/>
        <v>0</v>
      </c>
      <c r="P1269" s="165">
        <f t="shared" si="537"/>
        <v>0</v>
      </c>
      <c r="Q1269" s="165">
        <f t="shared" si="537"/>
        <v>0</v>
      </c>
      <c r="R1269" s="165">
        <f t="shared" si="537"/>
        <v>0</v>
      </c>
      <c r="S1269" s="165">
        <f t="shared" si="537"/>
        <v>0</v>
      </c>
      <c r="T1269" s="165">
        <f t="shared" si="537"/>
        <v>0</v>
      </c>
      <c r="U1269" s="165">
        <f t="shared" si="537"/>
        <v>0</v>
      </c>
      <c r="V1269" s="165">
        <f t="shared" si="537"/>
        <v>0</v>
      </c>
      <c r="W1269" s="165">
        <f t="shared" si="537"/>
        <v>0</v>
      </c>
      <c r="X1269" s="165">
        <f t="shared" si="537"/>
        <v>0</v>
      </c>
      <c r="Y1269" s="165">
        <f t="shared" si="537"/>
        <v>0</v>
      </c>
      <c r="Z1269" s="165">
        <f t="shared" si="537"/>
        <v>0</v>
      </c>
      <c r="AA1269" s="165">
        <f t="shared" si="537"/>
        <v>0</v>
      </c>
      <c r="AB1269" s="165">
        <f t="shared" si="537"/>
        <v>0</v>
      </c>
      <c r="AC1269" s="165">
        <f t="shared" si="537"/>
        <v>0</v>
      </c>
      <c r="AD1269" s="165">
        <f t="shared" si="537"/>
        <v>0</v>
      </c>
      <c r="AE1269" s="165">
        <f t="shared" si="537"/>
        <v>0</v>
      </c>
      <c r="AF1269" s="165">
        <f t="shared" si="537"/>
        <v>0</v>
      </c>
      <c r="AG1269" s="165">
        <f t="shared" si="537"/>
        <v>0</v>
      </c>
    </row>
    <row r="1270" spans="1:33" s="19" customFormat="1" ht="82.5" hidden="1" customHeight="1">
      <c r="A1270" s="17" t="s">
        <v>545</v>
      </c>
      <c r="B1270" s="15"/>
      <c r="C1270" s="16"/>
      <c r="D1270" s="16"/>
      <c r="E1270" s="16" t="s">
        <v>544</v>
      </c>
      <c r="F1270" s="16"/>
      <c r="G1270" s="159">
        <f>G1271</f>
        <v>0</v>
      </c>
      <c r="H1270" s="159">
        <f t="shared" si="537"/>
        <v>0</v>
      </c>
      <c r="I1270" s="159">
        <f t="shared" si="537"/>
        <v>0</v>
      </c>
      <c r="J1270" s="159">
        <f t="shared" si="537"/>
        <v>0</v>
      </c>
      <c r="K1270" s="159">
        <f t="shared" si="537"/>
        <v>0</v>
      </c>
      <c r="L1270" s="159">
        <f t="shared" si="537"/>
        <v>0</v>
      </c>
      <c r="M1270" s="159">
        <f t="shared" si="537"/>
        <v>0</v>
      </c>
      <c r="N1270" s="159">
        <f t="shared" si="537"/>
        <v>0</v>
      </c>
      <c r="O1270" s="159">
        <f t="shared" si="537"/>
        <v>0</v>
      </c>
      <c r="P1270" s="159">
        <f t="shared" si="537"/>
        <v>0</v>
      </c>
      <c r="Q1270" s="159">
        <f t="shared" si="537"/>
        <v>0</v>
      </c>
      <c r="R1270" s="159">
        <f t="shared" si="537"/>
        <v>0</v>
      </c>
      <c r="S1270" s="159">
        <f t="shared" si="537"/>
        <v>0</v>
      </c>
      <c r="T1270" s="159">
        <f t="shared" si="537"/>
        <v>0</v>
      </c>
      <c r="U1270" s="159">
        <f t="shared" si="537"/>
        <v>0</v>
      </c>
      <c r="V1270" s="159">
        <f t="shared" si="537"/>
        <v>0</v>
      </c>
      <c r="W1270" s="159">
        <f t="shared" si="537"/>
        <v>0</v>
      </c>
      <c r="X1270" s="159">
        <f t="shared" si="537"/>
        <v>0</v>
      </c>
      <c r="Y1270" s="159">
        <f t="shared" si="537"/>
        <v>0</v>
      </c>
      <c r="Z1270" s="159">
        <f t="shared" si="537"/>
        <v>0</v>
      </c>
      <c r="AA1270" s="159">
        <f t="shared" si="537"/>
        <v>0</v>
      </c>
      <c r="AB1270" s="159">
        <f t="shared" si="537"/>
        <v>0</v>
      </c>
      <c r="AC1270" s="159">
        <f t="shared" si="537"/>
        <v>0</v>
      </c>
      <c r="AD1270" s="159">
        <f t="shared" si="537"/>
        <v>0</v>
      </c>
      <c r="AE1270" s="159">
        <f t="shared" si="537"/>
        <v>0</v>
      </c>
      <c r="AF1270" s="159">
        <f t="shared" si="537"/>
        <v>0</v>
      </c>
      <c r="AG1270" s="159">
        <f t="shared" si="537"/>
        <v>0</v>
      </c>
    </row>
    <row r="1271" spans="1:33" s="19" customFormat="1" ht="25.5" hidden="1">
      <c r="A1271" s="17" t="s">
        <v>49</v>
      </c>
      <c r="B1271" s="15"/>
      <c r="C1271" s="16"/>
      <c r="D1271" s="16"/>
      <c r="E1271" s="16" t="s">
        <v>544</v>
      </c>
      <c r="F1271" s="16" t="s">
        <v>50</v>
      </c>
      <c r="G1271" s="159">
        <f>G1272</f>
        <v>0</v>
      </c>
      <c r="H1271" s="159">
        <f t="shared" si="537"/>
        <v>0</v>
      </c>
      <c r="I1271" s="159">
        <f t="shared" si="537"/>
        <v>0</v>
      </c>
      <c r="J1271" s="159">
        <f t="shared" si="537"/>
        <v>0</v>
      </c>
      <c r="K1271" s="159">
        <f t="shared" si="537"/>
        <v>0</v>
      </c>
      <c r="L1271" s="159">
        <f t="shared" si="537"/>
        <v>0</v>
      </c>
      <c r="M1271" s="159">
        <f t="shared" si="537"/>
        <v>0</v>
      </c>
      <c r="N1271" s="159">
        <f t="shared" si="537"/>
        <v>0</v>
      </c>
      <c r="O1271" s="159">
        <f t="shared" si="537"/>
        <v>0</v>
      </c>
      <c r="P1271" s="159">
        <f t="shared" si="537"/>
        <v>0</v>
      </c>
      <c r="Q1271" s="159">
        <f t="shared" si="537"/>
        <v>0</v>
      </c>
      <c r="R1271" s="159">
        <f t="shared" si="537"/>
        <v>0</v>
      </c>
      <c r="S1271" s="159">
        <f t="shared" si="537"/>
        <v>0</v>
      </c>
      <c r="T1271" s="159">
        <f t="shared" si="537"/>
        <v>0</v>
      </c>
      <c r="U1271" s="159">
        <f t="shared" si="537"/>
        <v>0</v>
      </c>
      <c r="V1271" s="159">
        <f t="shared" si="537"/>
        <v>0</v>
      </c>
      <c r="W1271" s="159">
        <f t="shared" si="537"/>
        <v>0</v>
      </c>
      <c r="X1271" s="159">
        <f t="shared" si="537"/>
        <v>0</v>
      </c>
      <c r="Y1271" s="159">
        <f t="shared" si="537"/>
        <v>0</v>
      </c>
      <c r="Z1271" s="159">
        <f t="shared" si="537"/>
        <v>0</v>
      </c>
      <c r="AA1271" s="159">
        <f t="shared" si="537"/>
        <v>0</v>
      </c>
      <c r="AB1271" s="159">
        <f t="shared" si="537"/>
        <v>0</v>
      </c>
      <c r="AC1271" s="159">
        <f t="shared" si="537"/>
        <v>0</v>
      </c>
      <c r="AD1271" s="159">
        <f t="shared" si="537"/>
        <v>0</v>
      </c>
      <c r="AE1271" s="159">
        <f t="shared" si="537"/>
        <v>0</v>
      </c>
      <c r="AF1271" s="159">
        <f t="shared" si="537"/>
        <v>0</v>
      </c>
      <c r="AG1271" s="159">
        <f t="shared" si="537"/>
        <v>0</v>
      </c>
    </row>
    <row r="1272" spans="1:33" s="19" customFormat="1" ht="25.5" hidden="1">
      <c r="A1272" s="17" t="s">
        <v>51</v>
      </c>
      <c r="B1272" s="15"/>
      <c r="C1272" s="16"/>
      <c r="D1272" s="16"/>
      <c r="E1272" s="16" t="s">
        <v>544</v>
      </c>
      <c r="F1272" s="16" t="s">
        <v>52</v>
      </c>
      <c r="G1272" s="159">
        <f>'прил 7'!G247</f>
        <v>0</v>
      </c>
      <c r="H1272" s="159">
        <f>'прил 7'!H247</f>
        <v>0</v>
      </c>
      <c r="I1272" s="159">
        <f>'прил 7'!I247</f>
        <v>0</v>
      </c>
      <c r="J1272" s="159">
        <f>'прил 7'!J247</f>
        <v>0</v>
      </c>
      <c r="K1272" s="159">
        <f>'прил 7'!K247</f>
        <v>0</v>
      </c>
      <c r="L1272" s="159">
        <f>'прил 7'!L247</f>
        <v>0</v>
      </c>
      <c r="M1272" s="159">
        <f>'прил 7'!M247</f>
        <v>0</v>
      </c>
      <c r="N1272" s="159">
        <f>'прил 7'!N247</f>
        <v>0</v>
      </c>
      <c r="O1272" s="159">
        <f>'прил 7'!O247</f>
        <v>0</v>
      </c>
      <c r="P1272" s="159">
        <f>'прил 7'!P247</f>
        <v>0</v>
      </c>
      <c r="Q1272" s="159">
        <f>'прил 7'!Q247</f>
        <v>0</v>
      </c>
      <c r="R1272" s="159">
        <f>'прил 7'!R247</f>
        <v>0</v>
      </c>
      <c r="S1272" s="159">
        <f>'прил 7'!S247</f>
        <v>0</v>
      </c>
      <c r="T1272" s="159">
        <f>'прил 7'!T247</f>
        <v>0</v>
      </c>
      <c r="U1272" s="159">
        <f>'прил 7'!U247</f>
        <v>0</v>
      </c>
      <c r="V1272" s="159">
        <f>'прил 7'!V247</f>
        <v>0</v>
      </c>
      <c r="W1272" s="159">
        <f>'прил 7'!W247</f>
        <v>0</v>
      </c>
      <c r="X1272" s="159">
        <f>'прил 7'!X247</f>
        <v>0</v>
      </c>
      <c r="Y1272" s="159">
        <f>'прил 7'!Y247</f>
        <v>0</v>
      </c>
      <c r="Z1272" s="159">
        <f>'прил 7'!Z247</f>
        <v>0</v>
      </c>
      <c r="AA1272" s="159">
        <f>'прил 7'!AA247</f>
        <v>0</v>
      </c>
      <c r="AB1272" s="159">
        <f>'прил 7'!AB247</f>
        <v>0</v>
      </c>
      <c r="AC1272" s="159">
        <f>'прил 7'!AC247</f>
        <v>0</v>
      </c>
      <c r="AD1272" s="159">
        <f>'прил 7'!AD247</f>
        <v>0</v>
      </c>
      <c r="AE1272" s="159">
        <f>'прил 7'!AE247</f>
        <v>0</v>
      </c>
      <c r="AF1272" s="159">
        <f>'прил 7'!AF247</f>
        <v>0</v>
      </c>
      <c r="AG1272" s="159">
        <f>'прил 7'!AG247</f>
        <v>0</v>
      </c>
    </row>
    <row r="1273" spans="1:33" s="19" customFormat="1" hidden="1">
      <c r="A1273" s="17" t="s">
        <v>343</v>
      </c>
      <c r="B1273" s="15">
        <v>757</v>
      </c>
      <c r="C1273" s="16" t="s">
        <v>35</v>
      </c>
      <c r="D1273" s="16" t="s">
        <v>35</v>
      </c>
      <c r="E1273" s="16" t="s">
        <v>295</v>
      </c>
      <c r="F1273" s="16" t="s">
        <v>344</v>
      </c>
      <c r="G1273" s="159">
        <f>G1274</f>
        <v>0</v>
      </c>
      <c r="H1273" s="159">
        <f t="shared" ref="H1273:AG1273" si="538">H1274</f>
        <v>0</v>
      </c>
      <c r="I1273" s="159">
        <f t="shared" si="538"/>
        <v>0</v>
      </c>
      <c r="J1273" s="159">
        <f t="shared" si="538"/>
        <v>0</v>
      </c>
      <c r="K1273" s="159">
        <f t="shared" si="538"/>
        <v>0</v>
      </c>
      <c r="L1273" s="159">
        <f t="shared" si="538"/>
        <v>0</v>
      </c>
      <c r="M1273" s="159">
        <f t="shared" si="538"/>
        <v>0</v>
      </c>
      <c r="N1273" s="159">
        <f t="shared" si="538"/>
        <v>0</v>
      </c>
      <c r="O1273" s="159">
        <f t="shared" si="538"/>
        <v>0</v>
      </c>
      <c r="P1273" s="159">
        <f t="shared" si="538"/>
        <v>0</v>
      </c>
      <c r="Q1273" s="159">
        <f t="shared" si="538"/>
        <v>0</v>
      </c>
      <c r="R1273" s="159">
        <f t="shared" si="538"/>
        <v>0</v>
      </c>
      <c r="S1273" s="159">
        <f t="shared" si="538"/>
        <v>0</v>
      </c>
      <c r="T1273" s="159">
        <f t="shared" si="538"/>
        <v>0</v>
      </c>
      <c r="U1273" s="159">
        <f t="shared" si="538"/>
        <v>0</v>
      </c>
      <c r="V1273" s="159">
        <f t="shared" si="538"/>
        <v>0</v>
      </c>
      <c r="W1273" s="159">
        <f t="shared" si="538"/>
        <v>0</v>
      </c>
      <c r="X1273" s="159">
        <f t="shared" si="538"/>
        <v>0</v>
      </c>
      <c r="Y1273" s="159">
        <f t="shared" si="538"/>
        <v>0</v>
      </c>
      <c r="Z1273" s="159">
        <f t="shared" si="538"/>
        <v>0</v>
      </c>
      <c r="AA1273" s="159">
        <f t="shared" si="538"/>
        <v>0</v>
      </c>
      <c r="AB1273" s="159">
        <f t="shared" si="538"/>
        <v>0</v>
      </c>
      <c r="AC1273" s="159">
        <f t="shared" si="538"/>
        <v>0</v>
      </c>
      <c r="AD1273" s="159">
        <f t="shared" si="538"/>
        <v>0</v>
      </c>
      <c r="AE1273" s="159">
        <f t="shared" si="538"/>
        <v>0</v>
      </c>
      <c r="AF1273" s="159">
        <f t="shared" si="538"/>
        <v>0</v>
      </c>
      <c r="AG1273" s="159">
        <f t="shared" si="538"/>
        <v>0</v>
      </c>
    </row>
    <row r="1274" spans="1:33" s="19" customFormat="1" hidden="1">
      <c r="A1274" s="17" t="s">
        <v>361</v>
      </c>
      <c r="B1274" s="15">
        <v>757</v>
      </c>
      <c r="C1274" s="16" t="s">
        <v>35</v>
      </c>
      <c r="D1274" s="16" t="s">
        <v>35</v>
      </c>
      <c r="E1274" s="16" t="s">
        <v>295</v>
      </c>
      <c r="F1274" s="16" t="s">
        <v>362</v>
      </c>
      <c r="G1274" s="159"/>
      <c r="H1274" s="159"/>
      <c r="I1274" s="159"/>
      <c r="J1274" s="159"/>
      <c r="K1274" s="159"/>
      <c r="L1274" s="159"/>
      <c r="M1274" s="159"/>
      <c r="N1274" s="159"/>
      <c r="O1274" s="159"/>
      <c r="P1274" s="159"/>
      <c r="Q1274" s="159"/>
      <c r="R1274" s="159"/>
      <c r="S1274" s="159"/>
      <c r="T1274" s="159"/>
      <c r="U1274" s="159"/>
      <c r="V1274" s="159"/>
      <c r="W1274" s="159"/>
      <c r="X1274" s="159"/>
      <c r="Y1274" s="159"/>
      <c r="Z1274" s="159"/>
      <c r="AA1274" s="159"/>
      <c r="AB1274" s="159"/>
      <c r="AC1274" s="159"/>
      <c r="AD1274" s="159"/>
      <c r="AE1274" s="159"/>
      <c r="AF1274" s="159"/>
      <c r="AG1274" s="159"/>
    </row>
    <row r="1275" spans="1:33" s="111" customFormat="1" ht="34.5" customHeight="1">
      <c r="A1275" s="37" t="s">
        <v>547</v>
      </c>
      <c r="B1275" s="38">
        <v>793</v>
      </c>
      <c r="C1275" s="39" t="s">
        <v>26</v>
      </c>
      <c r="D1275" s="39" t="s">
        <v>113</v>
      </c>
      <c r="E1275" s="39" t="s">
        <v>546</v>
      </c>
      <c r="F1275" s="108"/>
      <c r="G1275" s="165">
        <f>G1276</f>
        <v>0</v>
      </c>
      <c r="H1275" s="165">
        <f t="shared" ref="H1275:AG1277" si="539">H1276</f>
        <v>0</v>
      </c>
      <c r="I1275" s="165">
        <f t="shared" si="539"/>
        <v>0</v>
      </c>
      <c r="J1275" s="165">
        <f t="shared" si="539"/>
        <v>0</v>
      </c>
      <c r="K1275" s="165">
        <f t="shared" si="539"/>
        <v>0</v>
      </c>
      <c r="L1275" s="165">
        <f t="shared" si="539"/>
        <v>0</v>
      </c>
      <c r="M1275" s="165">
        <f t="shared" si="539"/>
        <v>0</v>
      </c>
      <c r="N1275" s="165">
        <f t="shared" si="539"/>
        <v>0</v>
      </c>
      <c r="O1275" s="165">
        <f t="shared" si="539"/>
        <v>0</v>
      </c>
      <c r="P1275" s="165">
        <f t="shared" si="539"/>
        <v>0</v>
      </c>
      <c r="Q1275" s="165">
        <f t="shared" si="539"/>
        <v>0</v>
      </c>
      <c r="R1275" s="165">
        <f t="shared" si="539"/>
        <v>0</v>
      </c>
      <c r="S1275" s="165">
        <f t="shared" si="539"/>
        <v>0</v>
      </c>
      <c r="T1275" s="165">
        <f t="shared" si="539"/>
        <v>0</v>
      </c>
      <c r="U1275" s="165">
        <f t="shared" si="539"/>
        <v>0</v>
      </c>
      <c r="V1275" s="165">
        <f t="shared" si="539"/>
        <v>0</v>
      </c>
      <c r="W1275" s="165">
        <f t="shared" si="539"/>
        <v>0</v>
      </c>
      <c r="X1275" s="165">
        <f t="shared" si="539"/>
        <v>0</v>
      </c>
      <c r="Y1275" s="165">
        <f t="shared" si="539"/>
        <v>0</v>
      </c>
      <c r="Z1275" s="165">
        <f t="shared" si="539"/>
        <v>0</v>
      </c>
      <c r="AA1275" s="165">
        <f t="shared" si="539"/>
        <v>0</v>
      </c>
      <c r="AB1275" s="165">
        <f t="shared" si="539"/>
        <v>0</v>
      </c>
      <c r="AC1275" s="165">
        <f t="shared" si="539"/>
        <v>0</v>
      </c>
      <c r="AD1275" s="165">
        <f t="shared" si="539"/>
        <v>0</v>
      </c>
      <c r="AE1275" s="165">
        <f t="shared" si="539"/>
        <v>0</v>
      </c>
      <c r="AF1275" s="165">
        <f t="shared" si="539"/>
        <v>0</v>
      </c>
      <c r="AG1275" s="165">
        <f t="shared" si="539"/>
        <v>0</v>
      </c>
    </row>
    <row r="1276" spans="1:33">
      <c r="A1276" s="17" t="s">
        <v>547</v>
      </c>
      <c r="B1276" s="15">
        <v>757</v>
      </c>
      <c r="C1276" s="16" t="s">
        <v>72</v>
      </c>
      <c r="D1276" s="16" t="s">
        <v>26</v>
      </c>
      <c r="E1276" s="16" t="s">
        <v>769</v>
      </c>
      <c r="F1276" s="16"/>
      <c r="G1276" s="160">
        <f>G1277</f>
        <v>0</v>
      </c>
      <c r="H1276" s="160">
        <f t="shared" si="539"/>
        <v>0</v>
      </c>
      <c r="I1276" s="160">
        <f t="shared" si="539"/>
        <v>0</v>
      </c>
      <c r="J1276" s="160">
        <f t="shared" si="539"/>
        <v>0</v>
      </c>
      <c r="K1276" s="160">
        <f t="shared" si="539"/>
        <v>0</v>
      </c>
      <c r="L1276" s="160">
        <f t="shared" si="539"/>
        <v>0</v>
      </c>
      <c r="M1276" s="160">
        <f t="shared" si="539"/>
        <v>0</v>
      </c>
      <c r="N1276" s="160">
        <f t="shared" si="539"/>
        <v>0</v>
      </c>
      <c r="O1276" s="160">
        <f t="shared" si="539"/>
        <v>0</v>
      </c>
      <c r="P1276" s="160">
        <f t="shared" si="539"/>
        <v>0</v>
      </c>
      <c r="Q1276" s="160">
        <f t="shared" si="539"/>
        <v>0</v>
      </c>
      <c r="R1276" s="160">
        <f t="shared" si="539"/>
        <v>0</v>
      </c>
      <c r="S1276" s="160">
        <f t="shared" si="539"/>
        <v>0</v>
      </c>
      <c r="T1276" s="160">
        <f t="shared" si="539"/>
        <v>0</v>
      </c>
      <c r="U1276" s="160">
        <f t="shared" si="539"/>
        <v>0</v>
      </c>
      <c r="V1276" s="160">
        <f t="shared" si="539"/>
        <v>0</v>
      </c>
      <c r="W1276" s="160">
        <f t="shared" si="539"/>
        <v>0</v>
      </c>
      <c r="X1276" s="160">
        <f t="shared" si="539"/>
        <v>0</v>
      </c>
      <c r="Y1276" s="160">
        <f t="shared" si="539"/>
        <v>0</v>
      </c>
      <c r="Z1276" s="160">
        <f t="shared" si="539"/>
        <v>0</v>
      </c>
      <c r="AA1276" s="160">
        <f t="shared" si="539"/>
        <v>0</v>
      </c>
      <c r="AB1276" s="160">
        <f t="shared" si="539"/>
        <v>0</v>
      </c>
      <c r="AC1276" s="160">
        <f t="shared" si="539"/>
        <v>0</v>
      </c>
      <c r="AD1276" s="160">
        <f t="shared" si="539"/>
        <v>0</v>
      </c>
      <c r="AE1276" s="160">
        <f t="shared" si="539"/>
        <v>0</v>
      </c>
      <c r="AF1276" s="160">
        <f t="shared" si="539"/>
        <v>0</v>
      </c>
      <c r="AG1276" s="160">
        <f t="shared" si="539"/>
        <v>0</v>
      </c>
    </row>
    <row r="1277" spans="1:33">
      <c r="A1277" s="17" t="s">
        <v>673</v>
      </c>
      <c r="B1277" s="15">
        <v>757</v>
      </c>
      <c r="C1277" s="16" t="s">
        <v>72</v>
      </c>
      <c r="D1277" s="16" t="s">
        <v>26</v>
      </c>
      <c r="E1277" s="16" t="s">
        <v>768</v>
      </c>
      <c r="F1277" s="16"/>
      <c r="G1277" s="160">
        <f>G1278</f>
        <v>0</v>
      </c>
      <c r="H1277" s="160">
        <f t="shared" si="539"/>
        <v>0</v>
      </c>
      <c r="I1277" s="160">
        <f t="shared" si="539"/>
        <v>0</v>
      </c>
      <c r="J1277" s="160">
        <f t="shared" si="539"/>
        <v>0</v>
      </c>
      <c r="K1277" s="160">
        <f t="shared" si="539"/>
        <v>0</v>
      </c>
      <c r="L1277" s="160">
        <f t="shared" si="539"/>
        <v>0</v>
      </c>
      <c r="M1277" s="160">
        <f t="shared" si="539"/>
        <v>0</v>
      </c>
      <c r="N1277" s="160">
        <f t="shared" si="539"/>
        <v>0</v>
      </c>
      <c r="O1277" s="160">
        <f t="shared" si="539"/>
        <v>0</v>
      </c>
      <c r="P1277" s="160">
        <f t="shared" si="539"/>
        <v>0</v>
      </c>
      <c r="Q1277" s="160">
        <f t="shared" si="539"/>
        <v>0</v>
      </c>
      <c r="R1277" s="160">
        <f t="shared" si="539"/>
        <v>0</v>
      </c>
      <c r="S1277" s="160">
        <f t="shared" si="539"/>
        <v>0</v>
      </c>
      <c r="T1277" s="160">
        <f t="shared" si="539"/>
        <v>0</v>
      </c>
      <c r="U1277" s="160">
        <f t="shared" si="539"/>
        <v>0</v>
      </c>
      <c r="V1277" s="160">
        <f t="shared" si="539"/>
        <v>0</v>
      </c>
      <c r="W1277" s="160">
        <f t="shared" si="539"/>
        <v>0</v>
      </c>
      <c r="X1277" s="160">
        <f t="shared" si="539"/>
        <v>0</v>
      </c>
      <c r="Y1277" s="160">
        <f t="shared" si="539"/>
        <v>0</v>
      </c>
      <c r="Z1277" s="160">
        <f t="shared" si="539"/>
        <v>0</v>
      </c>
      <c r="AA1277" s="160">
        <f t="shared" si="539"/>
        <v>0</v>
      </c>
      <c r="AB1277" s="160">
        <f t="shared" si="539"/>
        <v>0</v>
      </c>
      <c r="AC1277" s="160">
        <f t="shared" si="539"/>
        <v>0</v>
      </c>
      <c r="AD1277" s="160">
        <f t="shared" si="539"/>
        <v>0</v>
      </c>
      <c r="AE1277" s="160">
        <f t="shared" si="539"/>
        <v>0</v>
      </c>
      <c r="AF1277" s="160">
        <f t="shared" si="539"/>
        <v>0</v>
      </c>
      <c r="AG1277" s="160">
        <f t="shared" si="539"/>
        <v>0</v>
      </c>
    </row>
    <row r="1278" spans="1:33">
      <c r="A1278" s="17" t="s">
        <v>657</v>
      </c>
      <c r="B1278" s="15">
        <v>757</v>
      </c>
      <c r="C1278" s="16" t="s">
        <v>72</v>
      </c>
      <c r="D1278" s="16" t="s">
        <v>26</v>
      </c>
      <c r="E1278" s="16" t="s">
        <v>768</v>
      </c>
      <c r="F1278" s="16" t="s">
        <v>656</v>
      </c>
      <c r="G1278" s="160">
        <f>'прил 7'!G319</f>
        <v>0</v>
      </c>
      <c r="H1278" s="160">
        <f>'прил 7'!H319</f>
        <v>0</v>
      </c>
      <c r="I1278" s="160">
        <f>'прил 7'!I319</f>
        <v>0</v>
      </c>
      <c r="J1278" s="160">
        <f>'прил 7'!J319</f>
        <v>0</v>
      </c>
      <c r="K1278" s="160">
        <f>'прил 7'!K319</f>
        <v>0</v>
      </c>
      <c r="L1278" s="160">
        <f>'прил 7'!L319</f>
        <v>0</v>
      </c>
      <c r="M1278" s="160">
        <f>'прил 7'!M319</f>
        <v>0</v>
      </c>
      <c r="N1278" s="160">
        <f>'прил 7'!N319</f>
        <v>0</v>
      </c>
      <c r="O1278" s="160">
        <f>'прил 7'!O319</f>
        <v>0</v>
      </c>
      <c r="P1278" s="160">
        <f>'прил 7'!P319</f>
        <v>0</v>
      </c>
      <c r="Q1278" s="160">
        <f>'прил 7'!Q319</f>
        <v>0</v>
      </c>
      <c r="R1278" s="160">
        <f>'прил 7'!R319</f>
        <v>0</v>
      </c>
      <c r="S1278" s="160">
        <f>'прил 7'!S319</f>
        <v>0</v>
      </c>
      <c r="T1278" s="160">
        <f>'прил 7'!T319</f>
        <v>0</v>
      </c>
      <c r="U1278" s="160">
        <f>'прил 7'!U319</f>
        <v>0</v>
      </c>
      <c r="V1278" s="160">
        <f>'прил 7'!V319</f>
        <v>0</v>
      </c>
      <c r="W1278" s="160">
        <f>'прил 7'!W319</f>
        <v>0</v>
      </c>
      <c r="X1278" s="160">
        <f>'прил 7'!X319</f>
        <v>0</v>
      </c>
      <c r="Y1278" s="160">
        <f>'прил 7'!Y319</f>
        <v>0</v>
      </c>
      <c r="Z1278" s="160">
        <f>'прил 7'!Z319</f>
        <v>0</v>
      </c>
      <c r="AA1278" s="160">
        <f>'прил 7'!AA319</f>
        <v>0</v>
      </c>
      <c r="AB1278" s="160">
        <f>'прил 7'!AB319</f>
        <v>0</v>
      </c>
      <c r="AC1278" s="160">
        <f>'прил 7'!AC319</f>
        <v>0</v>
      </c>
      <c r="AD1278" s="160">
        <f>'прил 7'!AD319</f>
        <v>0</v>
      </c>
      <c r="AE1278" s="160">
        <f>'прил 7'!AE319</f>
        <v>0</v>
      </c>
      <c r="AF1278" s="160">
        <f>'прил 7'!AF319</f>
        <v>0</v>
      </c>
      <c r="AG1278" s="160">
        <f>'прил 7'!AG319</f>
        <v>0</v>
      </c>
    </row>
    <row r="1279" spans="1:33" s="111" customFormat="1" ht="34.5" customHeight="1">
      <c r="A1279" s="109" t="s">
        <v>360</v>
      </c>
      <c r="B1279" s="38">
        <v>793</v>
      </c>
      <c r="C1279" s="39" t="s">
        <v>26</v>
      </c>
      <c r="D1279" s="39" t="s">
        <v>113</v>
      </c>
      <c r="E1279" s="39" t="s">
        <v>475</v>
      </c>
      <c r="F1279" s="108"/>
      <c r="G1279" s="165">
        <f>G1280</f>
        <v>1615000</v>
      </c>
      <c r="H1279" s="165">
        <f t="shared" ref="H1279:AG1279" si="540">H1280</f>
        <v>1615011</v>
      </c>
      <c r="I1279" s="165">
        <f t="shared" si="540"/>
        <v>1615022</v>
      </c>
      <c r="J1279" s="165">
        <f t="shared" si="540"/>
        <v>1615033</v>
      </c>
      <c r="K1279" s="165">
        <f t="shared" si="540"/>
        <v>1615044</v>
      </c>
      <c r="L1279" s="165">
        <f t="shared" si="540"/>
        <v>1615055</v>
      </c>
      <c r="M1279" s="165">
        <f t="shared" si="540"/>
        <v>1615066</v>
      </c>
      <c r="N1279" s="165">
        <f t="shared" si="540"/>
        <v>1615077</v>
      </c>
      <c r="O1279" s="165">
        <f t="shared" si="540"/>
        <v>1615088</v>
      </c>
      <c r="P1279" s="165">
        <f t="shared" si="540"/>
        <v>1615099</v>
      </c>
      <c r="Q1279" s="165">
        <f t="shared" si="540"/>
        <v>1615110</v>
      </c>
      <c r="R1279" s="165">
        <f t="shared" si="540"/>
        <v>1614493.12</v>
      </c>
      <c r="S1279" s="165">
        <f t="shared" si="540"/>
        <v>382649.28</v>
      </c>
      <c r="T1279" s="165">
        <f t="shared" si="540"/>
        <v>382650.28</v>
      </c>
      <c r="U1279" s="165">
        <f t="shared" si="540"/>
        <v>382651.28</v>
      </c>
      <c r="V1279" s="165">
        <f t="shared" si="540"/>
        <v>382652.28</v>
      </c>
      <c r="W1279" s="165">
        <f t="shared" si="540"/>
        <v>382653.28</v>
      </c>
      <c r="X1279" s="165">
        <f t="shared" si="540"/>
        <v>382654.28</v>
      </c>
      <c r="Y1279" s="165">
        <f t="shared" si="540"/>
        <v>382655.28</v>
      </c>
      <c r="Z1279" s="165">
        <f t="shared" si="540"/>
        <v>382656.28</v>
      </c>
      <c r="AA1279" s="165">
        <f t="shared" si="540"/>
        <v>382657.28000000003</v>
      </c>
      <c r="AB1279" s="165">
        <f t="shared" si="540"/>
        <v>382658.28</v>
      </c>
      <c r="AC1279" s="165">
        <f t="shared" si="540"/>
        <v>382659.28</v>
      </c>
      <c r="AD1279" s="165">
        <f t="shared" si="540"/>
        <v>382660.28</v>
      </c>
      <c r="AE1279" s="165">
        <f t="shared" si="540"/>
        <v>382661.28</v>
      </c>
      <c r="AF1279" s="165">
        <f t="shared" si="540"/>
        <v>382662.28</v>
      </c>
      <c r="AG1279" s="165">
        <f t="shared" si="540"/>
        <v>1614482.12</v>
      </c>
    </row>
    <row r="1280" spans="1:33" ht="25.5" hidden="1">
      <c r="A1280" s="40" t="s">
        <v>360</v>
      </c>
      <c r="B1280" s="15">
        <v>793</v>
      </c>
      <c r="C1280" s="16" t="s">
        <v>26</v>
      </c>
      <c r="D1280" s="16" t="s">
        <v>113</v>
      </c>
      <c r="E1280" s="16" t="s">
        <v>566</v>
      </c>
      <c r="F1280" s="15"/>
      <c r="G1280" s="159">
        <f>G1286+G1292+G1294+G1296+G1283</f>
        <v>1615000</v>
      </c>
      <c r="H1280" s="159">
        <f t="shared" ref="H1280:AG1280" si="541">H1286+H1292+H1294+H1296+H1283</f>
        <v>1615011</v>
      </c>
      <c r="I1280" s="159">
        <f t="shared" si="541"/>
        <v>1615022</v>
      </c>
      <c r="J1280" s="159">
        <f t="shared" si="541"/>
        <v>1615033</v>
      </c>
      <c r="K1280" s="159">
        <f t="shared" si="541"/>
        <v>1615044</v>
      </c>
      <c r="L1280" s="159">
        <f t="shared" si="541"/>
        <v>1615055</v>
      </c>
      <c r="M1280" s="159">
        <f t="shared" si="541"/>
        <v>1615066</v>
      </c>
      <c r="N1280" s="159">
        <f t="shared" si="541"/>
        <v>1615077</v>
      </c>
      <c r="O1280" s="159">
        <f t="shared" si="541"/>
        <v>1615088</v>
      </c>
      <c r="P1280" s="159">
        <f t="shared" si="541"/>
        <v>1615099</v>
      </c>
      <c r="Q1280" s="159">
        <f t="shared" si="541"/>
        <v>1615110</v>
      </c>
      <c r="R1280" s="159">
        <f t="shared" si="541"/>
        <v>1614493.12</v>
      </c>
      <c r="S1280" s="159">
        <f t="shared" si="541"/>
        <v>382649.28</v>
      </c>
      <c r="T1280" s="159">
        <f t="shared" si="541"/>
        <v>382650.28</v>
      </c>
      <c r="U1280" s="159">
        <f t="shared" si="541"/>
        <v>382651.28</v>
      </c>
      <c r="V1280" s="159">
        <f t="shared" si="541"/>
        <v>382652.28</v>
      </c>
      <c r="W1280" s="159">
        <f t="shared" si="541"/>
        <v>382653.28</v>
      </c>
      <c r="X1280" s="159">
        <f t="shared" si="541"/>
        <v>382654.28</v>
      </c>
      <c r="Y1280" s="159">
        <f t="shared" si="541"/>
        <v>382655.28</v>
      </c>
      <c r="Z1280" s="159">
        <f t="shared" si="541"/>
        <v>382656.28</v>
      </c>
      <c r="AA1280" s="159">
        <f t="shared" si="541"/>
        <v>382657.28000000003</v>
      </c>
      <c r="AB1280" s="159">
        <f t="shared" si="541"/>
        <v>382658.28</v>
      </c>
      <c r="AC1280" s="159">
        <f t="shared" si="541"/>
        <v>382659.28</v>
      </c>
      <c r="AD1280" s="159">
        <f t="shared" si="541"/>
        <v>382660.28</v>
      </c>
      <c r="AE1280" s="159">
        <f t="shared" si="541"/>
        <v>382661.28</v>
      </c>
      <c r="AF1280" s="159">
        <f t="shared" si="541"/>
        <v>382662.28</v>
      </c>
      <c r="AG1280" s="159">
        <f t="shared" si="541"/>
        <v>1614482.12</v>
      </c>
    </row>
    <row r="1281" spans="1:33" ht="24" hidden="1" customHeight="1">
      <c r="A1281" s="17" t="s">
        <v>649</v>
      </c>
      <c r="B1281" s="15">
        <v>793</v>
      </c>
      <c r="C1281" s="16" t="s">
        <v>26</v>
      </c>
      <c r="D1281" s="16" t="s">
        <v>32</v>
      </c>
      <c r="E1281" s="16" t="s">
        <v>566</v>
      </c>
      <c r="F1281" s="16" t="s">
        <v>50</v>
      </c>
      <c r="G1281" s="159">
        <f>G1282</f>
        <v>0</v>
      </c>
      <c r="H1281" s="159">
        <f t="shared" ref="H1281:AG1281" si="542">H1282</f>
        <v>0</v>
      </c>
      <c r="I1281" s="159">
        <f t="shared" si="542"/>
        <v>0</v>
      </c>
      <c r="J1281" s="159">
        <f t="shared" si="542"/>
        <v>0</v>
      </c>
      <c r="K1281" s="159">
        <f t="shared" si="542"/>
        <v>0</v>
      </c>
      <c r="L1281" s="159">
        <f t="shared" si="542"/>
        <v>0</v>
      </c>
      <c r="M1281" s="159">
        <f t="shared" si="542"/>
        <v>0</v>
      </c>
      <c r="N1281" s="159">
        <f t="shared" si="542"/>
        <v>0</v>
      </c>
      <c r="O1281" s="159">
        <f t="shared" si="542"/>
        <v>0</v>
      </c>
      <c r="P1281" s="159">
        <f t="shared" si="542"/>
        <v>0</v>
      </c>
      <c r="Q1281" s="159">
        <f t="shared" si="542"/>
        <v>0</v>
      </c>
      <c r="R1281" s="159">
        <f t="shared" si="542"/>
        <v>0</v>
      </c>
      <c r="S1281" s="159">
        <f t="shared" si="542"/>
        <v>0</v>
      </c>
      <c r="T1281" s="159">
        <f t="shared" si="542"/>
        <v>0</v>
      </c>
      <c r="U1281" s="159">
        <f t="shared" si="542"/>
        <v>0</v>
      </c>
      <c r="V1281" s="159">
        <f t="shared" si="542"/>
        <v>0</v>
      </c>
      <c r="W1281" s="159">
        <f t="shared" si="542"/>
        <v>0</v>
      </c>
      <c r="X1281" s="159">
        <f t="shared" si="542"/>
        <v>0</v>
      </c>
      <c r="Y1281" s="159">
        <f t="shared" si="542"/>
        <v>0</v>
      </c>
      <c r="Z1281" s="159">
        <f t="shared" si="542"/>
        <v>0</v>
      </c>
      <c r="AA1281" s="159">
        <f t="shared" si="542"/>
        <v>0</v>
      </c>
      <c r="AB1281" s="159">
        <f t="shared" si="542"/>
        <v>0</v>
      </c>
      <c r="AC1281" s="159">
        <f t="shared" si="542"/>
        <v>0</v>
      </c>
      <c r="AD1281" s="159">
        <f t="shared" si="542"/>
        <v>0</v>
      </c>
      <c r="AE1281" s="159">
        <f t="shared" si="542"/>
        <v>0</v>
      </c>
      <c r="AF1281" s="159">
        <f t="shared" si="542"/>
        <v>0</v>
      </c>
      <c r="AG1281" s="159">
        <f t="shared" si="542"/>
        <v>0</v>
      </c>
    </row>
    <row r="1282" spans="1:33" ht="29.25" hidden="1" customHeight="1">
      <c r="A1282" s="17" t="s">
        <v>51</v>
      </c>
      <c r="B1282" s="15">
        <v>793</v>
      </c>
      <c r="C1282" s="16" t="s">
        <v>26</v>
      </c>
      <c r="D1282" s="16" t="s">
        <v>32</v>
      </c>
      <c r="E1282" s="16" t="s">
        <v>566</v>
      </c>
      <c r="F1282" s="16" t="s">
        <v>52</v>
      </c>
      <c r="G1282" s="159">
        <f>'прил 7'!G1615+'прил 7'!G1122+'прил 7'!G1669</f>
        <v>0</v>
      </c>
      <c r="H1282" s="159">
        <f>'прил 7'!H1615+'прил 7'!H1122+'прил 7'!H1669</f>
        <v>0</v>
      </c>
      <c r="I1282" s="159">
        <f>'прил 7'!I1615+'прил 7'!I1122+'прил 7'!I1669</f>
        <v>0</v>
      </c>
      <c r="J1282" s="159">
        <f>'прил 7'!J1615+'прил 7'!J1122+'прил 7'!J1669</f>
        <v>0</v>
      </c>
      <c r="K1282" s="159">
        <f>'прил 7'!K1615+'прил 7'!K1122+'прил 7'!K1669</f>
        <v>0</v>
      </c>
      <c r="L1282" s="159">
        <f>'прил 7'!L1615+'прил 7'!L1122+'прил 7'!L1669</f>
        <v>0</v>
      </c>
      <c r="M1282" s="159">
        <f>'прил 7'!M1615+'прил 7'!M1122+'прил 7'!M1669</f>
        <v>0</v>
      </c>
      <c r="N1282" s="159">
        <f>'прил 7'!N1615+'прил 7'!N1122+'прил 7'!N1669</f>
        <v>0</v>
      </c>
      <c r="O1282" s="159">
        <f>'прил 7'!O1615+'прил 7'!O1122+'прил 7'!O1669</f>
        <v>0</v>
      </c>
      <c r="P1282" s="159">
        <f>'прил 7'!P1615+'прил 7'!P1122+'прил 7'!P1669</f>
        <v>0</v>
      </c>
      <c r="Q1282" s="159">
        <f>'прил 7'!Q1615+'прил 7'!Q1122+'прил 7'!Q1669</f>
        <v>0</v>
      </c>
      <c r="R1282" s="159">
        <f>'прил 7'!R1615+'прил 7'!R1122+'прил 7'!R1669</f>
        <v>0</v>
      </c>
      <c r="S1282" s="159">
        <f>'прил 7'!S1615+'прил 7'!S1122+'прил 7'!S1669</f>
        <v>0</v>
      </c>
      <c r="T1282" s="159">
        <f>'прил 7'!T1615+'прил 7'!T1122+'прил 7'!T1669</f>
        <v>0</v>
      </c>
      <c r="U1282" s="159">
        <f>'прил 7'!U1615+'прил 7'!U1122+'прил 7'!U1669</f>
        <v>0</v>
      </c>
      <c r="V1282" s="159">
        <f>'прил 7'!V1615+'прил 7'!V1122+'прил 7'!V1669</f>
        <v>0</v>
      </c>
      <c r="W1282" s="159">
        <f>'прил 7'!W1615+'прил 7'!W1122+'прил 7'!W1669</f>
        <v>0</v>
      </c>
      <c r="X1282" s="159">
        <f>'прил 7'!X1615+'прил 7'!X1122+'прил 7'!X1669</f>
        <v>0</v>
      </c>
      <c r="Y1282" s="159">
        <f>'прил 7'!Y1615+'прил 7'!Y1122+'прил 7'!Y1669</f>
        <v>0</v>
      </c>
      <c r="Z1282" s="159">
        <f>'прил 7'!Z1615+'прил 7'!Z1122+'прил 7'!Z1669</f>
        <v>0</v>
      </c>
      <c r="AA1282" s="159">
        <f>'прил 7'!AA1615+'прил 7'!AA1122+'прил 7'!AA1669</f>
        <v>0</v>
      </c>
      <c r="AB1282" s="159">
        <f>'прил 7'!AB1615+'прил 7'!AB1122+'прил 7'!AB1669</f>
        <v>0</v>
      </c>
      <c r="AC1282" s="159">
        <f>'прил 7'!AC1615+'прил 7'!AC1122+'прил 7'!AC1669</f>
        <v>0</v>
      </c>
      <c r="AD1282" s="159">
        <f>'прил 7'!AD1615+'прил 7'!AD1122+'прил 7'!AD1669</f>
        <v>0</v>
      </c>
      <c r="AE1282" s="159">
        <f>'прил 7'!AE1615+'прил 7'!AE1122+'прил 7'!AE1669</f>
        <v>0</v>
      </c>
      <c r="AF1282" s="159">
        <f>'прил 7'!AF1615+'прил 7'!AF1122+'прил 7'!AF1669</f>
        <v>0</v>
      </c>
      <c r="AG1282" s="159">
        <f>'прил 7'!AG1615+'прил 7'!AG1122+'прил 7'!AG1669</f>
        <v>0</v>
      </c>
    </row>
    <row r="1283" spans="1:33" ht="34.5" customHeight="1">
      <c r="A1283" s="17" t="s">
        <v>360</v>
      </c>
      <c r="B1283" s="55">
        <v>795</v>
      </c>
      <c r="C1283" s="16" t="s">
        <v>365</v>
      </c>
      <c r="D1283" s="16" t="s">
        <v>37</v>
      </c>
      <c r="E1283" s="16" t="s">
        <v>566</v>
      </c>
      <c r="F1283" s="16"/>
      <c r="G1283" s="159">
        <f>G1284</f>
        <v>405317.28</v>
      </c>
      <c r="H1283" s="159">
        <f t="shared" ref="H1283:AG1284" si="543">H1284</f>
        <v>405319.28</v>
      </c>
      <c r="I1283" s="159">
        <f t="shared" si="543"/>
        <v>405321.28</v>
      </c>
      <c r="J1283" s="159">
        <f t="shared" si="543"/>
        <v>405323.28</v>
      </c>
      <c r="K1283" s="159">
        <f t="shared" si="543"/>
        <v>405325.28</v>
      </c>
      <c r="L1283" s="159">
        <f t="shared" si="543"/>
        <v>405327.28</v>
      </c>
      <c r="M1283" s="159">
        <f t="shared" si="543"/>
        <v>405329.28</v>
      </c>
      <c r="N1283" s="159">
        <f t="shared" si="543"/>
        <v>405331.28</v>
      </c>
      <c r="O1283" s="159">
        <f t="shared" si="543"/>
        <v>405333.28</v>
      </c>
      <c r="P1283" s="159">
        <f t="shared" si="543"/>
        <v>405335.28</v>
      </c>
      <c r="Q1283" s="159">
        <f t="shared" si="543"/>
        <v>405337.28</v>
      </c>
      <c r="R1283" s="159">
        <f t="shared" si="543"/>
        <v>405317.28</v>
      </c>
      <c r="S1283" s="159">
        <f t="shared" si="543"/>
        <v>352887.28</v>
      </c>
      <c r="T1283" s="159">
        <f t="shared" si="543"/>
        <v>352887.28</v>
      </c>
      <c r="U1283" s="159">
        <f t="shared" si="543"/>
        <v>352887.28</v>
      </c>
      <c r="V1283" s="159">
        <f t="shared" si="543"/>
        <v>352887.28</v>
      </c>
      <c r="W1283" s="159">
        <f t="shared" si="543"/>
        <v>352887.28</v>
      </c>
      <c r="X1283" s="159">
        <f t="shared" si="543"/>
        <v>352887.28</v>
      </c>
      <c r="Y1283" s="159">
        <f t="shared" si="543"/>
        <v>352887.28</v>
      </c>
      <c r="Z1283" s="159">
        <f t="shared" si="543"/>
        <v>352887.28</v>
      </c>
      <c r="AA1283" s="159">
        <f t="shared" si="543"/>
        <v>352887.28</v>
      </c>
      <c r="AB1283" s="159">
        <f t="shared" si="543"/>
        <v>352887.28</v>
      </c>
      <c r="AC1283" s="159">
        <f t="shared" si="543"/>
        <v>352887.28</v>
      </c>
      <c r="AD1283" s="159">
        <f t="shared" si="543"/>
        <v>352887.28</v>
      </c>
      <c r="AE1283" s="159">
        <f t="shared" si="543"/>
        <v>352887.28</v>
      </c>
      <c r="AF1283" s="159">
        <f t="shared" si="543"/>
        <v>352887.28</v>
      </c>
      <c r="AG1283" s="159">
        <f t="shared" si="543"/>
        <v>405317.28</v>
      </c>
    </row>
    <row r="1284" spans="1:33" ht="34.5" customHeight="1">
      <c r="A1284" s="17" t="s">
        <v>49</v>
      </c>
      <c r="B1284" s="55">
        <v>795</v>
      </c>
      <c r="C1284" s="16" t="s">
        <v>365</v>
      </c>
      <c r="D1284" s="16" t="s">
        <v>37</v>
      </c>
      <c r="E1284" s="16" t="s">
        <v>566</v>
      </c>
      <c r="F1284" s="16" t="s">
        <v>50</v>
      </c>
      <c r="G1284" s="159">
        <f>G1285</f>
        <v>405317.28</v>
      </c>
      <c r="H1284" s="159">
        <f t="shared" si="543"/>
        <v>405319.28</v>
      </c>
      <c r="I1284" s="159">
        <f t="shared" si="543"/>
        <v>405321.28</v>
      </c>
      <c r="J1284" s="159">
        <f t="shared" si="543"/>
        <v>405323.28</v>
      </c>
      <c r="K1284" s="159">
        <f t="shared" si="543"/>
        <v>405325.28</v>
      </c>
      <c r="L1284" s="159">
        <f t="shared" si="543"/>
        <v>405327.28</v>
      </c>
      <c r="M1284" s="159">
        <f t="shared" si="543"/>
        <v>405329.28</v>
      </c>
      <c r="N1284" s="159">
        <f t="shared" si="543"/>
        <v>405331.28</v>
      </c>
      <c r="O1284" s="159">
        <f t="shared" si="543"/>
        <v>405333.28</v>
      </c>
      <c r="P1284" s="159">
        <f t="shared" si="543"/>
        <v>405335.28</v>
      </c>
      <c r="Q1284" s="159">
        <f t="shared" si="543"/>
        <v>405337.28</v>
      </c>
      <c r="R1284" s="159">
        <f t="shared" si="543"/>
        <v>405317.28</v>
      </c>
      <c r="S1284" s="159">
        <f t="shared" si="543"/>
        <v>352887.28</v>
      </c>
      <c r="T1284" s="159">
        <f t="shared" si="543"/>
        <v>352887.28</v>
      </c>
      <c r="U1284" s="159">
        <f t="shared" si="543"/>
        <v>352887.28</v>
      </c>
      <c r="V1284" s="159">
        <f t="shared" si="543"/>
        <v>352887.28</v>
      </c>
      <c r="W1284" s="159">
        <f t="shared" si="543"/>
        <v>352887.28</v>
      </c>
      <c r="X1284" s="159">
        <f t="shared" si="543"/>
        <v>352887.28</v>
      </c>
      <c r="Y1284" s="159">
        <f t="shared" si="543"/>
        <v>352887.28</v>
      </c>
      <c r="Z1284" s="159">
        <f t="shared" si="543"/>
        <v>352887.28</v>
      </c>
      <c r="AA1284" s="159">
        <f t="shared" si="543"/>
        <v>352887.28</v>
      </c>
      <c r="AB1284" s="159">
        <f t="shared" si="543"/>
        <v>352887.28</v>
      </c>
      <c r="AC1284" s="159">
        <f t="shared" si="543"/>
        <v>352887.28</v>
      </c>
      <c r="AD1284" s="159">
        <f t="shared" si="543"/>
        <v>352887.28</v>
      </c>
      <c r="AE1284" s="159">
        <f t="shared" si="543"/>
        <v>352887.28</v>
      </c>
      <c r="AF1284" s="159">
        <f t="shared" si="543"/>
        <v>352887.28</v>
      </c>
      <c r="AG1284" s="159">
        <f t="shared" si="543"/>
        <v>405317.28</v>
      </c>
    </row>
    <row r="1285" spans="1:33" ht="34.5" customHeight="1">
      <c r="A1285" s="17" t="s">
        <v>51</v>
      </c>
      <c r="B1285" s="55">
        <v>795</v>
      </c>
      <c r="C1285" s="16" t="s">
        <v>365</v>
      </c>
      <c r="D1285" s="16" t="s">
        <v>37</v>
      </c>
      <c r="E1285" s="16" t="s">
        <v>566</v>
      </c>
      <c r="F1285" s="16" t="s">
        <v>52</v>
      </c>
      <c r="G1285" s="159">
        <f>352887.28+'прил 7'!G422+'прил 7'!G447</f>
        <v>405317.28</v>
      </c>
      <c r="H1285" s="159">
        <f>352887.28+'прил 7'!H422+'прил 7'!H447</f>
        <v>405319.28</v>
      </c>
      <c r="I1285" s="159">
        <f>352887.28+'прил 7'!I422+'прил 7'!I447</f>
        <v>405321.28</v>
      </c>
      <c r="J1285" s="159">
        <f>352887.28+'прил 7'!J422+'прил 7'!J447</f>
        <v>405323.28</v>
      </c>
      <c r="K1285" s="159">
        <f>352887.28+'прил 7'!K422+'прил 7'!K447</f>
        <v>405325.28</v>
      </c>
      <c r="L1285" s="159">
        <f>352887.28+'прил 7'!L422+'прил 7'!L447</f>
        <v>405327.28</v>
      </c>
      <c r="M1285" s="159">
        <f>352887.28+'прил 7'!M422+'прил 7'!M447</f>
        <v>405329.28</v>
      </c>
      <c r="N1285" s="159">
        <f>352887.28+'прил 7'!N422+'прил 7'!N447</f>
        <v>405331.28</v>
      </c>
      <c r="O1285" s="159">
        <f>352887.28+'прил 7'!O422+'прил 7'!O447</f>
        <v>405333.28</v>
      </c>
      <c r="P1285" s="159">
        <f>352887.28+'прил 7'!P422+'прил 7'!P447</f>
        <v>405335.28</v>
      </c>
      <c r="Q1285" s="159">
        <f>352887.28+'прил 7'!Q422+'прил 7'!Q447</f>
        <v>405337.28</v>
      </c>
      <c r="R1285" s="159">
        <f>352887.28+'прил 7'!R422+'прил 7'!R447</f>
        <v>405317.28</v>
      </c>
      <c r="S1285" s="159">
        <f>352887.28+'прил 7'!S422+'прил 7'!S447</f>
        <v>352887.28</v>
      </c>
      <c r="T1285" s="159">
        <f>352887.28+'прил 7'!T422+'прил 7'!T447</f>
        <v>352887.28</v>
      </c>
      <c r="U1285" s="159">
        <f>352887.28+'прил 7'!U422+'прил 7'!U447</f>
        <v>352887.28</v>
      </c>
      <c r="V1285" s="159">
        <f>352887.28+'прил 7'!V422+'прил 7'!V447</f>
        <v>352887.28</v>
      </c>
      <c r="W1285" s="159">
        <f>352887.28+'прил 7'!W422+'прил 7'!W447</f>
        <v>352887.28</v>
      </c>
      <c r="X1285" s="159">
        <f>352887.28+'прил 7'!X422+'прил 7'!X447</f>
        <v>352887.28</v>
      </c>
      <c r="Y1285" s="159">
        <f>352887.28+'прил 7'!Y422+'прил 7'!Y447</f>
        <v>352887.28</v>
      </c>
      <c r="Z1285" s="159">
        <f>352887.28+'прил 7'!Z422+'прил 7'!Z447</f>
        <v>352887.28</v>
      </c>
      <c r="AA1285" s="159">
        <f>352887.28+'прил 7'!AA422+'прил 7'!AA447</f>
        <v>352887.28</v>
      </c>
      <c r="AB1285" s="159">
        <f>352887.28+'прил 7'!AB422+'прил 7'!AB447</f>
        <v>352887.28</v>
      </c>
      <c r="AC1285" s="159">
        <f>352887.28+'прил 7'!AC422+'прил 7'!AC447</f>
        <v>352887.28</v>
      </c>
      <c r="AD1285" s="159">
        <f>352887.28+'прил 7'!AD422+'прил 7'!AD447</f>
        <v>352887.28</v>
      </c>
      <c r="AE1285" s="159">
        <f>352887.28+'прил 7'!AE422+'прил 7'!AE447</f>
        <v>352887.28</v>
      </c>
      <c r="AF1285" s="159">
        <f>352887.28+'прил 7'!AF422+'прил 7'!AF447</f>
        <v>352887.28</v>
      </c>
      <c r="AG1285" s="159">
        <v>405317.28</v>
      </c>
    </row>
    <row r="1286" spans="1:33" s="31" customFormat="1">
      <c r="A1286" s="17" t="s">
        <v>332</v>
      </c>
      <c r="B1286" s="15">
        <v>793</v>
      </c>
      <c r="C1286" s="16" t="s">
        <v>108</v>
      </c>
      <c r="D1286" s="16" t="s">
        <v>26</v>
      </c>
      <c r="E1286" s="16" t="s">
        <v>566</v>
      </c>
      <c r="F1286" s="16" t="s">
        <v>333</v>
      </c>
      <c r="G1286" s="159">
        <f>G1287</f>
        <v>30000</v>
      </c>
      <c r="H1286" s="159">
        <f t="shared" ref="H1286:AG1286" si="544">H1287</f>
        <v>30001</v>
      </c>
      <c r="I1286" s="159">
        <f t="shared" si="544"/>
        <v>30002</v>
      </c>
      <c r="J1286" s="159">
        <f t="shared" si="544"/>
        <v>30003</v>
      </c>
      <c r="K1286" s="159">
        <f t="shared" si="544"/>
        <v>30004</v>
      </c>
      <c r="L1286" s="159">
        <f t="shared" si="544"/>
        <v>30005</v>
      </c>
      <c r="M1286" s="159">
        <f t="shared" si="544"/>
        <v>30006</v>
      </c>
      <c r="N1286" s="159">
        <f t="shared" si="544"/>
        <v>30007</v>
      </c>
      <c r="O1286" s="159">
        <f t="shared" si="544"/>
        <v>30008</v>
      </c>
      <c r="P1286" s="159">
        <f t="shared" si="544"/>
        <v>30009</v>
      </c>
      <c r="Q1286" s="159">
        <f t="shared" si="544"/>
        <v>30010</v>
      </c>
      <c r="R1286" s="159">
        <f t="shared" si="544"/>
        <v>30000</v>
      </c>
      <c r="S1286" s="159">
        <f t="shared" si="544"/>
        <v>0</v>
      </c>
      <c r="T1286" s="159">
        <f t="shared" si="544"/>
        <v>0</v>
      </c>
      <c r="U1286" s="159">
        <f t="shared" si="544"/>
        <v>0</v>
      </c>
      <c r="V1286" s="159">
        <f t="shared" si="544"/>
        <v>0</v>
      </c>
      <c r="W1286" s="159">
        <f t="shared" si="544"/>
        <v>0</v>
      </c>
      <c r="X1286" s="159">
        <f t="shared" si="544"/>
        <v>0</v>
      </c>
      <c r="Y1286" s="159">
        <f t="shared" si="544"/>
        <v>0</v>
      </c>
      <c r="Z1286" s="159">
        <f t="shared" si="544"/>
        <v>0</v>
      </c>
      <c r="AA1286" s="159">
        <f t="shared" si="544"/>
        <v>0</v>
      </c>
      <c r="AB1286" s="159">
        <f t="shared" si="544"/>
        <v>0</v>
      </c>
      <c r="AC1286" s="159">
        <f t="shared" si="544"/>
        <v>0</v>
      </c>
      <c r="AD1286" s="159">
        <f t="shared" si="544"/>
        <v>0</v>
      </c>
      <c r="AE1286" s="159">
        <f t="shared" si="544"/>
        <v>0</v>
      </c>
      <c r="AF1286" s="159">
        <f t="shared" si="544"/>
        <v>0</v>
      </c>
      <c r="AG1286" s="159">
        <f t="shared" si="544"/>
        <v>30000</v>
      </c>
    </row>
    <row r="1287" spans="1:33" ht="30.75" customHeight="1">
      <c r="A1287" s="17" t="s">
        <v>336</v>
      </c>
      <c r="B1287" s="15">
        <v>793</v>
      </c>
      <c r="C1287" s="16" t="s">
        <v>108</v>
      </c>
      <c r="D1287" s="16" t="s">
        <v>109</v>
      </c>
      <c r="E1287" s="16" t="s">
        <v>566</v>
      </c>
      <c r="F1287" s="16" t="s">
        <v>335</v>
      </c>
      <c r="G1287" s="159">
        <f>'прил 7'!G1303</f>
        <v>30000</v>
      </c>
      <c r="H1287" s="159">
        <f>'прил 7'!H1303</f>
        <v>30001</v>
      </c>
      <c r="I1287" s="159">
        <f>'прил 7'!I1303</f>
        <v>30002</v>
      </c>
      <c r="J1287" s="159">
        <f>'прил 7'!J1303</f>
        <v>30003</v>
      </c>
      <c r="K1287" s="159">
        <f>'прил 7'!K1303</f>
        <v>30004</v>
      </c>
      <c r="L1287" s="159">
        <f>'прил 7'!L1303</f>
        <v>30005</v>
      </c>
      <c r="M1287" s="159">
        <f>'прил 7'!M1303</f>
        <v>30006</v>
      </c>
      <c r="N1287" s="159">
        <f>'прил 7'!N1303</f>
        <v>30007</v>
      </c>
      <c r="O1287" s="159">
        <f>'прил 7'!O1303</f>
        <v>30008</v>
      </c>
      <c r="P1287" s="159">
        <f>'прил 7'!P1303</f>
        <v>30009</v>
      </c>
      <c r="Q1287" s="159">
        <f>'прил 7'!Q1303</f>
        <v>30010</v>
      </c>
      <c r="R1287" s="159">
        <f>'прил 7'!R1303</f>
        <v>30000</v>
      </c>
      <c r="S1287" s="159">
        <f>'прил 7'!S1303</f>
        <v>0</v>
      </c>
      <c r="T1287" s="159">
        <f>'прил 7'!T1303</f>
        <v>0</v>
      </c>
      <c r="U1287" s="159">
        <f>'прил 7'!U1303</f>
        <v>0</v>
      </c>
      <c r="V1287" s="159">
        <f>'прил 7'!V1303</f>
        <v>0</v>
      </c>
      <c r="W1287" s="159">
        <f>'прил 7'!W1303</f>
        <v>0</v>
      </c>
      <c r="X1287" s="159">
        <f>'прил 7'!X1303</f>
        <v>0</v>
      </c>
      <c r="Y1287" s="159">
        <f>'прил 7'!Y1303</f>
        <v>0</v>
      </c>
      <c r="Z1287" s="159">
        <f>'прил 7'!Z1303</f>
        <v>0</v>
      </c>
      <c r="AA1287" s="159">
        <f>'прил 7'!AA1303</f>
        <v>0</v>
      </c>
      <c r="AB1287" s="159">
        <f>'прил 7'!AB1303</f>
        <v>0</v>
      </c>
      <c r="AC1287" s="159">
        <f>'прил 7'!AC1303</f>
        <v>0</v>
      </c>
      <c r="AD1287" s="159">
        <f>'прил 7'!AD1303</f>
        <v>0</v>
      </c>
      <c r="AE1287" s="159">
        <f>'прил 7'!AE1303</f>
        <v>0</v>
      </c>
      <c r="AF1287" s="159">
        <f>'прил 7'!AF1303</f>
        <v>0</v>
      </c>
      <c r="AG1287" s="159">
        <v>30000</v>
      </c>
    </row>
    <row r="1288" spans="1:33" s="4" customFormat="1" ht="21" hidden="1" customHeight="1">
      <c r="A1288" s="17" t="s">
        <v>343</v>
      </c>
      <c r="B1288" s="15">
        <v>793</v>
      </c>
      <c r="C1288" s="16" t="s">
        <v>365</v>
      </c>
      <c r="D1288" s="16" t="s">
        <v>109</v>
      </c>
      <c r="E1288" s="16" t="s">
        <v>566</v>
      </c>
      <c r="F1288" s="16" t="s">
        <v>344</v>
      </c>
      <c r="G1288" s="159">
        <f>G1289</f>
        <v>365116.6</v>
      </c>
      <c r="H1288" s="159">
        <f t="shared" ref="H1288:AG1288" si="545">H1289</f>
        <v>365116.6</v>
      </c>
      <c r="I1288" s="159">
        <f t="shared" si="545"/>
        <v>365116.6</v>
      </c>
      <c r="J1288" s="159">
        <f t="shared" si="545"/>
        <v>365116.6</v>
      </c>
      <c r="K1288" s="159">
        <f t="shared" si="545"/>
        <v>365116.6</v>
      </c>
      <c r="L1288" s="159">
        <f t="shared" si="545"/>
        <v>365116.6</v>
      </c>
      <c r="M1288" s="159">
        <f t="shared" si="545"/>
        <v>365116.6</v>
      </c>
      <c r="N1288" s="159">
        <f t="shared" si="545"/>
        <v>365116.6</v>
      </c>
      <c r="O1288" s="159">
        <f t="shared" si="545"/>
        <v>365116.6</v>
      </c>
      <c r="P1288" s="159">
        <f t="shared" si="545"/>
        <v>365116.6</v>
      </c>
      <c r="Q1288" s="159">
        <f t="shared" si="545"/>
        <v>365116.6</v>
      </c>
      <c r="R1288" s="159">
        <f t="shared" si="545"/>
        <v>365116.6</v>
      </c>
      <c r="S1288" s="159">
        <f t="shared" si="545"/>
        <v>0</v>
      </c>
      <c r="T1288" s="159">
        <f t="shared" si="545"/>
        <v>0</v>
      </c>
      <c r="U1288" s="159">
        <f t="shared" si="545"/>
        <v>0</v>
      </c>
      <c r="V1288" s="159">
        <f t="shared" si="545"/>
        <v>0</v>
      </c>
      <c r="W1288" s="159">
        <f t="shared" si="545"/>
        <v>0</v>
      </c>
      <c r="X1288" s="159">
        <f t="shared" si="545"/>
        <v>0</v>
      </c>
      <c r="Y1288" s="159">
        <f t="shared" si="545"/>
        <v>0</v>
      </c>
      <c r="Z1288" s="159">
        <f t="shared" si="545"/>
        <v>0</v>
      </c>
      <c r="AA1288" s="159">
        <f t="shared" si="545"/>
        <v>0</v>
      </c>
      <c r="AB1288" s="159">
        <f t="shared" si="545"/>
        <v>0</v>
      </c>
      <c r="AC1288" s="159">
        <f t="shared" si="545"/>
        <v>0</v>
      </c>
      <c r="AD1288" s="159">
        <f t="shared" si="545"/>
        <v>0</v>
      </c>
      <c r="AE1288" s="159">
        <f t="shared" si="545"/>
        <v>0</v>
      </c>
      <c r="AF1288" s="159">
        <f t="shared" si="545"/>
        <v>0</v>
      </c>
      <c r="AG1288" s="159">
        <f t="shared" si="545"/>
        <v>0</v>
      </c>
    </row>
    <row r="1289" spans="1:33" s="19" customFormat="1" ht="19.5" hidden="1" customHeight="1">
      <c r="A1289" s="17" t="s">
        <v>371</v>
      </c>
      <c r="B1289" s="15">
        <v>793</v>
      </c>
      <c r="C1289" s="16" t="s">
        <v>365</v>
      </c>
      <c r="D1289" s="16" t="s">
        <v>109</v>
      </c>
      <c r="E1289" s="16" t="s">
        <v>566</v>
      </c>
      <c r="F1289" s="16" t="s">
        <v>372</v>
      </c>
      <c r="G1289" s="159">
        <f>'прил 7'!G1252</f>
        <v>365116.6</v>
      </c>
      <c r="H1289" s="159">
        <f>'прил 7'!H1252</f>
        <v>365116.6</v>
      </c>
      <c r="I1289" s="159">
        <f>'прил 7'!I1252</f>
        <v>365116.6</v>
      </c>
      <c r="J1289" s="159">
        <f>'прил 7'!J1252</f>
        <v>365116.6</v>
      </c>
      <c r="K1289" s="159">
        <f>'прил 7'!K1252</f>
        <v>365116.6</v>
      </c>
      <c r="L1289" s="159">
        <f>'прил 7'!L1252</f>
        <v>365116.6</v>
      </c>
      <c r="M1289" s="159">
        <f>'прил 7'!M1252</f>
        <v>365116.6</v>
      </c>
      <c r="N1289" s="159">
        <f>'прил 7'!N1252</f>
        <v>365116.6</v>
      </c>
      <c r="O1289" s="159">
        <f>'прил 7'!O1252</f>
        <v>365116.6</v>
      </c>
      <c r="P1289" s="159">
        <f>'прил 7'!P1252</f>
        <v>365116.6</v>
      </c>
      <c r="Q1289" s="159">
        <f>'прил 7'!Q1252</f>
        <v>365116.6</v>
      </c>
      <c r="R1289" s="159">
        <f>'прил 7'!R1252</f>
        <v>365116.6</v>
      </c>
      <c r="S1289" s="159">
        <f>'прил 7'!S1252</f>
        <v>0</v>
      </c>
      <c r="T1289" s="159">
        <f>'прил 7'!T1252</f>
        <v>0</v>
      </c>
      <c r="U1289" s="159">
        <f>'прил 7'!U1252</f>
        <v>0</v>
      </c>
      <c r="V1289" s="159">
        <f>'прил 7'!V1252</f>
        <v>0</v>
      </c>
      <c r="W1289" s="159">
        <f>'прил 7'!W1252</f>
        <v>0</v>
      </c>
      <c r="X1289" s="159">
        <f>'прил 7'!X1252</f>
        <v>0</v>
      </c>
      <c r="Y1289" s="159">
        <f>'прил 7'!Y1252</f>
        <v>0</v>
      </c>
      <c r="Z1289" s="159">
        <f>'прил 7'!Z1252</f>
        <v>0</v>
      </c>
      <c r="AA1289" s="159">
        <f>'прил 7'!AA1252</f>
        <v>0</v>
      </c>
      <c r="AB1289" s="159">
        <f>'прил 7'!AB1252</f>
        <v>0</v>
      </c>
      <c r="AC1289" s="159">
        <f>'прил 7'!AC1252</f>
        <v>0</v>
      </c>
      <c r="AD1289" s="159">
        <f>'прил 7'!AD1252</f>
        <v>0</v>
      </c>
      <c r="AE1289" s="159">
        <f>'прил 7'!AE1252</f>
        <v>0</v>
      </c>
      <c r="AF1289" s="159">
        <f>'прил 7'!AF1252</f>
        <v>0</v>
      </c>
      <c r="AG1289" s="159">
        <f>'прил 7'!AG1252</f>
        <v>0</v>
      </c>
    </row>
    <row r="1290" spans="1:33" s="19" customFormat="1" ht="36.75" hidden="1" customHeight="1">
      <c r="A1290" s="17" t="s">
        <v>40</v>
      </c>
      <c r="B1290" s="15"/>
      <c r="C1290" s="16"/>
      <c r="D1290" s="16"/>
      <c r="E1290" s="16" t="s">
        <v>566</v>
      </c>
      <c r="F1290" s="16" t="s">
        <v>41</v>
      </c>
      <c r="G1290" s="159">
        <f>G1291</f>
        <v>0</v>
      </c>
      <c r="H1290" s="159">
        <f t="shared" ref="H1290:AG1290" si="546">H1291</f>
        <v>0</v>
      </c>
      <c r="I1290" s="159">
        <f t="shared" si="546"/>
        <v>0</v>
      </c>
      <c r="J1290" s="159">
        <f t="shared" si="546"/>
        <v>0</v>
      </c>
      <c r="K1290" s="159">
        <f t="shared" si="546"/>
        <v>0</v>
      </c>
      <c r="L1290" s="159">
        <f t="shared" si="546"/>
        <v>0</v>
      </c>
      <c r="M1290" s="159">
        <f t="shared" si="546"/>
        <v>0</v>
      </c>
      <c r="N1290" s="159">
        <f t="shared" si="546"/>
        <v>0</v>
      </c>
      <c r="O1290" s="159">
        <f t="shared" si="546"/>
        <v>0</v>
      </c>
      <c r="P1290" s="159">
        <f t="shared" si="546"/>
        <v>0</v>
      </c>
      <c r="Q1290" s="159">
        <f t="shared" si="546"/>
        <v>0</v>
      </c>
      <c r="R1290" s="159">
        <f t="shared" si="546"/>
        <v>0</v>
      </c>
      <c r="S1290" s="159">
        <f t="shared" si="546"/>
        <v>0</v>
      </c>
      <c r="T1290" s="159">
        <f t="shared" si="546"/>
        <v>0</v>
      </c>
      <c r="U1290" s="159">
        <f t="shared" si="546"/>
        <v>0</v>
      </c>
      <c r="V1290" s="159">
        <f t="shared" si="546"/>
        <v>0</v>
      </c>
      <c r="W1290" s="159">
        <f t="shared" si="546"/>
        <v>0</v>
      </c>
      <c r="X1290" s="159">
        <f t="shared" si="546"/>
        <v>0</v>
      </c>
      <c r="Y1290" s="159">
        <f t="shared" si="546"/>
        <v>0</v>
      </c>
      <c r="Z1290" s="159">
        <f t="shared" si="546"/>
        <v>0</v>
      </c>
      <c r="AA1290" s="159">
        <f t="shared" si="546"/>
        <v>0</v>
      </c>
      <c r="AB1290" s="159">
        <f t="shared" si="546"/>
        <v>0</v>
      </c>
      <c r="AC1290" s="159">
        <f t="shared" si="546"/>
        <v>0</v>
      </c>
      <c r="AD1290" s="159">
        <f t="shared" si="546"/>
        <v>0</v>
      </c>
      <c r="AE1290" s="159">
        <f t="shared" si="546"/>
        <v>0</v>
      </c>
      <c r="AF1290" s="159">
        <f t="shared" si="546"/>
        <v>0</v>
      </c>
      <c r="AG1290" s="159">
        <f t="shared" si="546"/>
        <v>0</v>
      </c>
    </row>
    <row r="1291" spans="1:33" s="19" customFormat="1" ht="19.5" hidden="1" customHeight="1">
      <c r="A1291" s="17" t="s">
        <v>42</v>
      </c>
      <c r="B1291" s="15"/>
      <c r="C1291" s="16"/>
      <c r="D1291" s="16"/>
      <c r="E1291" s="16" t="s">
        <v>566</v>
      </c>
      <c r="F1291" s="16" t="s">
        <v>43</v>
      </c>
      <c r="G1291" s="159"/>
      <c r="H1291" s="159"/>
      <c r="I1291" s="159"/>
      <c r="J1291" s="159"/>
      <c r="K1291" s="159"/>
      <c r="L1291" s="159"/>
      <c r="M1291" s="159"/>
      <c r="N1291" s="159"/>
      <c r="O1291" s="159"/>
      <c r="P1291" s="159"/>
      <c r="Q1291" s="159"/>
      <c r="R1291" s="159"/>
      <c r="S1291" s="159"/>
      <c r="T1291" s="159"/>
      <c r="U1291" s="159"/>
      <c r="V1291" s="159"/>
      <c r="W1291" s="159"/>
      <c r="X1291" s="159"/>
      <c r="Y1291" s="159"/>
      <c r="Z1291" s="159"/>
      <c r="AA1291" s="159"/>
      <c r="AB1291" s="159"/>
      <c r="AC1291" s="159"/>
      <c r="AD1291" s="159"/>
      <c r="AE1291" s="159"/>
      <c r="AF1291" s="159"/>
      <c r="AG1291" s="159"/>
    </row>
    <row r="1292" spans="1:33" s="52" customFormat="1">
      <c r="A1292" s="17" t="s">
        <v>343</v>
      </c>
      <c r="B1292" s="15">
        <v>793</v>
      </c>
      <c r="C1292" s="16" t="s">
        <v>113</v>
      </c>
      <c r="D1292" s="16" t="s">
        <v>37</v>
      </c>
      <c r="E1292" s="16" t="s">
        <v>566</v>
      </c>
      <c r="F1292" s="16" t="s">
        <v>344</v>
      </c>
      <c r="G1292" s="159">
        <f>G1293</f>
        <v>672306.64</v>
      </c>
      <c r="H1292" s="159">
        <f t="shared" ref="H1292:AG1292" si="547">H1293</f>
        <v>672309.64</v>
      </c>
      <c r="I1292" s="159">
        <f t="shared" si="547"/>
        <v>672312.64</v>
      </c>
      <c r="J1292" s="159">
        <f t="shared" si="547"/>
        <v>672315.64</v>
      </c>
      <c r="K1292" s="159">
        <f t="shared" si="547"/>
        <v>672318.64</v>
      </c>
      <c r="L1292" s="159">
        <f t="shared" si="547"/>
        <v>672321.64</v>
      </c>
      <c r="M1292" s="159">
        <f t="shared" si="547"/>
        <v>672324.64</v>
      </c>
      <c r="N1292" s="159">
        <f t="shared" si="547"/>
        <v>672327.64</v>
      </c>
      <c r="O1292" s="159">
        <f t="shared" si="547"/>
        <v>672330.64</v>
      </c>
      <c r="P1292" s="159">
        <f t="shared" si="547"/>
        <v>672333.64</v>
      </c>
      <c r="Q1292" s="159">
        <f t="shared" si="547"/>
        <v>672336.64</v>
      </c>
      <c r="R1292" s="159">
        <f t="shared" si="547"/>
        <v>672306.64</v>
      </c>
      <c r="S1292" s="159">
        <f t="shared" si="547"/>
        <v>0</v>
      </c>
      <c r="T1292" s="159">
        <f t="shared" si="547"/>
        <v>0</v>
      </c>
      <c r="U1292" s="159">
        <f t="shared" si="547"/>
        <v>0</v>
      </c>
      <c r="V1292" s="159">
        <f t="shared" si="547"/>
        <v>0</v>
      </c>
      <c r="W1292" s="159">
        <f t="shared" si="547"/>
        <v>0</v>
      </c>
      <c r="X1292" s="159">
        <f t="shared" si="547"/>
        <v>0</v>
      </c>
      <c r="Y1292" s="159">
        <f t="shared" si="547"/>
        <v>0</v>
      </c>
      <c r="Z1292" s="159">
        <f t="shared" si="547"/>
        <v>0</v>
      </c>
      <c r="AA1292" s="159">
        <f t="shared" si="547"/>
        <v>0</v>
      </c>
      <c r="AB1292" s="159">
        <f t="shared" si="547"/>
        <v>0</v>
      </c>
      <c r="AC1292" s="159">
        <f t="shared" si="547"/>
        <v>0</v>
      </c>
      <c r="AD1292" s="159">
        <f t="shared" si="547"/>
        <v>0</v>
      </c>
      <c r="AE1292" s="159">
        <f t="shared" si="547"/>
        <v>0</v>
      </c>
      <c r="AF1292" s="159">
        <f t="shared" si="547"/>
        <v>0</v>
      </c>
      <c r="AG1292" s="159">
        <f t="shared" si="547"/>
        <v>672306.64</v>
      </c>
    </row>
    <row r="1293" spans="1:33" s="52" customFormat="1">
      <c r="A1293" s="17" t="s">
        <v>371</v>
      </c>
      <c r="B1293" s="15">
        <v>793</v>
      </c>
      <c r="C1293" s="16" t="s">
        <v>113</v>
      </c>
      <c r="D1293" s="16" t="s">
        <v>37</v>
      </c>
      <c r="E1293" s="16" t="s">
        <v>566</v>
      </c>
      <c r="F1293" s="16" t="s">
        <v>372</v>
      </c>
      <c r="G1293" s="159">
        <f>'прил 7'!G170+'прил 7'!G326+'прил 7'!G1252+'прил 7'!G1705</f>
        <v>672306.64</v>
      </c>
      <c r="H1293" s="159">
        <f>'прил 7'!H170+'прил 7'!H326+'прил 7'!H1252+'прил 7'!H1705</f>
        <v>672309.64</v>
      </c>
      <c r="I1293" s="159">
        <f>'прил 7'!I170+'прил 7'!I326+'прил 7'!I1252+'прил 7'!I1705</f>
        <v>672312.64</v>
      </c>
      <c r="J1293" s="159">
        <f>'прил 7'!J170+'прил 7'!J326+'прил 7'!J1252+'прил 7'!J1705</f>
        <v>672315.64</v>
      </c>
      <c r="K1293" s="159">
        <f>'прил 7'!K170+'прил 7'!K326+'прил 7'!K1252+'прил 7'!K1705</f>
        <v>672318.64</v>
      </c>
      <c r="L1293" s="159">
        <f>'прил 7'!L170+'прил 7'!L326+'прил 7'!L1252+'прил 7'!L1705</f>
        <v>672321.64</v>
      </c>
      <c r="M1293" s="159">
        <f>'прил 7'!M170+'прил 7'!M326+'прил 7'!M1252+'прил 7'!M1705</f>
        <v>672324.64</v>
      </c>
      <c r="N1293" s="159">
        <f>'прил 7'!N170+'прил 7'!N326+'прил 7'!N1252+'прил 7'!N1705</f>
        <v>672327.64</v>
      </c>
      <c r="O1293" s="159">
        <f>'прил 7'!O170+'прил 7'!O326+'прил 7'!O1252+'прил 7'!O1705</f>
        <v>672330.64</v>
      </c>
      <c r="P1293" s="159">
        <f>'прил 7'!P170+'прил 7'!P326+'прил 7'!P1252+'прил 7'!P1705</f>
        <v>672333.64</v>
      </c>
      <c r="Q1293" s="159">
        <f>'прил 7'!Q170+'прил 7'!Q326+'прил 7'!Q1252+'прил 7'!Q1705</f>
        <v>672336.64</v>
      </c>
      <c r="R1293" s="159">
        <f>'прил 7'!R170+'прил 7'!R326+'прил 7'!R1252+'прил 7'!R1705</f>
        <v>672306.64</v>
      </c>
      <c r="S1293" s="159">
        <f>'прил 7'!S170+'прил 7'!S326+'прил 7'!S1252+'прил 7'!S1705</f>
        <v>0</v>
      </c>
      <c r="T1293" s="159">
        <f>'прил 7'!T170+'прил 7'!T326+'прил 7'!T1252+'прил 7'!T1705</f>
        <v>0</v>
      </c>
      <c r="U1293" s="159">
        <f>'прил 7'!U170+'прил 7'!U326+'прил 7'!U1252+'прил 7'!U1705</f>
        <v>0</v>
      </c>
      <c r="V1293" s="159">
        <f>'прил 7'!V170+'прил 7'!V326+'прил 7'!V1252+'прил 7'!V1705</f>
        <v>0</v>
      </c>
      <c r="W1293" s="159">
        <f>'прил 7'!W170+'прил 7'!W326+'прил 7'!W1252+'прил 7'!W1705</f>
        <v>0</v>
      </c>
      <c r="X1293" s="159">
        <f>'прил 7'!X170+'прил 7'!X326+'прил 7'!X1252+'прил 7'!X1705</f>
        <v>0</v>
      </c>
      <c r="Y1293" s="159">
        <f>'прил 7'!Y170+'прил 7'!Y326+'прил 7'!Y1252+'прил 7'!Y1705</f>
        <v>0</v>
      </c>
      <c r="Z1293" s="159">
        <f>'прил 7'!Z170+'прил 7'!Z326+'прил 7'!Z1252+'прил 7'!Z1705</f>
        <v>0</v>
      </c>
      <c r="AA1293" s="159">
        <f>'прил 7'!AA170+'прил 7'!AA326+'прил 7'!AA1252+'прил 7'!AA1705</f>
        <v>0</v>
      </c>
      <c r="AB1293" s="159">
        <f>'прил 7'!AB170+'прил 7'!AB326+'прил 7'!AB1252+'прил 7'!AB1705</f>
        <v>0</v>
      </c>
      <c r="AC1293" s="159">
        <f>'прил 7'!AC170+'прил 7'!AC326+'прил 7'!AC1252+'прил 7'!AC1705</f>
        <v>0</v>
      </c>
      <c r="AD1293" s="159">
        <f>'прил 7'!AD170+'прил 7'!AD326+'прил 7'!AD1252+'прил 7'!AD1705</f>
        <v>0</v>
      </c>
      <c r="AE1293" s="159">
        <f>'прил 7'!AE170+'прил 7'!AE326+'прил 7'!AE1252+'прил 7'!AE1705</f>
        <v>0</v>
      </c>
      <c r="AF1293" s="159">
        <f>'прил 7'!AF170+'прил 7'!AF326+'прил 7'!AF1252+'прил 7'!AF1705</f>
        <v>0</v>
      </c>
      <c r="AG1293" s="159">
        <v>672306.64</v>
      </c>
    </row>
    <row r="1294" spans="1:33" s="31" customFormat="1" ht="25.5">
      <c r="A1294" s="17" t="s">
        <v>40</v>
      </c>
      <c r="B1294" s="16" t="s">
        <v>156</v>
      </c>
      <c r="C1294" s="16" t="s">
        <v>108</v>
      </c>
      <c r="D1294" s="16" t="s">
        <v>90</v>
      </c>
      <c r="E1294" s="16" t="s">
        <v>566</v>
      </c>
      <c r="F1294" s="16" t="s">
        <v>41</v>
      </c>
      <c r="G1294" s="159">
        <f>G1295</f>
        <v>477328.2</v>
      </c>
      <c r="H1294" s="159">
        <f t="shared" ref="H1294:AG1294" si="548">H1295</f>
        <v>477331.20000000001</v>
      </c>
      <c r="I1294" s="159">
        <f t="shared" si="548"/>
        <v>477334.2</v>
      </c>
      <c r="J1294" s="159">
        <f t="shared" si="548"/>
        <v>477337.2</v>
      </c>
      <c r="K1294" s="159">
        <f t="shared" si="548"/>
        <v>477340.2</v>
      </c>
      <c r="L1294" s="159">
        <f t="shared" si="548"/>
        <v>477343.2</v>
      </c>
      <c r="M1294" s="159">
        <f t="shared" si="548"/>
        <v>477346.2</v>
      </c>
      <c r="N1294" s="159">
        <f t="shared" si="548"/>
        <v>477349.2</v>
      </c>
      <c r="O1294" s="159">
        <f t="shared" si="548"/>
        <v>477352.2</v>
      </c>
      <c r="P1294" s="159">
        <f t="shared" si="548"/>
        <v>477355.2</v>
      </c>
      <c r="Q1294" s="159">
        <f t="shared" si="548"/>
        <v>477358.2</v>
      </c>
      <c r="R1294" s="159">
        <f t="shared" si="548"/>
        <v>477108.2</v>
      </c>
      <c r="S1294" s="159">
        <f t="shared" si="548"/>
        <v>0</v>
      </c>
      <c r="T1294" s="159">
        <f t="shared" si="548"/>
        <v>0</v>
      </c>
      <c r="U1294" s="159">
        <f t="shared" si="548"/>
        <v>0</v>
      </c>
      <c r="V1294" s="159">
        <f t="shared" si="548"/>
        <v>0</v>
      </c>
      <c r="W1294" s="159">
        <f t="shared" si="548"/>
        <v>0</v>
      </c>
      <c r="X1294" s="159">
        <f t="shared" si="548"/>
        <v>0</v>
      </c>
      <c r="Y1294" s="159">
        <f t="shared" si="548"/>
        <v>0</v>
      </c>
      <c r="Z1294" s="159">
        <f t="shared" si="548"/>
        <v>0</v>
      </c>
      <c r="AA1294" s="159">
        <f t="shared" si="548"/>
        <v>0</v>
      </c>
      <c r="AB1294" s="159">
        <f t="shared" si="548"/>
        <v>0</v>
      </c>
      <c r="AC1294" s="159">
        <f t="shared" si="548"/>
        <v>0</v>
      </c>
      <c r="AD1294" s="159">
        <f t="shared" si="548"/>
        <v>0</v>
      </c>
      <c r="AE1294" s="159">
        <f t="shared" si="548"/>
        <v>0</v>
      </c>
      <c r="AF1294" s="159">
        <f t="shared" si="548"/>
        <v>0</v>
      </c>
      <c r="AG1294" s="159">
        <f t="shared" si="548"/>
        <v>477108.2</v>
      </c>
    </row>
    <row r="1295" spans="1:33">
      <c r="A1295" s="17" t="s">
        <v>42</v>
      </c>
      <c r="B1295" s="16" t="s">
        <v>156</v>
      </c>
      <c r="C1295" s="16" t="s">
        <v>108</v>
      </c>
      <c r="D1295" s="16" t="s">
        <v>90</v>
      </c>
      <c r="E1295" s="16" t="s">
        <v>566</v>
      </c>
      <c r="F1295" s="16" t="s">
        <v>43</v>
      </c>
      <c r="G1295" s="159">
        <f>'прил 7'!G717+'прил 7'!G666+'прил 7'!G324</f>
        <v>477328.2</v>
      </c>
      <c r="H1295" s="159">
        <f>'прил 7'!H717+'прил 7'!H666+'прил 7'!H324</f>
        <v>477331.20000000001</v>
      </c>
      <c r="I1295" s="159">
        <f>'прил 7'!I717+'прил 7'!I666+'прил 7'!I324</f>
        <v>477334.2</v>
      </c>
      <c r="J1295" s="159">
        <f>'прил 7'!J717+'прил 7'!J666+'прил 7'!J324</f>
        <v>477337.2</v>
      </c>
      <c r="K1295" s="159">
        <f>'прил 7'!K717+'прил 7'!K666+'прил 7'!K324</f>
        <v>477340.2</v>
      </c>
      <c r="L1295" s="159">
        <f>'прил 7'!L717+'прил 7'!L666+'прил 7'!L324</f>
        <v>477343.2</v>
      </c>
      <c r="M1295" s="159">
        <f>'прил 7'!M717+'прил 7'!M666+'прил 7'!M324</f>
        <v>477346.2</v>
      </c>
      <c r="N1295" s="159">
        <f>'прил 7'!N717+'прил 7'!N666+'прил 7'!N324</f>
        <v>477349.2</v>
      </c>
      <c r="O1295" s="159">
        <f>'прил 7'!O717+'прил 7'!O666+'прил 7'!O324</f>
        <v>477352.2</v>
      </c>
      <c r="P1295" s="159">
        <f>'прил 7'!P717+'прил 7'!P666+'прил 7'!P324</f>
        <v>477355.2</v>
      </c>
      <c r="Q1295" s="159">
        <f>'прил 7'!Q717+'прил 7'!Q666+'прил 7'!Q324</f>
        <v>477358.2</v>
      </c>
      <c r="R1295" s="159">
        <f>'прил 7'!R717+'прил 7'!R666+'прил 7'!R324</f>
        <v>477108.2</v>
      </c>
      <c r="S1295" s="159">
        <f>'прил 7'!S717+'прил 7'!S666+'прил 7'!S324</f>
        <v>0</v>
      </c>
      <c r="T1295" s="159">
        <f>'прил 7'!T717+'прил 7'!T666+'прил 7'!T324</f>
        <v>0</v>
      </c>
      <c r="U1295" s="159">
        <f>'прил 7'!U717+'прил 7'!U666+'прил 7'!U324</f>
        <v>0</v>
      </c>
      <c r="V1295" s="159">
        <f>'прил 7'!V717+'прил 7'!V666+'прил 7'!V324</f>
        <v>0</v>
      </c>
      <c r="W1295" s="159">
        <f>'прил 7'!W717+'прил 7'!W666+'прил 7'!W324</f>
        <v>0</v>
      </c>
      <c r="X1295" s="159">
        <f>'прил 7'!X717+'прил 7'!X666+'прил 7'!X324</f>
        <v>0</v>
      </c>
      <c r="Y1295" s="159">
        <f>'прил 7'!Y717+'прил 7'!Y666+'прил 7'!Y324</f>
        <v>0</v>
      </c>
      <c r="Z1295" s="159">
        <f>'прил 7'!Z717+'прил 7'!Z666+'прил 7'!Z324</f>
        <v>0</v>
      </c>
      <c r="AA1295" s="159">
        <f>'прил 7'!AA717+'прил 7'!AA666+'прил 7'!AA324</f>
        <v>0</v>
      </c>
      <c r="AB1295" s="159">
        <f>'прил 7'!AB717+'прил 7'!AB666+'прил 7'!AB324</f>
        <v>0</v>
      </c>
      <c r="AC1295" s="159">
        <f>'прил 7'!AC717+'прил 7'!AC666+'прил 7'!AC324</f>
        <v>0</v>
      </c>
      <c r="AD1295" s="159">
        <f>'прил 7'!AD717+'прил 7'!AD666+'прил 7'!AD324</f>
        <v>0</v>
      </c>
      <c r="AE1295" s="159">
        <f>'прил 7'!AE717+'прил 7'!AE666+'прил 7'!AE324</f>
        <v>0</v>
      </c>
      <c r="AF1295" s="159">
        <f>'прил 7'!AF717+'прил 7'!AF666+'прил 7'!AF324</f>
        <v>0</v>
      </c>
      <c r="AG1295" s="159">
        <v>477108.2</v>
      </c>
    </row>
    <row r="1296" spans="1:33">
      <c r="A1296" s="17" t="s">
        <v>100</v>
      </c>
      <c r="B1296" s="15">
        <v>793</v>
      </c>
      <c r="C1296" s="16" t="s">
        <v>26</v>
      </c>
      <c r="D1296" s="16" t="s">
        <v>113</v>
      </c>
      <c r="E1296" s="16" t="s">
        <v>566</v>
      </c>
      <c r="F1296" s="16" t="s">
        <v>101</v>
      </c>
      <c r="G1296" s="159">
        <f>G1300+G1299</f>
        <v>30047.88</v>
      </c>
      <c r="H1296" s="159">
        <f t="shared" ref="H1296:AG1296" si="549">H1300+H1299</f>
        <v>30049.88</v>
      </c>
      <c r="I1296" s="159">
        <f t="shared" si="549"/>
        <v>30051.88</v>
      </c>
      <c r="J1296" s="159">
        <f t="shared" si="549"/>
        <v>30053.88</v>
      </c>
      <c r="K1296" s="159">
        <f t="shared" si="549"/>
        <v>30055.88</v>
      </c>
      <c r="L1296" s="159">
        <f t="shared" si="549"/>
        <v>30057.88</v>
      </c>
      <c r="M1296" s="159">
        <f t="shared" si="549"/>
        <v>30059.88</v>
      </c>
      <c r="N1296" s="159">
        <f t="shared" si="549"/>
        <v>30061.88</v>
      </c>
      <c r="O1296" s="159">
        <f t="shared" si="549"/>
        <v>30063.88</v>
      </c>
      <c r="P1296" s="159">
        <f t="shared" si="549"/>
        <v>30065.88</v>
      </c>
      <c r="Q1296" s="159">
        <f t="shared" si="549"/>
        <v>30067.88</v>
      </c>
      <c r="R1296" s="159">
        <f t="shared" si="549"/>
        <v>29761</v>
      </c>
      <c r="S1296" s="159">
        <f t="shared" si="549"/>
        <v>29762</v>
      </c>
      <c r="T1296" s="159">
        <f t="shared" si="549"/>
        <v>29763</v>
      </c>
      <c r="U1296" s="159">
        <f t="shared" si="549"/>
        <v>29764</v>
      </c>
      <c r="V1296" s="159">
        <f t="shared" si="549"/>
        <v>29765</v>
      </c>
      <c r="W1296" s="159">
        <f t="shared" si="549"/>
        <v>29766</v>
      </c>
      <c r="X1296" s="159">
        <f t="shared" si="549"/>
        <v>29767</v>
      </c>
      <c r="Y1296" s="159">
        <f t="shared" si="549"/>
        <v>29768</v>
      </c>
      <c r="Z1296" s="159">
        <f t="shared" si="549"/>
        <v>29769</v>
      </c>
      <c r="AA1296" s="159">
        <f t="shared" si="549"/>
        <v>29770</v>
      </c>
      <c r="AB1296" s="159">
        <f t="shared" si="549"/>
        <v>29771</v>
      </c>
      <c r="AC1296" s="159">
        <f t="shared" si="549"/>
        <v>29772</v>
      </c>
      <c r="AD1296" s="159">
        <f t="shared" si="549"/>
        <v>29773</v>
      </c>
      <c r="AE1296" s="159">
        <f t="shared" si="549"/>
        <v>29774</v>
      </c>
      <c r="AF1296" s="159">
        <f t="shared" si="549"/>
        <v>29775</v>
      </c>
      <c r="AG1296" s="159">
        <f t="shared" si="549"/>
        <v>29750</v>
      </c>
    </row>
    <row r="1297" spans="1:33" ht="34.5" hidden="1" customHeight="1">
      <c r="A1297" s="17" t="s">
        <v>360</v>
      </c>
      <c r="B1297" s="15">
        <v>793</v>
      </c>
      <c r="C1297" s="16" t="s">
        <v>90</v>
      </c>
      <c r="D1297" s="16" t="s">
        <v>140</v>
      </c>
      <c r="E1297" s="15" t="s">
        <v>566</v>
      </c>
      <c r="F1297" s="15"/>
      <c r="G1297" s="159">
        <f>G1298</f>
        <v>29750</v>
      </c>
      <c r="H1297" s="159">
        <f t="shared" ref="H1297:AG1298" si="550">H1298</f>
        <v>29751</v>
      </c>
      <c r="I1297" s="159">
        <f t="shared" si="550"/>
        <v>29752</v>
      </c>
      <c r="J1297" s="159">
        <f t="shared" si="550"/>
        <v>29753</v>
      </c>
      <c r="K1297" s="159">
        <f t="shared" si="550"/>
        <v>29754</v>
      </c>
      <c r="L1297" s="159">
        <f t="shared" si="550"/>
        <v>29755</v>
      </c>
      <c r="M1297" s="159">
        <f t="shared" si="550"/>
        <v>29756</v>
      </c>
      <c r="N1297" s="159">
        <f t="shared" si="550"/>
        <v>29757</v>
      </c>
      <c r="O1297" s="159">
        <f t="shared" si="550"/>
        <v>29758</v>
      </c>
      <c r="P1297" s="159">
        <f t="shared" si="550"/>
        <v>29759</v>
      </c>
      <c r="Q1297" s="159">
        <f t="shared" si="550"/>
        <v>29760</v>
      </c>
      <c r="R1297" s="159">
        <f t="shared" si="550"/>
        <v>29761</v>
      </c>
      <c r="S1297" s="159">
        <f t="shared" si="550"/>
        <v>29762</v>
      </c>
      <c r="T1297" s="159">
        <f t="shared" si="550"/>
        <v>29763</v>
      </c>
      <c r="U1297" s="159">
        <f t="shared" si="550"/>
        <v>29764</v>
      </c>
      <c r="V1297" s="159">
        <f t="shared" si="550"/>
        <v>29765</v>
      </c>
      <c r="W1297" s="159">
        <f t="shared" si="550"/>
        <v>29766</v>
      </c>
      <c r="X1297" s="159">
        <f t="shared" si="550"/>
        <v>29767</v>
      </c>
      <c r="Y1297" s="159">
        <f t="shared" si="550"/>
        <v>29768</v>
      </c>
      <c r="Z1297" s="159">
        <f t="shared" si="550"/>
        <v>29769</v>
      </c>
      <c r="AA1297" s="159">
        <f t="shared" si="550"/>
        <v>29770</v>
      </c>
      <c r="AB1297" s="159">
        <f t="shared" si="550"/>
        <v>29771</v>
      </c>
      <c r="AC1297" s="159">
        <f t="shared" si="550"/>
        <v>29772</v>
      </c>
      <c r="AD1297" s="159">
        <f t="shared" si="550"/>
        <v>29773</v>
      </c>
      <c r="AE1297" s="159">
        <f t="shared" si="550"/>
        <v>29774</v>
      </c>
      <c r="AF1297" s="159">
        <f t="shared" si="550"/>
        <v>29775</v>
      </c>
      <c r="AG1297" s="159">
        <f t="shared" si="550"/>
        <v>29750</v>
      </c>
    </row>
    <row r="1298" spans="1:33" ht="34.5" hidden="1" customHeight="1">
      <c r="A1298" s="17" t="s">
        <v>100</v>
      </c>
      <c r="B1298" s="15">
        <v>793</v>
      </c>
      <c r="C1298" s="16" t="s">
        <v>90</v>
      </c>
      <c r="D1298" s="16" t="s">
        <v>140</v>
      </c>
      <c r="E1298" s="15" t="s">
        <v>566</v>
      </c>
      <c r="F1298" s="15">
        <v>800</v>
      </c>
      <c r="G1298" s="159">
        <f>G1299</f>
        <v>29750</v>
      </c>
      <c r="H1298" s="159">
        <f t="shared" si="550"/>
        <v>29751</v>
      </c>
      <c r="I1298" s="159">
        <f t="shared" si="550"/>
        <v>29752</v>
      </c>
      <c r="J1298" s="159">
        <f t="shared" si="550"/>
        <v>29753</v>
      </c>
      <c r="K1298" s="159">
        <f t="shared" si="550"/>
        <v>29754</v>
      </c>
      <c r="L1298" s="159">
        <f t="shared" si="550"/>
        <v>29755</v>
      </c>
      <c r="M1298" s="159">
        <f t="shared" si="550"/>
        <v>29756</v>
      </c>
      <c r="N1298" s="159">
        <f t="shared" si="550"/>
        <v>29757</v>
      </c>
      <c r="O1298" s="159">
        <f t="shared" si="550"/>
        <v>29758</v>
      </c>
      <c r="P1298" s="159">
        <f t="shared" si="550"/>
        <v>29759</v>
      </c>
      <c r="Q1298" s="159">
        <f t="shared" si="550"/>
        <v>29760</v>
      </c>
      <c r="R1298" s="159">
        <f t="shared" si="550"/>
        <v>29761</v>
      </c>
      <c r="S1298" s="159">
        <f t="shared" si="550"/>
        <v>29762</v>
      </c>
      <c r="T1298" s="159">
        <f t="shared" si="550"/>
        <v>29763</v>
      </c>
      <c r="U1298" s="159">
        <f t="shared" si="550"/>
        <v>29764</v>
      </c>
      <c r="V1298" s="159">
        <f t="shared" si="550"/>
        <v>29765</v>
      </c>
      <c r="W1298" s="159">
        <f t="shared" si="550"/>
        <v>29766</v>
      </c>
      <c r="X1298" s="159">
        <f t="shared" si="550"/>
        <v>29767</v>
      </c>
      <c r="Y1298" s="159">
        <f t="shared" si="550"/>
        <v>29768</v>
      </c>
      <c r="Z1298" s="159">
        <f t="shared" si="550"/>
        <v>29769</v>
      </c>
      <c r="AA1298" s="159">
        <f t="shared" si="550"/>
        <v>29770</v>
      </c>
      <c r="AB1298" s="159">
        <f t="shared" si="550"/>
        <v>29771</v>
      </c>
      <c r="AC1298" s="159">
        <f t="shared" si="550"/>
        <v>29772</v>
      </c>
      <c r="AD1298" s="159">
        <f t="shared" si="550"/>
        <v>29773</v>
      </c>
      <c r="AE1298" s="159">
        <f t="shared" si="550"/>
        <v>29774</v>
      </c>
      <c r="AF1298" s="159">
        <f t="shared" si="550"/>
        <v>29775</v>
      </c>
      <c r="AG1298" s="159">
        <f t="shared" si="550"/>
        <v>29750</v>
      </c>
    </row>
    <row r="1299" spans="1:33" ht="34.5" customHeight="1">
      <c r="A1299" s="17" t="s">
        <v>323</v>
      </c>
      <c r="B1299" s="15">
        <v>793</v>
      </c>
      <c r="C1299" s="16" t="s">
        <v>90</v>
      </c>
      <c r="D1299" s="16" t="s">
        <v>140</v>
      </c>
      <c r="E1299" s="15" t="s">
        <v>566</v>
      </c>
      <c r="F1299" s="15">
        <v>850</v>
      </c>
      <c r="G1299" s="159">
        <v>29750</v>
      </c>
      <c r="H1299" s="159">
        <v>29751</v>
      </c>
      <c r="I1299" s="159">
        <v>29752</v>
      </c>
      <c r="J1299" s="159">
        <v>29753</v>
      </c>
      <c r="K1299" s="159">
        <v>29754</v>
      </c>
      <c r="L1299" s="159">
        <v>29755</v>
      </c>
      <c r="M1299" s="159">
        <v>29756</v>
      </c>
      <c r="N1299" s="159">
        <v>29757</v>
      </c>
      <c r="O1299" s="159">
        <v>29758</v>
      </c>
      <c r="P1299" s="159">
        <v>29759</v>
      </c>
      <c r="Q1299" s="159">
        <v>29760</v>
      </c>
      <c r="R1299" s="159">
        <v>29761</v>
      </c>
      <c r="S1299" s="159">
        <v>29762</v>
      </c>
      <c r="T1299" s="159">
        <v>29763</v>
      </c>
      <c r="U1299" s="159">
        <v>29764</v>
      </c>
      <c r="V1299" s="159">
        <v>29765</v>
      </c>
      <c r="W1299" s="159">
        <v>29766</v>
      </c>
      <c r="X1299" s="159">
        <v>29767</v>
      </c>
      <c r="Y1299" s="159">
        <v>29768</v>
      </c>
      <c r="Z1299" s="159">
        <v>29769</v>
      </c>
      <c r="AA1299" s="159">
        <v>29770</v>
      </c>
      <c r="AB1299" s="159">
        <v>29771</v>
      </c>
      <c r="AC1299" s="159">
        <v>29772</v>
      </c>
      <c r="AD1299" s="159">
        <v>29773</v>
      </c>
      <c r="AE1299" s="159">
        <v>29774</v>
      </c>
      <c r="AF1299" s="159">
        <v>29775</v>
      </c>
      <c r="AG1299" s="159">
        <v>29750</v>
      </c>
    </row>
    <row r="1300" spans="1:33" ht="19.5" customHeight="1">
      <c r="A1300" s="17" t="s">
        <v>373</v>
      </c>
      <c r="B1300" s="15">
        <v>793</v>
      </c>
      <c r="C1300" s="16" t="s">
        <v>26</v>
      </c>
      <c r="D1300" s="16" t="s">
        <v>113</v>
      </c>
      <c r="E1300" s="16" t="s">
        <v>566</v>
      </c>
      <c r="F1300" s="16" t="s">
        <v>374</v>
      </c>
      <c r="G1300" s="159">
        <f>'прил 7'!G1003</f>
        <v>297.88</v>
      </c>
      <c r="H1300" s="159">
        <f>'прил 7'!H1003</f>
        <v>298.88</v>
      </c>
      <c r="I1300" s="159">
        <f>'прил 7'!I1003</f>
        <v>299.88</v>
      </c>
      <c r="J1300" s="159">
        <f>'прил 7'!J1003</f>
        <v>300.88</v>
      </c>
      <c r="K1300" s="159">
        <f>'прил 7'!K1003</f>
        <v>301.88</v>
      </c>
      <c r="L1300" s="159">
        <f>'прил 7'!L1003</f>
        <v>302.88</v>
      </c>
      <c r="M1300" s="159">
        <f>'прил 7'!M1003</f>
        <v>303.88</v>
      </c>
      <c r="N1300" s="159">
        <f>'прил 7'!N1003</f>
        <v>304.88</v>
      </c>
      <c r="O1300" s="159">
        <f>'прил 7'!O1003</f>
        <v>305.88</v>
      </c>
      <c r="P1300" s="159">
        <f>'прил 7'!P1003</f>
        <v>306.88</v>
      </c>
      <c r="Q1300" s="159">
        <f>'прил 7'!Q1003</f>
        <v>307.88</v>
      </c>
      <c r="R1300" s="159">
        <f>'прил 7'!R1003</f>
        <v>0</v>
      </c>
      <c r="S1300" s="159">
        <f>'прил 7'!S1003</f>
        <v>0</v>
      </c>
      <c r="T1300" s="159">
        <f>'прил 7'!T1003</f>
        <v>0</v>
      </c>
      <c r="U1300" s="159">
        <f>'прил 7'!U1003</f>
        <v>0</v>
      </c>
      <c r="V1300" s="159">
        <f>'прил 7'!V1003</f>
        <v>0</v>
      </c>
      <c r="W1300" s="159">
        <f>'прил 7'!W1003</f>
        <v>0</v>
      </c>
      <c r="X1300" s="159">
        <f>'прил 7'!X1003</f>
        <v>0</v>
      </c>
      <c r="Y1300" s="159">
        <f>'прил 7'!Y1003</f>
        <v>0</v>
      </c>
      <c r="Z1300" s="159">
        <f>'прил 7'!Z1003</f>
        <v>0</v>
      </c>
      <c r="AA1300" s="159">
        <f>'прил 7'!AA1003</f>
        <v>0</v>
      </c>
      <c r="AB1300" s="159">
        <f>'прил 7'!AB1003</f>
        <v>0</v>
      </c>
      <c r="AC1300" s="159">
        <f>'прил 7'!AC1003</f>
        <v>0</v>
      </c>
      <c r="AD1300" s="159">
        <f>'прил 7'!AD1003</f>
        <v>0</v>
      </c>
      <c r="AE1300" s="159">
        <f>'прил 7'!AE1003</f>
        <v>0</v>
      </c>
      <c r="AF1300" s="159">
        <f>'прил 7'!AF1003</f>
        <v>0</v>
      </c>
      <c r="AG1300" s="159">
        <f>'прил 7'!AG1003</f>
        <v>0</v>
      </c>
    </row>
    <row r="1301" spans="1:33" s="4" customFormat="1" ht="38.25" hidden="1" customHeight="1">
      <c r="A1301" s="17" t="s">
        <v>49</v>
      </c>
      <c r="B1301" s="55">
        <v>795</v>
      </c>
      <c r="C1301" s="16" t="s">
        <v>348</v>
      </c>
      <c r="D1301" s="16" t="s">
        <v>365</v>
      </c>
      <c r="E1301" s="16" t="s">
        <v>566</v>
      </c>
      <c r="F1301" s="16" t="s">
        <v>50</v>
      </c>
      <c r="G1301" s="159">
        <f>G1302</f>
        <v>0</v>
      </c>
      <c r="H1301" s="159">
        <f t="shared" ref="H1301:AG1301" si="551">H1302</f>
        <v>0</v>
      </c>
      <c r="I1301" s="159">
        <f t="shared" si="551"/>
        <v>0</v>
      </c>
      <c r="J1301" s="159">
        <f t="shared" si="551"/>
        <v>0</v>
      </c>
      <c r="K1301" s="159">
        <f t="shared" si="551"/>
        <v>0</v>
      </c>
      <c r="L1301" s="159">
        <f t="shared" si="551"/>
        <v>0</v>
      </c>
      <c r="M1301" s="159">
        <f t="shared" si="551"/>
        <v>0</v>
      </c>
      <c r="N1301" s="159">
        <f t="shared" si="551"/>
        <v>0</v>
      </c>
      <c r="O1301" s="159">
        <f t="shared" si="551"/>
        <v>0</v>
      </c>
      <c r="P1301" s="159">
        <f t="shared" si="551"/>
        <v>0</v>
      </c>
      <c r="Q1301" s="159">
        <f t="shared" si="551"/>
        <v>0</v>
      </c>
      <c r="R1301" s="159">
        <f t="shared" si="551"/>
        <v>0</v>
      </c>
      <c r="S1301" s="159">
        <f t="shared" si="551"/>
        <v>0</v>
      </c>
      <c r="T1301" s="159">
        <f t="shared" si="551"/>
        <v>0</v>
      </c>
      <c r="U1301" s="159">
        <f t="shared" si="551"/>
        <v>0</v>
      </c>
      <c r="V1301" s="159">
        <f t="shared" si="551"/>
        <v>0</v>
      </c>
      <c r="W1301" s="159">
        <f t="shared" si="551"/>
        <v>0</v>
      </c>
      <c r="X1301" s="159">
        <f t="shared" si="551"/>
        <v>0</v>
      </c>
      <c r="Y1301" s="159">
        <f t="shared" si="551"/>
        <v>0</v>
      </c>
      <c r="Z1301" s="159">
        <f t="shared" si="551"/>
        <v>0</v>
      </c>
      <c r="AA1301" s="159">
        <f t="shared" si="551"/>
        <v>0</v>
      </c>
      <c r="AB1301" s="159">
        <f t="shared" si="551"/>
        <v>0</v>
      </c>
      <c r="AC1301" s="159">
        <f t="shared" si="551"/>
        <v>0</v>
      </c>
      <c r="AD1301" s="159">
        <f t="shared" si="551"/>
        <v>0</v>
      </c>
      <c r="AE1301" s="159">
        <f t="shared" si="551"/>
        <v>0</v>
      </c>
      <c r="AF1301" s="159">
        <f t="shared" si="551"/>
        <v>0</v>
      </c>
      <c r="AG1301" s="159">
        <f t="shared" si="551"/>
        <v>0</v>
      </c>
    </row>
    <row r="1302" spans="1:33" s="4" customFormat="1" ht="38.25" hidden="1" customHeight="1">
      <c r="A1302" s="17" t="s">
        <v>51</v>
      </c>
      <c r="B1302" s="55">
        <v>795</v>
      </c>
      <c r="C1302" s="16" t="s">
        <v>348</v>
      </c>
      <c r="D1302" s="16" t="s">
        <v>365</v>
      </c>
      <c r="E1302" s="16" t="s">
        <v>566</v>
      </c>
      <c r="F1302" s="16" t="s">
        <v>52</v>
      </c>
      <c r="G1302" s="159">
        <f>'прил 7'!G1685</f>
        <v>0</v>
      </c>
      <c r="H1302" s="159">
        <f>'прил 7'!H1685</f>
        <v>0</v>
      </c>
      <c r="I1302" s="159">
        <f>'прил 7'!I1685</f>
        <v>0</v>
      </c>
      <c r="J1302" s="159">
        <f>'прил 7'!J1685</f>
        <v>0</v>
      </c>
      <c r="K1302" s="159">
        <f>'прил 7'!K1685</f>
        <v>0</v>
      </c>
      <c r="L1302" s="159">
        <f>'прил 7'!L1685</f>
        <v>0</v>
      </c>
      <c r="M1302" s="159">
        <f>'прил 7'!M1685</f>
        <v>0</v>
      </c>
      <c r="N1302" s="159">
        <f>'прил 7'!N1685</f>
        <v>0</v>
      </c>
      <c r="O1302" s="159">
        <f>'прил 7'!O1685</f>
        <v>0</v>
      </c>
      <c r="P1302" s="159">
        <f>'прил 7'!P1685</f>
        <v>0</v>
      </c>
      <c r="Q1302" s="159">
        <f>'прил 7'!Q1685</f>
        <v>0</v>
      </c>
      <c r="R1302" s="159">
        <f>'прил 7'!R1685</f>
        <v>0</v>
      </c>
      <c r="S1302" s="159">
        <f>'прил 7'!S1685</f>
        <v>0</v>
      </c>
      <c r="T1302" s="159">
        <f>'прил 7'!T1685</f>
        <v>0</v>
      </c>
      <c r="U1302" s="159">
        <f>'прил 7'!U1685</f>
        <v>0</v>
      </c>
      <c r="V1302" s="159">
        <f>'прил 7'!V1685</f>
        <v>0</v>
      </c>
      <c r="W1302" s="159">
        <f>'прил 7'!W1685</f>
        <v>0</v>
      </c>
      <c r="X1302" s="159">
        <f>'прил 7'!X1685</f>
        <v>0</v>
      </c>
      <c r="Y1302" s="159">
        <f>'прил 7'!Y1685</f>
        <v>0</v>
      </c>
      <c r="Z1302" s="159">
        <f>'прил 7'!Z1685</f>
        <v>0</v>
      </c>
      <c r="AA1302" s="159">
        <f>'прил 7'!AA1685</f>
        <v>0</v>
      </c>
      <c r="AB1302" s="159">
        <f>'прил 7'!AB1685</f>
        <v>0</v>
      </c>
      <c r="AC1302" s="159">
        <f>'прил 7'!AC1685</f>
        <v>0</v>
      </c>
      <c r="AD1302" s="159">
        <f>'прил 7'!AD1685</f>
        <v>0</v>
      </c>
      <c r="AE1302" s="159">
        <f>'прил 7'!AE1685</f>
        <v>0</v>
      </c>
      <c r="AF1302" s="159">
        <f>'прил 7'!AF1685</f>
        <v>0</v>
      </c>
      <c r="AG1302" s="159">
        <f>'прил 7'!AG1685</f>
        <v>0</v>
      </c>
    </row>
    <row r="1303" spans="1:33" ht="30.75" hidden="1" customHeight="1">
      <c r="A1303" s="17" t="s">
        <v>722</v>
      </c>
      <c r="B1303" s="15">
        <v>793</v>
      </c>
      <c r="C1303" s="16" t="s">
        <v>108</v>
      </c>
      <c r="D1303" s="16" t="s">
        <v>109</v>
      </c>
      <c r="E1303" s="16" t="s">
        <v>566</v>
      </c>
      <c r="F1303" s="16" t="s">
        <v>333</v>
      </c>
      <c r="G1303" s="159">
        <f>G1304</f>
        <v>0</v>
      </c>
      <c r="H1303" s="159">
        <f t="shared" ref="H1303:AG1303" si="552">H1304</f>
        <v>0</v>
      </c>
      <c r="I1303" s="159">
        <f t="shared" si="552"/>
        <v>0</v>
      </c>
      <c r="J1303" s="159">
        <f t="shared" si="552"/>
        <v>0</v>
      </c>
      <c r="K1303" s="159">
        <f t="shared" si="552"/>
        <v>0</v>
      </c>
      <c r="L1303" s="159">
        <f t="shared" si="552"/>
        <v>0</v>
      </c>
      <c r="M1303" s="159">
        <f t="shared" si="552"/>
        <v>0</v>
      </c>
      <c r="N1303" s="159">
        <f t="shared" si="552"/>
        <v>0</v>
      </c>
      <c r="O1303" s="159">
        <f t="shared" si="552"/>
        <v>0</v>
      </c>
      <c r="P1303" s="159">
        <f t="shared" si="552"/>
        <v>0</v>
      </c>
      <c r="Q1303" s="159">
        <f t="shared" si="552"/>
        <v>0</v>
      </c>
      <c r="R1303" s="159">
        <f t="shared" si="552"/>
        <v>0</v>
      </c>
      <c r="S1303" s="159">
        <f t="shared" si="552"/>
        <v>0</v>
      </c>
      <c r="T1303" s="159">
        <f t="shared" si="552"/>
        <v>0</v>
      </c>
      <c r="U1303" s="159">
        <f t="shared" si="552"/>
        <v>0</v>
      </c>
      <c r="V1303" s="159">
        <f t="shared" si="552"/>
        <v>0</v>
      </c>
      <c r="W1303" s="159">
        <f t="shared" si="552"/>
        <v>0</v>
      </c>
      <c r="X1303" s="159">
        <f t="shared" si="552"/>
        <v>0</v>
      </c>
      <c r="Y1303" s="159">
        <f t="shared" si="552"/>
        <v>0</v>
      </c>
      <c r="Z1303" s="159">
        <f t="shared" si="552"/>
        <v>0</v>
      </c>
      <c r="AA1303" s="159">
        <f t="shared" si="552"/>
        <v>0</v>
      </c>
      <c r="AB1303" s="159">
        <f t="shared" si="552"/>
        <v>0</v>
      </c>
      <c r="AC1303" s="159">
        <f t="shared" si="552"/>
        <v>0</v>
      </c>
      <c r="AD1303" s="159">
        <f t="shared" si="552"/>
        <v>0</v>
      </c>
      <c r="AE1303" s="159">
        <f t="shared" si="552"/>
        <v>0</v>
      </c>
      <c r="AF1303" s="159">
        <f t="shared" si="552"/>
        <v>0</v>
      </c>
      <c r="AG1303" s="159">
        <f t="shared" si="552"/>
        <v>0</v>
      </c>
    </row>
    <row r="1304" spans="1:33" ht="30.75" hidden="1" customHeight="1">
      <c r="A1304" s="17" t="s">
        <v>710</v>
      </c>
      <c r="B1304" s="15">
        <v>793</v>
      </c>
      <c r="C1304" s="16" t="s">
        <v>108</v>
      </c>
      <c r="D1304" s="16" t="s">
        <v>109</v>
      </c>
      <c r="E1304" s="16" t="s">
        <v>566</v>
      </c>
      <c r="F1304" s="16" t="s">
        <v>335</v>
      </c>
      <c r="G1304" s="159">
        <f>'прил 7'!G1307</f>
        <v>0</v>
      </c>
      <c r="H1304" s="159">
        <f>'прил 7'!H1307</f>
        <v>0</v>
      </c>
      <c r="I1304" s="159">
        <f>'прил 7'!I1307</f>
        <v>0</v>
      </c>
      <c r="J1304" s="159">
        <f>'прил 7'!J1307</f>
        <v>0</v>
      </c>
      <c r="K1304" s="159">
        <f>'прил 7'!K1307</f>
        <v>0</v>
      </c>
      <c r="L1304" s="159">
        <f>'прил 7'!L1307</f>
        <v>0</v>
      </c>
      <c r="M1304" s="159">
        <f>'прил 7'!M1307</f>
        <v>0</v>
      </c>
      <c r="N1304" s="159">
        <f>'прил 7'!N1307</f>
        <v>0</v>
      </c>
      <c r="O1304" s="159">
        <f>'прил 7'!O1307</f>
        <v>0</v>
      </c>
      <c r="P1304" s="159">
        <f>'прил 7'!P1307</f>
        <v>0</v>
      </c>
      <c r="Q1304" s="159">
        <f>'прил 7'!Q1307</f>
        <v>0</v>
      </c>
      <c r="R1304" s="159">
        <f>'прил 7'!R1307</f>
        <v>0</v>
      </c>
      <c r="S1304" s="159">
        <f>'прил 7'!S1307</f>
        <v>0</v>
      </c>
      <c r="T1304" s="159">
        <f>'прил 7'!T1307</f>
        <v>0</v>
      </c>
      <c r="U1304" s="159">
        <f>'прил 7'!U1307</f>
        <v>0</v>
      </c>
      <c r="V1304" s="159">
        <f>'прил 7'!V1307</f>
        <v>0</v>
      </c>
      <c r="W1304" s="159">
        <f>'прил 7'!W1307</f>
        <v>0</v>
      </c>
      <c r="X1304" s="159">
        <f>'прил 7'!X1307</f>
        <v>0</v>
      </c>
      <c r="Y1304" s="159">
        <f>'прил 7'!Y1307</f>
        <v>0</v>
      </c>
      <c r="Z1304" s="159">
        <f>'прил 7'!Z1307</f>
        <v>0</v>
      </c>
      <c r="AA1304" s="159">
        <f>'прил 7'!AA1307</f>
        <v>0</v>
      </c>
      <c r="AB1304" s="159">
        <f>'прил 7'!AB1307</f>
        <v>0</v>
      </c>
      <c r="AC1304" s="159">
        <f>'прил 7'!AC1307</f>
        <v>0</v>
      </c>
      <c r="AD1304" s="159">
        <f>'прил 7'!AD1307</f>
        <v>0</v>
      </c>
      <c r="AE1304" s="159">
        <f>'прил 7'!AE1307</f>
        <v>0</v>
      </c>
      <c r="AF1304" s="159">
        <f>'прил 7'!AF1307</f>
        <v>0</v>
      </c>
      <c r="AG1304" s="159">
        <f>'прил 7'!AG1307</f>
        <v>0</v>
      </c>
    </row>
    <row r="1305" spans="1:33" ht="30.75" hidden="1" customHeight="1">
      <c r="A1305" s="17" t="s">
        <v>343</v>
      </c>
      <c r="B1305" s="55">
        <v>795</v>
      </c>
      <c r="C1305" s="16" t="s">
        <v>365</v>
      </c>
      <c r="D1305" s="16" t="s">
        <v>109</v>
      </c>
      <c r="E1305" s="16" t="s">
        <v>566</v>
      </c>
      <c r="F1305" s="16" t="s">
        <v>344</v>
      </c>
      <c r="G1305" s="159" t="e">
        <f>G1306</f>
        <v>#REF!</v>
      </c>
      <c r="H1305" s="159" t="e">
        <f t="shared" ref="H1305:AG1305" si="553">H1306</f>
        <v>#REF!</v>
      </c>
      <c r="I1305" s="159" t="e">
        <f t="shared" si="553"/>
        <v>#REF!</v>
      </c>
      <c r="J1305" s="159" t="e">
        <f t="shared" si="553"/>
        <v>#REF!</v>
      </c>
      <c r="K1305" s="159" t="e">
        <f t="shared" si="553"/>
        <v>#REF!</v>
      </c>
      <c r="L1305" s="159" t="e">
        <f t="shared" si="553"/>
        <v>#REF!</v>
      </c>
      <c r="M1305" s="159" t="e">
        <f t="shared" si="553"/>
        <v>#REF!</v>
      </c>
      <c r="N1305" s="159" t="e">
        <f t="shared" si="553"/>
        <v>#REF!</v>
      </c>
      <c r="O1305" s="159" t="e">
        <f t="shared" si="553"/>
        <v>#REF!</v>
      </c>
      <c r="P1305" s="159" t="e">
        <f t="shared" si="553"/>
        <v>#REF!</v>
      </c>
      <c r="Q1305" s="159" t="e">
        <f t="shared" si="553"/>
        <v>#REF!</v>
      </c>
      <c r="R1305" s="159" t="e">
        <f t="shared" si="553"/>
        <v>#REF!</v>
      </c>
      <c r="S1305" s="159" t="e">
        <f t="shared" si="553"/>
        <v>#REF!</v>
      </c>
      <c r="T1305" s="159" t="e">
        <f t="shared" si="553"/>
        <v>#REF!</v>
      </c>
      <c r="U1305" s="159" t="e">
        <f t="shared" si="553"/>
        <v>#REF!</v>
      </c>
      <c r="V1305" s="159" t="e">
        <f t="shared" si="553"/>
        <v>#REF!</v>
      </c>
      <c r="W1305" s="159" t="e">
        <f t="shared" si="553"/>
        <v>#REF!</v>
      </c>
      <c r="X1305" s="159" t="e">
        <f t="shared" si="553"/>
        <v>#REF!</v>
      </c>
      <c r="Y1305" s="159" t="e">
        <f t="shared" si="553"/>
        <v>#REF!</v>
      </c>
      <c r="Z1305" s="159" t="e">
        <f t="shared" si="553"/>
        <v>#REF!</v>
      </c>
      <c r="AA1305" s="159" t="e">
        <f t="shared" si="553"/>
        <v>#REF!</v>
      </c>
      <c r="AB1305" s="159" t="e">
        <f t="shared" si="553"/>
        <v>#REF!</v>
      </c>
      <c r="AC1305" s="159" t="e">
        <f t="shared" si="553"/>
        <v>#REF!</v>
      </c>
      <c r="AD1305" s="159" t="e">
        <f t="shared" si="553"/>
        <v>#REF!</v>
      </c>
      <c r="AE1305" s="159" t="e">
        <f t="shared" si="553"/>
        <v>#REF!</v>
      </c>
      <c r="AF1305" s="159" t="e">
        <f t="shared" si="553"/>
        <v>#REF!</v>
      </c>
      <c r="AG1305" s="159" t="e">
        <f t="shared" si="553"/>
        <v>#REF!</v>
      </c>
    </row>
    <row r="1306" spans="1:33" ht="30.75" hidden="1" customHeight="1">
      <c r="A1306" s="17" t="s">
        <v>371</v>
      </c>
      <c r="B1306" s="55">
        <v>795</v>
      </c>
      <c r="C1306" s="16" t="s">
        <v>365</v>
      </c>
      <c r="D1306" s="16" t="s">
        <v>109</v>
      </c>
      <c r="E1306" s="16" t="s">
        <v>566</v>
      </c>
      <c r="F1306" s="16" t="s">
        <v>372</v>
      </c>
      <c r="G1306" s="159" t="e">
        <f>'прил 7'!G1687+'прил 7'!#REF!</f>
        <v>#REF!</v>
      </c>
      <c r="H1306" s="159" t="e">
        <f>'прил 7'!H1687+'прил 7'!#REF!</f>
        <v>#REF!</v>
      </c>
      <c r="I1306" s="159" t="e">
        <f>'прил 7'!I1687+'прил 7'!#REF!</f>
        <v>#REF!</v>
      </c>
      <c r="J1306" s="159" t="e">
        <f>'прил 7'!J1687+'прил 7'!#REF!</f>
        <v>#REF!</v>
      </c>
      <c r="K1306" s="159" t="e">
        <f>'прил 7'!K1687+'прил 7'!#REF!</f>
        <v>#REF!</v>
      </c>
      <c r="L1306" s="159" t="e">
        <f>'прил 7'!L1687+'прил 7'!#REF!</f>
        <v>#REF!</v>
      </c>
      <c r="M1306" s="159" t="e">
        <f>'прил 7'!M1687+'прил 7'!#REF!</f>
        <v>#REF!</v>
      </c>
      <c r="N1306" s="159" t="e">
        <f>'прил 7'!N1687+'прил 7'!#REF!</f>
        <v>#REF!</v>
      </c>
      <c r="O1306" s="159" t="e">
        <f>'прил 7'!O1687+'прил 7'!#REF!</f>
        <v>#REF!</v>
      </c>
      <c r="P1306" s="159" t="e">
        <f>'прил 7'!P1687+'прил 7'!#REF!</f>
        <v>#REF!</v>
      </c>
      <c r="Q1306" s="159" t="e">
        <f>'прил 7'!Q1687+'прил 7'!#REF!</f>
        <v>#REF!</v>
      </c>
      <c r="R1306" s="159" t="e">
        <f>'прил 7'!R1687+'прил 7'!#REF!</f>
        <v>#REF!</v>
      </c>
      <c r="S1306" s="159" t="e">
        <f>'прил 7'!S1687+'прил 7'!#REF!</f>
        <v>#REF!</v>
      </c>
      <c r="T1306" s="159" t="e">
        <f>'прил 7'!T1687+'прил 7'!#REF!</f>
        <v>#REF!</v>
      </c>
      <c r="U1306" s="159" t="e">
        <f>'прил 7'!U1687+'прил 7'!#REF!</f>
        <v>#REF!</v>
      </c>
      <c r="V1306" s="159" t="e">
        <f>'прил 7'!V1687+'прил 7'!#REF!</f>
        <v>#REF!</v>
      </c>
      <c r="W1306" s="159" t="e">
        <f>'прил 7'!W1687+'прил 7'!#REF!</f>
        <v>#REF!</v>
      </c>
      <c r="X1306" s="159" t="e">
        <f>'прил 7'!X1687+'прил 7'!#REF!</f>
        <v>#REF!</v>
      </c>
      <c r="Y1306" s="159" t="e">
        <f>'прил 7'!Y1687+'прил 7'!#REF!</f>
        <v>#REF!</v>
      </c>
      <c r="Z1306" s="159" t="e">
        <f>'прил 7'!Z1687+'прил 7'!#REF!</f>
        <v>#REF!</v>
      </c>
      <c r="AA1306" s="159" t="e">
        <f>'прил 7'!AA1687+'прил 7'!#REF!</f>
        <v>#REF!</v>
      </c>
      <c r="AB1306" s="159" t="e">
        <f>'прил 7'!AB1687+'прил 7'!#REF!</f>
        <v>#REF!</v>
      </c>
      <c r="AC1306" s="159" t="e">
        <f>'прил 7'!AC1687+'прил 7'!#REF!</f>
        <v>#REF!</v>
      </c>
      <c r="AD1306" s="159" t="e">
        <f>'прил 7'!AD1687+'прил 7'!#REF!</f>
        <v>#REF!</v>
      </c>
      <c r="AE1306" s="159" t="e">
        <f>'прил 7'!AE1687+'прил 7'!#REF!</f>
        <v>#REF!</v>
      </c>
      <c r="AF1306" s="159" t="e">
        <f>'прил 7'!AF1687+'прил 7'!#REF!</f>
        <v>#REF!</v>
      </c>
      <c r="AG1306" s="159" t="e">
        <f>'прил 7'!AG1687+'прил 7'!#REF!</f>
        <v>#REF!</v>
      </c>
    </row>
    <row r="1307" spans="1:33" ht="25.5" hidden="1">
      <c r="A1307" s="17" t="s">
        <v>40</v>
      </c>
      <c r="B1307" s="15">
        <v>757</v>
      </c>
      <c r="C1307" s="16" t="s">
        <v>72</v>
      </c>
      <c r="D1307" s="16" t="s">
        <v>26</v>
      </c>
      <c r="E1307" s="16" t="s">
        <v>566</v>
      </c>
      <c r="F1307" s="16" t="s">
        <v>41</v>
      </c>
      <c r="G1307" s="160">
        <f>G1308</f>
        <v>0</v>
      </c>
      <c r="H1307" s="160">
        <f t="shared" ref="H1307:AG1307" si="554">H1308</f>
        <v>0</v>
      </c>
      <c r="I1307" s="160">
        <f t="shared" si="554"/>
        <v>0</v>
      </c>
      <c r="J1307" s="160">
        <f t="shared" si="554"/>
        <v>0</v>
      </c>
      <c r="K1307" s="160">
        <f t="shared" si="554"/>
        <v>0</v>
      </c>
      <c r="L1307" s="160">
        <f t="shared" si="554"/>
        <v>0</v>
      </c>
      <c r="M1307" s="160">
        <f t="shared" si="554"/>
        <v>0</v>
      </c>
      <c r="N1307" s="160">
        <f t="shared" si="554"/>
        <v>0</v>
      </c>
      <c r="O1307" s="160">
        <f t="shared" si="554"/>
        <v>0</v>
      </c>
      <c r="P1307" s="160">
        <f t="shared" si="554"/>
        <v>0</v>
      </c>
      <c r="Q1307" s="160">
        <f t="shared" si="554"/>
        <v>0</v>
      </c>
      <c r="R1307" s="160">
        <f t="shared" si="554"/>
        <v>0</v>
      </c>
      <c r="S1307" s="160">
        <f t="shared" si="554"/>
        <v>0</v>
      </c>
      <c r="T1307" s="160">
        <f t="shared" si="554"/>
        <v>0</v>
      </c>
      <c r="U1307" s="160">
        <f t="shared" si="554"/>
        <v>0</v>
      </c>
      <c r="V1307" s="160">
        <f t="shared" si="554"/>
        <v>0</v>
      </c>
      <c r="W1307" s="160">
        <f t="shared" si="554"/>
        <v>0</v>
      </c>
      <c r="X1307" s="160">
        <f t="shared" si="554"/>
        <v>0</v>
      </c>
      <c r="Y1307" s="160">
        <f t="shared" si="554"/>
        <v>0</v>
      </c>
      <c r="Z1307" s="160">
        <f t="shared" si="554"/>
        <v>0</v>
      </c>
      <c r="AA1307" s="160">
        <f t="shared" si="554"/>
        <v>0</v>
      </c>
      <c r="AB1307" s="160">
        <f t="shared" si="554"/>
        <v>0</v>
      </c>
      <c r="AC1307" s="160">
        <f t="shared" si="554"/>
        <v>0</v>
      </c>
      <c r="AD1307" s="160">
        <f t="shared" si="554"/>
        <v>0</v>
      </c>
      <c r="AE1307" s="160">
        <f t="shared" si="554"/>
        <v>0</v>
      </c>
      <c r="AF1307" s="160">
        <f t="shared" si="554"/>
        <v>0</v>
      </c>
      <c r="AG1307" s="160">
        <f t="shared" si="554"/>
        <v>0</v>
      </c>
    </row>
    <row r="1308" spans="1:33" hidden="1">
      <c r="A1308" s="17" t="s">
        <v>42</v>
      </c>
      <c r="B1308" s="15">
        <v>757</v>
      </c>
      <c r="C1308" s="16" t="s">
        <v>72</v>
      </c>
      <c r="D1308" s="16" t="s">
        <v>26</v>
      </c>
      <c r="E1308" s="16" t="s">
        <v>566</v>
      </c>
      <c r="F1308" s="16" t="s">
        <v>43</v>
      </c>
      <c r="G1308" s="160">
        <f>'прил 7'!G291+'прил 7'!G658</f>
        <v>0</v>
      </c>
      <c r="H1308" s="160">
        <f>'прил 7'!H291+'прил 7'!H658</f>
        <v>0</v>
      </c>
      <c r="I1308" s="160">
        <f>'прил 7'!I291+'прил 7'!I658</f>
        <v>0</v>
      </c>
      <c r="J1308" s="160">
        <f>'прил 7'!J291+'прил 7'!J658</f>
        <v>0</v>
      </c>
      <c r="K1308" s="160">
        <f>'прил 7'!K291+'прил 7'!K658</f>
        <v>0</v>
      </c>
      <c r="L1308" s="160">
        <f>'прил 7'!L291+'прил 7'!L658</f>
        <v>0</v>
      </c>
      <c r="M1308" s="160">
        <f>'прил 7'!M291+'прил 7'!M658</f>
        <v>0</v>
      </c>
      <c r="N1308" s="160">
        <f>'прил 7'!N291+'прил 7'!N658</f>
        <v>0</v>
      </c>
      <c r="O1308" s="160">
        <f>'прил 7'!O291+'прил 7'!O658</f>
        <v>0</v>
      </c>
      <c r="P1308" s="160">
        <f>'прил 7'!P291+'прил 7'!P658</f>
        <v>0</v>
      </c>
      <c r="Q1308" s="160">
        <f>'прил 7'!Q291+'прил 7'!Q658</f>
        <v>0</v>
      </c>
      <c r="R1308" s="160">
        <f>'прил 7'!R291+'прил 7'!R658</f>
        <v>0</v>
      </c>
      <c r="S1308" s="160">
        <f>'прил 7'!S291+'прил 7'!S658</f>
        <v>0</v>
      </c>
      <c r="T1308" s="160">
        <f>'прил 7'!T291+'прил 7'!T658</f>
        <v>0</v>
      </c>
      <c r="U1308" s="160">
        <f>'прил 7'!U291+'прил 7'!U658</f>
        <v>0</v>
      </c>
      <c r="V1308" s="160">
        <f>'прил 7'!V291+'прил 7'!V658</f>
        <v>0</v>
      </c>
      <c r="W1308" s="160">
        <f>'прил 7'!W291+'прил 7'!W658</f>
        <v>0</v>
      </c>
      <c r="X1308" s="160">
        <f>'прил 7'!X291+'прил 7'!X658</f>
        <v>0</v>
      </c>
      <c r="Y1308" s="160">
        <f>'прил 7'!Y291+'прил 7'!Y658</f>
        <v>0</v>
      </c>
      <c r="Z1308" s="160">
        <f>'прил 7'!Z291+'прил 7'!Z658</f>
        <v>0</v>
      </c>
      <c r="AA1308" s="160">
        <f>'прил 7'!AA291+'прил 7'!AA658</f>
        <v>0</v>
      </c>
      <c r="AB1308" s="160">
        <f>'прил 7'!AB291+'прил 7'!AB658</f>
        <v>0</v>
      </c>
      <c r="AC1308" s="160">
        <f>'прил 7'!AC291+'прил 7'!AC658</f>
        <v>0</v>
      </c>
      <c r="AD1308" s="160">
        <f>'прил 7'!AD291+'прил 7'!AD658</f>
        <v>0</v>
      </c>
      <c r="AE1308" s="160">
        <f>'прил 7'!AE291+'прил 7'!AE658</f>
        <v>0</v>
      </c>
      <c r="AF1308" s="160">
        <f>'прил 7'!AF291+'прил 7'!AF658</f>
        <v>0</v>
      </c>
      <c r="AG1308" s="160">
        <f>'прил 7'!AG291+'прил 7'!AG658</f>
        <v>0</v>
      </c>
    </row>
    <row r="1309" spans="1:33" s="111" customFormat="1" ht="19.5" hidden="1" customHeight="1">
      <c r="A1309" s="37" t="s">
        <v>47</v>
      </c>
      <c r="B1309" s="39" t="s">
        <v>156</v>
      </c>
      <c r="C1309" s="39" t="s">
        <v>35</v>
      </c>
      <c r="D1309" s="39" t="s">
        <v>37</v>
      </c>
      <c r="E1309" s="39" t="s">
        <v>424</v>
      </c>
      <c r="F1309" s="108"/>
      <c r="G1309" s="165">
        <f>G1318+G1310+G1319+G1313</f>
        <v>0</v>
      </c>
      <c r="H1309" s="165">
        <f t="shared" ref="H1309:AG1309" si="555">H1318+H1310+H1319+H1313</f>
        <v>0</v>
      </c>
      <c r="I1309" s="165">
        <f t="shared" si="555"/>
        <v>0</v>
      </c>
      <c r="J1309" s="165">
        <f t="shared" si="555"/>
        <v>0</v>
      </c>
      <c r="K1309" s="165">
        <f t="shared" si="555"/>
        <v>0</v>
      </c>
      <c r="L1309" s="165">
        <f t="shared" si="555"/>
        <v>0</v>
      </c>
      <c r="M1309" s="165">
        <f t="shared" si="555"/>
        <v>0</v>
      </c>
      <c r="N1309" s="165">
        <f t="shared" si="555"/>
        <v>0</v>
      </c>
      <c r="O1309" s="165">
        <f t="shared" si="555"/>
        <v>0</v>
      </c>
      <c r="P1309" s="165">
        <f t="shared" si="555"/>
        <v>0</v>
      </c>
      <c r="Q1309" s="165">
        <f t="shared" si="555"/>
        <v>0</v>
      </c>
      <c r="R1309" s="165">
        <f t="shared" si="555"/>
        <v>0</v>
      </c>
      <c r="S1309" s="165">
        <f t="shared" si="555"/>
        <v>0</v>
      </c>
      <c r="T1309" s="165">
        <f t="shared" si="555"/>
        <v>0</v>
      </c>
      <c r="U1309" s="165">
        <f t="shared" si="555"/>
        <v>0</v>
      </c>
      <c r="V1309" s="165">
        <f t="shared" si="555"/>
        <v>0</v>
      </c>
      <c r="W1309" s="165">
        <f t="shared" si="555"/>
        <v>0</v>
      </c>
      <c r="X1309" s="165">
        <f t="shared" si="555"/>
        <v>0</v>
      </c>
      <c r="Y1309" s="165">
        <f t="shared" si="555"/>
        <v>0</v>
      </c>
      <c r="Z1309" s="165">
        <f t="shared" si="555"/>
        <v>0</v>
      </c>
      <c r="AA1309" s="165">
        <f t="shared" si="555"/>
        <v>0</v>
      </c>
      <c r="AB1309" s="165">
        <f t="shared" si="555"/>
        <v>0</v>
      </c>
      <c r="AC1309" s="165">
        <f t="shared" si="555"/>
        <v>0</v>
      </c>
      <c r="AD1309" s="165">
        <f t="shared" si="555"/>
        <v>0</v>
      </c>
      <c r="AE1309" s="165">
        <f t="shared" si="555"/>
        <v>0</v>
      </c>
      <c r="AF1309" s="165">
        <f t="shared" si="555"/>
        <v>0</v>
      </c>
      <c r="AG1309" s="165">
        <f t="shared" si="555"/>
        <v>0</v>
      </c>
    </row>
    <row r="1310" spans="1:33" ht="18" hidden="1" customHeight="1">
      <c r="A1310" s="57" t="s">
        <v>673</v>
      </c>
      <c r="B1310" s="50">
        <v>793</v>
      </c>
      <c r="C1310" s="60" t="s">
        <v>35</v>
      </c>
      <c r="D1310" s="60" t="s">
        <v>26</v>
      </c>
      <c r="E1310" s="44" t="s">
        <v>524</v>
      </c>
      <c r="F1310" s="60"/>
      <c r="G1310" s="162">
        <f>G1311</f>
        <v>0</v>
      </c>
      <c r="H1310" s="162">
        <f t="shared" ref="H1310:AG1311" si="556">H1311</f>
        <v>0</v>
      </c>
      <c r="I1310" s="162">
        <f t="shared" si="556"/>
        <v>0</v>
      </c>
      <c r="J1310" s="162">
        <f t="shared" si="556"/>
        <v>0</v>
      </c>
      <c r="K1310" s="162">
        <f t="shared" si="556"/>
        <v>0</v>
      </c>
      <c r="L1310" s="162">
        <f t="shared" si="556"/>
        <v>0</v>
      </c>
      <c r="M1310" s="162">
        <f t="shared" si="556"/>
        <v>0</v>
      </c>
      <c r="N1310" s="162">
        <f t="shared" si="556"/>
        <v>0</v>
      </c>
      <c r="O1310" s="162">
        <f t="shared" si="556"/>
        <v>0</v>
      </c>
      <c r="P1310" s="162">
        <f t="shared" si="556"/>
        <v>0</v>
      </c>
      <c r="Q1310" s="162">
        <f t="shared" si="556"/>
        <v>0</v>
      </c>
      <c r="R1310" s="162">
        <f t="shared" si="556"/>
        <v>0</v>
      </c>
      <c r="S1310" s="162">
        <f t="shared" si="556"/>
        <v>0</v>
      </c>
      <c r="T1310" s="162">
        <f t="shared" si="556"/>
        <v>0</v>
      </c>
      <c r="U1310" s="162">
        <f t="shared" si="556"/>
        <v>0</v>
      </c>
      <c r="V1310" s="162">
        <f t="shared" si="556"/>
        <v>0</v>
      </c>
      <c r="W1310" s="162">
        <f t="shared" si="556"/>
        <v>0</v>
      </c>
      <c r="X1310" s="162">
        <f t="shared" si="556"/>
        <v>0</v>
      </c>
      <c r="Y1310" s="162">
        <f t="shared" si="556"/>
        <v>0</v>
      </c>
      <c r="Z1310" s="162">
        <f t="shared" si="556"/>
        <v>0</v>
      </c>
      <c r="AA1310" s="162">
        <f t="shared" si="556"/>
        <v>0</v>
      </c>
      <c r="AB1310" s="162">
        <f t="shared" si="556"/>
        <v>0</v>
      </c>
      <c r="AC1310" s="162">
        <f t="shared" si="556"/>
        <v>0</v>
      </c>
      <c r="AD1310" s="162">
        <f t="shared" si="556"/>
        <v>0</v>
      </c>
      <c r="AE1310" s="162">
        <f t="shared" si="556"/>
        <v>0</v>
      </c>
      <c r="AF1310" s="162">
        <f t="shared" si="556"/>
        <v>0</v>
      </c>
      <c r="AG1310" s="162">
        <f t="shared" si="556"/>
        <v>0</v>
      </c>
    </row>
    <row r="1311" spans="1:33" ht="25.5" hidden="1">
      <c r="A1311" s="17" t="s">
        <v>49</v>
      </c>
      <c r="B1311" s="50">
        <v>793</v>
      </c>
      <c r="C1311" s="60" t="s">
        <v>35</v>
      </c>
      <c r="D1311" s="60" t="s">
        <v>26</v>
      </c>
      <c r="E1311" s="44" t="s">
        <v>524</v>
      </c>
      <c r="F1311" s="16" t="s">
        <v>50</v>
      </c>
      <c r="G1311" s="162">
        <f>G1312</f>
        <v>0</v>
      </c>
      <c r="H1311" s="162">
        <f t="shared" si="556"/>
        <v>0</v>
      </c>
      <c r="I1311" s="162">
        <f t="shared" si="556"/>
        <v>0</v>
      </c>
      <c r="J1311" s="162">
        <f t="shared" si="556"/>
        <v>0</v>
      </c>
      <c r="K1311" s="162">
        <f t="shared" si="556"/>
        <v>0</v>
      </c>
      <c r="L1311" s="162">
        <f t="shared" si="556"/>
        <v>0</v>
      </c>
      <c r="M1311" s="162">
        <f t="shared" si="556"/>
        <v>0</v>
      </c>
      <c r="N1311" s="162">
        <f t="shared" si="556"/>
        <v>0</v>
      </c>
      <c r="O1311" s="162">
        <f t="shared" si="556"/>
        <v>0</v>
      </c>
      <c r="P1311" s="162">
        <f t="shared" si="556"/>
        <v>0</v>
      </c>
      <c r="Q1311" s="162">
        <f t="shared" si="556"/>
        <v>0</v>
      </c>
      <c r="R1311" s="162">
        <f t="shared" si="556"/>
        <v>0</v>
      </c>
      <c r="S1311" s="162">
        <f t="shared" si="556"/>
        <v>0</v>
      </c>
      <c r="T1311" s="162">
        <f t="shared" si="556"/>
        <v>0</v>
      </c>
      <c r="U1311" s="162">
        <f t="shared" si="556"/>
        <v>0</v>
      </c>
      <c r="V1311" s="162">
        <f t="shared" si="556"/>
        <v>0</v>
      </c>
      <c r="W1311" s="162">
        <f t="shared" si="556"/>
        <v>0</v>
      </c>
      <c r="X1311" s="162">
        <f t="shared" si="556"/>
        <v>0</v>
      </c>
      <c r="Y1311" s="162">
        <f t="shared" si="556"/>
        <v>0</v>
      </c>
      <c r="Z1311" s="162">
        <f t="shared" si="556"/>
        <v>0</v>
      </c>
      <c r="AA1311" s="162">
        <f t="shared" si="556"/>
        <v>0</v>
      </c>
      <c r="AB1311" s="162">
        <f t="shared" si="556"/>
        <v>0</v>
      </c>
      <c r="AC1311" s="162">
        <f t="shared" si="556"/>
        <v>0</v>
      </c>
      <c r="AD1311" s="162">
        <f t="shared" si="556"/>
        <v>0</v>
      </c>
      <c r="AE1311" s="162">
        <f t="shared" si="556"/>
        <v>0</v>
      </c>
      <c r="AF1311" s="162">
        <f t="shared" si="556"/>
        <v>0</v>
      </c>
      <c r="AG1311" s="162">
        <f t="shared" si="556"/>
        <v>0</v>
      </c>
    </row>
    <row r="1312" spans="1:33" ht="25.5" hidden="1">
      <c r="A1312" s="17" t="s">
        <v>51</v>
      </c>
      <c r="B1312" s="50">
        <v>793</v>
      </c>
      <c r="C1312" s="60" t="s">
        <v>35</v>
      </c>
      <c r="D1312" s="60" t="s">
        <v>26</v>
      </c>
      <c r="E1312" s="44" t="s">
        <v>524</v>
      </c>
      <c r="F1312" s="16" t="s">
        <v>52</v>
      </c>
      <c r="G1312" s="162"/>
      <c r="H1312" s="162"/>
      <c r="I1312" s="162"/>
      <c r="J1312" s="162"/>
      <c r="K1312" s="162"/>
      <c r="L1312" s="162"/>
      <c r="M1312" s="162"/>
      <c r="N1312" s="162"/>
      <c r="O1312" s="162"/>
      <c r="P1312" s="162"/>
      <c r="Q1312" s="162"/>
      <c r="R1312" s="162"/>
      <c r="S1312" s="162"/>
      <c r="T1312" s="162"/>
      <c r="U1312" s="162"/>
      <c r="V1312" s="162"/>
      <c r="W1312" s="162"/>
      <c r="X1312" s="162"/>
      <c r="Y1312" s="162"/>
      <c r="Z1312" s="162"/>
      <c r="AA1312" s="162"/>
      <c r="AB1312" s="162"/>
      <c r="AC1312" s="162"/>
      <c r="AD1312" s="162"/>
      <c r="AE1312" s="162"/>
      <c r="AF1312" s="162"/>
      <c r="AG1312" s="162"/>
    </row>
    <row r="1313" spans="1:33" ht="25.5" hidden="1">
      <c r="A1313" s="17" t="s">
        <v>384</v>
      </c>
      <c r="B1313" s="15">
        <v>792</v>
      </c>
      <c r="C1313" s="16" t="s">
        <v>35</v>
      </c>
      <c r="D1313" s="16" t="s">
        <v>37</v>
      </c>
      <c r="E1313" s="16" t="s">
        <v>383</v>
      </c>
      <c r="F1313" s="16"/>
      <c r="G1313" s="159">
        <f>G1314</f>
        <v>0</v>
      </c>
      <c r="H1313" s="159">
        <f t="shared" ref="H1313:AG1314" si="557">H1314</f>
        <v>0</v>
      </c>
      <c r="I1313" s="159">
        <f t="shared" si="557"/>
        <v>0</v>
      </c>
      <c r="J1313" s="159">
        <f t="shared" si="557"/>
        <v>0</v>
      </c>
      <c r="K1313" s="159">
        <f t="shared" si="557"/>
        <v>0</v>
      </c>
      <c r="L1313" s="159">
        <f t="shared" si="557"/>
        <v>0</v>
      </c>
      <c r="M1313" s="159">
        <f t="shared" si="557"/>
        <v>0</v>
      </c>
      <c r="N1313" s="159">
        <f t="shared" si="557"/>
        <v>0</v>
      </c>
      <c r="O1313" s="159">
        <f t="shared" si="557"/>
        <v>0</v>
      </c>
      <c r="P1313" s="159">
        <f t="shared" si="557"/>
        <v>0</v>
      </c>
      <c r="Q1313" s="159">
        <f t="shared" si="557"/>
        <v>0</v>
      </c>
      <c r="R1313" s="159">
        <f t="shared" si="557"/>
        <v>0</v>
      </c>
      <c r="S1313" s="159">
        <f t="shared" si="557"/>
        <v>0</v>
      </c>
      <c r="T1313" s="159">
        <f t="shared" si="557"/>
        <v>0</v>
      </c>
      <c r="U1313" s="159">
        <f t="shared" si="557"/>
        <v>0</v>
      </c>
      <c r="V1313" s="159">
        <f t="shared" si="557"/>
        <v>0</v>
      </c>
      <c r="W1313" s="159">
        <f t="shared" si="557"/>
        <v>0</v>
      </c>
      <c r="X1313" s="159">
        <f t="shared" si="557"/>
        <v>0</v>
      </c>
      <c r="Y1313" s="159">
        <f t="shared" si="557"/>
        <v>0</v>
      </c>
      <c r="Z1313" s="159">
        <f t="shared" si="557"/>
        <v>0</v>
      </c>
      <c r="AA1313" s="159">
        <f t="shared" si="557"/>
        <v>0</v>
      </c>
      <c r="AB1313" s="159">
        <f t="shared" si="557"/>
        <v>0</v>
      </c>
      <c r="AC1313" s="159">
        <f t="shared" si="557"/>
        <v>0</v>
      </c>
      <c r="AD1313" s="159">
        <f t="shared" si="557"/>
        <v>0</v>
      </c>
      <c r="AE1313" s="159">
        <f t="shared" si="557"/>
        <v>0</v>
      </c>
      <c r="AF1313" s="159">
        <f t="shared" si="557"/>
        <v>0</v>
      </c>
      <c r="AG1313" s="159">
        <f t="shared" si="557"/>
        <v>0</v>
      </c>
    </row>
    <row r="1314" spans="1:33" hidden="1">
      <c r="A1314" s="17" t="s">
        <v>100</v>
      </c>
      <c r="B1314" s="15">
        <v>792</v>
      </c>
      <c r="C1314" s="16" t="s">
        <v>35</v>
      </c>
      <c r="D1314" s="16" t="s">
        <v>37</v>
      </c>
      <c r="E1314" s="16" t="s">
        <v>383</v>
      </c>
      <c r="F1314" s="16" t="s">
        <v>101</v>
      </c>
      <c r="G1314" s="159">
        <f>G1315</f>
        <v>0</v>
      </c>
      <c r="H1314" s="159">
        <f t="shared" si="557"/>
        <v>0</v>
      </c>
      <c r="I1314" s="159">
        <f t="shared" si="557"/>
        <v>0</v>
      </c>
      <c r="J1314" s="159">
        <f t="shared" si="557"/>
        <v>0</v>
      </c>
      <c r="K1314" s="159">
        <f t="shared" si="557"/>
        <v>0</v>
      </c>
      <c r="L1314" s="159">
        <f t="shared" si="557"/>
        <v>0</v>
      </c>
      <c r="M1314" s="159">
        <f t="shared" si="557"/>
        <v>0</v>
      </c>
      <c r="N1314" s="159">
        <f t="shared" si="557"/>
        <v>0</v>
      </c>
      <c r="O1314" s="159">
        <f t="shared" si="557"/>
        <v>0</v>
      </c>
      <c r="P1314" s="159">
        <f t="shared" si="557"/>
        <v>0</v>
      </c>
      <c r="Q1314" s="159">
        <f t="shared" si="557"/>
        <v>0</v>
      </c>
      <c r="R1314" s="159">
        <f t="shared" si="557"/>
        <v>0</v>
      </c>
      <c r="S1314" s="159">
        <f t="shared" si="557"/>
        <v>0</v>
      </c>
      <c r="T1314" s="159">
        <f t="shared" si="557"/>
        <v>0</v>
      </c>
      <c r="U1314" s="159">
        <f t="shared" si="557"/>
        <v>0</v>
      </c>
      <c r="V1314" s="159">
        <f t="shared" si="557"/>
        <v>0</v>
      </c>
      <c r="W1314" s="159">
        <f t="shared" si="557"/>
        <v>0</v>
      </c>
      <c r="X1314" s="159">
        <f t="shared" si="557"/>
        <v>0</v>
      </c>
      <c r="Y1314" s="159">
        <f t="shared" si="557"/>
        <v>0</v>
      </c>
      <c r="Z1314" s="159">
        <f t="shared" si="557"/>
        <v>0</v>
      </c>
      <c r="AA1314" s="159">
        <f t="shared" si="557"/>
        <v>0</v>
      </c>
      <c r="AB1314" s="159">
        <f t="shared" si="557"/>
        <v>0</v>
      </c>
      <c r="AC1314" s="159">
        <f t="shared" si="557"/>
        <v>0</v>
      </c>
      <c r="AD1314" s="159">
        <f t="shared" si="557"/>
        <v>0</v>
      </c>
      <c r="AE1314" s="159">
        <f t="shared" si="557"/>
        <v>0</v>
      </c>
      <c r="AF1314" s="159">
        <f t="shared" si="557"/>
        <v>0</v>
      </c>
      <c r="AG1314" s="159">
        <f t="shared" si="557"/>
        <v>0</v>
      </c>
    </row>
    <row r="1315" spans="1:33" hidden="1">
      <c r="A1315" s="17" t="s">
        <v>373</v>
      </c>
      <c r="B1315" s="15">
        <v>792</v>
      </c>
      <c r="C1315" s="16" t="s">
        <v>35</v>
      </c>
      <c r="D1315" s="16" t="s">
        <v>37</v>
      </c>
      <c r="E1315" s="16" t="s">
        <v>383</v>
      </c>
      <c r="F1315" s="16" t="s">
        <v>374</v>
      </c>
      <c r="G1315" s="159">
        <f>'прил 7'!G858</f>
        <v>0</v>
      </c>
      <c r="H1315" s="159">
        <f>'прил 7'!H858</f>
        <v>0</v>
      </c>
      <c r="I1315" s="159">
        <f>'прил 7'!I858</f>
        <v>0</v>
      </c>
      <c r="J1315" s="159">
        <f>'прил 7'!J858</f>
        <v>0</v>
      </c>
      <c r="K1315" s="159">
        <f>'прил 7'!K858</f>
        <v>0</v>
      </c>
      <c r="L1315" s="159">
        <f>'прил 7'!L858</f>
        <v>0</v>
      </c>
      <c r="M1315" s="159">
        <f>'прил 7'!M858</f>
        <v>0</v>
      </c>
      <c r="N1315" s="159">
        <f>'прил 7'!N858</f>
        <v>0</v>
      </c>
      <c r="O1315" s="159">
        <f>'прил 7'!O858</f>
        <v>0</v>
      </c>
      <c r="P1315" s="159">
        <f>'прил 7'!P858</f>
        <v>0</v>
      </c>
      <c r="Q1315" s="159">
        <f>'прил 7'!Q858</f>
        <v>0</v>
      </c>
      <c r="R1315" s="159">
        <f>'прил 7'!R858</f>
        <v>0</v>
      </c>
      <c r="S1315" s="159">
        <f>'прил 7'!S858</f>
        <v>0</v>
      </c>
      <c r="T1315" s="159">
        <f>'прил 7'!T858</f>
        <v>0</v>
      </c>
      <c r="U1315" s="159">
        <f>'прил 7'!U858</f>
        <v>0</v>
      </c>
      <c r="V1315" s="159">
        <f>'прил 7'!V858</f>
        <v>0</v>
      </c>
      <c r="W1315" s="159">
        <f>'прил 7'!W858</f>
        <v>0</v>
      </c>
      <c r="X1315" s="159">
        <f>'прил 7'!X858</f>
        <v>0</v>
      </c>
      <c r="Y1315" s="159">
        <f>'прил 7'!Y858</f>
        <v>0</v>
      </c>
      <c r="Z1315" s="159">
        <f>'прил 7'!Z858</f>
        <v>0</v>
      </c>
      <c r="AA1315" s="159">
        <f>'прил 7'!AA858</f>
        <v>0</v>
      </c>
      <c r="AB1315" s="159">
        <f>'прил 7'!AB858</f>
        <v>0</v>
      </c>
      <c r="AC1315" s="159">
        <f>'прил 7'!AC858</f>
        <v>0</v>
      </c>
      <c r="AD1315" s="159">
        <f>'прил 7'!AD858</f>
        <v>0</v>
      </c>
      <c r="AE1315" s="159">
        <f>'прил 7'!AE858</f>
        <v>0</v>
      </c>
      <c r="AF1315" s="159">
        <f>'прил 7'!AF858</f>
        <v>0</v>
      </c>
      <c r="AG1315" s="159">
        <f>'прил 7'!AG858</f>
        <v>0</v>
      </c>
    </row>
    <row r="1316" spans="1:33" s="19" customFormat="1" ht="63.75" hidden="1">
      <c r="A1316" s="17" t="s">
        <v>232</v>
      </c>
      <c r="B1316" s="16" t="s">
        <v>156</v>
      </c>
      <c r="C1316" s="16" t="s">
        <v>35</v>
      </c>
      <c r="D1316" s="16" t="s">
        <v>37</v>
      </c>
      <c r="E1316" s="16" t="s">
        <v>462</v>
      </c>
      <c r="F1316" s="16"/>
      <c r="G1316" s="159">
        <f>G1317</f>
        <v>0</v>
      </c>
      <c r="H1316" s="159">
        <f t="shared" ref="H1316:AG1317" si="558">H1317</f>
        <v>0</v>
      </c>
      <c r="I1316" s="159">
        <f t="shared" si="558"/>
        <v>0</v>
      </c>
      <c r="J1316" s="159">
        <f t="shared" si="558"/>
        <v>0</v>
      </c>
      <c r="K1316" s="159">
        <f t="shared" si="558"/>
        <v>0</v>
      </c>
      <c r="L1316" s="159">
        <f t="shared" si="558"/>
        <v>0</v>
      </c>
      <c r="M1316" s="159">
        <f t="shared" si="558"/>
        <v>0</v>
      </c>
      <c r="N1316" s="159">
        <f t="shared" si="558"/>
        <v>0</v>
      </c>
      <c r="O1316" s="159">
        <f t="shared" si="558"/>
        <v>0</v>
      </c>
      <c r="P1316" s="159">
        <f t="shared" si="558"/>
        <v>0</v>
      </c>
      <c r="Q1316" s="159">
        <f t="shared" si="558"/>
        <v>0</v>
      </c>
      <c r="R1316" s="159">
        <f t="shared" si="558"/>
        <v>0</v>
      </c>
      <c r="S1316" s="159">
        <f t="shared" si="558"/>
        <v>0</v>
      </c>
      <c r="T1316" s="159">
        <f t="shared" si="558"/>
        <v>0</v>
      </c>
      <c r="U1316" s="159">
        <f t="shared" si="558"/>
        <v>0</v>
      </c>
      <c r="V1316" s="159">
        <f t="shared" si="558"/>
        <v>0</v>
      </c>
      <c r="W1316" s="159">
        <f t="shared" si="558"/>
        <v>0</v>
      </c>
      <c r="X1316" s="159">
        <f t="shared" si="558"/>
        <v>0</v>
      </c>
      <c r="Y1316" s="159">
        <f t="shared" si="558"/>
        <v>0</v>
      </c>
      <c r="Z1316" s="159">
        <f t="shared" si="558"/>
        <v>0</v>
      </c>
      <c r="AA1316" s="159">
        <f t="shared" si="558"/>
        <v>0</v>
      </c>
      <c r="AB1316" s="159">
        <f t="shared" si="558"/>
        <v>0</v>
      </c>
      <c r="AC1316" s="159">
        <f t="shared" si="558"/>
        <v>0</v>
      </c>
      <c r="AD1316" s="159">
        <f t="shared" si="558"/>
        <v>0</v>
      </c>
      <c r="AE1316" s="159">
        <f t="shared" si="558"/>
        <v>0</v>
      </c>
      <c r="AF1316" s="159">
        <f t="shared" si="558"/>
        <v>0</v>
      </c>
      <c r="AG1316" s="159">
        <f t="shared" si="558"/>
        <v>0</v>
      </c>
    </row>
    <row r="1317" spans="1:33" s="19" customFormat="1" ht="25.5" hidden="1">
      <c r="A1317" s="17" t="s">
        <v>40</v>
      </c>
      <c r="B1317" s="16" t="s">
        <v>156</v>
      </c>
      <c r="C1317" s="16" t="s">
        <v>35</v>
      </c>
      <c r="D1317" s="16" t="s">
        <v>37</v>
      </c>
      <c r="E1317" s="16" t="s">
        <v>462</v>
      </c>
      <c r="F1317" s="16" t="s">
        <v>41</v>
      </c>
      <c r="G1317" s="159">
        <f>G1318</f>
        <v>0</v>
      </c>
      <c r="H1317" s="159">
        <f t="shared" si="558"/>
        <v>0</v>
      </c>
      <c r="I1317" s="159">
        <f t="shared" si="558"/>
        <v>0</v>
      </c>
      <c r="J1317" s="159">
        <f t="shared" si="558"/>
        <v>0</v>
      </c>
      <c r="K1317" s="159">
        <f t="shared" si="558"/>
        <v>0</v>
      </c>
      <c r="L1317" s="159">
        <f t="shared" si="558"/>
        <v>0</v>
      </c>
      <c r="M1317" s="159">
        <f t="shared" si="558"/>
        <v>0</v>
      </c>
      <c r="N1317" s="159">
        <f t="shared" si="558"/>
        <v>0</v>
      </c>
      <c r="O1317" s="159">
        <f t="shared" si="558"/>
        <v>0</v>
      </c>
      <c r="P1317" s="159">
        <f t="shared" si="558"/>
        <v>0</v>
      </c>
      <c r="Q1317" s="159">
        <f t="shared" si="558"/>
        <v>0</v>
      </c>
      <c r="R1317" s="159">
        <f t="shared" si="558"/>
        <v>0</v>
      </c>
      <c r="S1317" s="159">
        <f t="shared" si="558"/>
        <v>0</v>
      </c>
      <c r="T1317" s="159">
        <f t="shared" si="558"/>
        <v>0</v>
      </c>
      <c r="U1317" s="159">
        <f t="shared" si="558"/>
        <v>0</v>
      </c>
      <c r="V1317" s="159">
        <f t="shared" si="558"/>
        <v>0</v>
      </c>
      <c r="W1317" s="159">
        <f t="shared" si="558"/>
        <v>0</v>
      </c>
      <c r="X1317" s="159">
        <f t="shared" si="558"/>
        <v>0</v>
      </c>
      <c r="Y1317" s="159">
        <f t="shared" si="558"/>
        <v>0</v>
      </c>
      <c r="Z1317" s="159">
        <f t="shared" si="558"/>
        <v>0</v>
      </c>
      <c r="AA1317" s="159">
        <f t="shared" si="558"/>
        <v>0</v>
      </c>
      <c r="AB1317" s="159">
        <f t="shared" si="558"/>
        <v>0</v>
      </c>
      <c r="AC1317" s="159">
        <f t="shared" si="558"/>
        <v>0</v>
      </c>
      <c r="AD1317" s="159">
        <f t="shared" si="558"/>
        <v>0</v>
      </c>
      <c r="AE1317" s="159">
        <f t="shared" si="558"/>
        <v>0</v>
      </c>
      <c r="AF1317" s="159">
        <f t="shared" si="558"/>
        <v>0</v>
      </c>
      <c r="AG1317" s="159">
        <f t="shared" si="558"/>
        <v>0</v>
      </c>
    </row>
    <row r="1318" spans="1:33" s="19" customFormat="1" hidden="1">
      <c r="A1318" s="17" t="s">
        <v>42</v>
      </c>
      <c r="B1318" s="16" t="s">
        <v>156</v>
      </c>
      <c r="C1318" s="16" t="s">
        <v>35</v>
      </c>
      <c r="D1318" s="16" t="s">
        <v>37</v>
      </c>
      <c r="E1318" s="16" t="s">
        <v>462</v>
      </c>
      <c r="F1318" s="16" t="s">
        <v>43</v>
      </c>
      <c r="G1318" s="159">
        <f>'прил 7'!G662</f>
        <v>0</v>
      </c>
      <c r="H1318" s="159">
        <f>'прил 7'!H662</f>
        <v>0</v>
      </c>
      <c r="I1318" s="159">
        <f>'прил 7'!I662</f>
        <v>0</v>
      </c>
      <c r="J1318" s="159">
        <f>'прил 7'!J662</f>
        <v>0</v>
      </c>
      <c r="K1318" s="159">
        <f>'прил 7'!K662</f>
        <v>0</v>
      </c>
      <c r="L1318" s="159">
        <f>'прил 7'!L662</f>
        <v>0</v>
      </c>
      <c r="M1318" s="159">
        <f>'прил 7'!M662</f>
        <v>0</v>
      </c>
      <c r="N1318" s="159">
        <f>'прил 7'!N662</f>
        <v>0</v>
      </c>
      <c r="O1318" s="159">
        <f>'прил 7'!O662</f>
        <v>0</v>
      </c>
      <c r="P1318" s="159">
        <f>'прил 7'!P662</f>
        <v>0</v>
      </c>
      <c r="Q1318" s="159">
        <f>'прил 7'!Q662</f>
        <v>0</v>
      </c>
      <c r="R1318" s="159">
        <f>'прил 7'!R662</f>
        <v>0</v>
      </c>
      <c r="S1318" s="159">
        <f>'прил 7'!S662</f>
        <v>0</v>
      </c>
      <c r="T1318" s="159">
        <f>'прил 7'!T662</f>
        <v>0</v>
      </c>
      <c r="U1318" s="159">
        <f>'прил 7'!U662</f>
        <v>0</v>
      </c>
      <c r="V1318" s="159">
        <f>'прил 7'!V662</f>
        <v>0</v>
      </c>
      <c r="W1318" s="159">
        <f>'прил 7'!W662</f>
        <v>0</v>
      </c>
      <c r="X1318" s="159">
        <f>'прил 7'!X662</f>
        <v>0</v>
      </c>
      <c r="Y1318" s="159">
        <f>'прил 7'!Y662</f>
        <v>0</v>
      </c>
      <c r="Z1318" s="159">
        <f>'прил 7'!Z662</f>
        <v>0</v>
      </c>
      <c r="AA1318" s="159">
        <f>'прил 7'!AA662</f>
        <v>0</v>
      </c>
      <c r="AB1318" s="159">
        <f>'прил 7'!AB662</f>
        <v>0</v>
      </c>
      <c r="AC1318" s="159">
        <f>'прил 7'!AC662</f>
        <v>0</v>
      </c>
      <c r="AD1318" s="159">
        <f>'прил 7'!AD662</f>
        <v>0</v>
      </c>
      <c r="AE1318" s="159">
        <f>'прил 7'!AE662</f>
        <v>0</v>
      </c>
      <c r="AF1318" s="159">
        <f>'прил 7'!AF662</f>
        <v>0</v>
      </c>
      <c r="AG1318" s="159">
        <f>'прил 7'!AG662</f>
        <v>0</v>
      </c>
    </row>
    <row r="1319" spans="1:33" s="19" customFormat="1" ht="76.5" hidden="1">
      <c r="A1319" s="17" t="s">
        <v>540</v>
      </c>
      <c r="B1319" s="16"/>
      <c r="C1319" s="16"/>
      <c r="D1319" s="16"/>
      <c r="E1319" s="16" t="s">
        <v>539</v>
      </c>
      <c r="F1319" s="16"/>
      <c r="G1319" s="159">
        <f>G1320</f>
        <v>0</v>
      </c>
      <c r="H1319" s="159">
        <f t="shared" ref="H1319:AG1320" si="559">H1320</f>
        <v>0</v>
      </c>
      <c r="I1319" s="159">
        <f t="shared" si="559"/>
        <v>0</v>
      </c>
      <c r="J1319" s="159">
        <f t="shared" si="559"/>
        <v>0</v>
      </c>
      <c r="K1319" s="159">
        <f t="shared" si="559"/>
        <v>0</v>
      </c>
      <c r="L1319" s="159">
        <f t="shared" si="559"/>
        <v>0</v>
      </c>
      <c r="M1319" s="159">
        <f t="shared" si="559"/>
        <v>0</v>
      </c>
      <c r="N1319" s="159">
        <f t="shared" si="559"/>
        <v>0</v>
      </c>
      <c r="O1319" s="159">
        <f t="shared" si="559"/>
        <v>0</v>
      </c>
      <c r="P1319" s="159">
        <f t="shared" si="559"/>
        <v>0</v>
      </c>
      <c r="Q1319" s="159">
        <f t="shared" si="559"/>
        <v>0</v>
      </c>
      <c r="R1319" s="159">
        <f t="shared" si="559"/>
        <v>0</v>
      </c>
      <c r="S1319" s="159">
        <f t="shared" si="559"/>
        <v>0</v>
      </c>
      <c r="T1319" s="159">
        <f t="shared" si="559"/>
        <v>0</v>
      </c>
      <c r="U1319" s="159">
        <f t="shared" si="559"/>
        <v>0</v>
      </c>
      <c r="V1319" s="159">
        <f t="shared" si="559"/>
        <v>0</v>
      </c>
      <c r="W1319" s="159">
        <f t="shared" si="559"/>
        <v>0</v>
      </c>
      <c r="X1319" s="159">
        <f t="shared" si="559"/>
        <v>0</v>
      </c>
      <c r="Y1319" s="159">
        <f t="shared" si="559"/>
        <v>0</v>
      </c>
      <c r="Z1319" s="159">
        <f t="shared" si="559"/>
        <v>0</v>
      </c>
      <c r="AA1319" s="159">
        <f t="shared" si="559"/>
        <v>0</v>
      </c>
      <c r="AB1319" s="159">
        <f t="shared" si="559"/>
        <v>0</v>
      </c>
      <c r="AC1319" s="159">
        <f t="shared" si="559"/>
        <v>0</v>
      </c>
      <c r="AD1319" s="159">
        <f t="shared" si="559"/>
        <v>0</v>
      </c>
      <c r="AE1319" s="159">
        <f t="shared" si="559"/>
        <v>0</v>
      </c>
      <c r="AF1319" s="159">
        <f t="shared" si="559"/>
        <v>0</v>
      </c>
      <c r="AG1319" s="159">
        <f t="shared" si="559"/>
        <v>0</v>
      </c>
    </row>
    <row r="1320" spans="1:33" s="19" customFormat="1" hidden="1">
      <c r="A1320" s="17" t="s">
        <v>649</v>
      </c>
      <c r="B1320" s="16"/>
      <c r="C1320" s="16"/>
      <c r="D1320" s="16"/>
      <c r="E1320" s="16" t="s">
        <v>539</v>
      </c>
      <c r="F1320" s="16" t="s">
        <v>50</v>
      </c>
      <c r="G1320" s="159">
        <f>G1321</f>
        <v>0</v>
      </c>
      <c r="H1320" s="159">
        <f t="shared" si="559"/>
        <v>0</v>
      </c>
      <c r="I1320" s="159">
        <f t="shared" si="559"/>
        <v>0</v>
      </c>
      <c r="J1320" s="159">
        <f t="shared" si="559"/>
        <v>0</v>
      </c>
      <c r="K1320" s="159">
        <f t="shared" si="559"/>
        <v>0</v>
      </c>
      <c r="L1320" s="159">
        <f t="shared" si="559"/>
        <v>0</v>
      </c>
      <c r="M1320" s="159">
        <f t="shared" si="559"/>
        <v>0</v>
      </c>
      <c r="N1320" s="159">
        <f t="shared" si="559"/>
        <v>0</v>
      </c>
      <c r="O1320" s="159">
        <f t="shared" si="559"/>
        <v>0</v>
      </c>
      <c r="P1320" s="159">
        <f t="shared" si="559"/>
        <v>0</v>
      </c>
      <c r="Q1320" s="159">
        <f t="shared" si="559"/>
        <v>0</v>
      </c>
      <c r="R1320" s="159">
        <f t="shared" si="559"/>
        <v>0</v>
      </c>
      <c r="S1320" s="159">
        <f t="shared" si="559"/>
        <v>0</v>
      </c>
      <c r="T1320" s="159">
        <f t="shared" si="559"/>
        <v>0</v>
      </c>
      <c r="U1320" s="159">
        <f t="shared" si="559"/>
        <v>0</v>
      </c>
      <c r="V1320" s="159">
        <f t="shared" si="559"/>
        <v>0</v>
      </c>
      <c r="W1320" s="159">
        <f t="shared" si="559"/>
        <v>0</v>
      </c>
      <c r="X1320" s="159">
        <f t="shared" si="559"/>
        <v>0</v>
      </c>
      <c r="Y1320" s="159">
        <f t="shared" si="559"/>
        <v>0</v>
      </c>
      <c r="Z1320" s="159">
        <f t="shared" si="559"/>
        <v>0</v>
      </c>
      <c r="AA1320" s="159">
        <f t="shared" si="559"/>
        <v>0</v>
      </c>
      <c r="AB1320" s="159">
        <f t="shared" si="559"/>
        <v>0</v>
      </c>
      <c r="AC1320" s="159">
        <f t="shared" si="559"/>
        <v>0</v>
      </c>
      <c r="AD1320" s="159">
        <f t="shared" si="559"/>
        <v>0</v>
      </c>
      <c r="AE1320" s="159">
        <f t="shared" si="559"/>
        <v>0</v>
      </c>
      <c r="AF1320" s="159">
        <f t="shared" si="559"/>
        <v>0</v>
      </c>
      <c r="AG1320" s="159">
        <f t="shared" si="559"/>
        <v>0</v>
      </c>
    </row>
    <row r="1321" spans="1:33" s="19" customFormat="1" ht="25.5" hidden="1">
      <c r="A1321" s="17" t="s">
        <v>51</v>
      </c>
      <c r="B1321" s="16"/>
      <c r="C1321" s="16"/>
      <c r="D1321" s="16"/>
      <c r="E1321" s="16" t="s">
        <v>539</v>
      </c>
      <c r="F1321" s="16" t="s">
        <v>52</v>
      </c>
      <c r="G1321" s="159">
        <f>'прил 7'!G90</f>
        <v>0</v>
      </c>
      <c r="H1321" s="159">
        <f>'прил 7'!H90</f>
        <v>0</v>
      </c>
      <c r="I1321" s="159">
        <f>'прил 7'!I90</f>
        <v>0</v>
      </c>
      <c r="J1321" s="159">
        <f>'прил 7'!J90</f>
        <v>0</v>
      </c>
      <c r="K1321" s="159">
        <f>'прил 7'!K90</f>
        <v>0</v>
      </c>
      <c r="L1321" s="159">
        <f>'прил 7'!L90</f>
        <v>0</v>
      </c>
      <c r="M1321" s="159">
        <f>'прил 7'!M90</f>
        <v>0</v>
      </c>
      <c r="N1321" s="159">
        <f>'прил 7'!N90</f>
        <v>0</v>
      </c>
      <c r="O1321" s="159">
        <f>'прил 7'!O90</f>
        <v>0</v>
      </c>
      <c r="P1321" s="159">
        <f>'прил 7'!P90</f>
        <v>0</v>
      </c>
      <c r="Q1321" s="159">
        <f>'прил 7'!Q90</f>
        <v>0</v>
      </c>
      <c r="R1321" s="159">
        <f>'прил 7'!R90</f>
        <v>0</v>
      </c>
      <c r="S1321" s="159">
        <f>'прил 7'!S90</f>
        <v>0</v>
      </c>
      <c r="T1321" s="159">
        <f>'прил 7'!T90</f>
        <v>0</v>
      </c>
      <c r="U1321" s="159">
        <f>'прил 7'!U90</f>
        <v>0</v>
      </c>
      <c r="V1321" s="159">
        <f>'прил 7'!V90</f>
        <v>0</v>
      </c>
      <c r="W1321" s="159">
        <f>'прил 7'!W90</f>
        <v>0</v>
      </c>
      <c r="X1321" s="159">
        <f>'прил 7'!X90</f>
        <v>0</v>
      </c>
      <c r="Y1321" s="159">
        <f>'прил 7'!Y90</f>
        <v>0</v>
      </c>
      <c r="Z1321" s="159">
        <f>'прил 7'!Z90</f>
        <v>0</v>
      </c>
      <c r="AA1321" s="159">
        <f>'прил 7'!AA90</f>
        <v>0</v>
      </c>
      <c r="AB1321" s="159">
        <f>'прил 7'!AB90</f>
        <v>0</v>
      </c>
      <c r="AC1321" s="159">
        <f>'прил 7'!AC90</f>
        <v>0</v>
      </c>
      <c r="AD1321" s="159">
        <f>'прил 7'!AD90</f>
        <v>0</v>
      </c>
      <c r="AE1321" s="159">
        <f>'прил 7'!AE90</f>
        <v>0</v>
      </c>
      <c r="AF1321" s="159">
        <f>'прил 7'!AF90</f>
        <v>0</v>
      </c>
      <c r="AG1321" s="159">
        <f>'прил 7'!AG90</f>
        <v>0</v>
      </c>
    </row>
    <row r="1322" spans="1:33" ht="32.25" hidden="1" customHeight="1">
      <c r="A1322" s="37" t="s">
        <v>400</v>
      </c>
      <c r="B1322" s="38">
        <v>793</v>
      </c>
      <c r="C1322" s="39" t="s">
        <v>90</v>
      </c>
      <c r="D1322" s="39" t="s">
        <v>72</v>
      </c>
      <c r="E1322" s="39" t="s">
        <v>399</v>
      </c>
      <c r="F1322" s="39"/>
      <c r="G1322" s="165">
        <f>G1323+G1371</f>
        <v>0</v>
      </c>
      <c r="H1322" s="165">
        <f t="shared" ref="H1322:AG1322" si="560">H1323+H1371</f>
        <v>0</v>
      </c>
      <c r="I1322" s="165">
        <f t="shared" si="560"/>
        <v>0</v>
      </c>
      <c r="J1322" s="165">
        <f t="shared" si="560"/>
        <v>0</v>
      </c>
      <c r="K1322" s="165">
        <f t="shared" si="560"/>
        <v>0</v>
      </c>
      <c r="L1322" s="165">
        <f t="shared" si="560"/>
        <v>0</v>
      </c>
      <c r="M1322" s="165">
        <f t="shared" si="560"/>
        <v>0</v>
      </c>
      <c r="N1322" s="165">
        <f t="shared" si="560"/>
        <v>0</v>
      </c>
      <c r="O1322" s="165">
        <f t="shared" si="560"/>
        <v>0</v>
      </c>
      <c r="P1322" s="165">
        <f t="shared" si="560"/>
        <v>0</v>
      </c>
      <c r="Q1322" s="165">
        <f t="shared" si="560"/>
        <v>0</v>
      </c>
      <c r="R1322" s="165">
        <f t="shared" si="560"/>
        <v>0</v>
      </c>
      <c r="S1322" s="165">
        <f t="shared" si="560"/>
        <v>0</v>
      </c>
      <c r="T1322" s="165">
        <f t="shared" si="560"/>
        <v>0</v>
      </c>
      <c r="U1322" s="165">
        <f t="shared" si="560"/>
        <v>0</v>
      </c>
      <c r="V1322" s="165">
        <f t="shared" si="560"/>
        <v>0</v>
      </c>
      <c r="W1322" s="165">
        <f t="shared" si="560"/>
        <v>0</v>
      </c>
      <c r="X1322" s="165">
        <f t="shared" si="560"/>
        <v>0</v>
      </c>
      <c r="Y1322" s="165">
        <f t="shared" si="560"/>
        <v>0</v>
      </c>
      <c r="Z1322" s="165">
        <f t="shared" si="560"/>
        <v>0</v>
      </c>
      <c r="AA1322" s="165">
        <f t="shared" si="560"/>
        <v>0</v>
      </c>
      <c r="AB1322" s="165">
        <f t="shared" si="560"/>
        <v>0</v>
      </c>
      <c r="AC1322" s="165">
        <f t="shared" si="560"/>
        <v>0</v>
      </c>
      <c r="AD1322" s="165">
        <f t="shared" si="560"/>
        <v>0</v>
      </c>
      <c r="AE1322" s="165">
        <f t="shared" si="560"/>
        <v>0</v>
      </c>
      <c r="AF1322" s="165">
        <f t="shared" si="560"/>
        <v>0</v>
      </c>
      <c r="AG1322" s="165">
        <f t="shared" si="560"/>
        <v>0</v>
      </c>
    </row>
    <row r="1323" spans="1:33" ht="17.25" hidden="1" customHeight="1">
      <c r="A1323" s="17" t="s">
        <v>673</v>
      </c>
      <c r="B1323" s="15">
        <v>793</v>
      </c>
      <c r="C1323" s="16" t="s">
        <v>90</v>
      </c>
      <c r="D1323" s="16" t="s">
        <v>72</v>
      </c>
      <c r="E1323" s="16" t="s">
        <v>398</v>
      </c>
      <c r="F1323" s="16"/>
      <c r="G1323" s="159">
        <f>G1324</f>
        <v>0</v>
      </c>
      <c r="H1323" s="159">
        <f t="shared" ref="H1323:AG1324" si="561">H1324</f>
        <v>0</v>
      </c>
      <c r="I1323" s="159">
        <f t="shared" si="561"/>
        <v>0</v>
      </c>
      <c r="J1323" s="159">
        <f t="shared" si="561"/>
        <v>0</v>
      </c>
      <c r="K1323" s="159">
        <f t="shared" si="561"/>
        <v>0</v>
      </c>
      <c r="L1323" s="159">
        <f t="shared" si="561"/>
        <v>0</v>
      </c>
      <c r="M1323" s="159">
        <f t="shared" si="561"/>
        <v>0</v>
      </c>
      <c r="N1323" s="159">
        <f t="shared" si="561"/>
        <v>0</v>
      </c>
      <c r="O1323" s="159">
        <f t="shared" si="561"/>
        <v>0</v>
      </c>
      <c r="P1323" s="159">
        <f t="shared" si="561"/>
        <v>0</v>
      </c>
      <c r="Q1323" s="159">
        <f t="shared" si="561"/>
        <v>0</v>
      </c>
      <c r="R1323" s="159">
        <f t="shared" si="561"/>
        <v>0</v>
      </c>
      <c r="S1323" s="159">
        <f t="shared" si="561"/>
        <v>0</v>
      </c>
      <c r="T1323" s="159">
        <f t="shared" si="561"/>
        <v>0</v>
      </c>
      <c r="U1323" s="159">
        <f t="shared" si="561"/>
        <v>0</v>
      </c>
      <c r="V1323" s="159">
        <f t="shared" si="561"/>
        <v>0</v>
      </c>
      <c r="W1323" s="159">
        <f t="shared" si="561"/>
        <v>0</v>
      </c>
      <c r="X1323" s="159">
        <f t="shared" si="561"/>
        <v>0</v>
      </c>
      <c r="Y1323" s="159">
        <f t="shared" si="561"/>
        <v>0</v>
      </c>
      <c r="Z1323" s="159">
        <f t="shared" si="561"/>
        <v>0</v>
      </c>
      <c r="AA1323" s="159">
        <f t="shared" si="561"/>
        <v>0</v>
      </c>
      <c r="AB1323" s="159">
        <f t="shared" si="561"/>
        <v>0</v>
      </c>
      <c r="AC1323" s="159">
        <f t="shared" si="561"/>
        <v>0</v>
      </c>
      <c r="AD1323" s="159">
        <f t="shared" si="561"/>
        <v>0</v>
      </c>
      <c r="AE1323" s="159">
        <f t="shared" si="561"/>
        <v>0</v>
      </c>
      <c r="AF1323" s="159">
        <f t="shared" si="561"/>
        <v>0</v>
      </c>
      <c r="AG1323" s="159">
        <f t="shared" si="561"/>
        <v>0</v>
      </c>
    </row>
    <row r="1324" spans="1:33" ht="25.5" hidden="1" customHeight="1">
      <c r="A1324" s="17" t="s">
        <v>51</v>
      </c>
      <c r="B1324" s="15">
        <v>793</v>
      </c>
      <c r="C1324" s="16" t="s">
        <v>90</v>
      </c>
      <c r="D1324" s="16" t="s">
        <v>72</v>
      </c>
      <c r="E1324" s="16" t="s">
        <v>398</v>
      </c>
      <c r="F1324" s="16" t="s">
        <v>50</v>
      </c>
      <c r="G1324" s="159">
        <f>G1325</f>
        <v>0</v>
      </c>
      <c r="H1324" s="159">
        <f t="shared" si="561"/>
        <v>0</v>
      </c>
      <c r="I1324" s="159">
        <f t="shared" si="561"/>
        <v>0</v>
      </c>
      <c r="J1324" s="159">
        <f t="shared" si="561"/>
        <v>0</v>
      </c>
      <c r="K1324" s="159">
        <f t="shared" si="561"/>
        <v>0</v>
      </c>
      <c r="L1324" s="159">
        <f t="shared" si="561"/>
        <v>0</v>
      </c>
      <c r="M1324" s="159">
        <f t="shared" si="561"/>
        <v>0</v>
      </c>
      <c r="N1324" s="159">
        <f t="shared" si="561"/>
        <v>0</v>
      </c>
      <c r="O1324" s="159">
        <f t="shared" si="561"/>
        <v>0</v>
      </c>
      <c r="P1324" s="159">
        <f t="shared" si="561"/>
        <v>0</v>
      </c>
      <c r="Q1324" s="159">
        <f t="shared" si="561"/>
        <v>0</v>
      </c>
      <c r="R1324" s="159">
        <f t="shared" si="561"/>
        <v>0</v>
      </c>
      <c r="S1324" s="159">
        <f t="shared" si="561"/>
        <v>0</v>
      </c>
      <c r="T1324" s="159">
        <f t="shared" si="561"/>
        <v>0</v>
      </c>
      <c r="U1324" s="159">
        <f t="shared" si="561"/>
        <v>0</v>
      </c>
      <c r="V1324" s="159">
        <f t="shared" si="561"/>
        <v>0</v>
      </c>
      <c r="W1324" s="159">
        <f t="shared" si="561"/>
        <v>0</v>
      </c>
      <c r="X1324" s="159">
        <f t="shared" si="561"/>
        <v>0</v>
      </c>
      <c r="Y1324" s="159">
        <f t="shared" si="561"/>
        <v>0</v>
      </c>
      <c r="Z1324" s="159">
        <f t="shared" si="561"/>
        <v>0</v>
      </c>
      <c r="AA1324" s="159">
        <f t="shared" si="561"/>
        <v>0</v>
      </c>
      <c r="AB1324" s="159">
        <f t="shared" si="561"/>
        <v>0</v>
      </c>
      <c r="AC1324" s="159">
        <f t="shared" si="561"/>
        <v>0</v>
      </c>
      <c r="AD1324" s="159">
        <f t="shared" si="561"/>
        <v>0</v>
      </c>
      <c r="AE1324" s="159">
        <f t="shared" si="561"/>
        <v>0</v>
      </c>
      <c r="AF1324" s="159">
        <f t="shared" si="561"/>
        <v>0</v>
      </c>
      <c r="AG1324" s="159">
        <f t="shared" si="561"/>
        <v>0</v>
      </c>
    </row>
    <row r="1325" spans="1:33" ht="39.75" hidden="1" customHeight="1">
      <c r="A1325" s="17" t="s">
        <v>51</v>
      </c>
      <c r="B1325" s="15">
        <v>793</v>
      </c>
      <c r="C1325" s="16" t="s">
        <v>90</v>
      </c>
      <c r="D1325" s="16" t="s">
        <v>72</v>
      </c>
      <c r="E1325" s="16" t="s">
        <v>398</v>
      </c>
      <c r="F1325" s="16" t="s">
        <v>52</v>
      </c>
      <c r="G1325" s="159">
        <f>'прил 7'!G1188</f>
        <v>0</v>
      </c>
      <c r="H1325" s="159">
        <f>'прил 7'!H1188</f>
        <v>0</v>
      </c>
      <c r="I1325" s="159">
        <f>'прил 7'!I1188</f>
        <v>0</v>
      </c>
      <c r="J1325" s="159">
        <f>'прил 7'!J1188</f>
        <v>0</v>
      </c>
      <c r="K1325" s="159">
        <f>'прил 7'!K1188</f>
        <v>0</v>
      </c>
      <c r="L1325" s="159">
        <f>'прил 7'!L1188</f>
        <v>0</v>
      </c>
      <c r="M1325" s="159">
        <f>'прил 7'!M1188</f>
        <v>0</v>
      </c>
      <c r="N1325" s="159">
        <f>'прил 7'!N1188</f>
        <v>0</v>
      </c>
      <c r="O1325" s="159">
        <f>'прил 7'!O1188</f>
        <v>0</v>
      </c>
      <c r="P1325" s="159">
        <f>'прил 7'!P1188</f>
        <v>0</v>
      </c>
      <c r="Q1325" s="159">
        <f>'прил 7'!Q1188</f>
        <v>0</v>
      </c>
      <c r="R1325" s="159">
        <f>'прил 7'!R1188</f>
        <v>0</v>
      </c>
      <c r="S1325" s="159">
        <f>'прил 7'!S1188</f>
        <v>0</v>
      </c>
      <c r="T1325" s="159">
        <f>'прил 7'!T1188</f>
        <v>0</v>
      </c>
      <c r="U1325" s="159">
        <f>'прил 7'!U1188</f>
        <v>0</v>
      </c>
      <c r="V1325" s="159">
        <f>'прил 7'!V1188</f>
        <v>0</v>
      </c>
      <c r="W1325" s="159">
        <f>'прил 7'!W1188</f>
        <v>0</v>
      </c>
      <c r="X1325" s="159">
        <f>'прил 7'!X1188</f>
        <v>0</v>
      </c>
      <c r="Y1325" s="159">
        <f>'прил 7'!Y1188</f>
        <v>0</v>
      </c>
      <c r="Z1325" s="159">
        <f>'прил 7'!Z1188</f>
        <v>0</v>
      </c>
      <c r="AA1325" s="159">
        <f>'прил 7'!AA1188</f>
        <v>0</v>
      </c>
      <c r="AB1325" s="159">
        <f>'прил 7'!AB1188</f>
        <v>0</v>
      </c>
      <c r="AC1325" s="159">
        <f>'прил 7'!AC1188</f>
        <v>0</v>
      </c>
      <c r="AD1325" s="159">
        <f>'прил 7'!AD1188</f>
        <v>0</v>
      </c>
      <c r="AE1325" s="159">
        <f>'прил 7'!AE1188</f>
        <v>0</v>
      </c>
      <c r="AF1325" s="159">
        <f>'прил 7'!AF1188</f>
        <v>0</v>
      </c>
      <c r="AG1325" s="159">
        <f>'прил 7'!AG1188</f>
        <v>0</v>
      </c>
    </row>
    <row r="1326" spans="1:33" s="24" customFormat="1" ht="25.5" hidden="1">
      <c r="A1326" s="97" t="s">
        <v>367</v>
      </c>
      <c r="B1326" s="21">
        <v>793</v>
      </c>
      <c r="C1326" s="22" t="s">
        <v>365</v>
      </c>
      <c r="D1326" s="22" t="s">
        <v>26</v>
      </c>
      <c r="E1326" s="22" t="s">
        <v>480</v>
      </c>
      <c r="F1326" s="22"/>
      <c r="G1326" s="161">
        <f>G1330+G1333+G1327+G1336</f>
        <v>0</v>
      </c>
      <c r="H1326" s="161">
        <f t="shared" ref="H1326:AG1326" si="562">H1330+H1333+H1327+H1336</f>
        <v>0</v>
      </c>
      <c r="I1326" s="161">
        <f t="shared" si="562"/>
        <v>0</v>
      </c>
      <c r="J1326" s="161">
        <f t="shared" si="562"/>
        <v>0</v>
      </c>
      <c r="K1326" s="161">
        <f t="shared" si="562"/>
        <v>0</v>
      </c>
      <c r="L1326" s="161">
        <f t="shared" si="562"/>
        <v>0</v>
      </c>
      <c r="M1326" s="161">
        <f t="shared" si="562"/>
        <v>0</v>
      </c>
      <c r="N1326" s="161">
        <f t="shared" si="562"/>
        <v>0</v>
      </c>
      <c r="O1326" s="161">
        <f t="shared" si="562"/>
        <v>0</v>
      </c>
      <c r="P1326" s="161">
        <f t="shared" si="562"/>
        <v>0</v>
      </c>
      <c r="Q1326" s="161">
        <f t="shared" si="562"/>
        <v>0</v>
      </c>
      <c r="R1326" s="161">
        <f t="shared" si="562"/>
        <v>0</v>
      </c>
      <c r="S1326" s="161">
        <f t="shared" si="562"/>
        <v>0</v>
      </c>
      <c r="T1326" s="161">
        <f t="shared" si="562"/>
        <v>0</v>
      </c>
      <c r="U1326" s="161">
        <f t="shared" si="562"/>
        <v>0</v>
      </c>
      <c r="V1326" s="161">
        <f t="shared" si="562"/>
        <v>0</v>
      </c>
      <c r="W1326" s="161">
        <f t="shared" si="562"/>
        <v>0</v>
      </c>
      <c r="X1326" s="161">
        <f t="shared" si="562"/>
        <v>0</v>
      </c>
      <c r="Y1326" s="161">
        <f t="shared" si="562"/>
        <v>0</v>
      </c>
      <c r="Z1326" s="161">
        <f t="shared" si="562"/>
        <v>0</v>
      </c>
      <c r="AA1326" s="161">
        <f t="shared" si="562"/>
        <v>0</v>
      </c>
      <c r="AB1326" s="161">
        <f t="shared" si="562"/>
        <v>0</v>
      </c>
      <c r="AC1326" s="161">
        <f t="shared" si="562"/>
        <v>0</v>
      </c>
      <c r="AD1326" s="161">
        <f t="shared" si="562"/>
        <v>0</v>
      </c>
      <c r="AE1326" s="161">
        <f t="shared" si="562"/>
        <v>0</v>
      </c>
      <c r="AF1326" s="161">
        <f t="shared" si="562"/>
        <v>0</v>
      </c>
      <c r="AG1326" s="161">
        <f t="shared" si="562"/>
        <v>0</v>
      </c>
    </row>
    <row r="1327" spans="1:33" s="19" customFormat="1" ht="63" hidden="1" customHeight="1">
      <c r="A1327" s="17" t="s">
        <v>532</v>
      </c>
      <c r="B1327" s="15">
        <v>792</v>
      </c>
      <c r="C1327" s="16" t="s">
        <v>365</v>
      </c>
      <c r="D1327" s="16" t="s">
        <v>26</v>
      </c>
      <c r="E1327" s="16" t="s">
        <v>531</v>
      </c>
      <c r="F1327" s="16"/>
      <c r="G1327" s="159">
        <f>G1328</f>
        <v>0</v>
      </c>
      <c r="H1327" s="159">
        <f t="shared" ref="H1327:AG1328" si="563">H1328</f>
        <v>0</v>
      </c>
      <c r="I1327" s="159">
        <f t="shared" si="563"/>
        <v>0</v>
      </c>
      <c r="J1327" s="159">
        <f t="shared" si="563"/>
        <v>0</v>
      </c>
      <c r="K1327" s="159">
        <f t="shared" si="563"/>
        <v>0</v>
      </c>
      <c r="L1327" s="159">
        <f t="shared" si="563"/>
        <v>0</v>
      </c>
      <c r="M1327" s="159">
        <f t="shared" si="563"/>
        <v>0</v>
      </c>
      <c r="N1327" s="159">
        <f t="shared" si="563"/>
        <v>0</v>
      </c>
      <c r="O1327" s="159">
        <f t="shared" si="563"/>
        <v>0</v>
      </c>
      <c r="P1327" s="159">
        <f t="shared" si="563"/>
        <v>0</v>
      </c>
      <c r="Q1327" s="159">
        <f t="shared" si="563"/>
        <v>0</v>
      </c>
      <c r="R1327" s="159">
        <f t="shared" si="563"/>
        <v>0</v>
      </c>
      <c r="S1327" s="159">
        <f t="shared" si="563"/>
        <v>0</v>
      </c>
      <c r="T1327" s="159">
        <f t="shared" si="563"/>
        <v>0</v>
      </c>
      <c r="U1327" s="159">
        <f t="shared" si="563"/>
        <v>0</v>
      </c>
      <c r="V1327" s="159">
        <f t="shared" si="563"/>
        <v>0</v>
      </c>
      <c r="W1327" s="159">
        <f t="shared" si="563"/>
        <v>0</v>
      </c>
      <c r="X1327" s="159">
        <f t="shared" si="563"/>
        <v>0</v>
      </c>
      <c r="Y1327" s="159">
        <f t="shared" si="563"/>
        <v>0</v>
      </c>
      <c r="Z1327" s="159">
        <f t="shared" si="563"/>
        <v>0</v>
      </c>
      <c r="AA1327" s="159">
        <f t="shared" si="563"/>
        <v>0</v>
      </c>
      <c r="AB1327" s="159">
        <f t="shared" si="563"/>
        <v>0</v>
      </c>
      <c r="AC1327" s="159">
        <f t="shared" si="563"/>
        <v>0</v>
      </c>
      <c r="AD1327" s="159">
        <f t="shared" si="563"/>
        <v>0</v>
      </c>
      <c r="AE1327" s="159">
        <f t="shared" si="563"/>
        <v>0</v>
      </c>
      <c r="AF1327" s="159">
        <f t="shared" si="563"/>
        <v>0</v>
      </c>
      <c r="AG1327" s="159">
        <f t="shared" si="563"/>
        <v>0</v>
      </c>
    </row>
    <row r="1328" spans="1:33" ht="22.5" hidden="1" customHeight="1">
      <c r="A1328" s="17" t="s">
        <v>343</v>
      </c>
      <c r="B1328" s="15">
        <v>792</v>
      </c>
      <c r="C1328" s="16" t="s">
        <v>365</v>
      </c>
      <c r="D1328" s="16" t="s">
        <v>26</v>
      </c>
      <c r="E1328" s="16" t="s">
        <v>531</v>
      </c>
      <c r="F1328" s="16" t="s">
        <v>344</v>
      </c>
      <c r="G1328" s="159">
        <f>G1329</f>
        <v>0</v>
      </c>
      <c r="H1328" s="159">
        <f t="shared" si="563"/>
        <v>0</v>
      </c>
      <c r="I1328" s="159">
        <f t="shared" si="563"/>
        <v>0</v>
      </c>
      <c r="J1328" s="159">
        <f t="shared" si="563"/>
        <v>0</v>
      </c>
      <c r="K1328" s="159">
        <f t="shared" si="563"/>
        <v>0</v>
      </c>
      <c r="L1328" s="159">
        <f t="shared" si="563"/>
        <v>0</v>
      </c>
      <c r="M1328" s="159">
        <f t="shared" si="563"/>
        <v>0</v>
      </c>
      <c r="N1328" s="159">
        <f t="shared" si="563"/>
        <v>0</v>
      </c>
      <c r="O1328" s="159">
        <f t="shared" si="563"/>
        <v>0</v>
      </c>
      <c r="P1328" s="159">
        <f t="shared" si="563"/>
        <v>0</v>
      </c>
      <c r="Q1328" s="159">
        <f t="shared" si="563"/>
        <v>0</v>
      </c>
      <c r="R1328" s="159">
        <f t="shared" si="563"/>
        <v>0</v>
      </c>
      <c r="S1328" s="159">
        <f t="shared" si="563"/>
        <v>0</v>
      </c>
      <c r="T1328" s="159">
        <f t="shared" si="563"/>
        <v>0</v>
      </c>
      <c r="U1328" s="159">
        <f t="shared" si="563"/>
        <v>0</v>
      </c>
      <c r="V1328" s="159">
        <f t="shared" si="563"/>
        <v>0</v>
      </c>
      <c r="W1328" s="159">
        <f t="shared" si="563"/>
        <v>0</v>
      </c>
      <c r="X1328" s="159">
        <f t="shared" si="563"/>
        <v>0</v>
      </c>
      <c r="Y1328" s="159">
        <f t="shared" si="563"/>
        <v>0</v>
      </c>
      <c r="Z1328" s="159">
        <f t="shared" si="563"/>
        <v>0</v>
      </c>
      <c r="AA1328" s="159">
        <f t="shared" si="563"/>
        <v>0</v>
      </c>
      <c r="AB1328" s="159">
        <f t="shared" si="563"/>
        <v>0</v>
      </c>
      <c r="AC1328" s="159">
        <f t="shared" si="563"/>
        <v>0</v>
      </c>
      <c r="AD1328" s="159">
        <f t="shared" si="563"/>
        <v>0</v>
      </c>
      <c r="AE1328" s="159">
        <f t="shared" si="563"/>
        <v>0</v>
      </c>
      <c r="AF1328" s="159">
        <f t="shared" si="563"/>
        <v>0</v>
      </c>
      <c r="AG1328" s="159">
        <f t="shared" si="563"/>
        <v>0</v>
      </c>
    </row>
    <row r="1329" spans="1:33" s="19" customFormat="1" ht="22.5" hidden="1" customHeight="1">
      <c r="A1329" s="17" t="s">
        <v>361</v>
      </c>
      <c r="B1329" s="15">
        <v>792</v>
      </c>
      <c r="C1329" s="16" t="s">
        <v>365</v>
      </c>
      <c r="D1329" s="16" t="s">
        <v>26</v>
      </c>
      <c r="E1329" s="16" t="s">
        <v>531</v>
      </c>
      <c r="F1329" s="16" t="s">
        <v>362</v>
      </c>
      <c r="G1329" s="159"/>
      <c r="H1329" s="159"/>
      <c r="I1329" s="159"/>
      <c r="J1329" s="159"/>
      <c r="K1329" s="159"/>
      <c r="L1329" s="159"/>
      <c r="M1329" s="159"/>
      <c r="N1329" s="159"/>
      <c r="O1329" s="159"/>
      <c r="P1329" s="159"/>
      <c r="Q1329" s="159"/>
      <c r="R1329" s="159"/>
      <c r="S1329" s="159"/>
      <c r="T1329" s="159"/>
      <c r="U1329" s="159"/>
      <c r="V1329" s="159"/>
      <c r="W1329" s="159"/>
      <c r="X1329" s="159"/>
      <c r="Y1329" s="159"/>
      <c r="Z1329" s="159"/>
      <c r="AA1329" s="159"/>
      <c r="AB1329" s="159"/>
      <c r="AC1329" s="159"/>
      <c r="AD1329" s="159"/>
      <c r="AE1329" s="159"/>
      <c r="AF1329" s="159"/>
      <c r="AG1329" s="159"/>
    </row>
    <row r="1330" spans="1:33" s="19" customFormat="1" ht="21.75" hidden="1" customHeight="1">
      <c r="A1330" s="17" t="s">
        <v>673</v>
      </c>
      <c r="B1330" s="50">
        <v>793</v>
      </c>
      <c r="C1330" s="16" t="s">
        <v>365</v>
      </c>
      <c r="D1330" s="16" t="s">
        <v>26</v>
      </c>
      <c r="E1330" s="16" t="s">
        <v>658</v>
      </c>
      <c r="F1330" s="16"/>
      <c r="G1330" s="159">
        <f>G1331</f>
        <v>0</v>
      </c>
      <c r="H1330" s="159">
        <f t="shared" ref="H1330:AG1331" si="564">H1331</f>
        <v>0</v>
      </c>
      <c r="I1330" s="159">
        <f t="shared" si="564"/>
        <v>0</v>
      </c>
      <c r="J1330" s="159">
        <f t="shared" si="564"/>
        <v>0</v>
      </c>
      <c r="K1330" s="159">
        <f t="shared" si="564"/>
        <v>0</v>
      </c>
      <c r="L1330" s="159">
        <f t="shared" si="564"/>
        <v>0</v>
      </c>
      <c r="M1330" s="159">
        <f t="shared" si="564"/>
        <v>0</v>
      </c>
      <c r="N1330" s="159">
        <f t="shared" si="564"/>
        <v>0</v>
      </c>
      <c r="O1330" s="159">
        <f t="shared" si="564"/>
        <v>0</v>
      </c>
      <c r="P1330" s="159">
        <f t="shared" si="564"/>
        <v>0</v>
      </c>
      <c r="Q1330" s="159">
        <f t="shared" si="564"/>
        <v>0</v>
      </c>
      <c r="R1330" s="159">
        <f t="shared" si="564"/>
        <v>0</v>
      </c>
      <c r="S1330" s="159">
        <f t="shared" si="564"/>
        <v>0</v>
      </c>
      <c r="T1330" s="159">
        <f t="shared" si="564"/>
        <v>0</v>
      </c>
      <c r="U1330" s="159">
        <f t="shared" si="564"/>
        <v>0</v>
      </c>
      <c r="V1330" s="159">
        <f t="shared" si="564"/>
        <v>0</v>
      </c>
      <c r="W1330" s="159">
        <f t="shared" si="564"/>
        <v>0</v>
      </c>
      <c r="X1330" s="159">
        <f t="shared" si="564"/>
        <v>0</v>
      </c>
      <c r="Y1330" s="159">
        <f t="shared" si="564"/>
        <v>0</v>
      </c>
      <c r="Z1330" s="159">
        <f t="shared" si="564"/>
        <v>0</v>
      </c>
      <c r="AA1330" s="159">
        <f t="shared" si="564"/>
        <v>0</v>
      </c>
      <c r="AB1330" s="159">
        <f t="shared" si="564"/>
        <v>0</v>
      </c>
      <c r="AC1330" s="159">
        <f t="shared" si="564"/>
        <v>0</v>
      </c>
      <c r="AD1330" s="159">
        <f t="shared" si="564"/>
        <v>0</v>
      </c>
      <c r="AE1330" s="159">
        <f t="shared" si="564"/>
        <v>0</v>
      </c>
      <c r="AF1330" s="159">
        <f t="shared" si="564"/>
        <v>0</v>
      </c>
      <c r="AG1330" s="159">
        <f t="shared" si="564"/>
        <v>0</v>
      </c>
    </row>
    <row r="1331" spans="1:33" ht="23.25" hidden="1" customHeight="1">
      <c r="A1331" s="17" t="s">
        <v>649</v>
      </c>
      <c r="B1331" s="50">
        <v>793</v>
      </c>
      <c r="C1331" s="16" t="s">
        <v>365</v>
      </c>
      <c r="D1331" s="16" t="s">
        <v>26</v>
      </c>
      <c r="E1331" s="16" t="s">
        <v>658</v>
      </c>
      <c r="F1331" s="16" t="s">
        <v>50</v>
      </c>
      <c r="G1331" s="159">
        <f>G1332</f>
        <v>0</v>
      </c>
      <c r="H1331" s="159">
        <f t="shared" si="564"/>
        <v>0</v>
      </c>
      <c r="I1331" s="159">
        <f t="shared" si="564"/>
        <v>0</v>
      </c>
      <c r="J1331" s="159">
        <f t="shared" si="564"/>
        <v>0</v>
      </c>
      <c r="K1331" s="159">
        <f t="shared" si="564"/>
        <v>0</v>
      </c>
      <c r="L1331" s="159">
        <f t="shared" si="564"/>
        <v>0</v>
      </c>
      <c r="M1331" s="159">
        <f t="shared" si="564"/>
        <v>0</v>
      </c>
      <c r="N1331" s="159">
        <f t="shared" si="564"/>
        <v>0</v>
      </c>
      <c r="O1331" s="159">
        <f t="shared" si="564"/>
        <v>0</v>
      </c>
      <c r="P1331" s="159">
        <f t="shared" si="564"/>
        <v>0</v>
      </c>
      <c r="Q1331" s="159">
        <f t="shared" si="564"/>
        <v>0</v>
      </c>
      <c r="R1331" s="159">
        <f t="shared" si="564"/>
        <v>0</v>
      </c>
      <c r="S1331" s="159">
        <f t="shared" si="564"/>
        <v>0</v>
      </c>
      <c r="T1331" s="159">
        <f t="shared" si="564"/>
        <v>0</v>
      </c>
      <c r="U1331" s="159">
        <f t="shared" si="564"/>
        <v>0</v>
      </c>
      <c r="V1331" s="159">
        <f t="shared" si="564"/>
        <v>0</v>
      </c>
      <c r="W1331" s="159">
        <f t="shared" si="564"/>
        <v>0</v>
      </c>
      <c r="X1331" s="159">
        <f t="shared" si="564"/>
        <v>0</v>
      </c>
      <c r="Y1331" s="159">
        <f t="shared" si="564"/>
        <v>0</v>
      </c>
      <c r="Z1331" s="159">
        <f t="shared" si="564"/>
        <v>0</v>
      </c>
      <c r="AA1331" s="159">
        <f t="shared" si="564"/>
        <v>0</v>
      </c>
      <c r="AB1331" s="159">
        <f t="shared" si="564"/>
        <v>0</v>
      </c>
      <c r="AC1331" s="159">
        <f t="shared" si="564"/>
        <v>0</v>
      </c>
      <c r="AD1331" s="159">
        <f t="shared" si="564"/>
        <v>0</v>
      </c>
      <c r="AE1331" s="159">
        <f t="shared" si="564"/>
        <v>0</v>
      </c>
      <c r="AF1331" s="159">
        <f t="shared" si="564"/>
        <v>0</v>
      </c>
      <c r="AG1331" s="159">
        <f t="shared" si="564"/>
        <v>0</v>
      </c>
    </row>
    <row r="1332" spans="1:33" s="19" customFormat="1" ht="27.75" hidden="1" customHeight="1">
      <c r="A1332" s="17" t="s">
        <v>51</v>
      </c>
      <c r="B1332" s="50">
        <v>793</v>
      </c>
      <c r="C1332" s="16" t="s">
        <v>365</v>
      </c>
      <c r="D1332" s="16" t="s">
        <v>26</v>
      </c>
      <c r="E1332" s="16" t="s">
        <v>658</v>
      </c>
      <c r="F1332" s="16" t="s">
        <v>52</v>
      </c>
      <c r="G1332" s="159">
        <f>'прил 7'!G1238</f>
        <v>0</v>
      </c>
      <c r="H1332" s="159">
        <f>'прил 7'!H1238</f>
        <v>0</v>
      </c>
      <c r="I1332" s="159">
        <f>'прил 7'!I1238</f>
        <v>0</v>
      </c>
      <c r="J1332" s="159">
        <f>'прил 7'!J1238</f>
        <v>0</v>
      </c>
      <c r="K1332" s="159">
        <f>'прил 7'!K1238</f>
        <v>0</v>
      </c>
      <c r="L1332" s="159">
        <f>'прил 7'!L1238</f>
        <v>0</v>
      </c>
      <c r="M1332" s="159">
        <f>'прил 7'!M1238</f>
        <v>0</v>
      </c>
      <c r="N1332" s="159">
        <f>'прил 7'!N1238</f>
        <v>0</v>
      </c>
      <c r="O1332" s="159">
        <f>'прил 7'!O1238</f>
        <v>0</v>
      </c>
      <c r="P1332" s="159">
        <f>'прил 7'!P1238</f>
        <v>0</v>
      </c>
      <c r="Q1332" s="159">
        <f>'прил 7'!Q1238</f>
        <v>0</v>
      </c>
      <c r="R1332" s="159">
        <f>'прил 7'!R1238</f>
        <v>0</v>
      </c>
      <c r="S1332" s="159">
        <f>'прил 7'!S1238</f>
        <v>0</v>
      </c>
      <c r="T1332" s="159">
        <f>'прил 7'!T1238</f>
        <v>0</v>
      </c>
      <c r="U1332" s="159">
        <f>'прил 7'!U1238</f>
        <v>0</v>
      </c>
      <c r="V1332" s="159">
        <f>'прил 7'!V1238</f>
        <v>0</v>
      </c>
      <c r="W1332" s="159">
        <f>'прил 7'!W1238</f>
        <v>0</v>
      </c>
      <c r="X1332" s="159">
        <f>'прил 7'!X1238</f>
        <v>0</v>
      </c>
      <c r="Y1332" s="159">
        <f>'прил 7'!Y1238</f>
        <v>0</v>
      </c>
      <c r="Z1332" s="159">
        <f>'прил 7'!Z1238</f>
        <v>0</v>
      </c>
      <c r="AA1332" s="159">
        <f>'прил 7'!AA1238</f>
        <v>0</v>
      </c>
      <c r="AB1332" s="159">
        <f>'прил 7'!AB1238</f>
        <v>0</v>
      </c>
      <c r="AC1332" s="159">
        <f>'прил 7'!AC1238</f>
        <v>0</v>
      </c>
      <c r="AD1332" s="159">
        <f>'прил 7'!AD1238</f>
        <v>0</v>
      </c>
      <c r="AE1332" s="159">
        <f>'прил 7'!AE1238</f>
        <v>0</v>
      </c>
      <c r="AF1332" s="159">
        <f>'прил 7'!AF1238</f>
        <v>0</v>
      </c>
      <c r="AG1332" s="159">
        <f>'прил 7'!AG1238</f>
        <v>0</v>
      </c>
    </row>
    <row r="1333" spans="1:33" s="19" customFormat="1" ht="21.75" hidden="1" customHeight="1">
      <c r="A1333" s="17" t="s">
        <v>84</v>
      </c>
      <c r="B1333" s="50">
        <v>793</v>
      </c>
      <c r="C1333" s="16" t="s">
        <v>365</v>
      </c>
      <c r="D1333" s="16" t="s">
        <v>26</v>
      </c>
      <c r="E1333" s="16" t="s">
        <v>85</v>
      </c>
      <c r="F1333" s="16"/>
      <c r="G1333" s="159">
        <f>G1334</f>
        <v>0</v>
      </c>
      <c r="H1333" s="159">
        <f t="shared" ref="H1333:AG1334" si="565">H1334</f>
        <v>0</v>
      </c>
      <c r="I1333" s="159">
        <f t="shared" si="565"/>
        <v>0</v>
      </c>
      <c r="J1333" s="159">
        <f t="shared" si="565"/>
        <v>0</v>
      </c>
      <c r="K1333" s="159">
        <f t="shared" si="565"/>
        <v>0</v>
      </c>
      <c r="L1333" s="159">
        <f t="shared" si="565"/>
        <v>0</v>
      </c>
      <c r="M1333" s="159">
        <f t="shared" si="565"/>
        <v>0</v>
      </c>
      <c r="N1333" s="159">
        <f t="shared" si="565"/>
        <v>0</v>
      </c>
      <c r="O1333" s="159">
        <f t="shared" si="565"/>
        <v>0</v>
      </c>
      <c r="P1333" s="159">
        <f t="shared" si="565"/>
        <v>0</v>
      </c>
      <c r="Q1333" s="159">
        <f t="shared" si="565"/>
        <v>0</v>
      </c>
      <c r="R1333" s="159">
        <f t="shared" si="565"/>
        <v>0</v>
      </c>
      <c r="S1333" s="159">
        <f t="shared" si="565"/>
        <v>0</v>
      </c>
      <c r="T1333" s="159">
        <f t="shared" si="565"/>
        <v>0</v>
      </c>
      <c r="U1333" s="159">
        <f t="shared" si="565"/>
        <v>0</v>
      </c>
      <c r="V1333" s="159">
        <f t="shared" si="565"/>
        <v>0</v>
      </c>
      <c r="W1333" s="159">
        <f t="shared" si="565"/>
        <v>0</v>
      </c>
      <c r="X1333" s="159">
        <f t="shared" si="565"/>
        <v>0</v>
      </c>
      <c r="Y1333" s="159">
        <f t="shared" si="565"/>
        <v>0</v>
      </c>
      <c r="Z1333" s="159">
        <f t="shared" si="565"/>
        <v>0</v>
      </c>
      <c r="AA1333" s="159">
        <f t="shared" si="565"/>
        <v>0</v>
      </c>
      <c r="AB1333" s="159">
        <f t="shared" si="565"/>
        <v>0</v>
      </c>
      <c r="AC1333" s="159">
        <f t="shared" si="565"/>
        <v>0</v>
      </c>
      <c r="AD1333" s="159">
        <f t="shared" si="565"/>
        <v>0</v>
      </c>
      <c r="AE1333" s="159">
        <f t="shared" si="565"/>
        <v>0</v>
      </c>
      <c r="AF1333" s="159">
        <f t="shared" si="565"/>
        <v>0</v>
      </c>
      <c r="AG1333" s="159">
        <f t="shared" si="565"/>
        <v>0</v>
      </c>
    </row>
    <row r="1334" spans="1:33" ht="23.25" hidden="1" customHeight="1">
      <c r="A1334" s="17" t="s">
        <v>649</v>
      </c>
      <c r="B1334" s="50">
        <v>793</v>
      </c>
      <c r="C1334" s="16" t="s">
        <v>365</v>
      </c>
      <c r="D1334" s="16" t="s">
        <v>26</v>
      </c>
      <c r="E1334" s="16" t="s">
        <v>85</v>
      </c>
      <c r="F1334" s="16" t="s">
        <v>50</v>
      </c>
      <c r="G1334" s="159">
        <f>G1335</f>
        <v>0</v>
      </c>
      <c r="H1334" s="159">
        <f t="shared" si="565"/>
        <v>0</v>
      </c>
      <c r="I1334" s="159">
        <f t="shared" si="565"/>
        <v>0</v>
      </c>
      <c r="J1334" s="159">
        <f t="shared" si="565"/>
        <v>0</v>
      </c>
      <c r="K1334" s="159">
        <f t="shared" si="565"/>
        <v>0</v>
      </c>
      <c r="L1334" s="159">
        <f t="shared" si="565"/>
        <v>0</v>
      </c>
      <c r="M1334" s="159">
        <f t="shared" si="565"/>
        <v>0</v>
      </c>
      <c r="N1334" s="159">
        <f t="shared" si="565"/>
        <v>0</v>
      </c>
      <c r="O1334" s="159">
        <f t="shared" si="565"/>
        <v>0</v>
      </c>
      <c r="P1334" s="159">
        <f t="shared" si="565"/>
        <v>0</v>
      </c>
      <c r="Q1334" s="159">
        <f t="shared" si="565"/>
        <v>0</v>
      </c>
      <c r="R1334" s="159">
        <f t="shared" si="565"/>
        <v>0</v>
      </c>
      <c r="S1334" s="159">
        <f t="shared" si="565"/>
        <v>0</v>
      </c>
      <c r="T1334" s="159">
        <f t="shared" si="565"/>
        <v>0</v>
      </c>
      <c r="U1334" s="159">
        <f t="shared" si="565"/>
        <v>0</v>
      </c>
      <c r="V1334" s="159">
        <f t="shared" si="565"/>
        <v>0</v>
      </c>
      <c r="W1334" s="159">
        <f t="shared" si="565"/>
        <v>0</v>
      </c>
      <c r="X1334" s="159">
        <f t="shared" si="565"/>
        <v>0</v>
      </c>
      <c r="Y1334" s="159">
        <f t="shared" si="565"/>
        <v>0</v>
      </c>
      <c r="Z1334" s="159">
        <f t="shared" si="565"/>
        <v>0</v>
      </c>
      <c r="AA1334" s="159">
        <f t="shared" si="565"/>
        <v>0</v>
      </c>
      <c r="AB1334" s="159">
        <f t="shared" si="565"/>
        <v>0</v>
      </c>
      <c r="AC1334" s="159">
        <f t="shared" si="565"/>
        <v>0</v>
      </c>
      <c r="AD1334" s="159">
        <f t="shared" si="565"/>
        <v>0</v>
      </c>
      <c r="AE1334" s="159">
        <f t="shared" si="565"/>
        <v>0</v>
      </c>
      <c r="AF1334" s="159">
        <f t="shared" si="565"/>
        <v>0</v>
      </c>
      <c r="AG1334" s="159">
        <f t="shared" si="565"/>
        <v>0</v>
      </c>
    </row>
    <row r="1335" spans="1:33" s="19" customFormat="1" ht="28.5" hidden="1" customHeight="1">
      <c r="A1335" s="17" t="s">
        <v>51</v>
      </c>
      <c r="B1335" s="50">
        <v>793</v>
      </c>
      <c r="C1335" s="16" t="s">
        <v>365</v>
      </c>
      <c r="D1335" s="16" t="s">
        <v>26</v>
      </c>
      <c r="E1335" s="16" t="s">
        <v>85</v>
      </c>
      <c r="F1335" s="16" t="s">
        <v>52</v>
      </c>
      <c r="G1335" s="159">
        <f>'прил 7'!G1241</f>
        <v>0</v>
      </c>
      <c r="H1335" s="159">
        <f>'прил 7'!H1241</f>
        <v>0</v>
      </c>
      <c r="I1335" s="159">
        <f>'прил 7'!I1241</f>
        <v>0</v>
      </c>
      <c r="J1335" s="159">
        <f>'прил 7'!J1241</f>
        <v>0</v>
      </c>
      <c r="K1335" s="159">
        <f>'прил 7'!K1241</f>
        <v>0</v>
      </c>
      <c r="L1335" s="159">
        <f>'прил 7'!L1241</f>
        <v>0</v>
      </c>
      <c r="M1335" s="159">
        <f>'прил 7'!M1241</f>
        <v>0</v>
      </c>
      <c r="N1335" s="159">
        <f>'прил 7'!N1241</f>
        <v>0</v>
      </c>
      <c r="O1335" s="159">
        <f>'прил 7'!O1241</f>
        <v>0</v>
      </c>
      <c r="P1335" s="159">
        <f>'прил 7'!P1241</f>
        <v>0</v>
      </c>
      <c r="Q1335" s="159">
        <f>'прил 7'!Q1241</f>
        <v>0</v>
      </c>
      <c r="R1335" s="159">
        <f>'прил 7'!R1241</f>
        <v>0</v>
      </c>
      <c r="S1335" s="159">
        <f>'прил 7'!S1241</f>
        <v>0</v>
      </c>
      <c r="T1335" s="159">
        <f>'прил 7'!T1241</f>
        <v>0</v>
      </c>
      <c r="U1335" s="159">
        <f>'прил 7'!U1241</f>
        <v>0</v>
      </c>
      <c r="V1335" s="159">
        <f>'прил 7'!V1241</f>
        <v>0</v>
      </c>
      <c r="W1335" s="159">
        <f>'прил 7'!W1241</f>
        <v>0</v>
      </c>
      <c r="X1335" s="159">
        <f>'прил 7'!X1241</f>
        <v>0</v>
      </c>
      <c r="Y1335" s="159">
        <f>'прил 7'!Y1241</f>
        <v>0</v>
      </c>
      <c r="Z1335" s="159">
        <f>'прил 7'!Z1241</f>
        <v>0</v>
      </c>
      <c r="AA1335" s="159">
        <f>'прил 7'!AA1241</f>
        <v>0</v>
      </c>
      <c r="AB1335" s="159">
        <f>'прил 7'!AB1241</f>
        <v>0</v>
      </c>
      <c r="AC1335" s="159">
        <f>'прил 7'!AC1241</f>
        <v>0</v>
      </c>
      <c r="AD1335" s="159">
        <f>'прил 7'!AD1241</f>
        <v>0</v>
      </c>
      <c r="AE1335" s="159">
        <f>'прил 7'!AE1241</f>
        <v>0</v>
      </c>
      <c r="AF1335" s="159">
        <f>'прил 7'!AF1241</f>
        <v>0</v>
      </c>
      <c r="AG1335" s="159">
        <f>'прил 7'!AG1241</f>
        <v>0</v>
      </c>
    </row>
    <row r="1336" spans="1:33" s="19" customFormat="1" ht="33" hidden="1" customHeight="1">
      <c r="A1336" s="17" t="s">
        <v>367</v>
      </c>
      <c r="B1336" s="55">
        <v>795</v>
      </c>
      <c r="C1336" s="16" t="s">
        <v>365</v>
      </c>
      <c r="D1336" s="16" t="s">
        <v>109</v>
      </c>
      <c r="E1336" s="16" t="s">
        <v>480</v>
      </c>
      <c r="F1336" s="16"/>
      <c r="G1336" s="159">
        <f>G1337</f>
        <v>0</v>
      </c>
      <c r="H1336" s="159">
        <f t="shared" ref="H1336:AG1336" si="566">H1337</f>
        <v>0</v>
      </c>
      <c r="I1336" s="159">
        <f t="shared" si="566"/>
        <v>0</v>
      </c>
      <c r="J1336" s="159">
        <f t="shared" si="566"/>
        <v>0</v>
      </c>
      <c r="K1336" s="159">
        <f t="shared" si="566"/>
        <v>0</v>
      </c>
      <c r="L1336" s="159">
        <f t="shared" si="566"/>
        <v>0</v>
      </c>
      <c r="M1336" s="159">
        <f t="shared" si="566"/>
        <v>0</v>
      </c>
      <c r="N1336" s="159">
        <f t="shared" si="566"/>
        <v>0</v>
      </c>
      <c r="O1336" s="159">
        <f t="shared" si="566"/>
        <v>0</v>
      </c>
      <c r="P1336" s="159">
        <f t="shared" si="566"/>
        <v>0</v>
      </c>
      <c r="Q1336" s="159">
        <f t="shared" si="566"/>
        <v>0</v>
      </c>
      <c r="R1336" s="159">
        <f t="shared" si="566"/>
        <v>0</v>
      </c>
      <c r="S1336" s="159">
        <f t="shared" si="566"/>
        <v>0</v>
      </c>
      <c r="T1336" s="159">
        <f t="shared" si="566"/>
        <v>0</v>
      </c>
      <c r="U1336" s="159">
        <f t="shared" si="566"/>
        <v>0</v>
      </c>
      <c r="V1336" s="159">
        <f t="shared" si="566"/>
        <v>0</v>
      </c>
      <c r="W1336" s="159">
        <f t="shared" si="566"/>
        <v>0</v>
      </c>
      <c r="X1336" s="159">
        <f t="shared" si="566"/>
        <v>0</v>
      </c>
      <c r="Y1336" s="159">
        <f t="shared" si="566"/>
        <v>0</v>
      </c>
      <c r="Z1336" s="159">
        <f t="shared" si="566"/>
        <v>0</v>
      </c>
      <c r="AA1336" s="159">
        <f t="shared" si="566"/>
        <v>0</v>
      </c>
      <c r="AB1336" s="159">
        <f t="shared" si="566"/>
        <v>0</v>
      </c>
      <c r="AC1336" s="159">
        <f t="shared" si="566"/>
        <v>0</v>
      </c>
      <c r="AD1336" s="159">
        <f t="shared" si="566"/>
        <v>0</v>
      </c>
      <c r="AE1336" s="159">
        <f t="shared" si="566"/>
        <v>0</v>
      </c>
      <c r="AF1336" s="159">
        <f t="shared" si="566"/>
        <v>0</v>
      </c>
      <c r="AG1336" s="159">
        <f t="shared" si="566"/>
        <v>0</v>
      </c>
    </row>
    <row r="1337" spans="1:33" s="19" customFormat="1" ht="33" hidden="1" customHeight="1">
      <c r="A1337" s="17" t="s">
        <v>542</v>
      </c>
      <c r="B1337" s="55">
        <v>795</v>
      </c>
      <c r="C1337" s="16" t="s">
        <v>365</v>
      </c>
      <c r="D1337" s="16" t="s">
        <v>109</v>
      </c>
      <c r="E1337" s="16" t="s">
        <v>554</v>
      </c>
      <c r="F1337" s="16"/>
      <c r="G1337" s="159">
        <f>G1340+G1338</f>
        <v>0</v>
      </c>
      <c r="H1337" s="159">
        <f t="shared" ref="H1337:AG1337" si="567">H1340+H1338</f>
        <v>0</v>
      </c>
      <c r="I1337" s="159">
        <f t="shared" si="567"/>
        <v>0</v>
      </c>
      <c r="J1337" s="159">
        <f t="shared" si="567"/>
        <v>0</v>
      </c>
      <c r="K1337" s="159">
        <f t="shared" si="567"/>
        <v>0</v>
      </c>
      <c r="L1337" s="159">
        <f t="shared" si="567"/>
        <v>0</v>
      </c>
      <c r="M1337" s="159">
        <f t="shared" si="567"/>
        <v>0</v>
      </c>
      <c r="N1337" s="159">
        <f t="shared" si="567"/>
        <v>0</v>
      </c>
      <c r="O1337" s="159">
        <f t="shared" si="567"/>
        <v>0</v>
      </c>
      <c r="P1337" s="159">
        <f t="shared" si="567"/>
        <v>0</v>
      </c>
      <c r="Q1337" s="159">
        <f t="shared" si="567"/>
        <v>0</v>
      </c>
      <c r="R1337" s="159">
        <f t="shared" si="567"/>
        <v>0</v>
      </c>
      <c r="S1337" s="159">
        <f t="shared" si="567"/>
        <v>0</v>
      </c>
      <c r="T1337" s="159">
        <f t="shared" si="567"/>
        <v>0</v>
      </c>
      <c r="U1337" s="159">
        <f t="shared" si="567"/>
        <v>0</v>
      </c>
      <c r="V1337" s="159">
        <f t="shared" si="567"/>
        <v>0</v>
      </c>
      <c r="W1337" s="159">
        <f t="shared" si="567"/>
        <v>0</v>
      </c>
      <c r="X1337" s="159">
        <f t="shared" si="567"/>
        <v>0</v>
      </c>
      <c r="Y1337" s="159">
        <f t="shared" si="567"/>
        <v>0</v>
      </c>
      <c r="Z1337" s="159">
        <f t="shared" si="567"/>
        <v>0</v>
      </c>
      <c r="AA1337" s="159">
        <f t="shared" si="567"/>
        <v>0</v>
      </c>
      <c r="AB1337" s="159">
        <f t="shared" si="567"/>
        <v>0</v>
      </c>
      <c r="AC1337" s="159">
        <f t="shared" si="567"/>
        <v>0</v>
      </c>
      <c r="AD1337" s="159">
        <f t="shared" si="567"/>
        <v>0</v>
      </c>
      <c r="AE1337" s="159">
        <f t="shared" si="567"/>
        <v>0</v>
      </c>
      <c r="AF1337" s="159">
        <f t="shared" si="567"/>
        <v>0</v>
      </c>
      <c r="AG1337" s="159">
        <f t="shared" si="567"/>
        <v>0</v>
      </c>
    </row>
    <row r="1338" spans="1:33" ht="23.25" hidden="1" customHeight="1">
      <c r="A1338" s="17" t="s">
        <v>649</v>
      </c>
      <c r="B1338" s="50">
        <v>793</v>
      </c>
      <c r="C1338" s="16" t="s">
        <v>365</v>
      </c>
      <c r="D1338" s="16" t="s">
        <v>26</v>
      </c>
      <c r="E1338" s="16" t="s">
        <v>554</v>
      </c>
      <c r="F1338" s="16" t="s">
        <v>50</v>
      </c>
      <c r="G1338" s="159">
        <f>G1339</f>
        <v>0</v>
      </c>
      <c r="H1338" s="159">
        <f t="shared" ref="H1338:AG1338" si="568">H1339</f>
        <v>0</v>
      </c>
      <c r="I1338" s="159">
        <f t="shared" si="568"/>
        <v>0</v>
      </c>
      <c r="J1338" s="159">
        <f t="shared" si="568"/>
        <v>0</v>
      </c>
      <c r="K1338" s="159">
        <f t="shared" si="568"/>
        <v>0</v>
      </c>
      <c r="L1338" s="159">
        <f t="shared" si="568"/>
        <v>0</v>
      </c>
      <c r="M1338" s="159">
        <f t="shared" si="568"/>
        <v>0</v>
      </c>
      <c r="N1338" s="159">
        <f t="shared" si="568"/>
        <v>0</v>
      </c>
      <c r="O1338" s="159">
        <f t="shared" si="568"/>
        <v>0</v>
      </c>
      <c r="P1338" s="159">
        <f t="shared" si="568"/>
        <v>0</v>
      </c>
      <c r="Q1338" s="159">
        <f t="shared" si="568"/>
        <v>0</v>
      </c>
      <c r="R1338" s="159">
        <f t="shared" si="568"/>
        <v>0</v>
      </c>
      <c r="S1338" s="159">
        <f t="shared" si="568"/>
        <v>0</v>
      </c>
      <c r="T1338" s="159">
        <f t="shared" si="568"/>
        <v>0</v>
      </c>
      <c r="U1338" s="159">
        <f t="shared" si="568"/>
        <v>0</v>
      </c>
      <c r="V1338" s="159">
        <f t="shared" si="568"/>
        <v>0</v>
      </c>
      <c r="W1338" s="159">
        <f t="shared" si="568"/>
        <v>0</v>
      </c>
      <c r="X1338" s="159">
        <f t="shared" si="568"/>
        <v>0</v>
      </c>
      <c r="Y1338" s="159">
        <f t="shared" si="568"/>
        <v>0</v>
      </c>
      <c r="Z1338" s="159">
        <f t="shared" si="568"/>
        <v>0</v>
      </c>
      <c r="AA1338" s="159">
        <f t="shared" si="568"/>
        <v>0</v>
      </c>
      <c r="AB1338" s="159">
        <f t="shared" si="568"/>
        <v>0</v>
      </c>
      <c r="AC1338" s="159">
        <f t="shared" si="568"/>
        <v>0</v>
      </c>
      <c r="AD1338" s="159">
        <f t="shared" si="568"/>
        <v>0</v>
      </c>
      <c r="AE1338" s="159">
        <f t="shared" si="568"/>
        <v>0</v>
      </c>
      <c r="AF1338" s="159">
        <f t="shared" si="568"/>
        <v>0</v>
      </c>
      <c r="AG1338" s="159">
        <f t="shared" si="568"/>
        <v>0</v>
      </c>
    </row>
    <row r="1339" spans="1:33" s="19" customFormat="1" ht="28.5" hidden="1" customHeight="1">
      <c r="A1339" s="17" t="s">
        <v>51</v>
      </c>
      <c r="B1339" s="50">
        <v>793</v>
      </c>
      <c r="C1339" s="16" t="s">
        <v>365</v>
      </c>
      <c r="D1339" s="16" t="s">
        <v>26</v>
      </c>
      <c r="E1339" s="16" t="s">
        <v>554</v>
      </c>
      <c r="F1339" s="16" t="s">
        <v>52</v>
      </c>
      <c r="G1339" s="159">
        <f>'прил 7'!G1619</f>
        <v>0</v>
      </c>
      <c r="H1339" s="159">
        <f>'прил 7'!H1619</f>
        <v>0</v>
      </c>
      <c r="I1339" s="159">
        <f>'прил 7'!I1619</f>
        <v>0</v>
      </c>
      <c r="J1339" s="159">
        <f>'прил 7'!J1619</f>
        <v>0</v>
      </c>
      <c r="K1339" s="159">
        <f>'прил 7'!K1619</f>
        <v>0</v>
      </c>
      <c r="L1339" s="159">
        <f>'прил 7'!L1619</f>
        <v>0</v>
      </c>
      <c r="M1339" s="159">
        <f>'прил 7'!M1619</f>
        <v>0</v>
      </c>
      <c r="N1339" s="159">
        <f>'прил 7'!N1619</f>
        <v>0</v>
      </c>
      <c r="O1339" s="159">
        <f>'прил 7'!O1619</f>
        <v>0</v>
      </c>
      <c r="P1339" s="159">
        <f>'прил 7'!P1619</f>
        <v>0</v>
      </c>
      <c r="Q1339" s="159">
        <f>'прил 7'!Q1619</f>
        <v>0</v>
      </c>
      <c r="R1339" s="159">
        <f>'прил 7'!R1619</f>
        <v>0</v>
      </c>
      <c r="S1339" s="159">
        <f>'прил 7'!S1619</f>
        <v>0</v>
      </c>
      <c r="T1339" s="159">
        <f>'прил 7'!T1619</f>
        <v>0</v>
      </c>
      <c r="U1339" s="159">
        <f>'прил 7'!U1619</f>
        <v>0</v>
      </c>
      <c r="V1339" s="159">
        <f>'прил 7'!V1619</f>
        <v>0</v>
      </c>
      <c r="W1339" s="159">
        <f>'прил 7'!W1619</f>
        <v>0</v>
      </c>
      <c r="X1339" s="159">
        <f>'прил 7'!X1619</f>
        <v>0</v>
      </c>
      <c r="Y1339" s="159">
        <f>'прил 7'!Y1619</f>
        <v>0</v>
      </c>
      <c r="Z1339" s="159">
        <f>'прил 7'!Z1619</f>
        <v>0</v>
      </c>
      <c r="AA1339" s="159">
        <f>'прил 7'!AA1619</f>
        <v>0</v>
      </c>
      <c r="AB1339" s="159">
        <f>'прил 7'!AB1619</f>
        <v>0</v>
      </c>
      <c r="AC1339" s="159">
        <f>'прил 7'!AC1619</f>
        <v>0</v>
      </c>
      <c r="AD1339" s="159">
        <f>'прил 7'!AD1619</f>
        <v>0</v>
      </c>
      <c r="AE1339" s="159">
        <f>'прил 7'!AE1619</f>
        <v>0</v>
      </c>
      <c r="AF1339" s="159">
        <f>'прил 7'!AF1619</f>
        <v>0</v>
      </c>
      <c r="AG1339" s="159">
        <f>'прил 7'!AG1619</f>
        <v>0</v>
      </c>
    </row>
    <row r="1340" spans="1:33" s="19" customFormat="1" ht="33" hidden="1" customHeight="1">
      <c r="A1340" s="17" t="s">
        <v>343</v>
      </c>
      <c r="B1340" s="55">
        <v>795</v>
      </c>
      <c r="C1340" s="16" t="s">
        <v>365</v>
      </c>
      <c r="D1340" s="16" t="s">
        <v>109</v>
      </c>
      <c r="E1340" s="16" t="s">
        <v>554</v>
      </c>
      <c r="F1340" s="16" t="s">
        <v>344</v>
      </c>
      <c r="G1340" s="159">
        <f>G1341</f>
        <v>0</v>
      </c>
      <c r="H1340" s="159">
        <f t="shared" ref="H1340:AG1340" si="569">H1341</f>
        <v>0</v>
      </c>
      <c r="I1340" s="159">
        <f t="shared" si="569"/>
        <v>0</v>
      </c>
      <c r="J1340" s="159">
        <f t="shared" si="569"/>
        <v>0</v>
      </c>
      <c r="K1340" s="159">
        <f t="shared" si="569"/>
        <v>0</v>
      </c>
      <c r="L1340" s="159">
        <f t="shared" si="569"/>
        <v>0</v>
      </c>
      <c r="M1340" s="159">
        <f t="shared" si="569"/>
        <v>0</v>
      </c>
      <c r="N1340" s="159">
        <f t="shared" si="569"/>
        <v>0</v>
      </c>
      <c r="O1340" s="159">
        <f t="shared" si="569"/>
        <v>0</v>
      </c>
      <c r="P1340" s="159">
        <f t="shared" si="569"/>
        <v>0</v>
      </c>
      <c r="Q1340" s="159">
        <f t="shared" si="569"/>
        <v>0</v>
      </c>
      <c r="R1340" s="159">
        <f t="shared" si="569"/>
        <v>0</v>
      </c>
      <c r="S1340" s="159">
        <f t="shared" si="569"/>
        <v>0</v>
      </c>
      <c r="T1340" s="159">
        <f t="shared" si="569"/>
        <v>0</v>
      </c>
      <c r="U1340" s="159">
        <f t="shared" si="569"/>
        <v>0</v>
      </c>
      <c r="V1340" s="159">
        <f t="shared" si="569"/>
        <v>0</v>
      </c>
      <c r="W1340" s="159">
        <f t="shared" si="569"/>
        <v>0</v>
      </c>
      <c r="X1340" s="159">
        <f t="shared" si="569"/>
        <v>0</v>
      </c>
      <c r="Y1340" s="159">
        <f t="shared" si="569"/>
        <v>0</v>
      </c>
      <c r="Z1340" s="159">
        <f t="shared" si="569"/>
        <v>0</v>
      </c>
      <c r="AA1340" s="159">
        <f t="shared" si="569"/>
        <v>0</v>
      </c>
      <c r="AB1340" s="159">
        <f t="shared" si="569"/>
        <v>0</v>
      </c>
      <c r="AC1340" s="159">
        <f t="shared" si="569"/>
        <v>0</v>
      </c>
      <c r="AD1340" s="159">
        <f t="shared" si="569"/>
        <v>0</v>
      </c>
      <c r="AE1340" s="159">
        <f t="shared" si="569"/>
        <v>0</v>
      </c>
      <c r="AF1340" s="159">
        <f t="shared" si="569"/>
        <v>0</v>
      </c>
      <c r="AG1340" s="159">
        <f t="shared" si="569"/>
        <v>0</v>
      </c>
    </row>
    <row r="1341" spans="1:33" s="19" customFormat="1" ht="33" hidden="1" customHeight="1">
      <c r="A1341" s="17" t="s">
        <v>371</v>
      </c>
      <c r="B1341" s="55">
        <v>795</v>
      </c>
      <c r="C1341" s="16" t="s">
        <v>365</v>
      </c>
      <c r="D1341" s="16" t="s">
        <v>109</v>
      </c>
      <c r="E1341" s="16" t="s">
        <v>554</v>
      </c>
      <c r="F1341" s="16" t="s">
        <v>372</v>
      </c>
      <c r="G1341" s="159">
        <f>'прил 7'!G1673</f>
        <v>0</v>
      </c>
      <c r="H1341" s="159">
        <f>'прил 7'!H1673</f>
        <v>0</v>
      </c>
      <c r="I1341" s="159">
        <f>'прил 7'!I1673</f>
        <v>0</v>
      </c>
      <c r="J1341" s="159">
        <f>'прил 7'!J1673</f>
        <v>0</v>
      </c>
      <c r="K1341" s="159">
        <f>'прил 7'!K1673</f>
        <v>0</v>
      </c>
      <c r="L1341" s="159">
        <f>'прил 7'!L1673</f>
        <v>0</v>
      </c>
      <c r="M1341" s="159">
        <f>'прил 7'!M1673</f>
        <v>0</v>
      </c>
      <c r="N1341" s="159">
        <f>'прил 7'!N1673</f>
        <v>0</v>
      </c>
      <c r="O1341" s="159">
        <f>'прил 7'!O1673</f>
        <v>0</v>
      </c>
      <c r="P1341" s="159">
        <f>'прил 7'!P1673</f>
        <v>0</v>
      </c>
      <c r="Q1341" s="159">
        <f>'прил 7'!Q1673</f>
        <v>0</v>
      </c>
      <c r="R1341" s="159">
        <f>'прил 7'!R1673</f>
        <v>0</v>
      </c>
      <c r="S1341" s="159">
        <f>'прил 7'!S1673</f>
        <v>0</v>
      </c>
      <c r="T1341" s="159">
        <f>'прил 7'!T1673</f>
        <v>0</v>
      </c>
      <c r="U1341" s="159">
        <f>'прил 7'!U1673</f>
        <v>0</v>
      </c>
      <c r="V1341" s="159">
        <f>'прил 7'!V1673</f>
        <v>0</v>
      </c>
      <c r="W1341" s="159">
        <f>'прил 7'!W1673</f>
        <v>0</v>
      </c>
      <c r="X1341" s="159">
        <f>'прил 7'!X1673</f>
        <v>0</v>
      </c>
      <c r="Y1341" s="159">
        <f>'прил 7'!Y1673</f>
        <v>0</v>
      </c>
      <c r="Z1341" s="159">
        <f>'прил 7'!Z1673</f>
        <v>0</v>
      </c>
      <c r="AA1341" s="159">
        <f>'прил 7'!AA1673</f>
        <v>0</v>
      </c>
      <c r="AB1341" s="159">
        <f>'прил 7'!AB1673</f>
        <v>0</v>
      </c>
      <c r="AC1341" s="159">
        <f>'прил 7'!AC1673</f>
        <v>0</v>
      </c>
      <c r="AD1341" s="159">
        <f>'прил 7'!AD1673</f>
        <v>0</v>
      </c>
      <c r="AE1341" s="159">
        <f>'прил 7'!AE1673</f>
        <v>0</v>
      </c>
      <c r="AF1341" s="159">
        <f>'прил 7'!AF1673</f>
        <v>0</v>
      </c>
      <c r="AG1341" s="159">
        <f>'прил 7'!AG1673</f>
        <v>0</v>
      </c>
    </row>
    <row r="1342" spans="1:33" s="19" customFormat="1" ht="28.5" hidden="1" customHeight="1">
      <c r="A1342" s="17"/>
      <c r="B1342" s="50"/>
      <c r="C1342" s="16"/>
      <c r="D1342" s="16"/>
      <c r="E1342" s="16"/>
      <c r="F1342" s="16"/>
      <c r="G1342" s="159"/>
      <c r="H1342" s="159"/>
      <c r="I1342" s="159"/>
      <c r="J1342" s="159"/>
      <c r="K1342" s="159"/>
      <c r="L1342" s="159"/>
      <c r="M1342" s="159"/>
      <c r="N1342" s="159"/>
      <c r="O1342" s="159"/>
      <c r="P1342" s="159"/>
      <c r="Q1342" s="159"/>
      <c r="R1342" s="159"/>
      <c r="S1342" s="159"/>
      <c r="T1342" s="159"/>
      <c r="U1342" s="159"/>
      <c r="V1342" s="159"/>
      <c r="W1342" s="159"/>
      <c r="X1342" s="159"/>
      <c r="Y1342" s="159"/>
      <c r="Z1342" s="159"/>
      <c r="AA1342" s="159"/>
      <c r="AB1342" s="159"/>
      <c r="AC1342" s="159"/>
      <c r="AD1342" s="159"/>
      <c r="AE1342" s="159"/>
      <c r="AF1342" s="159"/>
      <c r="AG1342" s="159"/>
    </row>
    <row r="1343" spans="1:33" s="19" customFormat="1" ht="28.5" hidden="1" customHeight="1">
      <c r="A1343" s="17"/>
      <c r="B1343" s="50"/>
      <c r="C1343" s="16"/>
      <c r="D1343" s="16"/>
      <c r="E1343" s="16"/>
      <c r="F1343" s="16"/>
      <c r="G1343" s="159"/>
      <c r="H1343" s="159"/>
      <c r="I1343" s="159"/>
      <c r="J1343" s="159"/>
      <c r="K1343" s="159"/>
      <c r="L1343" s="159"/>
      <c r="M1343" s="159"/>
      <c r="N1343" s="159"/>
      <c r="O1343" s="159"/>
      <c r="P1343" s="159"/>
      <c r="Q1343" s="159"/>
      <c r="R1343" s="159"/>
      <c r="S1343" s="159"/>
      <c r="T1343" s="159"/>
      <c r="U1343" s="159"/>
      <c r="V1343" s="159"/>
      <c r="W1343" s="159"/>
      <c r="X1343" s="159"/>
      <c r="Y1343" s="159"/>
      <c r="Z1343" s="159"/>
      <c r="AA1343" s="159"/>
      <c r="AB1343" s="159"/>
      <c r="AC1343" s="159"/>
      <c r="AD1343" s="159"/>
      <c r="AE1343" s="159"/>
      <c r="AF1343" s="159"/>
      <c r="AG1343" s="159"/>
    </row>
    <row r="1344" spans="1:33" ht="35.25" hidden="1" customHeight="1">
      <c r="A1344" s="37" t="s">
        <v>674</v>
      </c>
      <c r="B1344" s="38">
        <v>793</v>
      </c>
      <c r="C1344" s="39" t="s">
        <v>109</v>
      </c>
      <c r="D1344" s="39" t="s">
        <v>235</v>
      </c>
      <c r="E1344" s="39" t="s">
        <v>512</v>
      </c>
      <c r="F1344" s="39"/>
      <c r="G1344" s="165">
        <f>G1345+G1355+G1349+G1352</f>
        <v>0</v>
      </c>
      <c r="H1344" s="165">
        <f t="shared" ref="H1344:AG1344" si="570">H1345+H1355+H1349+H1352</f>
        <v>0</v>
      </c>
      <c r="I1344" s="165">
        <f t="shared" si="570"/>
        <v>0</v>
      </c>
      <c r="J1344" s="165">
        <f t="shared" si="570"/>
        <v>0</v>
      </c>
      <c r="K1344" s="165">
        <f t="shared" si="570"/>
        <v>0</v>
      </c>
      <c r="L1344" s="165">
        <f t="shared" si="570"/>
        <v>0</v>
      </c>
      <c r="M1344" s="165">
        <f t="shared" si="570"/>
        <v>0</v>
      </c>
      <c r="N1344" s="165">
        <f t="shared" si="570"/>
        <v>0</v>
      </c>
      <c r="O1344" s="165">
        <f t="shared" si="570"/>
        <v>0</v>
      </c>
      <c r="P1344" s="165">
        <f t="shared" si="570"/>
        <v>0</v>
      </c>
      <c r="Q1344" s="165">
        <f t="shared" si="570"/>
        <v>0</v>
      </c>
      <c r="R1344" s="165">
        <f t="shared" si="570"/>
        <v>0</v>
      </c>
      <c r="S1344" s="165">
        <f t="shared" si="570"/>
        <v>0</v>
      </c>
      <c r="T1344" s="165">
        <f t="shared" si="570"/>
        <v>0</v>
      </c>
      <c r="U1344" s="165">
        <f t="shared" si="570"/>
        <v>0</v>
      </c>
      <c r="V1344" s="165">
        <f t="shared" si="570"/>
        <v>0</v>
      </c>
      <c r="W1344" s="165">
        <f t="shared" si="570"/>
        <v>0</v>
      </c>
      <c r="X1344" s="165">
        <f t="shared" si="570"/>
        <v>0</v>
      </c>
      <c r="Y1344" s="165">
        <f t="shared" si="570"/>
        <v>0</v>
      </c>
      <c r="Z1344" s="165">
        <f t="shared" si="570"/>
        <v>0</v>
      </c>
      <c r="AA1344" s="165">
        <f t="shared" si="570"/>
        <v>0</v>
      </c>
      <c r="AB1344" s="165">
        <f t="shared" si="570"/>
        <v>0</v>
      </c>
      <c r="AC1344" s="165">
        <f t="shared" si="570"/>
        <v>0</v>
      </c>
      <c r="AD1344" s="165">
        <f t="shared" si="570"/>
        <v>0</v>
      </c>
      <c r="AE1344" s="165">
        <f t="shared" si="570"/>
        <v>0</v>
      </c>
      <c r="AF1344" s="165">
        <f t="shared" si="570"/>
        <v>0</v>
      </c>
      <c r="AG1344" s="165">
        <f t="shared" si="570"/>
        <v>0</v>
      </c>
    </row>
    <row r="1345" spans="1:33" ht="77.25" hidden="1" customHeight="1">
      <c r="A1345" s="17" t="s">
        <v>675</v>
      </c>
      <c r="B1345" s="15">
        <v>793</v>
      </c>
      <c r="C1345" s="16" t="s">
        <v>109</v>
      </c>
      <c r="D1345" s="16" t="s">
        <v>235</v>
      </c>
      <c r="E1345" s="16" t="s">
        <v>513</v>
      </c>
      <c r="F1345" s="16"/>
      <c r="G1345" s="159">
        <f>G1346</f>
        <v>0</v>
      </c>
      <c r="H1345" s="159">
        <f t="shared" ref="H1345:AG1347" si="571">H1346</f>
        <v>0</v>
      </c>
      <c r="I1345" s="159">
        <f t="shared" si="571"/>
        <v>0</v>
      </c>
      <c r="J1345" s="159">
        <f t="shared" si="571"/>
        <v>0</v>
      </c>
      <c r="K1345" s="159">
        <f t="shared" si="571"/>
        <v>0</v>
      </c>
      <c r="L1345" s="159">
        <f t="shared" si="571"/>
        <v>0</v>
      </c>
      <c r="M1345" s="159">
        <f t="shared" si="571"/>
        <v>0</v>
      </c>
      <c r="N1345" s="159">
        <f t="shared" si="571"/>
        <v>0</v>
      </c>
      <c r="O1345" s="159">
        <f t="shared" si="571"/>
        <v>0</v>
      </c>
      <c r="P1345" s="159">
        <f t="shared" si="571"/>
        <v>0</v>
      </c>
      <c r="Q1345" s="159">
        <f t="shared" si="571"/>
        <v>0</v>
      </c>
      <c r="R1345" s="159">
        <f t="shared" si="571"/>
        <v>0</v>
      </c>
      <c r="S1345" s="159">
        <f t="shared" si="571"/>
        <v>0</v>
      </c>
      <c r="T1345" s="159">
        <f t="shared" si="571"/>
        <v>0</v>
      </c>
      <c r="U1345" s="159">
        <f t="shared" si="571"/>
        <v>0</v>
      </c>
      <c r="V1345" s="159">
        <f t="shared" si="571"/>
        <v>0</v>
      </c>
      <c r="W1345" s="159">
        <f t="shared" si="571"/>
        <v>0</v>
      </c>
      <c r="X1345" s="159">
        <f t="shared" si="571"/>
        <v>0</v>
      </c>
      <c r="Y1345" s="159">
        <f t="shared" si="571"/>
        <v>0</v>
      </c>
      <c r="Z1345" s="159">
        <f t="shared" si="571"/>
        <v>0</v>
      </c>
      <c r="AA1345" s="159">
        <f t="shared" si="571"/>
        <v>0</v>
      </c>
      <c r="AB1345" s="159">
        <f t="shared" si="571"/>
        <v>0</v>
      </c>
      <c r="AC1345" s="159">
        <f t="shared" si="571"/>
        <v>0</v>
      </c>
      <c r="AD1345" s="159">
        <f t="shared" si="571"/>
        <v>0</v>
      </c>
      <c r="AE1345" s="159">
        <f t="shared" si="571"/>
        <v>0</v>
      </c>
      <c r="AF1345" s="159">
        <f t="shared" si="571"/>
        <v>0</v>
      </c>
      <c r="AG1345" s="159">
        <f t="shared" si="571"/>
        <v>0</v>
      </c>
    </row>
    <row r="1346" spans="1:33" ht="28.5" hidden="1" customHeight="1">
      <c r="A1346" s="17" t="s">
        <v>649</v>
      </c>
      <c r="B1346" s="15">
        <v>793</v>
      </c>
      <c r="C1346" s="16" t="s">
        <v>109</v>
      </c>
      <c r="D1346" s="16" t="s">
        <v>235</v>
      </c>
      <c r="E1346" s="16" t="s">
        <v>513</v>
      </c>
      <c r="F1346" s="16" t="s">
        <v>50</v>
      </c>
      <c r="G1346" s="159">
        <f>G1347</f>
        <v>0</v>
      </c>
      <c r="H1346" s="159">
        <f t="shared" si="571"/>
        <v>0</v>
      </c>
      <c r="I1346" s="159">
        <f t="shared" si="571"/>
        <v>0</v>
      </c>
      <c r="J1346" s="159">
        <f t="shared" si="571"/>
        <v>0</v>
      </c>
      <c r="K1346" s="159">
        <f t="shared" si="571"/>
        <v>0</v>
      </c>
      <c r="L1346" s="159">
        <f t="shared" si="571"/>
        <v>0</v>
      </c>
      <c r="M1346" s="159">
        <f t="shared" si="571"/>
        <v>0</v>
      </c>
      <c r="N1346" s="159">
        <f t="shared" si="571"/>
        <v>0</v>
      </c>
      <c r="O1346" s="159">
        <f t="shared" si="571"/>
        <v>0</v>
      </c>
      <c r="P1346" s="159">
        <f t="shared" si="571"/>
        <v>0</v>
      </c>
      <c r="Q1346" s="159">
        <f t="shared" si="571"/>
        <v>0</v>
      </c>
      <c r="R1346" s="159">
        <f t="shared" si="571"/>
        <v>0</v>
      </c>
      <c r="S1346" s="159">
        <f t="shared" si="571"/>
        <v>0</v>
      </c>
      <c r="T1346" s="159">
        <f t="shared" si="571"/>
        <v>0</v>
      </c>
      <c r="U1346" s="159">
        <f t="shared" si="571"/>
        <v>0</v>
      </c>
      <c r="V1346" s="159">
        <f t="shared" si="571"/>
        <v>0</v>
      </c>
      <c r="W1346" s="159">
        <f t="shared" si="571"/>
        <v>0</v>
      </c>
      <c r="X1346" s="159">
        <f t="shared" si="571"/>
        <v>0</v>
      </c>
      <c r="Y1346" s="159">
        <f t="shared" si="571"/>
        <v>0</v>
      </c>
      <c r="Z1346" s="159">
        <f t="shared" si="571"/>
        <v>0</v>
      </c>
      <c r="AA1346" s="159">
        <f t="shared" si="571"/>
        <v>0</v>
      </c>
      <c r="AB1346" s="159">
        <f t="shared" si="571"/>
        <v>0</v>
      </c>
      <c r="AC1346" s="159">
        <f t="shared" si="571"/>
        <v>0</v>
      </c>
      <c r="AD1346" s="159">
        <f t="shared" si="571"/>
        <v>0</v>
      </c>
      <c r="AE1346" s="159">
        <f t="shared" si="571"/>
        <v>0</v>
      </c>
      <c r="AF1346" s="159">
        <f t="shared" si="571"/>
        <v>0</v>
      </c>
      <c r="AG1346" s="159">
        <f t="shared" si="571"/>
        <v>0</v>
      </c>
    </row>
    <row r="1347" spans="1:33" ht="25.5" hidden="1">
      <c r="A1347" s="17" t="s">
        <v>51</v>
      </c>
      <c r="B1347" s="15">
        <v>793</v>
      </c>
      <c r="C1347" s="16" t="s">
        <v>109</v>
      </c>
      <c r="D1347" s="16" t="s">
        <v>235</v>
      </c>
      <c r="E1347" s="16" t="s">
        <v>513</v>
      </c>
      <c r="F1347" s="16" t="s">
        <v>52</v>
      </c>
      <c r="G1347" s="159">
        <f>G1348</f>
        <v>0</v>
      </c>
      <c r="H1347" s="159">
        <f t="shared" si="571"/>
        <v>0</v>
      </c>
      <c r="I1347" s="159">
        <f t="shared" si="571"/>
        <v>0</v>
      </c>
      <c r="J1347" s="159">
        <f t="shared" si="571"/>
        <v>0</v>
      </c>
      <c r="K1347" s="159">
        <f t="shared" si="571"/>
        <v>0</v>
      </c>
      <c r="L1347" s="159">
        <f t="shared" si="571"/>
        <v>0</v>
      </c>
      <c r="M1347" s="159">
        <f t="shared" si="571"/>
        <v>0</v>
      </c>
      <c r="N1347" s="159">
        <f t="shared" si="571"/>
        <v>0</v>
      </c>
      <c r="O1347" s="159">
        <f t="shared" si="571"/>
        <v>0</v>
      </c>
      <c r="P1347" s="159">
        <f t="shared" si="571"/>
        <v>0</v>
      </c>
      <c r="Q1347" s="159">
        <f t="shared" si="571"/>
        <v>0</v>
      </c>
      <c r="R1347" s="159">
        <f t="shared" si="571"/>
        <v>0</v>
      </c>
      <c r="S1347" s="159">
        <f t="shared" si="571"/>
        <v>0</v>
      </c>
      <c r="T1347" s="159">
        <f t="shared" si="571"/>
        <v>0</v>
      </c>
      <c r="U1347" s="159">
        <f t="shared" si="571"/>
        <v>0</v>
      </c>
      <c r="V1347" s="159">
        <f t="shared" si="571"/>
        <v>0</v>
      </c>
      <c r="W1347" s="159">
        <f t="shared" si="571"/>
        <v>0</v>
      </c>
      <c r="X1347" s="159">
        <f t="shared" si="571"/>
        <v>0</v>
      </c>
      <c r="Y1347" s="159">
        <f t="shared" si="571"/>
        <v>0</v>
      </c>
      <c r="Z1347" s="159">
        <f t="shared" si="571"/>
        <v>0</v>
      </c>
      <c r="AA1347" s="159">
        <f t="shared" si="571"/>
        <v>0</v>
      </c>
      <c r="AB1347" s="159">
        <f t="shared" si="571"/>
        <v>0</v>
      </c>
      <c r="AC1347" s="159">
        <f t="shared" si="571"/>
        <v>0</v>
      </c>
      <c r="AD1347" s="159">
        <f t="shared" si="571"/>
        <v>0</v>
      </c>
      <c r="AE1347" s="159">
        <f t="shared" si="571"/>
        <v>0</v>
      </c>
      <c r="AF1347" s="159">
        <f t="shared" si="571"/>
        <v>0</v>
      </c>
      <c r="AG1347" s="159">
        <f t="shared" si="571"/>
        <v>0</v>
      </c>
    </row>
    <row r="1348" spans="1:33" ht="25.5" hidden="1">
      <c r="A1348" s="17" t="s">
        <v>650</v>
      </c>
      <c r="B1348" s="15">
        <v>793</v>
      </c>
      <c r="C1348" s="16" t="s">
        <v>109</v>
      </c>
      <c r="D1348" s="16" t="s">
        <v>235</v>
      </c>
      <c r="E1348" s="16" t="s">
        <v>513</v>
      </c>
      <c r="F1348" s="16" t="s">
        <v>53</v>
      </c>
      <c r="G1348" s="159"/>
      <c r="H1348" s="159"/>
      <c r="I1348" s="159"/>
      <c r="J1348" s="159"/>
      <c r="K1348" s="159"/>
      <c r="L1348" s="159"/>
      <c r="M1348" s="159"/>
      <c r="N1348" s="159"/>
      <c r="O1348" s="159"/>
      <c r="P1348" s="159"/>
      <c r="Q1348" s="159"/>
      <c r="R1348" s="159"/>
      <c r="S1348" s="159"/>
      <c r="T1348" s="159"/>
      <c r="U1348" s="159"/>
      <c r="V1348" s="159"/>
      <c r="W1348" s="159"/>
      <c r="X1348" s="159"/>
      <c r="Y1348" s="159"/>
      <c r="Z1348" s="159"/>
      <c r="AA1348" s="159"/>
      <c r="AB1348" s="159"/>
      <c r="AC1348" s="159"/>
      <c r="AD1348" s="159"/>
      <c r="AE1348" s="159"/>
      <c r="AF1348" s="159"/>
      <c r="AG1348" s="159"/>
    </row>
    <row r="1349" spans="1:33" ht="51" hidden="1">
      <c r="A1349" s="17" t="s">
        <v>675</v>
      </c>
      <c r="B1349" s="15">
        <v>793</v>
      </c>
      <c r="C1349" s="16" t="s">
        <v>109</v>
      </c>
      <c r="D1349" s="16" t="s">
        <v>235</v>
      </c>
      <c r="E1349" s="16" t="s">
        <v>513</v>
      </c>
      <c r="F1349" s="16"/>
      <c r="G1349" s="159">
        <f>G1350</f>
        <v>0</v>
      </c>
      <c r="H1349" s="159">
        <f t="shared" ref="H1349:AG1350" si="572">H1350</f>
        <v>0</v>
      </c>
      <c r="I1349" s="159">
        <f t="shared" si="572"/>
        <v>0</v>
      </c>
      <c r="J1349" s="159">
        <f t="shared" si="572"/>
        <v>0</v>
      </c>
      <c r="K1349" s="159">
        <f t="shared" si="572"/>
        <v>0</v>
      </c>
      <c r="L1349" s="159">
        <f t="shared" si="572"/>
        <v>0</v>
      </c>
      <c r="M1349" s="159">
        <f t="shared" si="572"/>
        <v>0</v>
      </c>
      <c r="N1349" s="159">
        <f t="shared" si="572"/>
        <v>0</v>
      </c>
      <c r="O1349" s="159">
        <f t="shared" si="572"/>
        <v>0</v>
      </c>
      <c r="P1349" s="159">
        <f t="shared" si="572"/>
        <v>0</v>
      </c>
      <c r="Q1349" s="159">
        <f t="shared" si="572"/>
        <v>0</v>
      </c>
      <c r="R1349" s="159">
        <f t="shared" si="572"/>
        <v>0</v>
      </c>
      <c r="S1349" s="159">
        <f t="shared" si="572"/>
        <v>0</v>
      </c>
      <c r="T1349" s="159">
        <f t="shared" si="572"/>
        <v>0</v>
      </c>
      <c r="U1349" s="159">
        <f t="shared" si="572"/>
        <v>0</v>
      </c>
      <c r="V1349" s="159">
        <f t="shared" si="572"/>
        <v>0</v>
      </c>
      <c r="W1349" s="159">
        <f t="shared" si="572"/>
        <v>0</v>
      </c>
      <c r="X1349" s="159">
        <f t="shared" si="572"/>
        <v>0</v>
      </c>
      <c r="Y1349" s="159">
        <f t="shared" si="572"/>
        <v>0</v>
      </c>
      <c r="Z1349" s="159">
        <f t="shared" si="572"/>
        <v>0</v>
      </c>
      <c r="AA1349" s="159">
        <f t="shared" si="572"/>
        <v>0</v>
      </c>
      <c r="AB1349" s="159">
        <f t="shared" si="572"/>
        <v>0</v>
      </c>
      <c r="AC1349" s="159">
        <f t="shared" si="572"/>
        <v>0</v>
      </c>
      <c r="AD1349" s="159">
        <f t="shared" si="572"/>
        <v>0</v>
      </c>
      <c r="AE1349" s="159">
        <f t="shared" si="572"/>
        <v>0</v>
      </c>
      <c r="AF1349" s="159">
        <f t="shared" si="572"/>
        <v>0</v>
      </c>
      <c r="AG1349" s="159">
        <f t="shared" si="572"/>
        <v>0</v>
      </c>
    </row>
    <row r="1350" spans="1:33" hidden="1">
      <c r="A1350" s="17" t="s">
        <v>649</v>
      </c>
      <c r="B1350" s="15">
        <v>793</v>
      </c>
      <c r="C1350" s="16" t="s">
        <v>109</v>
      </c>
      <c r="D1350" s="16" t="s">
        <v>235</v>
      </c>
      <c r="E1350" s="16" t="s">
        <v>513</v>
      </c>
      <c r="F1350" s="16" t="s">
        <v>50</v>
      </c>
      <c r="G1350" s="159">
        <f>G1351</f>
        <v>0</v>
      </c>
      <c r="H1350" s="159">
        <f t="shared" si="572"/>
        <v>0</v>
      </c>
      <c r="I1350" s="159">
        <f t="shared" si="572"/>
        <v>0</v>
      </c>
      <c r="J1350" s="159">
        <f t="shared" si="572"/>
        <v>0</v>
      </c>
      <c r="K1350" s="159">
        <f t="shared" si="572"/>
        <v>0</v>
      </c>
      <c r="L1350" s="159">
        <f t="shared" si="572"/>
        <v>0</v>
      </c>
      <c r="M1350" s="159">
        <f t="shared" si="572"/>
        <v>0</v>
      </c>
      <c r="N1350" s="159">
        <f t="shared" si="572"/>
        <v>0</v>
      </c>
      <c r="O1350" s="159">
        <f t="shared" si="572"/>
        <v>0</v>
      </c>
      <c r="P1350" s="159">
        <f t="shared" si="572"/>
        <v>0</v>
      </c>
      <c r="Q1350" s="159">
        <f t="shared" si="572"/>
        <v>0</v>
      </c>
      <c r="R1350" s="159">
        <f t="shared" si="572"/>
        <v>0</v>
      </c>
      <c r="S1350" s="159">
        <f t="shared" si="572"/>
        <v>0</v>
      </c>
      <c r="T1350" s="159">
        <f t="shared" si="572"/>
        <v>0</v>
      </c>
      <c r="U1350" s="159">
        <f t="shared" si="572"/>
        <v>0</v>
      </c>
      <c r="V1350" s="159">
        <f t="shared" si="572"/>
        <v>0</v>
      </c>
      <c r="W1350" s="159">
        <f t="shared" si="572"/>
        <v>0</v>
      </c>
      <c r="X1350" s="159">
        <f t="shared" si="572"/>
        <v>0</v>
      </c>
      <c r="Y1350" s="159">
        <f t="shared" si="572"/>
        <v>0</v>
      </c>
      <c r="Z1350" s="159">
        <f t="shared" si="572"/>
        <v>0</v>
      </c>
      <c r="AA1350" s="159">
        <f t="shared" si="572"/>
        <v>0</v>
      </c>
      <c r="AB1350" s="159">
        <f t="shared" si="572"/>
        <v>0</v>
      </c>
      <c r="AC1350" s="159">
        <f t="shared" si="572"/>
        <v>0</v>
      </c>
      <c r="AD1350" s="159">
        <f t="shared" si="572"/>
        <v>0</v>
      </c>
      <c r="AE1350" s="159">
        <f t="shared" si="572"/>
        <v>0</v>
      </c>
      <c r="AF1350" s="159">
        <f t="shared" si="572"/>
        <v>0</v>
      </c>
      <c r="AG1350" s="159">
        <f t="shared" si="572"/>
        <v>0</v>
      </c>
    </row>
    <row r="1351" spans="1:33" ht="25.5" hidden="1">
      <c r="A1351" s="17" t="s">
        <v>51</v>
      </c>
      <c r="B1351" s="15">
        <v>793</v>
      </c>
      <c r="C1351" s="16" t="s">
        <v>109</v>
      </c>
      <c r="D1351" s="16" t="s">
        <v>235</v>
      </c>
      <c r="E1351" s="16" t="s">
        <v>513</v>
      </c>
      <c r="F1351" s="16" t="s">
        <v>52</v>
      </c>
      <c r="G1351" s="159"/>
      <c r="H1351" s="159"/>
      <c r="I1351" s="159"/>
      <c r="J1351" s="159"/>
      <c r="K1351" s="159"/>
      <c r="L1351" s="159"/>
      <c r="M1351" s="159"/>
      <c r="N1351" s="159"/>
      <c r="O1351" s="159"/>
      <c r="P1351" s="159"/>
      <c r="Q1351" s="159"/>
      <c r="R1351" s="159"/>
      <c r="S1351" s="159"/>
      <c r="T1351" s="159"/>
      <c r="U1351" s="159"/>
      <c r="V1351" s="159"/>
      <c r="W1351" s="159"/>
      <c r="X1351" s="159"/>
      <c r="Y1351" s="159"/>
      <c r="Z1351" s="159"/>
      <c r="AA1351" s="159"/>
      <c r="AB1351" s="159"/>
      <c r="AC1351" s="159"/>
      <c r="AD1351" s="159"/>
      <c r="AE1351" s="159"/>
      <c r="AF1351" s="159"/>
      <c r="AG1351" s="159"/>
    </row>
    <row r="1352" spans="1:33" ht="67.5" hidden="1" customHeight="1">
      <c r="A1352" s="17" t="s">
        <v>675</v>
      </c>
      <c r="B1352" s="15">
        <v>793</v>
      </c>
      <c r="C1352" s="16" t="s">
        <v>109</v>
      </c>
      <c r="D1352" s="16" t="s">
        <v>235</v>
      </c>
      <c r="E1352" s="16" t="s">
        <v>513</v>
      </c>
      <c r="F1352" s="16"/>
      <c r="G1352" s="159">
        <f>G1353</f>
        <v>0</v>
      </c>
      <c r="H1352" s="159">
        <f t="shared" ref="H1352:AG1353" si="573">H1353</f>
        <v>0</v>
      </c>
      <c r="I1352" s="159">
        <f t="shared" si="573"/>
        <v>0</v>
      </c>
      <c r="J1352" s="159">
        <f t="shared" si="573"/>
        <v>0</v>
      </c>
      <c r="K1352" s="159">
        <f t="shared" si="573"/>
        <v>0</v>
      </c>
      <c r="L1352" s="159">
        <f t="shared" si="573"/>
        <v>0</v>
      </c>
      <c r="M1352" s="159">
        <f t="shared" si="573"/>
        <v>0</v>
      </c>
      <c r="N1352" s="159">
        <f t="shared" si="573"/>
        <v>0</v>
      </c>
      <c r="O1352" s="159">
        <f t="shared" si="573"/>
        <v>0</v>
      </c>
      <c r="P1352" s="159">
        <f t="shared" si="573"/>
        <v>0</v>
      </c>
      <c r="Q1352" s="159">
        <f t="shared" si="573"/>
        <v>0</v>
      </c>
      <c r="R1352" s="159">
        <f t="shared" si="573"/>
        <v>0</v>
      </c>
      <c r="S1352" s="159">
        <f t="shared" si="573"/>
        <v>0</v>
      </c>
      <c r="T1352" s="159">
        <f t="shared" si="573"/>
        <v>0</v>
      </c>
      <c r="U1352" s="159">
        <f t="shared" si="573"/>
        <v>0</v>
      </c>
      <c r="V1352" s="159">
        <f t="shared" si="573"/>
        <v>0</v>
      </c>
      <c r="W1352" s="159">
        <f t="shared" si="573"/>
        <v>0</v>
      </c>
      <c r="X1352" s="159">
        <f t="shared" si="573"/>
        <v>0</v>
      </c>
      <c r="Y1352" s="159">
        <f t="shared" si="573"/>
        <v>0</v>
      </c>
      <c r="Z1352" s="159">
        <f t="shared" si="573"/>
        <v>0</v>
      </c>
      <c r="AA1352" s="159">
        <f t="shared" si="573"/>
        <v>0</v>
      </c>
      <c r="AB1352" s="159">
        <f t="shared" si="573"/>
        <v>0</v>
      </c>
      <c r="AC1352" s="159">
        <f t="shared" si="573"/>
        <v>0</v>
      </c>
      <c r="AD1352" s="159">
        <f t="shared" si="573"/>
        <v>0</v>
      </c>
      <c r="AE1352" s="159">
        <f t="shared" si="573"/>
        <v>0</v>
      </c>
      <c r="AF1352" s="159">
        <f t="shared" si="573"/>
        <v>0</v>
      </c>
      <c r="AG1352" s="159">
        <f t="shared" si="573"/>
        <v>0</v>
      </c>
    </row>
    <row r="1353" spans="1:33" ht="21" hidden="1" customHeight="1">
      <c r="A1353" s="17" t="s">
        <v>649</v>
      </c>
      <c r="B1353" s="15">
        <v>793</v>
      </c>
      <c r="C1353" s="16" t="s">
        <v>109</v>
      </c>
      <c r="D1353" s="16" t="s">
        <v>235</v>
      </c>
      <c r="E1353" s="16" t="s">
        <v>513</v>
      </c>
      <c r="F1353" s="16" t="s">
        <v>50</v>
      </c>
      <c r="G1353" s="159">
        <f>G1354</f>
        <v>0</v>
      </c>
      <c r="H1353" s="159">
        <f t="shared" si="573"/>
        <v>0</v>
      </c>
      <c r="I1353" s="159">
        <f t="shared" si="573"/>
        <v>0</v>
      </c>
      <c r="J1353" s="159">
        <f t="shared" si="573"/>
        <v>0</v>
      </c>
      <c r="K1353" s="159">
        <f t="shared" si="573"/>
        <v>0</v>
      </c>
      <c r="L1353" s="159">
        <f t="shared" si="573"/>
        <v>0</v>
      </c>
      <c r="M1353" s="159">
        <f t="shared" si="573"/>
        <v>0</v>
      </c>
      <c r="N1353" s="159">
        <f t="shared" si="573"/>
        <v>0</v>
      </c>
      <c r="O1353" s="159">
        <f t="shared" si="573"/>
        <v>0</v>
      </c>
      <c r="P1353" s="159">
        <f t="shared" si="573"/>
        <v>0</v>
      </c>
      <c r="Q1353" s="159">
        <f t="shared" si="573"/>
        <v>0</v>
      </c>
      <c r="R1353" s="159">
        <f t="shared" si="573"/>
        <v>0</v>
      </c>
      <c r="S1353" s="159">
        <f t="shared" si="573"/>
        <v>0</v>
      </c>
      <c r="T1353" s="159">
        <f t="shared" si="573"/>
        <v>0</v>
      </c>
      <c r="U1353" s="159">
        <f t="shared" si="573"/>
        <v>0</v>
      </c>
      <c r="V1353" s="159">
        <f t="shared" si="573"/>
        <v>0</v>
      </c>
      <c r="W1353" s="159">
        <f t="shared" si="573"/>
        <v>0</v>
      </c>
      <c r="X1353" s="159">
        <f t="shared" si="573"/>
        <v>0</v>
      </c>
      <c r="Y1353" s="159">
        <f t="shared" si="573"/>
        <v>0</v>
      </c>
      <c r="Z1353" s="159">
        <f t="shared" si="573"/>
        <v>0</v>
      </c>
      <c r="AA1353" s="159">
        <f t="shared" si="573"/>
        <v>0</v>
      </c>
      <c r="AB1353" s="159">
        <f t="shared" si="573"/>
        <v>0</v>
      </c>
      <c r="AC1353" s="159">
        <f t="shared" si="573"/>
        <v>0</v>
      </c>
      <c r="AD1353" s="159">
        <f t="shared" si="573"/>
        <v>0</v>
      </c>
      <c r="AE1353" s="159">
        <f t="shared" si="573"/>
        <v>0</v>
      </c>
      <c r="AF1353" s="159">
        <f t="shared" si="573"/>
        <v>0</v>
      </c>
      <c r="AG1353" s="159">
        <f t="shared" si="573"/>
        <v>0</v>
      </c>
    </row>
    <row r="1354" spans="1:33" ht="25.5" hidden="1">
      <c r="A1354" s="17" t="s">
        <v>51</v>
      </c>
      <c r="B1354" s="15">
        <v>793</v>
      </c>
      <c r="C1354" s="16" t="s">
        <v>109</v>
      </c>
      <c r="D1354" s="16" t="s">
        <v>235</v>
      </c>
      <c r="E1354" s="16" t="s">
        <v>513</v>
      </c>
      <c r="F1354" s="16" t="s">
        <v>52</v>
      </c>
      <c r="G1354" s="159">
        <f>'прил 7'!G1126</f>
        <v>0</v>
      </c>
      <c r="H1354" s="159">
        <f>'прил 7'!H1126</f>
        <v>0</v>
      </c>
      <c r="I1354" s="159">
        <f>'прил 7'!I1126</f>
        <v>0</v>
      </c>
      <c r="J1354" s="159">
        <f>'прил 7'!J1126</f>
        <v>0</v>
      </c>
      <c r="K1354" s="159">
        <f>'прил 7'!K1126</f>
        <v>0</v>
      </c>
      <c r="L1354" s="159">
        <f>'прил 7'!L1126</f>
        <v>0</v>
      </c>
      <c r="M1354" s="159">
        <f>'прил 7'!M1126</f>
        <v>0</v>
      </c>
      <c r="N1354" s="159">
        <f>'прил 7'!N1126</f>
        <v>0</v>
      </c>
      <c r="O1354" s="159">
        <f>'прил 7'!O1126</f>
        <v>0</v>
      </c>
      <c r="P1354" s="159">
        <f>'прил 7'!P1126</f>
        <v>0</v>
      </c>
      <c r="Q1354" s="159">
        <f>'прил 7'!Q1126</f>
        <v>0</v>
      </c>
      <c r="R1354" s="159">
        <f>'прил 7'!R1126</f>
        <v>0</v>
      </c>
      <c r="S1354" s="159">
        <f>'прил 7'!S1126</f>
        <v>0</v>
      </c>
      <c r="T1354" s="159">
        <f>'прил 7'!T1126</f>
        <v>0</v>
      </c>
      <c r="U1354" s="159">
        <f>'прил 7'!U1126</f>
        <v>0</v>
      </c>
      <c r="V1354" s="159">
        <f>'прил 7'!V1126</f>
        <v>0</v>
      </c>
      <c r="W1354" s="159">
        <f>'прил 7'!W1126</f>
        <v>0</v>
      </c>
      <c r="X1354" s="159">
        <f>'прил 7'!X1126</f>
        <v>0</v>
      </c>
      <c r="Y1354" s="159">
        <f>'прил 7'!Y1126</f>
        <v>0</v>
      </c>
      <c r="Z1354" s="159">
        <f>'прил 7'!Z1126</f>
        <v>0</v>
      </c>
      <c r="AA1354" s="159">
        <f>'прил 7'!AA1126</f>
        <v>0</v>
      </c>
      <c r="AB1354" s="159">
        <f>'прил 7'!AB1126</f>
        <v>0</v>
      </c>
      <c r="AC1354" s="159">
        <f>'прил 7'!AC1126</f>
        <v>0</v>
      </c>
      <c r="AD1354" s="159">
        <f>'прил 7'!AD1126</f>
        <v>0</v>
      </c>
      <c r="AE1354" s="159">
        <f>'прил 7'!AE1126</f>
        <v>0</v>
      </c>
      <c r="AF1354" s="159">
        <f>'прил 7'!AF1126</f>
        <v>0</v>
      </c>
      <c r="AG1354" s="159">
        <f>'прил 7'!AG1126</f>
        <v>0</v>
      </c>
    </row>
    <row r="1355" spans="1:33" ht="67.5" hidden="1" customHeight="1">
      <c r="A1355" s="17" t="s">
        <v>195</v>
      </c>
      <c r="B1355" s="15">
        <v>793</v>
      </c>
      <c r="C1355" s="16" t="s">
        <v>109</v>
      </c>
      <c r="D1355" s="16" t="s">
        <v>235</v>
      </c>
      <c r="E1355" s="16" t="s">
        <v>514</v>
      </c>
      <c r="F1355" s="16"/>
      <c r="G1355" s="159">
        <f>G1356</f>
        <v>0</v>
      </c>
      <c r="H1355" s="159">
        <f t="shared" ref="H1355:AG1356" si="574">H1356</f>
        <v>0</v>
      </c>
      <c r="I1355" s="159">
        <f t="shared" si="574"/>
        <v>0</v>
      </c>
      <c r="J1355" s="159">
        <f t="shared" si="574"/>
        <v>0</v>
      </c>
      <c r="K1355" s="159">
        <f t="shared" si="574"/>
        <v>0</v>
      </c>
      <c r="L1355" s="159">
        <f t="shared" si="574"/>
        <v>0</v>
      </c>
      <c r="M1355" s="159">
        <f t="shared" si="574"/>
        <v>0</v>
      </c>
      <c r="N1355" s="159">
        <f t="shared" si="574"/>
        <v>0</v>
      </c>
      <c r="O1355" s="159">
        <f t="shared" si="574"/>
        <v>0</v>
      </c>
      <c r="P1355" s="159">
        <f t="shared" si="574"/>
        <v>0</v>
      </c>
      <c r="Q1355" s="159">
        <f t="shared" si="574"/>
        <v>0</v>
      </c>
      <c r="R1355" s="159">
        <f t="shared" si="574"/>
        <v>0</v>
      </c>
      <c r="S1355" s="159">
        <f t="shared" si="574"/>
        <v>0</v>
      </c>
      <c r="T1355" s="159">
        <f t="shared" si="574"/>
        <v>0</v>
      </c>
      <c r="U1355" s="159">
        <f t="shared" si="574"/>
        <v>0</v>
      </c>
      <c r="V1355" s="159">
        <f t="shared" si="574"/>
        <v>0</v>
      </c>
      <c r="W1355" s="159">
        <f t="shared" si="574"/>
        <v>0</v>
      </c>
      <c r="X1355" s="159">
        <f t="shared" si="574"/>
        <v>0</v>
      </c>
      <c r="Y1355" s="159">
        <f t="shared" si="574"/>
        <v>0</v>
      </c>
      <c r="Z1355" s="159">
        <f t="shared" si="574"/>
        <v>0</v>
      </c>
      <c r="AA1355" s="159">
        <f t="shared" si="574"/>
        <v>0</v>
      </c>
      <c r="AB1355" s="159">
        <f t="shared" si="574"/>
        <v>0</v>
      </c>
      <c r="AC1355" s="159">
        <f t="shared" si="574"/>
        <v>0</v>
      </c>
      <c r="AD1355" s="159">
        <f t="shared" si="574"/>
        <v>0</v>
      </c>
      <c r="AE1355" s="159">
        <f t="shared" si="574"/>
        <v>0</v>
      </c>
      <c r="AF1355" s="159">
        <f t="shared" si="574"/>
        <v>0</v>
      </c>
      <c r="AG1355" s="159">
        <f t="shared" si="574"/>
        <v>0</v>
      </c>
    </row>
    <row r="1356" spans="1:33" ht="20.25" hidden="1" customHeight="1">
      <c r="A1356" s="17" t="s">
        <v>649</v>
      </c>
      <c r="B1356" s="15">
        <v>793</v>
      </c>
      <c r="C1356" s="16" t="s">
        <v>109</v>
      </c>
      <c r="D1356" s="16" t="s">
        <v>235</v>
      </c>
      <c r="E1356" s="16" t="s">
        <v>514</v>
      </c>
      <c r="F1356" s="16" t="s">
        <v>50</v>
      </c>
      <c r="G1356" s="159">
        <f>G1357</f>
        <v>0</v>
      </c>
      <c r="H1356" s="159">
        <f t="shared" si="574"/>
        <v>0</v>
      </c>
      <c r="I1356" s="159">
        <f t="shared" si="574"/>
        <v>0</v>
      </c>
      <c r="J1356" s="159">
        <f t="shared" si="574"/>
        <v>0</v>
      </c>
      <c r="K1356" s="159">
        <f t="shared" si="574"/>
        <v>0</v>
      </c>
      <c r="L1356" s="159">
        <f t="shared" si="574"/>
        <v>0</v>
      </c>
      <c r="M1356" s="159">
        <f t="shared" si="574"/>
        <v>0</v>
      </c>
      <c r="N1356" s="159">
        <f t="shared" si="574"/>
        <v>0</v>
      </c>
      <c r="O1356" s="159">
        <f t="shared" si="574"/>
        <v>0</v>
      </c>
      <c r="P1356" s="159">
        <f t="shared" si="574"/>
        <v>0</v>
      </c>
      <c r="Q1356" s="159">
        <f t="shared" si="574"/>
        <v>0</v>
      </c>
      <c r="R1356" s="159">
        <f t="shared" si="574"/>
        <v>0</v>
      </c>
      <c r="S1356" s="159">
        <f t="shared" si="574"/>
        <v>0</v>
      </c>
      <c r="T1356" s="159">
        <f t="shared" si="574"/>
        <v>0</v>
      </c>
      <c r="U1356" s="159">
        <f t="shared" si="574"/>
        <v>0</v>
      </c>
      <c r="V1356" s="159">
        <f t="shared" si="574"/>
        <v>0</v>
      </c>
      <c r="W1356" s="159">
        <f t="shared" si="574"/>
        <v>0</v>
      </c>
      <c r="X1356" s="159">
        <f t="shared" si="574"/>
        <v>0</v>
      </c>
      <c r="Y1356" s="159">
        <f t="shared" si="574"/>
        <v>0</v>
      </c>
      <c r="Z1356" s="159">
        <f t="shared" si="574"/>
        <v>0</v>
      </c>
      <c r="AA1356" s="159">
        <f t="shared" si="574"/>
        <v>0</v>
      </c>
      <c r="AB1356" s="159">
        <f t="shared" si="574"/>
        <v>0</v>
      </c>
      <c r="AC1356" s="159">
        <f t="shared" si="574"/>
        <v>0</v>
      </c>
      <c r="AD1356" s="159">
        <f t="shared" si="574"/>
        <v>0</v>
      </c>
      <c r="AE1356" s="159">
        <f t="shared" si="574"/>
        <v>0</v>
      </c>
      <c r="AF1356" s="159">
        <f t="shared" si="574"/>
        <v>0</v>
      </c>
      <c r="AG1356" s="159">
        <f t="shared" si="574"/>
        <v>0</v>
      </c>
    </row>
    <row r="1357" spans="1:33" ht="25.5" hidden="1">
      <c r="A1357" s="17" t="s">
        <v>51</v>
      </c>
      <c r="B1357" s="15">
        <v>793</v>
      </c>
      <c r="C1357" s="16" t="s">
        <v>109</v>
      </c>
      <c r="D1357" s="16" t="s">
        <v>235</v>
      </c>
      <c r="E1357" s="16" t="s">
        <v>514</v>
      </c>
      <c r="F1357" s="16" t="s">
        <v>52</v>
      </c>
      <c r="G1357" s="159">
        <f>'прил 7'!G1129</f>
        <v>0</v>
      </c>
      <c r="H1357" s="159">
        <f>'прил 7'!H1129</f>
        <v>0</v>
      </c>
      <c r="I1357" s="159">
        <f>'прил 7'!I1129</f>
        <v>0</v>
      </c>
      <c r="J1357" s="159">
        <f>'прил 7'!J1129</f>
        <v>0</v>
      </c>
      <c r="K1357" s="159">
        <f>'прил 7'!K1129</f>
        <v>0</v>
      </c>
      <c r="L1357" s="159">
        <f>'прил 7'!L1129</f>
        <v>0</v>
      </c>
      <c r="M1357" s="159">
        <f>'прил 7'!M1129</f>
        <v>0</v>
      </c>
      <c r="N1357" s="159">
        <f>'прил 7'!N1129</f>
        <v>0</v>
      </c>
      <c r="O1357" s="159">
        <f>'прил 7'!O1129</f>
        <v>0</v>
      </c>
      <c r="P1357" s="159">
        <f>'прил 7'!P1129</f>
        <v>0</v>
      </c>
      <c r="Q1357" s="159">
        <f>'прил 7'!Q1129</f>
        <v>0</v>
      </c>
      <c r="R1357" s="159">
        <f>'прил 7'!R1129</f>
        <v>0</v>
      </c>
      <c r="S1357" s="159">
        <f>'прил 7'!S1129</f>
        <v>0</v>
      </c>
      <c r="T1357" s="159">
        <f>'прил 7'!T1129</f>
        <v>0</v>
      </c>
      <c r="U1357" s="159">
        <f>'прил 7'!U1129</f>
        <v>0</v>
      </c>
      <c r="V1357" s="159">
        <f>'прил 7'!V1129</f>
        <v>0</v>
      </c>
      <c r="W1357" s="159">
        <f>'прил 7'!W1129</f>
        <v>0</v>
      </c>
      <c r="X1357" s="159">
        <f>'прил 7'!X1129</f>
        <v>0</v>
      </c>
      <c r="Y1357" s="159">
        <f>'прил 7'!Y1129</f>
        <v>0</v>
      </c>
      <c r="Z1357" s="159">
        <f>'прил 7'!Z1129</f>
        <v>0</v>
      </c>
      <c r="AA1357" s="159">
        <f>'прил 7'!AA1129</f>
        <v>0</v>
      </c>
      <c r="AB1357" s="159">
        <f>'прил 7'!AB1129</f>
        <v>0</v>
      </c>
      <c r="AC1357" s="159">
        <f>'прил 7'!AC1129</f>
        <v>0</v>
      </c>
      <c r="AD1357" s="159">
        <f>'прил 7'!AD1129</f>
        <v>0</v>
      </c>
      <c r="AE1357" s="159">
        <f>'прил 7'!AE1129</f>
        <v>0</v>
      </c>
      <c r="AF1357" s="159">
        <f>'прил 7'!AF1129</f>
        <v>0</v>
      </c>
      <c r="AG1357" s="159">
        <f>'прил 7'!AG1129</f>
        <v>0</v>
      </c>
    </row>
    <row r="1358" spans="1:33" s="24" customFormat="1" ht="30" hidden="1" customHeight="1">
      <c r="A1358" s="115" t="s">
        <v>364</v>
      </c>
      <c r="B1358" s="55">
        <v>795</v>
      </c>
      <c r="C1358" s="84" t="s">
        <v>90</v>
      </c>
      <c r="D1358" s="84" t="s">
        <v>140</v>
      </c>
      <c r="E1358" s="22" t="s">
        <v>479</v>
      </c>
      <c r="F1358" s="22"/>
      <c r="G1358" s="161">
        <f>G1359</f>
        <v>0</v>
      </c>
      <c r="H1358" s="161">
        <f t="shared" ref="H1358:AG1360" si="575">H1359</f>
        <v>0</v>
      </c>
      <c r="I1358" s="161">
        <f t="shared" si="575"/>
        <v>0</v>
      </c>
      <c r="J1358" s="161">
        <f t="shared" si="575"/>
        <v>0</v>
      </c>
      <c r="K1358" s="161">
        <f t="shared" si="575"/>
        <v>0</v>
      </c>
      <c r="L1358" s="161">
        <f t="shared" si="575"/>
        <v>0</v>
      </c>
      <c r="M1358" s="161">
        <f t="shared" si="575"/>
        <v>0</v>
      </c>
      <c r="N1358" s="161">
        <f t="shared" si="575"/>
        <v>0</v>
      </c>
      <c r="O1358" s="161">
        <f t="shared" si="575"/>
        <v>0</v>
      </c>
      <c r="P1358" s="161">
        <f t="shared" si="575"/>
        <v>0</v>
      </c>
      <c r="Q1358" s="161">
        <f t="shared" si="575"/>
        <v>0</v>
      </c>
      <c r="R1358" s="161">
        <f t="shared" si="575"/>
        <v>0</v>
      </c>
      <c r="S1358" s="161">
        <f t="shared" si="575"/>
        <v>0</v>
      </c>
      <c r="T1358" s="161">
        <f t="shared" si="575"/>
        <v>0</v>
      </c>
      <c r="U1358" s="161">
        <f t="shared" si="575"/>
        <v>0</v>
      </c>
      <c r="V1358" s="161">
        <f t="shared" si="575"/>
        <v>0</v>
      </c>
      <c r="W1358" s="161">
        <f t="shared" si="575"/>
        <v>0</v>
      </c>
      <c r="X1358" s="161">
        <f t="shared" si="575"/>
        <v>0</v>
      </c>
      <c r="Y1358" s="161">
        <f t="shared" si="575"/>
        <v>0</v>
      </c>
      <c r="Z1358" s="161">
        <f t="shared" si="575"/>
        <v>0</v>
      </c>
      <c r="AA1358" s="161">
        <f t="shared" si="575"/>
        <v>0</v>
      </c>
      <c r="AB1358" s="161">
        <f t="shared" si="575"/>
        <v>0</v>
      </c>
      <c r="AC1358" s="161">
        <f t="shared" si="575"/>
        <v>0</v>
      </c>
      <c r="AD1358" s="161">
        <f t="shared" si="575"/>
        <v>0</v>
      </c>
      <c r="AE1358" s="161">
        <f t="shared" si="575"/>
        <v>0</v>
      </c>
      <c r="AF1358" s="161">
        <f t="shared" si="575"/>
        <v>0</v>
      </c>
      <c r="AG1358" s="161">
        <f t="shared" si="575"/>
        <v>0</v>
      </c>
    </row>
    <row r="1359" spans="1:33" s="24" customFormat="1" hidden="1">
      <c r="A1359" s="17" t="s">
        <v>578</v>
      </c>
      <c r="B1359" s="55">
        <v>795</v>
      </c>
      <c r="C1359" s="84" t="s">
        <v>90</v>
      </c>
      <c r="D1359" s="84" t="s">
        <v>140</v>
      </c>
      <c r="E1359" s="44" t="s">
        <v>579</v>
      </c>
      <c r="F1359" s="84"/>
      <c r="G1359" s="164">
        <f>G1360</f>
        <v>0</v>
      </c>
      <c r="H1359" s="164">
        <f t="shared" si="575"/>
        <v>0</v>
      </c>
      <c r="I1359" s="164">
        <f t="shared" si="575"/>
        <v>0</v>
      </c>
      <c r="J1359" s="164">
        <f t="shared" si="575"/>
        <v>0</v>
      </c>
      <c r="K1359" s="164">
        <f t="shared" si="575"/>
        <v>0</v>
      </c>
      <c r="L1359" s="164">
        <f t="shared" si="575"/>
        <v>0</v>
      </c>
      <c r="M1359" s="164">
        <f t="shared" si="575"/>
        <v>0</v>
      </c>
      <c r="N1359" s="164">
        <f t="shared" si="575"/>
        <v>0</v>
      </c>
      <c r="O1359" s="164">
        <f t="shared" si="575"/>
        <v>0</v>
      </c>
      <c r="P1359" s="164">
        <f t="shared" si="575"/>
        <v>0</v>
      </c>
      <c r="Q1359" s="164">
        <f t="shared" si="575"/>
        <v>0</v>
      </c>
      <c r="R1359" s="164">
        <f t="shared" si="575"/>
        <v>0</v>
      </c>
      <c r="S1359" s="164">
        <f t="shared" si="575"/>
        <v>0</v>
      </c>
      <c r="T1359" s="164">
        <f t="shared" si="575"/>
        <v>0</v>
      </c>
      <c r="U1359" s="164">
        <f t="shared" si="575"/>
        <v>0</v>
      </c>
      <c r="V1359" s="164">
        <f t="shared" si="575"/>
        <v>0</v>
      </c>
      <c r="W1359" s="164">
        <f t="shared" si="575"/>
        <v>0</v>
      </c>
      <c r="X1359" s="164">
        <f t="shared" si="575"/>
        <v>0</v>
      </c>
      <c r="Y1359" s="164">
        <f t="shared" si="575"/>
        <v>0</v>
      </c>
      <c r="Z1359" s="164">
        <f t="shared" si="575"/>
        <v>0</v>
      </c>
      <c r="AA1359" s="164">
        <f t="shared" si="575"/>
        <v>0</v>
      </c>
      <c r="AB1359" s="164">
        <f t="shared" si="575"/>
        <v>0</v>
      </c>
      <c r="AC1359" s="164">
        <f t="shared" si="575"/>
        <v>0</v>
      </c>
      <c r="AD1359" s="164">
        <f t="shared" si="575"/>
        <v>0</v>
      </c>
      <c r="AE1359" s="164">
        <f t="shared" si="575"/>
        <v>0</v>
      </c>
      <c r="AF1359" s="164">
        <f t="shared" si="575"/>
        <v>0</v>
      </c>
      <c r="AG1359" s="164">
        <f t="shared" si="575"/>
        <v>0</v>
      </c>
    </row>
    <row r="1360" spans="1:33" s="24" customFormat="1" ht="25.5" hidden="1">
      <c r="A1360" s="17" t="s">
        <v>49</v>
      </c>
      <c r="B1360" s="55">
        <v>795</v>
      </c>
      <c r="C1360" s="84" t="s">
        <v>90</v>
      </c>
      <c r="D1360" s="84" t="s">
        <v>140</v>
      </c>
      <c r="E1360" s="44" t="s">
        <v>579</v>
      </c>
      <c r="F1360" s="44" t="s">
        <v>50</v>
      </c>
      <c r="G1360" s="164">
        <f>G1361</f>
        <v>0</v>
      </c>
      <c r="H1360" s="164">
        <f t="shared" si="575"/>
        <v>0</v>
      </c>
      <c r="I1360" s="164">
        <f t="shared" si="575"/>
        <v>0</v>
      </c>
      <c r="J1360" s="164">
        <f t="shared" si="575"/>
        <v>0</v>
      </c>
      <c r="K1360" s="164">
        <f t="shared" si="575"/>
        <v>0</v>
      </c>
      <c r="L1360" s="164">
        <f t="shared" si="575"/>
        <v>0</v>
      </c>
      <c r="M1360" s="164">
        <f t="shared" si="575"/>
        <v>0</v>
      </c>
      <c r="N1360" s="164">
        <f t="shared" si="575"/>
        <v>0</v>
      </c>
      <c r="O1360" s="164">
        <f t="shared" si="575"/>
        <v>0</v>
      </c>
      <c r="P1360" s="164">
        <f t="shared" si="575"/>
        <v>0</v>
      </c>
      <c r="Q1360" s="164">
        <f t="shared" si="575"/>
        <v>0</v>
      </c>
      <c r="R1360" s="164">
        <f t="shared" si="575"/>
        <v>0</v>
      </c>
      <c r="S1360" s="164">
        <f t="shared" si="575"/>
        <v>0</v>
      </c>
      <c r="T1360" s="164">
        <f t="shared" si="575"/>
        <v>0</v>
      </c>
      <c r="U1360" s="164">
        <f t="shared" si="575"/>
        <v>0</v>
      </c>
      <c r="V1360" s="164">
        <f t="shared" si="575"/>
        <v>0</v>
      </c>
      <c r="W1360" s="164">
        <f t="shared" si="575"/>
        <v>0</v>
      </c>
      <c r="X1360" s="164">
        <f t="shared" si="575"/>
        <v>0</v>
      </c>
      <c r="Y1360" s="164">
        <f t="shared" si="575"/>
        <v>0</v>
      </c>
      <c r="Z1360" s="164">
        <f t="shared" si="575"/>
        <v>0</v>
      </c>
      <c r="AA1360" s="164">
        <f t="shared" si="575"/>
        <v>0</v>
      </c>
      <c r="AB1360" s="164">
        <f t="shared" si="575"/>
        <v>0</v>
      </c>
      <c r="AC1360" s="164">
        <f t="shared" si="575"/>
        <v>0</v>
      </c>
      <c r="AD1360" s="164">
        <f t="shared" si="575"/>
        <v>0</v>
      </c>
      <c r="AE1360" s="164">
        <f t="shared" si="575"/>
        <v>0</v>
      </c>
      <c r="AF1360" s="164">
        <f t="shared" si="575"/>
        <v>0</v>
      </c>
      <c r="AG1360" s="164">
        <f t="shared" si="575"/>
        <v>0</v>
      </c>
    </row>
    <row r="1361" spans="1:33" s="24" customFormat="1" ht="25.5" hidden="1">
      <c r="A1361" s="17" t="s">
        <v>51</v>
      </c>
      <c r="B1361" s="55">
        <v>795</v>
      </c>
      <c r="C1361" s="84" t="s">
        <v>90</v>
      </c>
      <c r="D1361" s="84" t="s">
        <v>140</v>
      </c>
      <c r="E1361" s="44" t="s">
        <v>579</v>
      </c>
      <c r="F1361" s="44" t="s">
        <v>52</v>
      </c>
      <c r="G1361" s="164">
        <f>'прил 7'!G1567</f>
        <v>0</v>
      </c>
      <c r="H1361" s="164">
        <f>'прил 7'!H1567</f>
        <v>0</v>
      </c>
      <c r="I1361" s="164">
        <f>'прил 7'!I1567</f>
        <v>0</v>
      </c>
      <c r="J1361" s="164">
        <f>'прил 7'!J1567</f>
        <v>0</v>
      </c>
      <c r="K1361" s="164">
        <f>'прил 7'!K1567</f>
        <v>0</v>
      </c>
      <c r="L1361" s="164">
        <f>'прил 7'!L1567</f>
        <v>0</v>
      </c>
      <c r="M1361" s="164">
        <f>'прил 7'!M1567</f>
        <v>0</v>
      </c>
      <c r="N1361" s="164">
        <f>'прил 7'!N1567</f>
        <v>0</v>
      </c>
      <c r="O1361" s="164">
        <f>'прил 7'!O1567</f>
        <v>0</v>
      </c>
      <c r="P1361" s="164">
        <f>'прил 7'!P1567</f>
        <v>0</v>
      </c>
      <c r="Q1361" s="164">
        <f>'прил 7'!Q1567</f>
        <v>0</v>
      </c>
      <c r="R1361" s="164">
        <f>'прил 7'!R1567</f>
        <v>0</v>
      </c>
      <c r="S1361" s="164">
        <f>'прил 7'!S1567</f>
        <v>0</v>
      </c>
      <c r="T1361" s="164">
        <f>'прил 7'!T1567</f>
        <v>0</v>
      </c>
      <c r="U1361" s="164">
        <f>'прил 7'!U1567</f>
        <v>0</v>
      </c>
      <c r="V1361" s="164">
        <f>'прил 7'!V1567</f>
        <v>0</v>
      </c>
      <c r="W1361" s="164">
        <f>'прил 7'!W1567</f>
        <v>0</v>
      </c>
      <c r="X1361" s="164">
        <f>'прил 7'!X1567</f>
        <v>0</v>
      </c>
      <c r="Y1361" s="164">
        <f>'прил 7'!Y1567</f>
        <v>0</v>
      </c>
      <c r="Z1361" s="164">
        <f>'прил 7'!Z1567</f>
        <v>0</v>
      </c>
      <c r="AA1361" s="164">
        <f>'прил 7'!AA1567</f>
        <v>0</v>
      </c>
      <c r="AB1361" s="164">
        <f>'прил 7'!AB1567</f>
        <v>0</v>
      </c>
      <c r="AC1361" s="164">
        <f>'прил 7'!AC1567</f>
        <v>0</v>
      </c>
      <c r="AD1361" s="164">
        <f>'прил 7'!AD1567</f>
        <v>0</v>
      </c>
      <c r="AE1361" s="164">
        <f>'прил 7'!AE1567</f>
        <v>0</v>
      </c>
      <c r="AF1361" s="164">
        <f>'прил 7'!AF1567</f>
        <v>0</v>
      </c>
      <c r="AG1361" s="164">
        <f>'прил 7'!AG1567</f>
        <v>0</v>
      </c>
    </row>
    <row r="1362" spans="1:33" s="52" customFormat="1" hidden="1">
      <c r="A1362" s="37" t="s">
        <v>728</v>
      </c>
      <c r="B1362" s="38">
        <v>793</v>
      </c>
      <c r="C1362" s="39" t="s">
        <v>113</v>
      </c>
      <c r="D1362" s="39" t="s">
        <v>37</v>
      </c>
      <c r="E1362" s="39" t="s">
        <v>527</v>
      </c>
      <c r="F1362" s="39"/>
      <c r="G1362" s="165">
        <f>G1363+G1366+G1369</f>
        <v>0</v>
      </c>
      <c r="H1362" s="165">
        <f t="shared" ref="H1362:AG1362" si="576">H1363+H1366+H1369</f>
        <v>0</v>
      </c>
      <c r="I1362" s="165">
        <f t="shared" si="576"/>
        <v>0</v>
      </c>
      <c r="J1362" s="165">
        <f t="shared" si="576"/>
        <v>0</v>
      </c>
      <c r="K1362" s="165">
        <f t="shared" si="576"/>
        <v>0</v>
      </c>
      <c r="L1362" s="165">
        <f t="shared" si="576"/>
        <v>0</v>
      </c>
      <c r="M1362" s="165">
        <f t="shared" si="576"/>
        <v>0</v>
      </c>
      <c r="N1362" s="165">
        <f t="shared" si="576"/>
        <v>0</v>
      </c>
      <c r="O1362" s="165">
        <f t="shared" si="576"/>
        <v>0</v>
      </c>
      <c r="P1362" s="165">
        <f t="shared" si="576"/>
        <v>0</v>
      </c>
      <c r="Q1362" s="165">
        <f t="shared" si="576"/>
        <v>0</v>
      </c>
      <c r="R1362" s="165">
        <f t="shared" si="576"/>
        <v>0</v>
      </c>
      <c r="S1362" s="165">
        <f t="shared" si="576"/>
        <v>0</v>
      </c>
      <c r="T1362" s="165">
        <f t="shared" si="576"/>
        <v>0</v>
      </c>
      <c r="U1362" s="165">
        <f t="shared" si="576"/>
        <v>0</v>
      </c>
      <c r="V1362" s="165">
        <f t="shared" si="576"/>
        <v>0</v>
      </c>
      <c r="W1362" s="165">
        <f t="shared" si="576"/>
        <v>0</v>
      </c>
      <c r="X1362" s="165">
        <f t="shared" si="576"/>
        <v>0</v>
      </c>
      <c r="Y1362" s="165">
        <f t="shared" si="576"/>
        <v>0</v>
      </c>
      <c r="Z1362" s="165">
        <f t="shared" si="576"/>
        <v>0</v>
      </c>
      <c r="AA1362" s="165">
        <f t="shared" si="576"/>
        <v>0</v>
      </c>
      <c r="AB1362" s="165">
        <f t="shared" si="576"/>
        <v>0</v>
      </c>
      <c r="AC1362" s="165">
        <f t="shared" si="576"/>
        <v>0</v>
      </c>
      <c r="AD1362" s="165">
        <f t="shared" si="576"/>
        <v>0</v>
      </c>
      <c r="AE1362" s="165">
        <f t="shared" si="576"/>
        <v>0</v>
      </c>
      <c r="AF1362" s="165">
        <f t="shared" si="576"/>
        <v>0</v>
      </c>
      <c r="AG1362" s="165">
        <f t="shared" si="576"/>
        <v>0</v>
      </c>
    </row>
    <row r="1363" spans="1:33" s="52" customFormat="1" ht="36" hidden="1" customHeight="1">
      <c r="A1363" s="17" t="s">
        <v>727</v>
      </c>
      <c r="B1363" s="15">
        <v>793</v>
      </c>
      <c r="C1363" s="16" t="s">
        <v>113</v>
      </c>
      <c r="D1363" s="16" t="s">
        <v>37</v>
      </c>
      <c r="E1363" s="16" t="s">
        <v>528</v>
      </c>
      <c r="F1363" s="16"/>
      <c r="G1363" s="159">
        <f>G1364</f>
        <v>0</v>
      </c>
      <c r="H1363" s="159">
        <f t="shared" ref="H1363:AG1364" si="577">H1364</f>
        <v>0</v>
      </c>
      <c r="I1363" s="159">
        <f t="shared" si="577"/>
        <v>0</v>
      </c>
      <c r="J1363" s="159">
        <f t="shared" si="577"/>
        <v>0</v>
      </c>
      <c r="K1363" s="159">
        <f t="shared" si="577"/>
        <v>0</v>
      </c>
      <c r="L1363" s="159">
        <f t="shared" si="577"/>
        <v>0</v>
      </c>
      <c r="M1363" s="159">
        <f t="shared" si="577"/>
        <v>0</v>
      </c>
      <c r="N1363" s="159">
        <f t="shared" si="577"/>
        <v>0</v>
      </c>
      <c r="O1363" s="159">
        <f t="shared" si="577"/>
        <v>0</v>
      </c>
      <c r="P1363" s="159">
        <f t="shared" si="577"/>
        <v>0</v>
      </c>
      <c r="Q1363" s="159">
        <f t="shared" si="577"/>
        <v>0</v>
      </c>
      <c r="R1363" s="159">
        <f t="shared" si="577"/>
        <v>0</v>
      </c>
      <c r="S1363" s="159">
        <f t="shared" si="577"/>
        <v>0</v>
      </c>
      <c r="T1363" s="159">
        <f t="shared" si="577"/>
        <v>0</v>
      </c>
      <c r="U1363" s="159">
        <f t="shared" si="577"/>
        <v>0</v>
      </c>
      <c r="V1363" s="159">
        <f t="shared" si="577"/>
        <v>0</v>
      </c>
      <c r="W1363" s="159">
        <f t="shared" si="577"/>
        <v>0</v>
      </c>
      <c r="X1363" s="159">
        <f t="shared" si="577"/>
        <v>0</v>
      </c>
      <c r="Y1363" s="159">
        <f t="shared" si="577"/>
        <v>0</v>
      </c>
      <c r="Z1363" s="159">
        <f t="shared" si="577"/>
        <v>0</v>
      </c>
      <c r="AA1363" s="159">
        <f t="shared" si="577"/>
        <v>0</v>
      </c>
      <c r="AB1363" s="159">
        <f t="shared" si="577"/>
        <v>0</v>
      </c>
      <c r="AC1363" s="159">
        <f t="shared" si="577"/>
        <v>0</v>
      </c>
      <c r="AD1363" s="159">
        <f t="shared" si="577"/>
        <v>0</v>
      </c>
      <c r="AE1363" s="159">
        <f t="shared" si="577"/>
        <v>0</v>
      </c>
      <c r="AF1363" s="159">
        <f t="shared" si="577"/>
        <v>0</v>
      </c>
      <c r="AG1363" s="159">
        <f t="shared" si="577"/>
        <v>0</v>
      </c>
    </row>
    <row r="1364" spans="1:33" s="52" customFormat="1" ht="25.5" hidden="1">
      <c r="A1364" s="17" t="s">
        <v>49</v>
      </c>
      <c r="B1364" s="15">
        <v>793</v>
      </c>
      <c r="C1364" s="16" t="s">
        <v>113</v>
      </c>
      <c r="D1364" s="16" t="s">
        <v>37</v>
      </c>
      <c r="E1364" s="16" t="s">
        <v>528</v>
      </c>
      <c r="F1364" s="16" t="s">
        <v>50</v>
      </c>
      <c r="G1364" s="159">
        <f>G1365</f>
        <v>0</v>
      </c>
      <c r="H1364" s="159">
        <f t="shared" si="577"/>
        <v>0</v>
      </c>
      <c r="I1364" s="159">
        <f t="shared" si="577"/>
        <v>0</v>
      </c>
      <c r="J1364" s="159">
        <f t="shared" si="577"/>
        <v>0</v>
      </c>
      <c r="K1364" s="159">
        <f t="shared" si="577"/>
        <v>0</v>
      </c>
      <c r="L1364" s="159">
        <f t="shared" si="577"/>
        <v>0</v>
      </c>
      <c r="M1364" s="159">
        <f t="shared" si="577"/>
        <v>0</v>
      </c>
      <c r="N1364" s="159">
        <f t="shared" si="577"/>
        <v>0</v>
      </c>
      <c r="O1364" s="159">
        <f t="shared" si="577"/>
        <v>0</v>
      </c>
      <c r="P1364" s="159">
        <f t="shared" si="577"/>
        <v>0</v>
      </c>
      <c r="Q1364" s="159">
        <f t="shared" si="577"/>
        <v>0</v>
      </c>
      <c r="R1364" s="159">
        <f t="shared" si="577"/>
        <v>0</v>
      </c>
      <c r="S1364" s="159">
        <f t="shared" si="577"/>
        <v>0</v>
      </c>
      <c r="T1364" s="159">
        <f t="shared" si="577"/>
        <v>0</v>
      </c>
      <c r="U1364" s="159">
        <f t="shared" si="577"/>
        <v>0</v>
      </c>
      <c r="V1364" s="159">
        <f t="shared" si="577"/>
        <v>0</v>
      </c>
      <c r="W1364" s="159">
        <f t="shared" si="577"/>
        <v>0</v>
      </c>
      <c r="X1364" s="159">
        <f t="shared" si="577"/>
        <v>0</v>
      </c>
      <c r="Y1364" s="159">
        <f t="shared" si="577"/>
        <v>0</v>
      </c>
      <c r="Z1364" s="159">
        <f t="shared" si="577"/>
        <v>0</v>
      </c>
      <c r="AA1364" s="159">
        <f t="shared" si="577"/>
        <v>0</v>
      </c>
      <c r="AB1364" s="159">
        <f t="shared" si="577"/>
        <v>0</v>
      </c>
      <c r="AC1364" s="159">
        <f t="shared" si="577"/>
        <v>0</v>
      </c>
      <c r="AD1364" s="159">
        <f t="shared" si="577"/>
        <v>0</v>
      </c>
      <c r="AE1364" s="159">
        <f t="shared" si="577"/>
        <v>0</v>
      </c>
      <c r="AF1364" s="159">
        <f t="shared" si="577"/>
        <v>0</v>
      </c>
      <c r="AG1364" s="159">
        <f t="shared" si="577"/>
        <v>0</v>
      </c>
    </row>
    <row r="1365" spans="1:33" s="52" customFormat="1" ht="25.5" hidden="1">
      <c r="A1365" s="17" t="s">
        <v>51</v>
      </c>
      <c r="B1365" s="15">
        <v>793</v>
      </c>
      <c r="C1365" s="16" t="s">
        <v>113</v>
      </c>
      <c r="D1365" s="16" t="s">
        <v>37</v>
      </c>
      <c r="E1365" s="16" t="s">
        <v>528</v>
      </c>
      <c r="F1365" s="16" t="s">
        <v>52</v>
      </c>
      <c r="G1365" s="159">
        <f>'прил 7'!G1350</f>
        <v>0</v>
      </c>
      <c r="H1365" s="159">
        <f>'прил 7'!H1350</f>
        <v>0</v>
      </c>
      <c r="I1365" s="159">
        <f>'прил 7'!I1350</f>
        <v>0</v>
      </c>
      <c r="J1365" s="159">
        <f>'прил 7'!J1350</f>
        <v>0</v>
      </c>
      <c r="K1365" s="159">
        <f>'прил 7'!K1350</f>
        <v>0</v>
      </c>
      <c r="L1365" s="159">
        <f>'прил 7'!L1350</f>
        <v>0</v>
      </c>
      <c r="M1365" s="159">
        <f>'прил 7'!M1350</f>
        <v>0</v>
      </c>
      <c r="N1365" s="159">
        <f>'прил 7'!N1350</f>
        <v>0</v>
      </c>
      <c r="O1365" s="159">
        <f>'прил 7'!O1350</f>
        <v>0</v>
      </c>
      <c r="P1365" s="159">
        <f>'прил 7'!P1350</f>
        <v>0</v>
      </c>
      <c r="Q1365" s="159">
        <f>'прил 7'!Q1350</f>
        <v>0</v>
      </c>
      <c r="R1365" s="159">
        <f>'прил 7'!R1350</f>
        <v>0</v>
      </c>
      <c r="S1365" s="159">
        <f>'прил 7'!S1350</f>
        <v>0</v>
      </c>
      <c r="T1365" s="159">
        <f>'прил 7'!T1350</f>
        <v>0</v>
      </c>
      <c r="U1365" s="159">
        <f>'прил 7'!U1350</f>
        <v>0</v>
      </c>
      <c r="V1365" s="159">
        <f>'прил 7'!V1350</f>
        <v>0</v>
      </c>
      <c r="W1365" s="159">
        <f>'прил 7'!W1350</f>
        <v>0</v>
      </c>
      <c r="X1365" s="159">
        <f>'прил 7'!X1350</f>
        <v>0</v>
      </c>
      <c r="Y1365" s="159">
        <f>'прил 7'!Y1350</f>
        <v>0</v>
      </c>
      <c r="Z1365" s="159">
        <f>'прил 7'!Z1350</f>
        <v>0</v>
      </c>
      <c r="AA1365" s="159">
        <f>'прил 7'!AA1350</f>
        <v>0</v>
      </c>
      <c r="AB1365" s="159">
        <f>'прил 7'!AB1350</f>
        <v>0</v>
      </c>
      <c r="AC1365" s="159">
        <f>'прил 7'!AC1350</f>
        <v>0</v>
      </c>
      <c r="AD1365" s="159">
        <f>'прил 7'!AD1350</f>
        <v>0</v>
      </c>
      <c r="AE1365" s="159">
        <f>'прил 7'!AE1350</f>
        <v>0</v>
      </c>
      <c r="AF1365" s="159">
        <f>'прил 7'!AF1350</f>
        <v>0</v>
      </c>
      <c r="AG1365" s="159">
        <f>'прил 7'!AG1350</f>
        <v>0</v>
      </c>
    </row>
    <row r="1366" spans="1:33" s="52" customFormat="1" ht="36" hidden="1" customHeight="1">
      <c r="A1366" s="17" t="s">
        <v>508</v>
      </c>
      <c r="B1366" s="15">
        <v>793</v>
      </c>
      <c r="C1366" s="16" t="s">
        <v>113</v>
      </c>
      <c r="D1366" s="16" t="s">
        <v>37</v>
      </c>
      <c r="E1366" s="16" t="s">
        <v>507</v>
      </c>
      <c r="F1366" s="16"/>
      <c r="G1366" s="159">
        <f>G1367</f>
        <v>0</v>
      </c>
      <c r="H1366" s="159">
        <f t="shared" ref="H1366:AG1367" si="578">H1367</f>
        <v>0</v>
      </c>
      <c r="I1366" s="159">
        <f t="shared" si="578"/>
        <v>0</v>
      </c>
      <c r="J1366" s="159">
        <f t="shared" si="578"/>
        <v>0</v>
      </c>
      <c r="K1366" s="159">
        <f t="shared" si="578"/>
        <v>0</v>
      </c>
      <c r="L1366" s="159">
        <f t="shared" si="578"/>
        <v>0</v>
      </c>
      <c r="M1366" s="159">
        <f t="shared" si="578"/>
        <v>0</v>
      </c>
      <c r="N1366" s="159">
        <f t="shared" si="578"/>
        <v>0</v>
      </c>
      <c r="O1366" s="159">
        <f t="shared" si="578"/>
        <v>0</v>
      </c>
      <c r="P1366" s="159">
        <f t="shared" si="578"/>
        <v>0</v>
      </c>
      <c r="Q1366" s="159">
        <f t="shared" si="578"/>
        <v>0</v>
      </c>
      <c r="R1366" s="159">
        <f t="shared" si="578"/>
        <v>0</v>
      </c>
      <c r="S1366" s="159">
        <f t="shared" si="578"/>
        <v>0</v>
      </c>
      <c r="T1366" s="159">
        <f t="shared" si="578"/>
        <v>0</v>
      </c>
      <c r="U1366" s="159">
        <f t="shared" si="578"/>
        <v>0</v>
      </c>
      <c r="V1366" s="159">
        <f t="shared" si="578"/>
        <v>0</v>
      </c>
      <c r="W1366" s="159">
        <f t="shared" si="578"/>
        <v>0</v>
      </c>
      <c r="X1366" s="159">
        <f t="shared" si="578"/>
        <v>0</v>
      </c>
      <c r="Y1366" s="159">
        <f t="shared" si="578"/>
        <v>0</v>
      </c>
      <c r="Z1366" s="159">
        <f t="shared" si="578"/>
        <v>0</v>
      </c>
      <c r="AA1366" s="159">
        <f t="shared" si="578"/>
        <v>0</v>
      </c>
      <c r="AB1366" s="159">
        <f t="shared" si="578"/>
        <v>0</v>
      </c>
      <c r="AC1366" s="159">
        <f t="shared" si="578"/>
        <v>0</v>
      </c>
      <c r="AD1366" s="159">
        <f t="shared" si="578"/>
        <v>0</v>
      </c>
      <c r="AE1366" s="159">
        <f t="shared" si="578"/>
        <v>0</v>
      </c>
      <c r="AF1366" s="159">
        <f t="shared" si="578"/>
        <v>0</v>
      </c>
      <c r="AG1366" s="159">
        <f t="shared" si="578"/>
        <v>0</v>
      </c>
    </row>
    <row r="1367" spans="1:33" s="52" customFormat="1" hidden="1">
      <c r="A1367" s="17" t="s">
        <v>100</v>
      </c>
      <c r="B1367" s="15">
        <v>793</v>
      </c>
      <c r="C1367" s="16" t="s">
        <v>113</v>
      </c>
      <c r="D1367" s="16" t="s">
        <v>37</v>
      </c>
      <c r="E1367" s="16" t="s">
        <v>507</v>
      </c>
      <c r="F1367" s="16" t="s">
        <v>101</v>
      </c>
      <c r="G1367" s="159">
        <f>G1368</f>
        <v>0</v>
      </c>
      <c r="H1367" s="159">
        <f t="shared" si="578"/>
        <v>0</v>
      </c>
      <c r="I1367" s="159">
        <f t="shared" si="578"/>
        <v>0</v>
      </c>
      <c r="J1367" s="159">
        <f t="shared" si="578"/>
        <v>0</v>
      </c>
      <c r="K1367" s="159">
        <f t="shared" si="578"/>
        <v>0</v>
      </c>
      <c r="L1367" s="159">
        <f t="shared" si="578"/>
        <v>0</v>
      </c>
      <c r="M1367" s="159">
        <f t="shared" si="578"/>
        <v>0</v>
      </c>
      <c r="N1367" s="159">
        <f t="shared" si="578"/>
        <v>0</v>
      </c>
      <c r="O1367" s="159">
        <f t="shared" si="578"/>
        <v>0</v>
      </c>
      <c r="P1367" s="159">
        <f t="shared" si="578"/>
        <v>0</v>
      </c>
      <c r="Q1367" s="159">
        <f t="shared" si="578"/>
        <v>0</v>
      </c>
      <c r="R1367" s="159">
        <f t="shared" si="578"/>
        <v>0</v>
      </c>
      <c r="S1367" s="159">
        <f t="shared" si="578"/>
        <v>0</v>
      </c>
      <c r="T1367" s="159">
        <f t="shared" si="578"/>
        <v>0</v>
      </c>
      <c r="U1367" s="159">
        <f t="shared" si="578"/>
        <v>0</v>
      </c>
      <c r="V1367" s="159">
        <f t="shared" si="578"/>
        <v>0</v>
      </c>
      <c r="W1367" s="159">
        <f t="shared" si="578"/>
        <v>0</v>
      </c>
      <c r="X1367" s="159">
        <f t="shared" si="578"/>
        <v>0</v>
      </c>
      <c r="Y1367" s="159">
        <f t="shared" si="578"/>
        <v>0</v>
      </c>
      <c r="Z1367" s="159">
        <f t="shared" si="578"/>
        <v>0</v>
      </c>
      <c r="AA1367" s="159">
        <f t="shared" si="578"/>
        <v>0</v>
      </c>
      <c r="AB1367" s="159">
        <f t="shared" si="578"/>
        <v>0</v>
      </c>
      <c r="AC1367" s="159">
        <f t="shared" si="578"/>
        <v>0</v>
      </c>
      <c r="AD1367" s="159">
        <f t="shared" si="578"/>
        <v>0</v>
      </c>
      <c r="AE1367" s="159">
        <f t="shared" si="578"/>
        <v>0</v>
      </c>
      <c r="AF1367" s="159">
        <f t="shared" si="578"/>
        <v>0</v>
      </c>
      <c r="AG1367" s="159">
        <f t="shared" si="578"/>
        <v>0</v>
      </c>
    </row>
    <row r="1368" spans="1:33" s="52" customFormat="1" hidden="1">
      <c r="A1368" s="17" t="s">
        <v>103</v>
      </c>
      <c r="B1368" s="15">
        <v>793</v>
      </c>
      <c r="C1368" s="16" t="s">
        <v>113</v>
      </c>
      <c r="D1368" s="16" t="s">
        <v>37</v>
      </c>
      <c r="E1368" s="16" t="s">
        <v>507</v>
      </c>
      <c r="F1368" s="16" t="s">
        <v>104</v>
      </c>
      <c r="G1368" s="159">
        <f>'прил 7'!G1353</f>
        <v>0</v>
      </c>
      <c r="H1368" s="159">
        <f>'прил 7'!H1353</f>
        <v>0</v>
      </c>
      <c r="I1368" s="159">
        <f>'прил 7'!I1353</f>
        <v>0</v>
      </c>
      <c r="J1368" s="159">
        <f>'прил 7'!J1353</f>
        <v>0</v>
      </c>
      <c r="K1368" s="159">
        <f>'прил 7'!K1353</f>
        <v>0</v>
      </c>
      <c r="L1368" s="159">
        <f>'прил 7'!L1353</f>
        <v>0</v>
      </c>
      <c r="M1368" s="159">
        <f>'прил 7'!M1353</f>
        <v>0</v>
      </c>
      <c r="N1368" s="159">
        <f>'прил 7'!N1353</f>
        <v>0</v>
      </c>
      <c r="O1368" s="159">
        <f>'прил 7'!O1353</f>
        <v>0</v>
      </c>
      <c r="P1368" s="159">
        <f>'прил 7'!P1353</f>
        <v>0</v>
      </c>
      <c r="Q1368" s="159">
        <f>'прил 7'!Q1353</f>
        <v>0</v>
      </c>
      <c r="R1368" s="159">
        <f>'прил 7'!R1353</f>
        <v>0</v>
      </c>
      <c r="S1368" s="159">
        <f>'прил 7'!S1353</f>
        <v>0</v>
      </c>
      <c r="T1368" s="159">
        <f>'прил 7'!T1353</f>
        <v>0</v>
      </c>
      <c r="U1368" s="159">
        <f>'прил 7'!U1353</f>
        <v>0</v>
      </c>
      <c r="V1368" s="159">
        <f>'прил 7'!V1353</f>
        <v>0</v>
      </c>
      <c r="W1368" s="159">
        <f>'прил 7'!W1353</f>
        <v>0</v>
      </c>
      <c r="X1368" s="159">
        <f>'прил 7'!X1353</f>
        <v>0</v>
      </c>
      <c r="Y1368" s="159">
        <f>'прил 7'!Y1353</f>
        <v>0</v>
      </c>
      <c r="Z1368" s="159">
        <f>'прил 7'!Z1353</f>
        <v>0</v>
      </c>
      <c r="AA1368" s="159">
        <f>'прил 7'!AA1353</f>
        <v>0</v>
      </c>
      <c r="AB1368" s="159">
        <f>'прил 7'!AB1353</f>
        <v>0</v>
      </c>
      <c r="AC1368" s="159">
        <f>'прил 7'!AC1353</f>
        <v>0</v>
      </c>
      <c r="AD1368" s="159">
        <f>'прил 7'!AD1353</f>
        <v>0</v>
      </c>
      <c r="AE1368" s="159">
        <f>'прил 7'!AE1353</f>
        <v>0</v>
      </c>
      <c r="AF1368" s="159">
        <f>'прил 7'!AF1353</f>
        <v>0</v>
      </c>
      <c r="AG1368" s="159">
        <f>'прил 7'!AG1353</f>
        <v>0</v>
      </c>
    </row>
    <row r="1369" spans="1:33" s="35" customFormat="1" hidden="1">
      <c r="A1369" s="17" t="s">
        <v>673</v>
      </c>
      <c r="B1369" s="15">
        <v>757</v>
      </c>
      <c r="C1369" s="16" t="s">
        <v>113</v>
      </c>
      <c r="D1369" s="16" t="s">
        <v>37</v>
      </c>
      <c r="E1369" s="16" t="s">
        <v>209</v>
      </c>
      <c r="F1369" s="16"/>
      <c r="G1369" s="159">
        <f>G1370</f>
        <v>0</v>
      </c>
      <c r="H1369" s="159">
        <f t="shared" ref="H1369:AG1369" si="579">H1370</f>
        <v>0</v>
      </c>
      <c r="I1369" s="159">
        <f t="shared" si="579"/>
        <v>0</v>
      </c>
      <c r="J1369" s="159">
        <f t="shared" si="579"/>
        <v>0</v>
      </c>
      <c r="K1369" s="159">
        <f t="shared" si="579"/>
        <v>0</v>
      </c>
      <c r="L1369" s="159">
        <f t="shared" si="579"/>
        <v>0</v>
      </c>
      <c r="M1369" s="159">
        <f t="shared" si="579"/>
        <v>0</v>
      </c>
      <c r="N1369" s="159">
        <f t="shared" si="579"/>
        <v>0</v>
      </c>
      <c r="O1369" s="159">
        <f t="shared" si="579"/>
        <v>0</v>
      </c>
      <c r="P1369" s="159">
        <f t="shared" si="579"/>
        <v>0</v>
      </c>
      <c r="Q1369" s="159">
        <f t="shared" si="579"/>
        <v>0</v>
      </c>
      <c r="R1369" s="159">
        <f t="shared" si="579"/>
        <v>0</v>
      </c>
      <c r="S1369" s="159">
        <f t="shared" si="579"/>
        <v>0</v>
      </c>
      <c r="T1369" s="159">
        <f t="shared" si="579"/>
        <v>0</v>
      </c>
      <c r="U1369" s="159">
        <f t="shared" si="579"/>
        <v>0</v>
      </c>
      <c r="V1369" s="159">
        <f t="shared" si="579"/>
        <v>0</v>
      </c>
      <c r="W1369" s="159">
        <f t="shared" si="579"/>
        <v>0</v>
      </c>
      <c r="X1369" s="159">
        <f t="shared" si="579"/>
        <v>0</v>
      </c>
      <c r="Y1369" s="159">
        <f t="shared" si="579"/>
        <v>0</v>
      </c>
      <c r="Z1369" s="159">
        <f t="shared" si="579"/>
        <v>0</v>
      </c>
      <c r="AA1369" s="159">
        <f t="shared" si="579"/>
        <v>0</v>
      </c>
      <c r="AB1369" s="159">
        <f t="shared" si="579"/>
        <v>0</v>
      </c>
      <c r="AC1369" s="159">
        <f t="shared" si="579"/>
        <v>0</v>
      </c>
      <c r="AD1369" s="159">
        <f t="shared" si="579"/>
        <v>0</v>
      </c>
      <c r="AE1369" s="159">
        <f t="shared" si="579"/>
        <v>0</v>
      </c>
      <c r="AF1369" s="159">
        <f t="shared" si="579"/>
        <v>0</v>
      </c>
      <c r="AG1369" s="159">
        <f t="shared" si="579"/>
        <v>0</v>
      </c>
    </row>
    <row r="1370" spans="1:33" s="35" customFormat="1" ht="25.5" hidden="1">
      <c r="A1370" s="17" t="s">
        <v>49</v>
      </c>
      <c r="B1370" s="15">
        <v>757</v>
      </c>
      <c r="C1370" s="16" t="s">
        <v>113</v>
      </c>
      <c r="D1370" s="16" t="s">
        <v>37</v>
      </c>
      <c r="E1370" s="16" t="s">
        <v>209</v>
      </c>
      <c r="F1370" s="16" t="s">
        <v>50</v>
      </c>
      <c r="G1370" s="159">
        <f>G1394</f>
        <v>0</v>
      </c>
      <c r="H1370" s="159">
        <f t="shared" ref="H1370:AG1370" si="580">H1394</f>
        <v>0</v>
      </c>
      <c r="I1370" s="159">
        <f t="shared" si="580"/>
        <v>0</v>
      </c>
      <c r="J1370" s="159">
        <f t="shared" si="580"/>
        <v>0</v>
      </c>
      <c r="K1370" s="159">
        <f t="shared" si="580"/>
        <v>0</v>
      </c>
      <c r="L1370" s="159">
        <f t="shared" si="580"/>
        <v>0</v>
      </c>
      <c r="M1370" s="159">
        <f t="shared" si="580"/>
        <v>0</v>
      </c>
      <c r="N1370" s="159">
        <f t="shared" si="580"/>
        <v>0</v>
      </c>
      <c r="O1370" s="159">
        <f t="shared" si="580"/>
        <v>0</v>
      </c>
      <c r="P1370" s="159">
        <f t="shared" si="580"/>
        <v>0</v>
      </c>
      <c r="Q1370" s="159">
        <f t="shared" si="580"/>
        <v>0</v>
      </c>
      <c r="R1370" s="159">
        <f t="shared" si="580"/>
        <v>0</v>
      </c>
      <c r="S1370" s="159">
        <f t="shared" si="580"/>
        <v>0</v>
      </c>
      <c r="T1370" s="159">
        <f t="shared" si="580"/>
        <v>0</v>
      </c>
      <c r="U1370" s="159">
        <f t="shared" si="580"/>
        <v>0</v>
      </c>
      <c r="V1370" s="159">
        <f t="shared" si="580"/>
        <v>0</v>
      </c>
      <c r="W1370" s="159">
        <f t="shared" si="580"/>
        <v>0</v>
      </c>
      <c r="X1370" s="159">
        <f t="shared" si="580"/>
        <v>0</v>
      </c>
      <c r="Y1370" s="159">
        <f t="shared" si="580"/>
        <v>0</v>
      </c>
      <c r="Z1370" s="159">
        <f t="shared" si="580"/>
        <v>0</v>
      </c>
      <c r="AA1370" s="159">
        <f t="shared" si="580"/>
        <v>0</v>
      </c>
      <c r="AB1370" s="159">
        <f t="shared" si="580"/>
        <v>0</v>
      </c>
      <c r="AC1370" s="159">
        <f t="shared" si="580"/>
        <v>0</v>
      </c>
      <c r="AD1370" s="159">
        <f t="shared" si="580"/>
        <v>0</v>
      </c>
      <c r="AE1370" s="159">
        <f t="shared" si="580"/>
        <v>0</v>
      </c>
      <c r="AF1370" s="159">
        <f t="shared" si="580"/>
        <v>0</v>
      </c>
      <c r="AG1370" s="159">
        <f t="shared" si="580"/>
        <v>0</v>
      </c>
    </row>
    <row r="1371" spans="1:33" s="52" customFormat="1" hidden="1">
      <c r="A1371" s="14" t="s">
        <v>363</v>
      </c>
      <c r="B1371" s="15">
        <v>793</v>
      </c>
      <c r="C1371" s="16" t="s">
        <v>90</v>
      </c>
      <c r="D1371" s="16" t="s">
        <v>235</v>
      </c>
      <c r="E1371" s="16"/>
      <c r="F1371" s="16"/>
      <c r="G1371" s="159">
        <f>G1374+G1387</f>
        <v>0</v>
      </c>
      <c r="H1371" s="159">
        <f t="shared" ref="H1371:AG1371" si="581">H1374+H1387</f>
        <v>0</v>
      </c>
      <c r="I1371" s="159">
        <f t="shared" si="581"/>
        <v>0</v>
      </c>
      <c r="J1371" s="159">
        <f t="shared" si="581"/>
        <v>0</v>
      </c>
      <c r="K1371" s="159">
        <f t="shared" si="581"/>
        <v>0</v>
      </c>
      <c r="L1371" s="159">
        <f t="shared" si="581"/>
        <v>0</v>
      </c>
      <c r="M1371" s="159">
        <f t="shared" si="581"/>
        <v>0</v>
      </c>
      <c r="N1371" s="159">
        <f t="shared" si="581"/>
        <v>0</v>
      </c>
      <c r="O1371" s="159">
        <f t="shared" si="581"/>
        <v>0</v>
      </c>
      <c r="P1371" s="159">
        <f t="shared" si="581"/>
        <v>0</v>
      </c>
      <c r="Q1371" s="159">
        <f t="shared" si="581"/>
        <v>0</v>
      </c>
      <c r="R1371" s="159">
        <f t="shared" si="581"/>
        <v>0</v>
      </c>
      <c r="S1371" s="159">
        <f t="shared" si="581"/>
        <v>0</v>
      </c>
      <c r="T1371" s="159">
        <f t="shared" si="581"/>
        <v>0</v>
      </c>
      <c r="U1371" s="159">
        <f t="shared" si="581"/>
        <v>0</v>
      </c>
      <c r="V1371" s="159">
        <f t="shared" si="581"/>
        <v>0</v>
      </c>
      <c r="W1371" s="159">
        <f t="shared" si="581"/>
        <v>0</v>
      </c>
      <c r="X1371" s="159">
        <f t="shared" si="581"/>
        <v>0</v>
      </c>
      <c r="Y1371" s="159">
        <f t="shared" si="581"/>
        <v>0</v>
      </c>
      <c r="Z1371" s="159">
        <f t="shared" si="581"/>
        <v>0</v>
      </c>
      <c r="AA1371" s="159">
        <f t="shared" si="581"/>
        <v>0</v>
      </c>
      <c r="AB1371" s="159">
        <f t="shared" si="581"/>
        <v>0</v>
      </c>
      <c r="AC1371" s="159">
        <f t="shared" si="581"/>
        <v>0</v>
      </c>
      <c r="AD1371" s="159">
        <f t="shared" si="581"/>
        <v>0</v>
      </c>
      <c r="AE1371" s="159">
        <f t="shared" si="581"/>
        <v>0</v>
      </c>
      <c r="AF1371" s="159">
        <f t="shared" si="581"/>
        <v>0</v>
      </c>
      <c r="AG1371" s="159">
        <f t="shared" si="581"/>
        <v>0</v>
      </c>
    </row>
    <row r="1372" spans="1:33" s="52" customFormat="1" hidden="1">
      <c r="A1372" s="14"/>
      <c r="B1372" s="15"/>
      <c r="C1372" s="16"/>
      <c r="D1372" s="16"/>
      <c r="E1372" s="16"/>
      <c r="F1372" s="16"/>
      <c r="G1372" s="159"/>
      <c r="H1372" s="159"/>
      <c r="I1372" s="159"/>
      <c r="J1372" s="159"/>
      <c r="K1372" s="159"/>
      <c r="L1372" s="159"/>
      <c r="M1372" s="159"/>
      <c r="N1372" s="159"/>
      <c r="O1372" s="159"/>
      <c r="P1372" s="159"/>
      <c r="Q1372" s="159"/>
      <c r="R1372" s="159"/>
      <c r="S1372" s="159"/>
      <c r="T1372" s="159"/>
      <c r="U1372" s="159"/>
      <c r="V1372" s="159"/>
      <c r="W1372" s="159"/>
      <c r="X1372" s="159"/>
      <c r="Y1372" s="159"/>
      <c r="Z1372" s="159"/>
      <c r="AA1372" s="159"/>
      <c r="AB1372" s="159"/>
      <c r="AC1372" s="159"/>
      <c r="AD1372" s="159"/>
      <c r="AE1372" s="159"/>
      <c r="AF1372" s="159"/>
      <c r="AG1372" s="159"/>
    </row>
    <row r="1373" spans="1:33" s="52" customFormat="1" hidden="1">
      <c r="A1373" s="14"/>
      <c r="B1373" s="15"/>
      <c r="C1373" s="16"/>
      <c r="D1373" s="16"/>
      <c r="E1373" s="16"/>
      <c r="F1373" s="16"/>
      <c r="G1373" s="159"/>
      <c r="H1373" s="159"/>
      <c r="I1373" s="159"/>
      <c r="J1373" s="159"/>
      <c r="K1373" s="159"/>
      <c r="L1373" s="159"/>
      <c r="M1373" s="159"/>
      <c r="N1373" s="159"/>
      <c r="O1373" s="159"/>
      <c r="P1373" s="159"/>
      <c r="Q1373" s="159"/>
      <c r="R1373" s="159"/>
      <c r="S1373" s="159"/>
      <c r="T1373" s="159"/>
      <c r="U1373" s="159"/>
      <c r="V1373" s="159"/>
      <c r="W1373" s="159"/>
      <c r="X1373" s="159"/>
      <c r="Y1373" s="159"/>
      <c r="Z1373" s="159"/>
      <c r="AA1373" s="159"/>
      <c r="AB1373" s="159"/>
      <c r="AC1373" s="159"/>
      <c r="AD1373" s="159"/>
      <c r="AE1373" s="159"/>
      <c r="AF1373" s="159"/>
      <c r="AG1373" s="159"/>
    </row>
    <row r="1374" spans="1:33" s="19" customFormat="1" ht="27" hidden="1" customHeight="1">
      <c r="A1374" s="17" t="s">
        <v>697</v>
      </c>
      <c r="B1374" s="15">
        <v>793</v>
      </c>
      <c r="C1374" s="16" t="s">
        <v>90</v>
      </c>
      <c r="D1374" s="16" t="s">
        <v>235</v>
      </c>
      <c r="E1374" s="16" t="s">
        <v>478</v>
      </c>
      <c r="F1374" s="16"/>
      <c r="G1374" s="159">
        <f>G1375+G1379+G1383</f>
        <v>0</v>
      </c>
      <c r="H1374" s="159">
        <f t="shared" ref="H1374:AG1374" si="582">H1375+H1379+H1383</f>
        <v>0</v>
      </c>
      <c r="I1374" s="159">
        <f t="shared" si="582"/>
        <v>0</v>
      </c>
      <c r="J1374" s="159">
        <f t="shared" si="582"/>
        <v>0</v>
      </c>
      <c r="K1374" s="159">
        <f t="shared" si="582"/>
        <v>0</v>
      </c>
      <c r="L1374" s="159">
        <f t="shared" si="582"/>
        <v>0</v>
      </c>
      <c r="M1374" s="159">
        <f t="shared" si="582"/>
        <v>0</v>
      </c>
      <c r="N1374" s="159">
        <f t="shared" si="582"/>
        <v>0</v>
      </c>
      <c r="O1374" s="159">
        <f t="shared" si="582"/>
        <v>0</v>
      </c>
      <c r="P1374" s="159">
        <f t="shared" si="582"/>
        <v>0</v>
      </c>
      <c r="Q1374" s="159">
        <f t="shared" si="582"/>
        <v>0</v>
      </c>
      <c r="R1374" s="159">
        <f t="shared" si="582"/>
        <v>0</v>
      </c>
      <c r="S1374" s="159">
        <f t="shared" si="582"/>
        <v>0</v>
      </c>
      <c r="T1374" s="159">
        <f t="shared" si="582"/>
        <v>0</v>
      </c>
      <c r="U1374" s="159">
        <f t="shared" si="582"/>
        <v>0</v>
      </c>
      <c r="V1374" s="159">
        <f t="shared" si="582"/>
        <v>0</v>
      </c>
      <c r="W1374" s="159">
        <f t="shared" si="582"/>
        <v>0</v>
      </c>
      <c r="X1374" s="159">
        <f t="shared" si="582"/>
        <v>0</v>
      </c>
      <c r="Y1374" s="159">
        <f t="shared" si="582"/>
        <v>0</v>
      </c>
      <c r="Z1374" s="159">
        <f t="shared" si="582"/>
        <v>0</v>
      </c>
      <c r="AA1374" s="159">
        <f t="shared" si="582"/>
        <v>0</v>
      </c>
      <c r="AB1374" s="159">
        <f t="shared" si="582"/>
        <v>0</v>
      </c>
      <c r="AC1374" s="159">
        <f t="shared" si="582"/>
        <v>0</v>
      </c>
      <c r="AD1374" s="159">
        <f t="shared" si="582"/>
        <v>0</v>
      </c>
      <c r="AE1374" s="159">
        <f t="shared" si="582"/>
        <v>0</v>
      </c>
      <c r="AF1374" s="159">
        <f t="shared" si="582"/>
        <v>0</v>
      </c>
      <c r="AG1374" s="159">
        <f t="shared" si="582"/>
        <v>0</v>
      </c>
    </row>
    <row r="1375" spans="1:33" s="19" customFormat="1" ht="66" hidden="1" customHeight="1">
      <c r="A1375" s="56" t="s">
        <v>186</v>
      </c>
      <c r="B1375" s="15">
        <v>793</v>
      </c>
      <c r="C1375" s="16" t="s">
        <v>90</v>
      </c>
      <c r="D1375" s="16" t="s">
        <v>235</v>
      </c>
      <c r="E1375" s="16" t="s">
        <v>184</v>
      </c>
      <c r="F1375" s="16"/>
      <c r="G1375" s="159">
        <f>G1376</f>
        <v>0</v>
      </c>
      <c r="H1375" s="159">
        <f t="shared" ref="H1375:AG1377" si="583">H1376</f>
        <v>0</v>
      </c>
      <c r="I1375" s="159">
        <f t="shared" si="583"/>
        <v>0</v>
      </c>
      <c r="J1375" s="159">
        <f t="shared" si="583"/>
        <v>0</v>
      </c>
      <c r="K1375" s="159">
        <f t="shared" si="583"/>
        <v>0</v>
      </c>
      <c r="L1375" s="159">
        <f t="shared" si="583"/>
        <v>0</v>
      </c>
      <c r="M1375" s="159">
        <f t="shared" si="583"/>
        <v>0</v>
      </c>
      <c r="N1375" s="159">
        <f t="shared" si="583"/>
        <v>0</v>
      </c>
      <c r="O1375" s="159">
        <f t="shared" si="583"/>
        <v>0</v>
      </c>
      <c r="P1375" s="159">
        <f t="shared" si="583"/>
        <v>0</v>
      </c>
      <c r="Q1375" s="159">
        <f t="shared" si="583"/>
        <v>0</v>
      </c>
      <c r="R1375" s="159">
        <f t="shared" si="583"/>
        <v>0</v>
      </c>
      <c r="S1375" s="159">
        <f t="shared" si="583"/>
        <v>0</v>
      </c>
      <c r="T1375" s="159">
        <f t="shared" si="583"/>
        <v>0</v>
      </c>
      <c r="U1375" s="159">
        <f t="shared" si="583"/>
        <v>0</v>
      </c>
      <c r="V1375" s="159">
        <f t="shared" si="583"/>
        <v>0</v>
      </c>
      <c r="W1375" s="159">
        <f t="shared" si="583"/>
        <v>0</v>
      </c>
      <c r="X1375" s="159">
        <f t="shared" si="583"/>
        <v>0</v>
      </c>
      <c r="Y1375" s="159">
        <f t="shared" si="583"/>
        <v>0</v>
      </c>
      <c r="Z1375" s="159">
        <f t="shared" si="583"/>
        <v>0</v>
      </c>
      <c r="AA1375" s="159">
        <f t="shared" si="583"/>
        <v>0</v>
      </c>
      <c r="AB1375" s="159">
        <f t="shared" si="583"/>
        <v>0</v>
      </c>
      <c r="AC1375" s="159">
        <f t="shared" si="583"/>
        <v>0</v>
      </c>
      <c r="AD1375" s="159">
        <f t="shared" si="583"/>
        <v>0</v>
      </c>
      <c r="AE1375" s="159">
        <f t="shared" si="583"/>
        <v>0</v>
      </c>
      <c r="AF1375" s="159">
        <f t="shared" si="583"/>
        <v>0</v>
      </c>
      <c r="AG1375" s="159">
        <f t="shared" si="583"/>
        <v>0</v>
      </c>
    </row>
    <row r="1376" spans="1:33" s="19" customFormat="1" ht="94.5" hidden="1" customHeight="1">
      <c r="A1376" s="56" t="s">
        <v>415</v>
      </c>
      <c r="B1376" s="15">
        <v>793</v>
      </c>
      <c r="C1376" s="16" t="s">
        <v>90</v>
      </c>
      <c r="D1376" s="16" t="s">
        <v>235</v>
      </c>
      <c r="E1376" s="16" t="s">
        <v>389</v>
      </c>
      <c r="F1376" s="16"/>
      <c r="G1376" s="159">
        <f>G1377</f>
        <v>0</v>
      </c>
      <c r="H1376" s="159">
        <f t="shared" si="583"/>
        <v>0</v>
      </c>
      <c r="I1376" s="159">
        <f t="shared" si="583"/>
        <v>0</v>
      </c>
      <c r="J1376" s="159">
        <f t="shared" si="583"/>
        <v>0</v>
      </c>
      <c r="K1376" s="159">
        <f t="shared" si="583"/>
        <v>0</v>
      </c>
      <c r="L1376" s="159">
        <f t="shared" si="583"/>
        <v>0</v>
      </c>
      <c r="M1376" s="159">
        <f t="shared" si="583"/>
        <v>0</v>
      </c>
      <c r="N1376" s="159">
        <f t="shared" si="583"/>
        <v>0</v>
      </c>
      <c r="O1376" s="159">
        <f t="shared" si="583"/>
        <v>0</v>
      </c>
      <c r="P1376" s="159">
        <f t="shared" si="583"/>
        <v>0</v>
      </c>
      <c r="Q1376" s="159">
        <f t="shared" si="583"/>
        <v>0</v>
      </c>
      <c r="R1376" s="159">
        <f t="shared" si="583"/>
        <v>0</v>
      </c>
      <c r="S1376" s="159">
        <f t="shared" si="583"/>
        <v>0</v>
      </c>
      <c r="T1376" s="159">
        <f t="shared" si="583"/>
        <v>0</v>
      </c>
      <c r="U1376" s="159">
        <f t="shared" si="583"/>
        <v>0</v>
      </c>
      <c r="V1376" s="159">
        <f t="shared" si="583"/>
        <v>0</v>
      </c>
      <c r="W1376" s="159">
        <f t="shared" si="583"/>
        <v>0</v>
      </c>
      <c r="X1376" s="159">
        <f t="shared" si="583"/>
        <v>0</v>
      </c>
      <c r="Y1376" s="159">
        <f t="shared" si="583"/>
        <v>0</v>
      </c>
      <c r="Z1376" s="159">
        <f t="shared" si="583"/>
        <v>0</v>
      </c>
      <c r="AA1376" s="159">
        <f t="shared" si="583"/>
        <v>0</v>
      </c>
      <c r="AB1376" s="159">
        <f t="shared" si="583"/>
        <v>0</v>
      </c>
      <c r="AC1376" s="159">
        <f t="shared" si="583"/>
        <v>0</v>
      </c>
      <c r="AD1376" s="159">
        <f t="shared" si="583"/>
        <v>0</v>
      </c>
      <c r="AE1376" s="159">
        <f t="shared" si="583"/>
        <v>0</v>
      </c>
      <c r="AF1376" s="159">
        <f t="shared" si="583"/>
        <v>0</v>
      </c>
      <c r="AG1376" s="159">
        <f t="shared" si="583"/>
        <v>0</v>
      </c>
    </row>
    <row r="1377" spans="1:33" s="19" customFormat="1" ht="16.5" hidden="1" customHeight="1">
      <c r="A1377" s="17" t="s">
        <v>343</v>
      </c>
      <c r="B1377" s="15">
        <v>793</v>
      </c>
      <c r="C1377" s="16" t="s">
        <v>90</v>
      </c>
      <c r="D1377" s="16" t="s">
        <v>235</v>
      </c>
      <c r="E1377" s="16" t="s">
        <v>389</v>
      </c>
      <c r="F1377" s="16" t="s">
        <v>344</v>
      </c>
      <c r="G1377" s="159">
        <f>G1378</f>
        <v>0</v>
      </c>
      <c r="H1377" s="159">
        <f t="shared" si="583"/>
        <v>0</v>
      </c>
      <c r="I1377" s="159">
        <f t="shared" si="583"/>
        <v>0</v>
      </c>
      <c r="J1377" s="159">
        <f t="shared" si="583"/>
        <v>0</v>
      </c>
      <c r="K1377" s="159">
        <f t="shared" si="583"/>
        <v>0</v>
      </c>
      <c r="L1377" s="159">
        <f t="shared" si="583"/>
        <v>0</v>
      </c>
      <c r="M1377" s="159">
        <f t="shared" si="583"/>
        <v>0</v>
      </c>
      <c r="N1377" s="159">
        <f t="shared" si="583"/>
        <v>0</v>
      </c>
      <c r="O1377" s="159">
        <f t="shared" si="583"/>
        <v>0</v>
      </c>
      <c r="P1377" s="159">
        <f t="shared" si="583"/>
        <v>0</v>
      </c>
      <c r="Q1377" s="159">
        <f t="shared" si="583"/>
        <v>0</v>
      </c>
      <c r="R1377" s="159">
        <f t="shared" si="583"/>
        <v>0</v>
      </c>
      <c r="S1377" s="159">
        <f t="shared" si="583"/>
        <v>0</v>
      </c>
      <c r="T1377" s="159">
        <f t="shared" si="583"/>
        <v>0</v>
      </c>
      <c r="U1377" s="159">
        <f t="shared" si="583"/>
        <v>0</v>
      </c>
      <c r="V1377" s="159">
        <f t="shared" si="583"/>
        <v>0</v>
      </c>
      <c r="W1377" s="159">
        <f t="shared" si="583"/>
        <v>0</v>
      </c>
      <c r="X1377" s="159">
        <f t="shared" si="583"/>
        <v>0</v>
      </c>
      <c r="Y1377" s="159">
        <f t="shared" si="583"/>
        <v>0</v>
      </c>
      <c r="Z1377" s="159">
        <f t="shared" si="583"/>
        <v>0</v>
      </c>
      <c r="AA1377" s="159">
        <f t="shared" si="583"/>
        <v>0</v>
      </c>
      <c r="AB1377" s="159">
        <f t="shared" si="583"/>
        <v>0</v>
      </c>
      <c r="AC1377" s="159">
        <f t="shared" si="583"/>
        <v>0</v>
      </c>
      <c r="AD1377" s="159">
        <f t="shared" si="583"/>
        <v>0</v>
      </c>
      <c r="AE1377" s="159">
        <f t="shared" si="583"/>
        <v>0</v>
      </c>
      <c r="AF1377" s="159">
        <f t="shared" si="583"/>
        <v>0</v>
      </c>
      <c r="AG1377" s="159">
        <f t="shared" si="583"/>
        <v>0</v>
      </c>
    </row>
    <row r="1378" spans="1:33" s="19" customFormat="1" ht="15" hidden="1" customHeight="1">
      <c r="A1378" s="17" t="s">
        <v>371</v>
      </c>
      <c r="B1378" s="15">
        <v>793</v>
      </c>
      <c r="C1378" s="16" t="s">
        <v>90</v>
      </c>
      <c r="D1378" s="16" t="s">
        <v>235</v>
      </c>
      <c r="E1378" s="16" t="s">
        <v>389</v>
      </c>
      <c r="F1378" s="16" t="s">
        <v>372</v>
      </c>
      <c r="G1378" s="159"/>
      <c r="H1378" s="159"/>
      <c r="I1378" s="159"/>
      <c r="J1378" s="159"/>
      <c r="K1378" s="159"/>
      <c r="L1378" s="159"/>
      <c r="M1378" s="159"/>
      <c r="N1378" s="159"/>
      <c r="O1378" s="159"/>
      <c r="P1378" s="159"/>
      <c r="Q1378" s="159"/>
      <c r="R1378" s="159"/>
      <c r="S1378" s="159"/>
      <c r="T1378" s="159"/>
      <c r="U1378" s="159"/>
      <c r="V1378" s="159"/>
      <c r="W1378" s="159"/>
      <c r="X1378" s="159"/>
      <c r="Y1378" s="159"/>
      <c r="Z1378" s="159"/>
      <c r="AA1378" s="159"/>
      <c r="AB1378" s="159"/>
      <c r="AC1378" s="159"/>
      <c r="AD1378" s="159"/>
      <c r="AE1378" s="159"/>
      <c r="AF1378" s="159"/>
      <c r="AG1378" s="159"/>
    </row>
    <row r="1379" spans="1:33" ht="63.75" hidden="1" customHeight="1">
      <c r="A1379" s="17" t="s">
        <v>190</v>
      </c>
      <c r="B1379" s="55">
        <v>795</v>
      </c>
      <c r="C1379" s="16" t="s">
        <v>90</v>
      </c>
      <c r="D1379" s="16" t="s">
        <v>235</v>
      </c>
      <c r="E1379" s="16" t="s">
        <v>188</v>
      </c>
      <c r="F1379" s="16"/>
      <c r="G1379" s="159">
        <f>G1380</f>
        <v>0</v>
      </c>
      <c r="H1379" s="159">
        <f t="shared" ref="H1379:AG1381" si="584">H1380</f>
        <v>0</v>
      </c>
      <c r="I1379" s="159">
        <f t="shared" si="584"/>
        <v>0</v>
      </c>
      <c r="J1379" s="159">
        <f t="shared" si="584"/>
        <v>0</v>
      </c>
      <c r="K1379" s="159">
        <f t="shared" si="584"/>
        <v>0</v>
      </c>
      <c r="L1379" s="159">
        <f t="shared" si="584"/>
        <v>0</v>
      </c>
      <c r="M1379" s="159">
        <f t="shared" si="584"/>
        <v>0</v>
      </c>
      <c r="N1379" s="159">
        <f t="shared" si="584"/>
        <v>0</v>
      </c>
      <c r="O1379" s="159">
        <f t="shared" si="584"/>
        <v>0</v>
      </c>
      <c r="P1379" s="159">
        <f t="shared" si="584"/>
        <v>0</v>
      </c>
      <c r="Q1379" s="159">
        <f t="shared" si="584"/>
        <v>0</v>
      </c>
      <c r="R1379" s="159">
        <f t="shared" si="584"/>
        <v>0</v>
      </c>
      <c r="S1379" s="159">
        <f t="shared" si="584"/>
        <v>0</v>
      </c>
      <c r="T1379" s="159">
        <f t="shared" si="584"/>
        <v>0</v>
      </c>
      <c r="U1379" s="159">
        <f t="shared" si="584"/>
        <v>0</v>
      </c>
      <c r="V1379" s="159">
        <f t="shared" si="584"/>
        <v>0</v>
      </c>
      <c r="W1379" s="159">
        <f t="shared" si="584"/>
        <v>0</v>
      </c>
      <c r="X1379" s="159">
        <f t="shared" si="584"/>
        <v>0</v>
      </c>
      <c r="Y1379" s="159">
        <f t="shared" si="584"/>
        <v>0</v>
      </c>
      <c r="Z1379" s="159">
        <f t="shared" si="584"/>
        <v>0</v>
      </c>
      <c r="AA1379" s="159">
        <f t="shared" si="584"/>
        <v>0</v>
      </c>
      <c r="AB1379" s="159">
        <f t="shared" si="584"/>
        <v>0</v>
      </c>
      <c r="AC1379" s="159">
        <f t="shared" si="584"/>
        <v>0</v>
      </c>
      <c r="AD1379" s="159">
        <f t="shared" si="584"/>
        <v>0</v>
      </c>
      <c r="AE1379" s="159">
        <f t="shared" si="584"/>
        <v>0</v>
      </c>
      <c r="AF1379" s="159">
        <f t="shared" si="584"/>
        <v>0</v>
      </c>
      <c r="AG1379" s="159">
        <f t="shared" si="584"/>
        <v>0</v>
      </c>
    </row>
    <row r="1380" spans="1:33" s="19" customFormat="1" ht="101.25" hidden="1" customHeight="1">
      <c r="A1380" s="17" t="s">
        <v>77</v>
      </c>
      <c r="B1380" s="55">
        <v>793</v>
      </c>
      <c r="C1380" s="16" t="s">
        <v>90</v>
      </c>
      <c r="D1380" s="16" t="s">
        <v>235</v>
      </c>
      <c r="E1380" s="16" t="s">
        <v>76</v>
      </c>
      <c r="F1380" s="16"/>
      <c r="G1380" s="159">
        <f>G1381</f>
        <v>0</v>
      </c>
      <c r="H1380" s="159">
        <f t="shared" si="584"/>
        <v>0</v>
      </c>
      <c r="I1380" s="159">
        <f t="shared" si="584"/>
        <v>0</v>
      </c>
      <c r="J1380" s="159">
        <f t="shared" si="584"/>
        <v>0</v>
      </c>
      <c r="K1380" s="159">
        <f t="shared" si="584"/>
        <v>0</v>
      </c>
      <c r="L1380" s="159">
        <f t="shared" si="584"/>
        <v>0</v>
      </c>
      <c r="M1380" s="159">
        <f t="shared" si="584"/>
        <v>0</v>
      </c>
      <c r="N1380" s="159">
        <f t="shared" si="584"/>
        <v>0</v>
      </c>
      <c r="O1380" s="159">
        <f t="shared" si="584"/>
        <v>0</v>
      </c>
      <c r="P1380" s="159">
        <f t="shared" si="584"/>
        <v>0</v>
      </c>
      <c r="Q1380" s="159">
        <f t="shared" si="584"/>
        <v>0</v>
      </c>
      <c r="R1380" s="159">
        <f t="shared" si="584"/>
        <v>0</v>
      </c>
      <c r="S1380" s="159">
        <f t="shared" si="584"/>
        <v>0</v>
      </c>
      <c r="T1380" s="159">
        <f t="shared" si="584"/>
        <v>0</v>
      </c>
      <c r="U1380" s="159">
        <f t="shared" si="584"/>
        <v>0</v>
      </c>
      <c r="V1380" s="159">
        <f t="shared" si="584"/>
        <v>0</v>
      </c>
      <c r="W1380" s="159">
        <f t="shared" si="584"/>
        <v>0</v>
      </c>
      <c r="X1380" s="159">
        <f t="shared" si="584"/>
        <v>0</v>
      </c>
      <c r="Y1380" s="159">
        <f t="shared" si="584"/>
        <v>0</v>
      </c>
      <c r="Z1380" s="159">
        <f t="shared" si="584"/>
        <v>0</v>
      </c>
      <c r="AA1380" s="159">
        <f t="shared" si="584"/>
        <v>0</v>
      </c>
      <c r="AB1380" s="159">
        <f t="shared" si="584"/>
        <v>0</v>
      </c>
      <c r="AC1380" s="159">
        <f t="shared" si="584"/>
        <v>0</v>
      </c>
      <c r="AD1380" s="159">
        <f t="shared" si="584"/>
        <v>0</v>
      </c>
      <c r="AE1380" s="159">
        <f t="shared" si="584"/>
        <v>0</v>
      </c>
      <c r="AF1380" s="159">
        <f t="shared" si="584"/>
        <v>0</v>
      </c>
      <c r="AG1380" s="159">
        <f t="shared" si="584"/>
        <v>0</v>
      </c>
    </row>
    <row r="1381" spans="1:33" ht="22.5" hidden="1" customHeight="1">
      <c r="A1381" s="17" t="s">
        <v>343</v>
      </c>
      <c r="B1381" s="55">
        <v>793</v>
      </c>
      <c r="C1381" s="16" t="s">
        <v>90</v>
      </c>
      <c r="D1381" s="16" t="s">
        <v>235</v>
      </c>
      <c r="E1381" s="16" t="s">
        <v>76</v>
      </c>
      <c r="F1381" s="16" t="s">
        <v>344</v>
      </c>
      <c r="G1381" s="159">
        <f>G1382</f>
        <v>0</v>
      </c>
      <c r="H1381" s="159">
        <f t="shared" si="584"/>
        <v>0</v>
      </c>
      <c r="I1381" s="159">
        <f t="shared" si="584"/>
        <v>0</v>
      </c>
      <c r="J1381" s="159">
        <f t="shared" si="584"/>
        <v>0</v>
      </c>
      <c r="K1381" s="159">
        <f t="shared" si="584"/>
        <v>0</v>
      </c>
      <c r="L1381" s="159">
        <f t="shared" si="584"/>
        <v>0</v>
      </c>
      <c r="M1381" s="159">
        <f t="shared" si="584"/>
        <v>0</v>
      </c>
      <c r="N1381" s="159">
        <f t="shared" si="584"/>
        <v>0</v>
      </c>
      <c r="O1381" s="159">
        <f t="shared" si="584"/>
        <v>0</v>
      </c>
      <c r="P1381" s="159">
        <f t="shared" si="584"/>
        <v>0</v>
      </c>
      <c r="Q1381" s="159">
        <f t="shared" si="584"/>
        <v>0</v>
      </c>
      <c r="R1381" s="159">
        <f t="shared" si="584"/>
        <v>0</v>
      </c>
      <c r="S1381" s="159">
        <f t="shared" si="584"/>
        <v>0</v>
      </c>
      <c r="T1381" s="159">
        <f t="shared" si="584"/>
        <v>0</v>
      </c>
      <c r="U1381" s="159">
        <f t="shared" si="584"/>
        <v>0</v>
      </c>
      <c r="V1381" s="159">
        <f t="shared" si="584"/>
        <v>0</v>
      </c>
      <c r="W1381" s="159">
        <f t="shared" si="584"/>
        <v>0</v>
      </c>
      <c r="X1381" s="159">
        <f t="shared" si="584"/>
        <v>0</v>
      </c>
      <c r="Y1381" s="159">
        <f t="shared" si="584"/>
        <v>0</v>
      </c>
      <c r="Z1381" s="159">
        <f t="shared" si="584"/>
        <v>0</v>
      </c>
      <c r="AA1381" s="159">
        <f t="shared" si="584"/>
        <v>0</v>
      </c>
      <c r="AB1381" s="159">
        <f t="shared" si="584"/>
        <v>0</v>
      </c>
      <c r="AC1381" s="159">
        <f t="shared" si="584"/>
        <v>0</v>
      </c>
      <c r="AD1381" s="159">
        <f t="shared" si="584"/>
        <v>0</v>
      </c>
      <c r="AE1381" s="159">
        <f t="shared" si="584"/>
        <v>0</v>
      </c>
      <c r="AF1381" s="159">
        <f t="shared" si="584"/>
        <v>0</v>
      </c>
      <c r="AG1381" s="159">
        <f t="shared" si="584"/>
        <v>0</v>
      </c>
    </row>
    <row r="1382" spans="1:33" ht="16.5" hidden="1" customHeight="1">
      <c r="A1382" s="17" t="s">
        <v>371</v>
      </c>
      <c r="B1382" s="55">
        <v>793</v>
      </c>
      <c r="C1382" s="16" t="s">
        <v>90</v>
      </c>
      <c r="D1382" s="16" t="s">
        <v>235</v>
      </c>
      <c r="E1382" s="16" t="s">
        <v>76</v>
      </c>
      <c r="F1382" s="16" t="s">
        <v>372</v>
      </c>
      <c r="G1382" s="159"/>
      <c r="H1382" s="159"/>
      <c r="I1382" s="159"/>
      <c r="J1382" s="159"/>
      <c r="K1382" s="159"/>
      <c r="L1382" s="159"/>
      <c r="M1382" s="159"/>
      <c r="N1382" s="159"/>
      <c r="O1382" s="159"/>
      <c r="P1382" s="159"/>
      <c r="Q1382" s="159"/>
      <c r="R1382" s="159"/>
      <c r="S1382" s="159"/>
      <c r="T1382" s="159"/>
      <c r="U1382" s="159"/>
      <c r="V1382" s="159"/>
      <c r="W1382" s="159"/>
      <c r="X1382" s="159"/>
      <c r="Y1382" s="159"/>
      <c r="Z1382" s="159"/>
      <c r="AA1382" s="159"/>
      <c r="AB1382" s="159"/>
      <c r="AC1382" s="159"/>
      <c r="AD1382" s="159"/>
      <c r="AE1382" s="159"/>
      <c r="AF1382" s="159"/>
      <c r="AG1382" s="159"/>
    </row>
    <row r="1383" spans="1:33" s="19" customFormat="1" ht="111.75" hidden="1" customHeight="1">
      <c r="A1383" s="17" t="s">
        <v>647</v>
      </c>
      <c r="B1383" s="55">
        <v>793</v>
      </c>
      <c r="C1383" s="16" t="s">
        <v>90</v>
      </c>
      <c r="D1383" s="16" t="s">
        <v>235</v>
      </c>
      <c r="E1383" s="16" t="s">
        <v>183</v>
      </c>
      <c r="F1383" s="16"/>
      <c r="G1383" s="159">
        <f>G1384</f>
        <v>0</v>
      </c>
      <c r="H1383" s="159">
        <f t="shared" ref="H1383:AG1385" si="585">H1384</f>
        <v>0</v>
      </c>
      <c r="I1383" s="159">
        <f t="shared" si="585"/>
        <v>0</v>
      </c>
      <c r="J1383" s="159">
        <f t="shared" si="585"/>
        <v>0</v>
      </c>
      <c r="K1383" s="159">
        <f t="shared" si="585"/>
        <v>0</v>
      </c>
      <c r="L1383" s="159">
        <f t="shared" si="585"/>
        <v>0</v>
      </c>
      <c r="M1383" s="159">
        <f t="shared" si="585"/>
        <v>0</v>
      </c>
      <c r="N1383" s="159">
        <f t="shared" si="585"/>
        <v>0</v>
      </c>
      <c r="O1383" s="159">
        <f t="shared" si="585"/>
        <v>0</v>
      </c>
      <c r="P1383" s="159">
        <f t="shared" si="585"/>
        <v>0</v>
      </c>
      <c r="Q1383" s="159">
        <f t="shared" si="585"/>
        <v>0</v>
      </c>
      <c r="R1383" s="159">
        <f t="shared" si="585"/>
        <v>0</v>
      </c>
      <c r="S1383" s="159">
        <f t="shared" si="585"/>
        <v>0</v>
      </c>
      <c r="T1383" s="159">
        <f t="shared" si="585"/>
        <v>0</v>
      </c>
      <c r="U1383" s="159">
        <f t="shared" si="585"/>
        <v>0</v>
      </c>
      <c r="V1383" s="159">
        <f t="shared" si="585"/>
        <v>0</v>
      </c>
      <c r="W1383" s="159">
        <f t="shared" si="585"/>
        <v>0</v>
      </c>
      <c r="X1383" s="159">
        <f t="shared" si="585"/>
        <v>0</v>
      </c>
      <c r="Y1383" s="159">
        <f t="shared" si="585"/>
        <v>0</v>
      </c>
      <c r="Z1383" s="159">
        <f t="shared" si="585"/>
        <v>0</v>
      </c>
      <c r="AA1383" s="159">
        <f t="shared" si="585"/>
        <v>0</v>
      </c>
      <c r="AB1383" s="159">
        <f t="shared" si="585"/>
        <v>0</v>
      </c>
      <c r="AC1383" s="159">
        <f t="shared" si="585"/>
        <v>0</v>
      </c>
      <c r="AD1383" s="159">
        <f t="shared" si="585"/>
        <v>0</v>
      </c>
      <c r="AE1383" s="159">
        <f t="shared" si="585"/>
        <v>0</v>
      </c>
      <c r="AF1383" s="159">
        <f t="shared" si="585"/>
        <v>0</v>
      </c>
      <c r="AG1383" s="159">
        <f t="shared" si="585"/>
        <v>0</v>
      </c>
    </row>
    <row r="1384" spans="1:33" s="19" customFormat="1" ht="32.25" hidden="1" customHeight="1">
      <c r="A1384" s="17" t="s">
        <v>164</v>
      </c>
      <c r="B1384" s="55">
        <v>793</v>
      </c>
      <c r="C1384" s="16" t="s">
        <v>90</v>
      </c>
      <c r="D1384" s="16" t="s">
        <v>235</v>
      </c>
      <c r="E1384" s="16" t="s">
        <v>646</v>
      </c>
      <c r="F1384" s="16"/>
      <c r="G1384" s="159">
        <f>G1385</f>
        <v>0</v>
      </c>
      <c r="H1384" s="159">
        <f t="shared" si="585"/>
        <v>0</v>
      </c>
      <c r="I1384" s="159">
        <f t="shared" si="585"/>
        <v>0</v>
      </c>
      <c r="J1384" s="159">
        <f t="shared" si="585"/>
        <v>0</v>
      </c>
      <c r="K1384" s="159">
        <f t="shared" si="585"/>
        <v>0</v>
      </c>
      <c r="L1384" s="159">
        <f t="shared" si="585"/>
        <v>0</v>
      </c>
      <c r="M1384" s="159">
        <f t="shared" si="585"/>
        <v>0</v>
      </c>
      <c r="N1384" s="159">
        <f t="shared" si="585"/>
        <v>0</v>
      </c>
      <c r="O1384" s="159">
        <f t="shared" si="585"/>
        <v>0</v>
      </c>
      <c r="P1384" s="159">
        <f t="shared" si="585"/>
        <v>0</v>
      </c>
      <c r="Q1384" s="159">
        <f t="shared" si="585"/>
        <v>0</v>
      </c>
      <c r="R1384" s="159">
        <f t="shared" si="585"/>
        <v>0</v>
      </c>
      <c r="S1384" s="159">
        <f t="shared" si="585"/>
        <v>0</v>
      </c>
      <c r="T1384" s="159">
        <f t="shared" si="585"/>
        <v>0</v>
      </c>
      <c r="U1384" s="159">
        <f t="shared" si="585"/>
        <v>0</v>
      </c>
      <c r="V1384" s="159">
        <f t="shared" si="585"/>
        <v>0</v>
      </c>
      <c r="W1384" s="159">
        <f t="shared" si="585"/>
        <v>0</v>
      </c>
      <c r="X1384" s="159">
        <f t="shared" si="585"/>
        <v>0</v>
      </c>
      <c r="Y1384" s="159">
        <f t="shared" si="585"/>
        <v>0</v>
      </c>
      <c r="Z1384" s="159">
        <f t="shared" si="585"/>
        <v>0</v>
      </c>
      <c r="AA1384" s="159">
        <f t="shared" si="585"/>
        <v>0</v>
      </c>
      <c r="AB1384" s="159">
        <f t="shared" si="585"/>
        <v>0</v>
      </c>
      <c r="AC1384" s="159">
        <f t="shared" si="585"/>
        <v>0</v>
      </c>
      <c r="AD1384" s="159">
        <f t="shared" si="585"/>
        <v>0</v>
      </c>
      <c r="AE1384" s="159">
        <f t="shared" si="585"/>
        <v>0</v>
      </c>
      <c r="AF1384" s="159">
        <f t="shared" si="585"/>
        <v>0</v>
      </c>
      <c r="AG1384" s="159">
        <f t="shared" si="585"/>
        <v>0</v>
      </c>
    </row>
    <row r="1385" spans="1:33" s="19" customFormat="1" ht="32.25" hidden="1" customHeight="1">
      <c r="A1385" s="17" t="s">
        <v>649</v>
      </c>
      <c r="B1385" s="55">
        <v>793</v>
      </c>
      <c r="C1385" s="16" t="s">
        <v>90</v>
      </c>
      <c r="D1385" s="16" t="s">
        <v>235</v>
      </c>
      <c r="E1385" s="16" t="s">
        <v>646</v>
      </c>
      <c r="F1385" s="16" t="s">
        <v>50</v>
      </c>
      <c r="G1385" s="159">
        <f>G1386</f>
        <v>0</v>
      </c>
      <c r="H1385" s="159">
        <f t="shared" si="585"/>
        <v>0</v>
      </c>
      <c r="I1385" s="159">
        <f t="shared" si="585"/>
        <v>0</v>
      </c>
      <c r="J1385" s="159">
        <f t="shared" si="585"/>
        <v>0</v>
      </c>
      <c r="K1385" s="159">
        <f t="shared" si="585"/>
        <v>0</v>
      </c>
      <c r="L1385" s="159">
        <f t="shared" si="585"/>
        <v>0</v>
      </c>
      <c r="M1385" s="159">
        <f t="shared" si="585"/>
        <v>0</v>
      </c>
      <c r="N1385" s="159">
        <f t="shared" si="585"/>
        <v>0</v>
      </c>
      <c r="O1385" s="159">
        <f t="shared" si="585"/>
        <v>0</v>
      </c>
      <c r="P1385" s="159">
        <f t="shared" si="585"/>
        <v>0</v>
      </c>
      <c r="Q1385" s="159">
        <f t="shared" si="585"/>
        <v>0</v>
      </c>
      <c r="R1385" s="159">
        <f t="shared" si="585"/>
        <v>0</v>
      </c>
      <c r="S1385" s="159">
        <f t="shared" si="585"/>
        <v>0</v>
      </c>
      <c r="T1385" s="159">
        <f t="shared" si="585"/>
        <v>0</v>
      </c>
      <c r="U1385" s="159">
        <f t="shared" si="585"/>
        <v>0</v>
      </c>
      <c r="V1385" s="159">
        <f t="shared" si="585"/>
        <v>0</v>
      </c>
      <c r="W1385" s="159">
        <f t="shared" si="585"/>
        <v>0</v>
      </c>
      <c r="X1385" s="159">
        <f t="shared" si="585"/>
        <v>0</v>
      </c>
      <c r="Y1385" s="159">
        <f t="shared" si="585"/>
        <v>0</v>
      </c>
      <c r="Z1385" s="159">
        <f t="shared" si="585"/>
        <v>0</v>
      </c>
      <c r="AA1385" s="159">
        <f t="shared" si="585"/>
        <v>0</v>
      </c>
      <c r="AB1385" s="159">
        <f t="shared" si="585"/>
        <v>0</v>
      </c>
      <c r="AC1385" s="159">
        <f t="shared" si="585"/>
        <v>0</v>
      </c>
      <c r="AD1385" s="159">
        <f t="shared" si="585"/>
        <v>0</v>
      </c>
      <c r="AE1385" s="159">
        <f t="shared" si="585"/>
        <v>0</v>
      </c>
      <c r="AF1385" s="159">
        <f t="shared" si="585"/>
        <v>0</v>
      </c>
      <c r="AG1385" s="159">
        <f t="shared" si="585"/>
        <v>0</v>
      </c>
    </row>
    <row r="1386" spans="1:33" s="19" customFormat="1" ht="32.25" hidden="1" customHeight="1">
      <c r="A1386" s="17" t="s">
        <v>51</v>
      </c>
      <c r="B1386" s="55">
        <v>793</v>
      </c>
      <c r="C1386" s="16" t="s">
        <v>90</v>
      </c>
      <c r="D1386" s="16" t="s">
        <v>235</v>
      </c>
      <c r="E1386" s="16" t="s">
        <v>646</v>
      </c>
      <c r="F1386" s="16" t="s">
        <v>52</v>
      </c>
      <c r="G1386" s="159"/>
      <c r="H1386" s="159"/>
      <c r="I1386" s="159"/>
      <c r="J1386" s="159"/>
      <c r="K1386" s="159"/>
      <c r="L1386" s="159"/>
      <c r="M1386" s="159"/>
      <c r="N1386" s="159"/>
      <c r="O1386" s="159"/>
      <c r="P1386" s="159"/>
      <c r="Q1386" s="159"/>
      <c r="R1386" s="159"/>
      <c r="S1386" s="159"/>
      <c r="T1386" s="159"/>
      <c r="U1386" s="159"/>
      <c r="V1386" s="159"/>
      <c r="W1386" s="159"/>
      <c r="X1386" s="159"/>
      <c r="Y1386" s="159"/>
      <c r="Z1386" s="159"/>
      <c r="AA1386" s="159"/>
      <c r="AB1386" s="159"/>
      <c r="AC1386" s="159"/>
      <c r="AD1386" s="159"/>
      <c r="AE1386" s="159"/>
      <c r="AF1386" s="159"/>
      <c r="AG1386" s="159"/>
    </row>
    <row r="1387" spans="1:33" ht="18.75" hidden="1" customHeight="1">
      <c r="A1387" s="17" t="s">
        <v>400</v>
      </c>
      <c r="B1387" s="15">
        <v>793</v>
      </c>
      <c r="C1387" s="16" t="s">
        <v>90</v>
      </c>
      <c r="D1387" s="16" t="s">
        <v>235</v>
      </c>
      <c r="E1387" s="16" t="s">
        <v>399</v>
      </c>
      <c r="F1387" s="16"/>
      <c r="G1387" s="159">
        <f>G1388+G1391</f>
        <v>0</v>
      </c>
      <c r="H1387" s="159">
        <f t="shared" ref="H1387:AG1387" si="586">H1388+H1391</f>
        <v>0</v>
      </c>
      <c r="I1387" s="159">
        <f t="shared" si="586"/>
        <v>0</v>
      </c>
      <c r="J1387" s="159">
        <f t="shared" si="586"/>
        <v>0</v>
      </c>
      <c r="K1387" s="159">
        <f t="shared" si="586"/>
        <v>0</v>
      </c>
      <c r="L1387" s="159">
        <f t="shared" si="586"/>
        <v>0</v>
      </c>
      <c r="M1387" s="159">
        <f t="shared" si="586"/>
        <v>0</v>
      </c>
      <c r="N1387" s="159">
        <f t="shared" si="586"/>
        <v>0</v>
      </c>
      <c r="O1387" s="159">
        <f t="shared" si="586"/>
        <v>0</v>
      </c>
      <c r="P1387" s="159">
        <f t="shared" si="586"/>
        <v>0</v>
      </c>
      <c r="Q1387" s="159">
        <f t="shared" si="586"/>
        <v>0</v>
      </c>
      <c r="R1387" s="159">
        <f t="shared" si="586"/>
        <v>0</v>
      </c>
      <c r="S1387" s="159">
        <f t="shared" si="586"/>
        <v>0</v>
      </c>
      <c r="T1387" s="159">
        <f t="shared" si="586"/>
        <v>0</v>
      </c>
      <c r="U1387" s="159">
        <f t="shared" si="586"/>
        <v>0</v>
      </c>
      <c r="V1387" s="159">
        <f t="shared" si="586"/>
        <v>0</v>
      </c>
      <c r="W1387" s="159">
        <f t="shared" si="586"/>
        <v>0</v>
      </c>
      <c r="X1387" s="159">
        <f t="shared" si="586"/>
        <v>0</v>
      </c>
      <c r="Y1387" s="159">
        <f t="shared" si="586"/>
        <v>0</v>
      </c>
      <c r="Z1387" s="159">
        <f t="shared" si="586"/>
        <v>0</v>
      </c>
      <c r="AA1387" s="159">
        <f t="shared" si="586"/>
        <v>0</v>
      </c>
      <c r="AB1387" s="159">
        <f t="shared" si="586"/>
        <v>0</v>
      </c>
      <c r="AC1387" s="159">
        <f t="shared" si="586"/>
        <v>0</v>
      </c>
      <c r="AD1387" s="159">
        <f t="shared" si="586"/>
        <v>0</v>
      </c>
      <c r="AE1387" s="159">
        <f t="shared" si="586"/>
        <v>0</v>
      </c>
      <c r="AF1387" s="159">
        <f t="shared" si="586"/>
        <v>0</v>
      </c>
      <c r="AG1387" s="159">
        <f t="shared" si="586"/>
        <v>0</v>
      </c>
    </row>
    <row r="1388" spans="1:33" ht="17.25" hidden="1" customHeight="1">
      <c r="A1388" s="17" t="s">
        <v>673</v>
      </c>
      <c r="B1388" s="15">
        <v>793</v>
      </c>
      <c r="C1388" s="16" t="s">
        <v>90</v>
      </c>
      <c r="D1388" s="16" t="s">
        <v>235</v>
      </c>
      <c r="E1388" s="16" t="s">
        <v>398</v>
      </c>
      <c r="F1388" s="16"/>
      <c r="G1388" s="159">
        <f>G1389</f>
        <v>0</v>
      </c>
      <c r="H1388" s="159">
        <f t="shared" ref="H1388:AG1389" si="587">H1389</f>
        <v>0</v>
      </c>
      <c r="I1388" s="159">
        <f t="shared" si="587"/>
        <v>0</v>
      </c>
      <c r="J1388" s="159">
        <f t="shared" si="587"/>
        <v>0</v>
      </c>
      <c r="K1388" s="159">
        <f t="shared" si="587"/>
        <v>0</v>
      </c>
      <c r="L1388" s="159">
        <f t="shared" si="587"/>
        <v>0</v>
      </c>
      <c r="M1388" s="159">
        <f t="shared" si="587"/>
        <v>0</v>
      </c>
      <c r="N1388" s="159">
        <f t="shared" si="587"/>
        <v>0</v>
      </c>
      <c r="O1388" s="159">
        <f t="shared" si="587"/>
        <v>0</v>
      </c>
      <c r="P1388" s="159">
        <f t="shared" si="587"/>
        <v>0</v>
      </c>
      <c r="Q1388" s="159">
        <f t="shared" si="587"/>
        <v>0</v>
      </c>
      <c r="R1388" s="159">
        <f t="shared" si="587"/>
        <v>0</v>
      </c>
      <c r="S1388" s="159">
        <f t="shared" si="587"/>
        <v>0</v>
      </c>
      <c r="T1388" s="159">
        <f t="shared" si="587"/>
        <v>0</v>
      </c>
      <c r="U1388" s="159">
        <f t="shared" si="587"/>
        <v>0</v>
      </c>
      <c r="V1388" s="159">
        <f t="shared" si="587"/>
        <v>0</v>
      </c>
      <c r="W1388" s="159">
        <f t="shared" si="587"/>
        <v>0</v>
      </c>
      <c r="X1388" s="159">
        <f t="shared" si="587"/>
        <v>0</v>
      </c>
      <c r="Y1388" s="159">
        <f t="shared" si="587"/>
        <v>0</v>
      </c>
      <c r="Z1388" s="159">
        <f t="shared" si="587"/>
        <v>0</v>
      </c>
      <c r="AA1388" s="159">
        <f t="shared" si="587"/>
        <v>0</v>
      </c>
      <c r="AB1388" s="159">
        <f t="shared" si="587"/>
        <v>0</v>
      </c>
      <c r="AC1388" s="159">
        <f t="shared" si="587"/>
        <v>0</v>
      </c>
      <c r="AD1388" s="159">
        <f t="shared" si="587"/>
        <v>0</v>
      </c>
      <c r="AE1388" s="159">
        <f t="shared" si="587"/>
        <v>0</v>
      </c>
      <c r="AF1388" s="159">
        <f t="shared" si="587"/>
        <v>0</v>
      </c>
      <c r="AG1388" s="159">
        <f t="shared" si="587"/>
        <v>0</v>
      </c>
    </row>
    <row r="1389" spans="1:33" ht="25.5" hidden="1" customHeight="1">
      <c r="A1389" s="17" t="s">
        <v>51</v>
      </c>
      <c r="B1389" s="15">
        <v>793</v>
      </c>
      <c r="C1389" s="16" t="s">
        <v>90</v>
      </c>
      <c r="D1389" s="16" t="s">
        <v>235</v>
      </c>
      <c r="E1389" s="16" t="s">
        <v>398</v>
      </c>
      <c r="F1389" s="16" t="s">
        <v>50</v>
      </c>
      <c r="G1389" s="159">
        <f>G1390</f>
        <v>0</v>
      </c>
      <c r="H1389" s="159">
        <f t="shared" si="587"/>
        <v>0</v>
      </c>
      <c r="I1389" s="159">
        <f t="shared" si="587"/>
        <v>0</v>
      </c>
      <c r="J1389" s="159">
        <f t="shared" si="587"/>
        <v>0</v>
      </c>
      <c r="K1389" s="159">
        <f t="shared" si="587"/>
        <v>0</v>
      </c>
      <c r="L1389" s="159">
        <f t="shared" si="587"/>
        <v>0</v>
      </c>
      <c r="M1389" s="159">
        <f t="shared" si="587"/>
        <v>0</v>
      </c>
      <c r="N1389" s="159">
        <f t="shared" si="587"/>
        <v>0</v>
      </c>
      <c r="O1389" s="159">
        <f t="shared" si="587"/>
        <v>0</v>
      </c>
      <c r="P1389" s="159">
        <f t="shared" si="587"/>
        <v>0</v>
      </c>
      <c r="Q1389" s="159">
        <f t="shared" si="587"/>
        <v>0</v>
      </c>
      <c r="R1389" s="159">
        <f t="shared" si="587"/>
        <v>0</v>
      </c>
      <c r="S1389" s="159">
        <f t="shared" si="587"/>
        <v>0</v>
      </c>
      <c r="T1389" s="159">
        <f t="shared" si="587"/>
        <v>0</v>
      </c>
      <c r="U1389" s="159">
        <f t="shared" si="587"/>
        <v>0</v>
      </c>
      <c r="V1389" s="159">
        <f t="shared" si="587"/>
        <v>0</v>
      </c>
      <c r="W1389" s="159">
        <f t="shared" si="587"/>
        <v>0</v>
      </c>
      <c r="X1389" s="159">
        <f t="shared" si="587"/>
        <v>0</v>
      </c>
      <c r="Y1389" s="159">
        <f t="shared" si="587"/>
        <v>0</v>
      </c>
      <c r="Z1389" s="159">
        <f t="shared" si="587"/>
        <v>0</v>
      </c>
      <c r="AA1389" s="159">
        <f t="shared" si="587"/>
        <v>0</v>
      </c>
      <c r="AB1389" s="159">
        <f t="shared" si="587"/>
        <v>0</v>
      </c>
      <c r="AC1389" s="159">
        <f t="shared" si="587"/>
        <v>0</v>
      </c>
      <c r="AD1389" s="159">
        <f t="shared" si="587"/>
        <v>0</v>
      </c>
      <c r="AE1389" s="159">
        <f t="shared" si="587"/>
        <v>0</v>
      </c>
      <c r="AF1389" s="159">
        <f t="shared" si="587"/>
        <v>0</v>
      </c>
      <c r="AG1389" s="159">
        <f t="shared" si="587"/>
        <v>0</v>
      </c>
    </row>
    <row r="1390" spans="1:33" ht="42.75" hidden="1" customHeight="1">
      <c r="A1390" s="17" t="s">
        <v>51</v>
      </c>
      <c r="B1390" s="15">
        <v>793</v>
      </c>
      <c r="C1390" s="16" t="s">
        <v>90</v>
      </c>
      <c r="D1390" s="16" t="s">
        <v>235</v>
      </c>
      <c r="E1390" s="16" t="s">
        <v>398</v>
      </c>
      <c r="F1390" s="16" t="s">
        <v>52</v>
      </c>
      <c r="G1390" s="159"/>
      <c r="H1390" s="159"/>
      <c r="I1390" s="159"/>
      <c r="J1390" s="159"/>
      <c r="K1390" s="159"/>
      <c r="L1390" s="159"/>
      <c r="M1390" s="159"/>
      <c r="N1390" s="159"/>
      <c r="O1390" s="159"/>
      <c r="P1390" s="159"/>
      <c r="Q1390" s="159"/>
      <c r="R1390" s="159"/>
      <c r="S1390" s="159"/>
      <c r="T1390" s="159"/>
      <c r="U1390" s="159"/>
      <c r="V1390" s="159"/>
      <c r="W1390" s="159"/>
      <c r="X1390" s="159"/>
      <c r="Y1390" s="159"/>
      <c r="Z1390" s="159"/>
      <c r="AA1390" s="159"/>
      <c r="AB1390" s="159"/>
      <c r="AC1390" s="159"/>
      <c r="AD1390" s="159"/>
      <c r="AE1390" s="159"/>
      <c r="AF1390" s="159"/>
      <c r="AG1390" s="159"/>
    </row>
    <row r="1391" spans="1:33" ht="42.75" hidden="1" customHeight="1">
      <c r="A1391" s="17" t="s">
        <v>317</v>
      </c>
      <c r="B1391" s="15">
        <v>793</v>
      </c>
      <c r="C1391" s="16" t="s">
        <v>90</v>
      </c>
      <c r="D1391" s="16" t="s">
        <v>235</v>
      </c>
      <c r="E1391" s="16" t="s">
        <v>316</v>
      </c>
      <c r="F1391" s="16"/>
      <c r="G1391" s="159">
        <f>G1392</f>
        <v>0</v>
      </c>
      <c r="H1391" s="159">
        <f t="shared" ref="H1391:AG1392" si="588">H1392</f>
        <v>0</v>
      </c>
      <c r="I1391" s="159">
        <f t="shared" si="588"/>
        <v>0</v>
      </c>
      <c r="J1391" s="159">
        <f t="shared" si="588"/>
        <v>0</v>
      </c>
      <c r="K1391" s="159">
        <f t="shared" si="588"/>
        <v>0</v>
      </c>
      <c r="L1391" s="159">
        <f t="shared" si="588"/>
        <v>0</v>
      </c>
      <c r="M1391" s="159">
        <f t="shared" si="588"/>
        <v>0</v>
      </c>
      <c r="N1391" s="159">
        <f t="shared" si="588"/>
        <v>0</v>
      </c>
      <c r="O1391" s="159">
        <f t="shared" si="588"/>
        <v>0</v>
      </c>
      <c r="P1391" s="159">
        <f t="shared" si="588"/>
        <v>0</v>
      </c>
      <c r="Q1391" s="159">
        <f t="shared" si="588"/>
        <v>0</v>
      </c>
      <c r="R1391" s="159">
        <f t="shared" si="588"/>
        <v>0</v>
      </c>
      <c r="S1391" s="159">
        <f t="shared" si="588"/>
        <v>0</v>
      </c>
      <c r="T1391" s="159">
        <f t="shared" si="588"/>
        <v>0</v>
      </c>
      <c r="U1391" s="159">
        <f t="shared" si="588"/>
        <v>0</v>
      </c>
      <c r="V1391" s="159">
        <f t="shared" si="588"/>
        <v>0</v>
      </c>
      <c r="W1391" s="159">
        <f t="shared" si="588"/>
        <v>0</v>
      </c>
      <c r="X1391" s="159">
        <f t="shared" si="588"/>
        <v>0</v>
      </c>
      <c r="Y1391" s="159">
        <f t="shared" si="588"/>
        <v>0</v>
      </c>
      <c r="Z1391" s="159">
        <f t="shared" si="588"/>
        <v>0</v>
      </c>
      <c r="AA1391" s="159">
        <f t="shared" si="588"/>
        <v>0</v>
      </c>
      <c r="AB1391" s="159">
        <f t="shared" si="588"/>
        <v>0</v>
      </c>
      <c r="AC1391" s="159">
        <f t="shared" si="588"/>
        <v>0</v>
      </c>
      <c r="AD1391" s="159">
        <f t="shared" si="588"/>
        <v>0</v>
      </c>
      <c r="AE1391" s="159">
        <f t="shared" si="588"/>
        <v>0</v>
      </c>
      <c r="AF1391" s="159">
        <f t="shared" si="588"/>
        <v>0</v>
      </c>
      <c r="AG1391" s="159">
        <f t="shared" si="588"/>
        <v>0</v>
      </c>
    </row>
    <row r="1392" spans="1:33" ht="24.75" hidden="1" customHeight="1">
      <c r="A1392" s="17" t="s">
        <v>343</v>
      </c>
      <c r="B1392" s="15">
        <v>793</v>
      </c>
      <c r="C1392" s="16" t="s">
        <v>90</v>
      </c>
      <c r="D1392" s="16" t="s">
        <v>235</v>
      </c>
      <c r="E1392" s="16" t="s">
        <v>316</v>
      </c>
      <c r="F1392" s="16" t="s">
        <v>344</v>
      </c>
      <c r="G1392" s="159">
        <f>G1393</f>
        <v>0</v>
      </c>
      <c r="H1392" s="159">
        <f t="shared" si="588"/>
        <v>0</v>
      </c>
      <c r="I1392" s="159">
        <f t="shared" si="588"/>
        <v>0</v>
      </c>
      <c r="J1392" s="159">
        <f t="shared" si="588"/>
        <v>0</v>
      </c>
      <c r="K1392" s="159">
        <f t="shared" si="588"/>
        <v>0</v>
      </c>
      <c r="L1392" s="159">
        <f t="shared" si="588"/>
        <v>0</v>
      </c>
      <c r="M1392" s="159">
        <f t="shared" si="588"/>
        <v>0</v>
      </c>
      <c r="N1392" s="159">
        <f t="shared" si="588"/>
        <v>0</v>
      </c>
      <c r="O1392" s="159">
        <f t="shared" si="588"/>
        <v>0</v>
      </c>
      <c r="P1392" s="159">
        <f t="shared" si="588"/>
        <v>0</v>
      </c>
      <c r="Q1392" s="159">
        <f t="shared" si="588"/>
        <v>0</v>
      </c>
      <c r="R1392" s="159">
        <f t="shared" si="588"/>
        <v>0</v>
      </c>
      <c r="S1392" s="159">
        <f t="shared" si="588"/>
        <v>0</v>
      </c>
      <c r="T1392" s="159">
        <f t="shared" si="588"/>
        <v>0</v>
      </c>
      <c r="U1392" s="159">
        <f t="shared" si="588"/>
        <v>0</v>
      </c>
      <c r="V1392" s="159">
        <f t="shared" si="588"/>
        <v>0</v>
      </c>
      <c r="W1392" s="159">
        <f t="shared" si="588"/>
        <v>0</v>
      </c>
      <c r="X1392" s="159">
        <f t="shared" si="588"/>
        <v>0</v>
      </c>
      <c r="Y1392" s="159">
        <f t="shared" si="588"/>
        <v>0</v>
      </c>
      <c r="Z1392" s="159">
        <f t="shared" si="588"/>
        <v>0</v>
      </c>
      <c r="AA1392" s="159">
        <f t="shared" si="588"/>
        <v>0</v>
      </c>
      <c r="AB1392" s="159">
        <f t="shared" si="588"/>
        <v>0</v>
      </c>
      <c r="AC1392" s="159">
        <f t="shared" si="588"/>
        <v>0</v>
      </c>
      <c r="AD1392" s="159">
        <f t="shared" si="588"/>
        <v>0</v>
      </c>
      <c r="AE1392" s="159">
        <f t="shared" si="588"/>
        <v>0</v>
      </c>
      <c r="AF1392" s="159">
        <f t="shared" si="588"/>
        <v>0</v>
      </c>
      <c r="AG1392" s="159">
        <f t="shared" si="588"/>
        <v>0</v>
      </c>
    </row>
    <row r="1393" spans="1:33" ht="27.75" hidden="1" customHeight="1">
      <c r="A1393" s="17" t="s">
        <v>371</v>
      </c>
      <c r="B1393" s="15">
        <v>793</v>
      </c>
      <c r="C1393" s="16" t="s">
        <v>90</v>
      </c>
      <c r="D1393" s="16" t="s">
        <v>235</v>
      </c>
      <c r="E1393" s="16" t="s">
        <v>316</v>
      </c>
      <c r="F1393" s="16" t="s">
        <v>372</v>
      </c>
      <c r="G1393" s="159"/>
      <c r="H1393" s="159"/>
      <c r="I1393" s="159"/>
      <c r="J1393" s="159"/>
      <c r="K1393" s="159"/>
      <c r="L1393" s="159"/>
      <c r="M1393" s="159"/>
      <c r="N1393" s="159"/>
      <c r="O1393" s="159"/>
      <c r="P1393" s="159"/>
      <c r="Q1393" s="159"/>
      <c r="R1393" s="159"/>
      <c r="S1393" s="159"/>
      <c r="T1393" s="159"/>
      <c r="U1393" s="159"/>
      <c r="V1393" s="159"/>
      <c r="W1393" s="159"/>
      <c r="X1393" s="159"/>
      <c r="Y1393" s="159"/>
      <c r="Z1393" s="159"/>
      <c r="AA1393" s="159"/>
      <c r="AB1393" s="159"/>
      <c r="AC1393" s="159"/>
      <c r="AD1393" s="159"/>
      <c r="AE1393" s="159"/>
      <c r="AF1393" s="159"/>
      <c r="AG1393" s="159"/>
    </row>
    <row r="1394" spans="1:33" s="35" customFormat="1" ht="25.5" hidden="1">
      <c r="A1394" s="17" t="s">
        <v>51</v>
      </c>
      <c r="B1394" s="15">
        <v>757</v>
      </c>
      <c r="C1394" s="16" t="s">
        <v>113</v>
      </c>
      <c r="D1394" s="16" t="s">
        <v>37</v>
      </c>
      <c r="E1394" s="16" t="s">
        <v>209</v>
      </c>
      <c r="F1394" s="16" t="s">
        <v>52</v>
      </c>
      <c r="G1394" s="159">
        <f>'прил 7'!G392</f>
        <v>0</v>
      </c>
      <c r="H1394" s="159">
        <f>'прил 7'!H392</f>
        <v>0</v>
      </c>
      <c r="I1394" s="159">
        <f>'прил 7'!I392</f>
        <v>0</v>
      </c>
      <c r="J1394" s="159">
        <f>'прил 7'!J392</f>
        <v>0</v>
      </c>
      <c r="K1394" s="159">
        <f>'прил 7'!K392</f>
        <v>0</v>
      </c>
      <c r="L1394" s="159">
        <f>'прил 7'!L392</f>
        <v>0</v>
      </c>
      <c r="M1394" s="159">
        <f>'прил 7'!M392</f>
        <v>0</v>
      </c>
      <c r="N1394" s="159">
        <f>'прил 7'!N392</f>
        <v>0</v>
      </c>
      <c r="O1394" s="159">
        <f>'прил 7'!O392</f>
        <v>0</v>
      </c>
      <c r="P1394" s="159">
        <f>'прил 7'!P392</f>
        <v>0</v>
      </c>
      <c r="Q1394" s="159">
        <f>'прил 7'!Q392</f>
        <v>0</v>
      </c>
      <c r="R1394" s="159">
        <f>'прил 7'!R392</f>
        <v>0</v>
      </c>
      <c r="S1394" s="159">
        <f>'прил 7'!S392</f>
        <v>0</v>
      </c>
      <c r="T1394" s="159">
        <f>'прил 7'!T392</f>
        <v>0</v>
      </c>
      <c r="U1394" s="159">
        <f>'прил 7'!U392</f>
        <v>0</v>
      </c>
      <c r="V1394" s="159">
        <f>'прил 7'!V392</f>
        <v>0</v>
      </c>
      <c r="W1394" s="159">
        <f>'прил 7'!W392</f>
        <v>0</v>
      </c>
      <c r="X1394" s="159">
        <f>'прил 7'!X392</f>
        <v>0</v>
      </c>
      <c r="Y1394" s="159">
        <f>'прил 7'!Y392</f>
        <v>0</v>
      </c>
      <c r="Z1394" s="159">
        <f>'прил 7'!Z392</f>
        <v>0</v>
      </c>
      <c r="AA1394" s="159">
        <f>'прил 7'!AA392</f>
        <v>0</v>
      </c>
      <c r="AB1394" s="159">
        <f>'прил 7'!AB392</f>
        <v>0</v>
      </c>
      <c r="AC1394" s="159">
        <f>'прил 7'!AC392</f>
        <v>0</v>
      </c>
      <c r="AD1394" s="159">
        <f>'прил 7'!AD392</f>
        <v>0</v>
      </c>
      <c r="AE1394" s="159">
        <f>'прил 7'!AE392</f>
        <v>0</v>
      </c>
      <c r="AF1394" s="159">
        <f>'прил 7'!AF392</f>
        <v>0</v>
      </c>
      <c r="AG1394" s="159">
        <f>'прил 7'!AG392</f>
        <v>0</v>
      </c>
    </row>
    <row r="1395" spans="1:33" s="35" customFormat="1" hidden="1">
      <c r="A1395" s="17"/>
      <c r="B1395" s="15"/>
      <c r="C1395" s="16"/>
      <c r="D1395" s="16"/>
      <c r="E1395" s="16"/>
      <c r="F1395" s="16"/>
      <c r="G1395" s="159"/>
      <c r="H1395" s="159"/>
      <c r="I1395" s="159"/>
      <c r="J1395" s="159"/>
      <c r="K1395" s="159"/>
      <c r="L1395" s="159"/>
      <c r="M1395" s="159"/>
      <c r="N1395" s="159"/>
      <c r="O1395" s="159"/>
      <c r="P1395" s="159"/>
      <c r="Q1395" s="159"/>
      <c r="R1395" s="159"/>
      <c r="S1395" s="159"/>
      <c r="T1395" s="159"/>
      <c r="U1395" s="159"/>
      <c r="V1395" s="159"/>
      <c r="W1395" s="159"/>
      <c r="X1395" s="159"/>
      <c r="Y1395" s="159"/>
      <c r="Z1395" s="159"/>
      <c r="AA1395" s="159"/>
      <c r="AB1395" s="159"/>
      <c r="AC1395" s="159"/>
      <c r="AD1395" s="159"/>
      <c r="AE1395" s="159"/>
      <c r="AF1395" s="159"/>
      <c r="AG1395" s="159"/>
    </row>
    <row r="1396" spans="1:33" s="35" customFormat="1" hidden="1">
      <c r="A1396" s="17"/>
      <c r="B1396" s="15"/>
      <c r="C1396" s="16"/>
      <c r="D1396" s="16"/>
      <c r="E1396" s="16"/>
      <c r="F1396" s="16"/>
      <c r="G1396" s="159"/>
      <c r="H1396" s="159"/>
      <c r="I1396" s="159"/>
      <c r="J1396" s="159"/>
      <c r="K1396" s="159"/>
      <c r="L1396" s="159"/>
      <c r="M1396" s="159"/>
      <c r="N1396" s="159"/>
      <c r="O1396" s="159"/>
      <c r="P1396" s="159"/>
      <c r="Q1396" s="159"/>
      <c r="R1396" s="159"/>
      <c r="S1396" s="159"/>
      <c r="T1396" s="159"/>
      <c r="U1396" s="159"/>
      <c r="V1396" s="159"/>
      <c r="W1396" s="159"/>
      <c r="X1396" s="159"/>
      <c r="Y1396" s="159"/>
      <c r="Z1396" s="159"/>
      <c r="AA1396" s="159"/>
      <c r="AB1396" s="159"/>
      <c r="AC1396" s="159"/>
      <c r="AD1396" s="159"/>
      <c r="AE1396" s="159"/>
      <c r="AF1396" s="159"/>
      <c r="AG1396" s="159"/>
    </row>
    <row r="1397" spans="1:33" s="24" customFormat="1" ht="25.5" customHeight="1">
      <c r="A1397" s="37" t="s">
        <v>367</v>
      </c>
      <c r="B1397" s="21">
        <v>792</v>
      </c>
      <c r="C1397" s="39" t="s">
        <v>365</v>
      </c>
      <c r="D1397" s="39" t="s">
        <v>26</v>
      </c>
      <c r="E1397" s="39" t="s">
        <v>480</v>
      </c>
      <c r="F1397" s="39"/>
      <c r="G1397" s="165">
        <f>G1398</f>
        <v>107237.08</v>
      </c>
      <c r="H1397" s="165">
        <f t="shared" ref="H1397:AG1399" si="589">H1398</f>
        <v>107238.08</v>
      </c>
      <c r="I1397" s="165">
        <f t="shared" si="589"/>
        <v>107239.08</v>
      </c>
      <c r="J1397" s="165">
        <f t="shared" si="589"/>
        <v>107240.08</v>
      </c>
      <c r="K1397" s="165">
        <f t="shared" si="589"/>
        <v>107241.08</v>
      </c>
      <c r="L1397" s="165">
        <f t="shared" si="589"/>
        <v>107242.08</v>
      </c>
      <c r="M1397" s="165">
        <f t="shared" si="589"/>
        <v>107243.08</v>
      </c>
      <c r="N1397" s="165">
        <f t="shared" si="589"/>
        <v>107244.08</v>
      </c>
      <c r="O1397" s="165">
        <f t="shared" si="589"/>
        <v>107245.08</v>
      </c>
      <c r="P1397" s="165">
        <f t="shared" si="589"/>
        <v>107246.08</v>
      </c>
      <c r="Q1397" s="165">
        <f t="shared" si="589"/>
        <v>107247.08</v>
      </c>
      <c r="R1397" s="165">
        <f t="shared" si="589"/>
        <v>107248.08</v>
      </c>
      <c r="S1397" s="165">
        <f t="shared" si="589"/>
        <v>107249.08</v>
      </c>
      <c r="T1397" s="165">
        <f t="shared" si="589"/>
        <v>107250.08</v>
      </c>
      <c r="U1397" s="165">
        <f t="shared" si="589"/>
        <v>107251.08</v>
      </c>
      <c r="V1397" s="165">
        <f t="shared" si="589"/>
        <v>107252.08</v>
      </c>
      <c r="W1397" s="165">
        <f t="shared" si="589"/>
        <v>107253.08</v>
      </c>
      <c r="X1397" s="165">
        <f t="shared" si="589"/>
        <v>107254.08</v>
      </c>
      <c r="Y1397" s="165">
        <f t="shared" si="589"/>
        <v>107255.08</v>
      </c>
      <c r="Z1397" s="165">
        <f t="shared" si="589"/>
        <v>107256.08</v>
      </c>
      <c r="AA1397" s="165">
        <f t="shared" si="589"/>
        <v>107257.08</v>
      </c>
      <c r="AB1397" s="165">
        <f t="shared" si="589"/>
        <v>107258.08</v>
      </c>
      <c r="AC1397" s="165">
        <f t="shared" si="589"/>
        <v>107259.08</v>
      </c>
      <c r="AD1397" s="165">
        <f t="shared" si="589"/>
        <v>107260.08</v>
      </c>
      <c r="AE1397" s="165">
        <f t="shared" si="589"/>
        <v>107261.08</v>
      </c>
      <c r="AF1397" s="165">
        <f t="shared" si="589"/>
        <v>107262.08</v>
      </c>
      <c r="AG1397" s="165">
        <f t="shared" si="589"/>
        <v>107237.08</v>
      </c>
    </row>
    <row r="1398" spans="1:33">
      <c r="A1398" s="17" t="s">
        <v>673</v>
      </c>
      <c r="B1398" s="55">
        <v>792</v>
      </c>
      <c r="C1398" s="16" t="s">
        <v>365</v>
      </c>
      <c r="D1398" s="16" t="s">
        <v>26</v>
      </c>
      <c r="E1398" s="16" t="s">
        <v>658</v>
      </c>
      <c r="F1398" s="16"/>
      <c r="G1398" s="159">
        <f>G1399</f>
        <v>107237.08</v>
      </c>
      <c r="H1398" s="159">
        <f t="shared" si="589"/>
        <v>107238.08</v>
      </c>
      <c r="I1398" s="159">
        <f t="shared" si="589"/>
        <v>107239.08</v>
      </c>
      <c r="J1398" s="159">
        <f t="shared" si="589"/>
        <v>107240.08</v>
      </c>
      <c r="K1398" s="159">
        <f t="shared" si="589"/>
        <v>107241.08</v>
      </c>
      <c r="L1398" s="159">
        <f t="shared" si="589"/>
        <v>107242.08</v>
      </c>
      <c r="M1398" s="159">
        <f t="shared" si="589"/>
        <v>107243.08</v>
      </c>
      <c r="N1398" s="159">
        <f t="shared" si="589"/>
        <v>107244.08</v>
      </c>
      <c r="O1398" s="159">
        <f t="shared" si="589"/>
        <v>107245.08</v>
      </c>
      <c r="P1398" s="159">
        <f t="shared" si="589"/>
        <v>107246.08</v>
      </c>
      <c r="Q1398" s="159">
        <f t="shared" si="589"/>
        <v>107247.08</v>
      </c>
      <c r="R1398" s="159">
        <f t="shared" si="589"/>
        <v>107248.08</v>
      </c>
      <c r="S1398" s="159">
        <f t="shared" si="589"/>
        <v>107249.08</v>
      </c>
      <c r="T1398" s="159">
        <f t="shared" si="589"/>
        <v>107250.08</v>
      </c>
      <c r="U1398" s="159">
        <f t="shared" si="589"/>
        <v>107251.08</v>
      </c>
      <c r="V1398" s="159">
        <f t="shared" si="589"/>
        <v>107252.08</v>
      </c>
      <c r="W1398" s="159">
        <f t="shared" si="589"/>
        <v>107253.08</v>
      </c>
      <c r="X1398" s="159">
        <f t="shared" si="589"/>
        <v>107254.08</v>
      </c>
      <c r="Y1398" s="159">
        <f t="shared" si="589"/>
        <v>107255.08</v>
      </c>
      <c r="Z1398" s="159">
        <f t="shared" si="589"/>
        <v>107256.08</v>
      </c>
      <c r="AA1398" s="159">
        <f t="shared" si="589"/>
        <v>107257.08</v>
      </c>
      <c r="AB1398" s="159">
        <f t="shared" si="589"/>
        <v>107258.08</v>
      </c>
      <c r="AC1398" s="159">
        <f t="shared" si="589"/>
        <v>107259.08</v>
      </c>
      <c r="AD1398" s="159">
        <f t="shared" si="589"/>
        <v>107260.08</v>
      </c>
      <c r="AE1398" s="159">
        <f t="shared" si="589"/>
        <v>107261.08</v>
      </c>
      <c r="AF1398" s="159">
        <f t="shared" si="589"/>
        <v>107262.08</v>
      </c>
      <c r="AG1398" s="159">
        <f t="shared" si="589"/>
        <v>107237.08</v>
      </c>
    </row>
    <row r="1399" spans="1:33" ht="25.5">
      <c r="A1399" s="17" t="s">
        <v>49</v>
      </c>
      <c r="B1399" s="55">
        <v>792</v>
      </c>
      <c r="C1399" s="16" t="s">
        <v>365</v>
      </c>
      <c r="D1399" s="16" t="s">
        <v>26</v>
      </c>
      <c r="E1399" s="16" t="s">
        <v>658</v>
      </c>
      <c r="F1399" s="16" t="s">
        <v>50</v>
      </c>
      <c r="G1399" s="159">
        <f>G1400</f>
        <v>107237.08</v>
      </c>
      <c r="H1399" s="159">
        <f t="shared" si="589"/>
        <v>107238.08</v>
      </c>
      <c r="I1399" s="159">
        <f t="shared" si="589"/>
        <v>107239.08</v>
      </c>
      <c r="J1399" s="159">
        <f t="shared" si="589"/>
        <v>107240.08</v>
      </c>
      <c r="K1399" s="159">
        <f t="shared" si="589"/>
        <v>107241.08</v>
      </c>
      <c r="L1399" s="159">
        <f t="shared" si="589"/>
        <v>107242.08</v>
      </c>
      <c r="M1399" s="159">
        <f t="shared" si="589"/>
        <v>107243.08</v>
      </c>
      <c r="N1399" s="159">
        <f t="shared" si="589"/>
        <v>107244.08</v>
      </c>
      <c r="O1399" s="159">
        <f t="shared" si="589"/>
        <v>107245.08</v>
      </c>
      <c r="P1399" s="159">
        <f t="shared" si="589"/>
        <v>107246.08</v>
      </c>
      <c r="Q1399" s="159">
        <f t="shared" si="589"/>
        <v>107247.08</v>
      </c>
      <c r="R1399" s="159">
        <f t="shared" si="589"/>
        <v>107248.08</v>
      </c>
      <c r="S1399" s="159">
        <f t="shared" si="589"/>
        <v>107249.08</v>
      </c>
      <c r="T1399" s="159">
        <f t="shared" si="589"/>
        <v>107250.08</v>
      </c>
      <c r="U1399" s="159">
        <f t="shared" si="589"/>
        <v>107251.08</v>
      </c>
      <c r="V1399" s="159">
        <f t="shared" si="589"/>
        <v>107252.08</v>
      </c>
      <c r="W1399" s="159">
        <f t="shared" si="589"/>
        <v>107253.08</v>
      </c>
      <c r="X1399" s="159">
        <f t="shared" si="589"/>
        <v>107254.08</v>
      </c>
      <c r="Y1399" s="159">
        <f t="shared" si="589"/>
        <v>107255.08</v>
      </c>
      <c r="Z1399" s="159">
        <f t="shared" si="589"/>
        <v>107256.08</v>
      </c>
      <c r="AA1399" s="159">
        <f t="shared" si="589"/>
        <v>107257.08</v>
      </c>
      <c r="AB1399" s="159">
        <f t="shared" si="589"/>
        <v>107258.08</v>
      </c>
      <c r="AC1399" s="159">
        <f t="shared" si="589"/>
        <v>107259.08</v>
      </c>
      <c r="AD1399" s="159">
        <f t="shared" si="589"/>
        <v>107260.08</v>
      </c>
      <c r="AE1399" s="159">
        <f t="shared" si="589"/>
        <v>107261.08</v>
      </c>
      <c r="AF1399" s="159">
        <f t="shared" si="589"/>
        <v>107262.08</v>
      </c>
      <c r="AG1399" s="159">
        <f t="shared" si="589"/>
        <v>107237.08</v>
      </c>
    </row>
    <row r="1400" spans="1:33" ht="25.5">
      <c r="A1400" s="17" t="s">
        <v>51</v>
      </c>
      <c r="B1400" s="55">
        <v>792</v>
      </c>
      <c r="C1400" s="16" t="s">
        <v>365</v>
      </c>
      <c r="D1400" s="16" t="s">
        <v>26</v>
      </c>
      <c r="E1400" s="16" t="s">
        <v>658</v>
      </c>
      <c r="F1400" s="16" t="s">
        <v>52</v>
      </c>
      <c r="G1400" s="159">
        <v>107237.08</v>
      </c>
      <c r="H1400" s="159">
        <v>107238.08</v>
      </c>
      <c r="I1400" s="159">
        <v>107239.08</v>
      </c>
      <c r="J1400" s="159">
        <v>107240.08</v>
      </c>
      <c r="K1400" s="159">
        <v>107241.08</v>
      </c>
      <c r="L1400" s="159">
        <v>107242.08</v>
      </c>
      <c r="M1400" s="159">
        <v>107243.08</v>
      </c>
      <c r="N1400" s="159">
        <v>107244.08</v>
      </c>
      <c r="O1400" s="159">
        <v>107245.08</v>
      </c>
      <c r="P1400" s="159">
        <v>107246.08</v>
      </c>
      <c r="Q1400" s="159">
        <v>107247.08</v>
      </c>
      <c r="R1400" s="159">
        <v>107248.08</v>
      </c>
      <c r="S1400" s="159">
        <v>107249.08</v>
      </c>
      <c r="T1400" s="159">
        <v>107250.08</v>
      </c>
      <c r="U1400" s="159">
        <v>107251.08</v>
      </c>
      <c r="V1400" s="159">
        <v>107252.08</v>
      </c>
      <c r="W1400" s="159">
        <v>107253.08</v>
      </c>
      <c r="X1400" s="159">
        <v>107254.08</v>
      </c>
      <c r="Y1400" s="159">
        <v>107255.08</v>
      </c>
      <c r="Z1400" s="159">
        <v>107256.08</v>
      </c>
      <c r="AA1400" s="159">
        <v>107257.08</v>
      </c>
      <c r="AB1400" s="159">
        <v>107258.08</v>
      </c>
      <c r="AC1400" s="159">
        <v>107259.08</v>
      </c>
      <c r="AD1400" s="159">
        <v>107260.08</v>
      </c>
      <c r="AE1400" s="159">
        <v>107261.08</v>
      </c>
      <c r="AF1400" s="159">
        <v>107262.08</v>
      </c>
      <c r="AG1400" s="159">
        <v>107237.08</v>
      </c>
    </row>
    <row r="1401" spans="1:33" s="24" customFormat="1">
      <c r="A1401" s="37" t="s">
        <v>728</v>
      </c>
      <c r="B1401" s="38">
        <v>793</v>
      </c>
      <c r="C1401" s="39" t="s">
        <v>113</v>
      </c>
      <c r="D1401" s="39" t="s">
        <v>37</v>
      </c>
      <c r="E1401" s="39" t="s">
        <v>527</v>
      </c>
      <c r="F1401" s="39"/>
      <c r="G1401" s="165">
        <f>G1402</f>
        <v>347000</v>
      </c>
      <c r="H1401" s="165">
        <f t="shared" ref="H1401:AG1403" si="590">H1402</f>
        <v>347001</v>
      </c>
      <c r="I1401" s="165">
        <f t="shared" si="590"/>
        <v>347002</v>
      </c>
      <c r="J1401" s="165">
        <f t="shared" si="590"/>
        <v>347003</v>
      </c>
      <c r="K1401" s="165">
        <f t="shared" si="590"/>
        <v>347004</v>
      </c>
      <c r="L1401" s="165">
        <f t="shared" si="590"/>
        <v>347005</v>
      </c>
      <c r="M1401" s="165">
        <f t="shared" si="590"/>
        <v>347006</v>
      </c>
      <c r="N1401" s="165">
        <f t="shared" si="590"/>
        <v>347007</v>
      </c>
      <c r="O1401" s="165">
        <f t="shared" si="590"/>
        <v>347008</v>
      </c>
      <c r="P1401" s="165">
        <f t="shared" si="590"/>
        <v>347009</v>
      </c>
      <c r="Q1401" s="165">
        <f t="shared" si="590"/>
        <v>347010</v>
      </c>
      <c r="R1401" s="165">
        <f t="shared" si="590"/>
        <v>347011</v>
      </c>
      <c r="S1401" s="165">
        <f t="shared" si="590"/>
        <v>347012</v>
      </c>
      <c r="T1401" s="165">
        <f t="shared" si="590"/>
        <v>347013</v>
      </c>
      <c r="U1401" s="165">
        <f t="shared" si="590"/>
        <v>347014</v>
      </c>
      <c r="V1401" s="165">
        <f t="shared" si="590"/>
        <v>347015</v>
      </c>
      <c r="W1401" s="165">
        <f t="shared" si="590"/>
        <v>347016</v>
      </c>
      <c r="X1401" s="165">
        <f t="shared" si="590"/>
        <v>347017</v>
      </c>
      <c r="Y1401" s="165">
        <f t="shared" si="590"/>
        <v>347018</v>
      </c>
      <c r="Z1401" s="165">
        <f t="shared" si="590"/>
        <v>347019</v>
      </c>
      <c r="AA1401" s="165">
        <f t="shared" si="590"/>
        <v>347020</v>
      </c>
      <c r="AB1401" s="165">
        <f t="shared" si="590"/>
        <v>347021</v>
      </c>
      <c r="AC1401" s="165">
        <f t="shared" si="590"/>
        <v>347022</v>
      </c>
      <c r="AD1401" s="165">
        <f t="shared" si="590"/>
        <v>347023</v>
      </c>
      <c r="AE1401" s="165">
        <f t="shared" si="590"/>
        <v>347024</v>
      </c>
      <c r="AF1401" s="165">
        <f t="shared" si="590"/>
        <v>347025</v>
      </c>
      <c r="AG1401" s="165">
        <f t="shared" si="590"/>
        <v>347000</v>
      </c>
    </row>
    <row r="1402" spans="1:33" s="52" customFormat="1" ht="34.5" customHeight="1">
      <c r="A1402" s="17" t="s">
        <v>509</v>
      </c>
      <c r="B1402" s="15">
        <v>793</v>
      </c>
      <c r="C1402" s="16" t="s">
        <v>113</v>
      </c>
      <c r="D1402" s="16" t="s">
        <v>37</v>
      </c>
      <c r="E1402" s="16" t="s">
        <v>528</v>
      </c>
      <c r="F1402" s="16"/>
      <c r="G1402" s="159">
        <f>G1403</f>
        <v>347000</v>
      </c>
      <c r="H1402" s="159">
        <f t="shared" si="590"/>
        <v>347001</v>
      </c>
      <c r="I1402" s="159">
        <f t="shared" si="590"/>
        <v>347002</v>
      </c>
      <c r="J1402" s="159">
        <f t="shared" si="590"/>
        <v>347003</v>
      </c>
      <c r="K1402" s="159">
        <f t="shared" si="590"/>
        <v>347004</v>
      </c>
      <c r="L1402" s="159">
        <f t="shared" si="590"/>
        <v>347005</v>
      </c>
      <c r="M1402" s="159">
        <f t="shared" si="590"/>
        <v>347006</v>
      </c>
      <c r="N1402" s="159">
        <f t="shared" si="590"/>
        <v>347007</v>
      </c>
      <c r="O1402" s="159">
        <f t="shared" si="590"/>
        <v>347008</v>
      </c>
      <c r="P1402" s="159">
        <f t="shared" si="590"/>
        <v>347009</v>
      </c>
      <c r="Q1402" s="159">
        <f t="shared" si="590"/>
        <v>347010</v>
      </c>
      <c r="R1402" s="159">
        <f t="shared" si="590"/>
        <v>347011</v>
      </c>
      <c r="S1402" s="159">
        <f t="shared" si="590"/>
        <v>347012</v>
      </c>
      <c r="T1402" s="159">
        <f t="shared" si="590"/>
        <v>347013</v>
      </c>
      <c r="U1402" s="159">
        <f t="shared" si="590"/>
        <v>347014</v>
      </c>
      <c r="V1402" s="159">
        <f t="shared" si="590"/>
        <v>347015</v>
      </c>
      <c r="W1402" s="159">
        <f t="shared" si="590"/>
        <v>347016</v>
      </c>
      <c r="X1402" s="159">
        <f t="shared" si="590"/>
        <v>347017</v>
      </c>
      <c r="Y1402" s="159">
        <f t="shared" si="590"/>
        <v>347018</v>
      </c>
      <c r="Z1402" s="159">
        <f t="shared" si="590"/>
        <v>347019</v>
      </c>
      <c r="AA1402" s="159">
        <f t="shared" si="590"/>
        <v>347020</v>
      </c>
      <c r="AB1402" s="159">
        <f t="shared" si="590"/>
        <v>347021</v>
      </c>
      <c r="AC1402" s="159">
        <f t="shared" si="590"/>
        <v>347022</v>
      </c>
      <c r="AD1402" s="159">
        <f t="shared" si="590"/>
        <v>347023</v>
      </c>
      <c r="AE1402" s="159">
        <f t="shared" si="590"/>
        <v>347024</v>
      </c>
      <c r="AF1402" s="159">
        <f t="shared" si="590"/>
        <v>347025</v>
      </c>
      <c r="AG1402" s="159">
        <f t="shared" si="590"/>
        <v>347000</v>
      </c>
    </row>
    <row r="1403" spans="1:33" s="52" customFormat="1" ht="25.5">
      <c r="A1403" s="17" t="s">
        <v>49</v>
      </c>
      <c r="B1403" s="15">
        <v>793</v>
      </c>
      <c r="C1403" s="16" t="s">
        <v>113</v>
      </c>
      <c r="D1403" s="16" t="s">
        <v>37</v>
      </c>
      <c r="E1403" s="16" t="s">
        <v>528</v>
      </c>
      <c r="F1403" s="16" t="s">
        <v>50</v>
      </c>
      <c r="G1403" s="159">
        <f>G1404</f>
        <v>347000</v>
      </c>
      <c r="H1403" s="159">
        <f t="shared" si="590"/>
        <v>347001</v>
      </c>
      <c r="I1403" s="159">
        <f t="shared" si="590"/>
        <v>347002</v>
      </c>
      <c r="J1403" s="159">
        <f t="shared" si="590"/>
        <v>347003</v>
      </c>
      <c r="K1403" s="159">
        <f t="shared" si="590"/>
        <v>347004</v>
      </c>
      <c r="L1403" s="159">
        <f t="shared" si="590"/>
        <v>347005</v>
      </c>
      <c r="M1403" s="159">
        <f t="shared" si="590"/>
        <v>347006</v>
      </c>
      <c r="N1403" s="159">
        <f t="shared" si="590"/>
        <v>347007</v>
      </c>
      <c r="O1403" s="159">
        <f t="shared" si="590"/>
        <v>347008</v>
      </c>
      <c r="P1403" s="159">
        <f t="shared" si="590"/>
        <v>347009</v>
      </c>
      <c r="Q1403" s="159">
        <f t="shared" si="590"/>
        <v>347010</v>
      </c>
      <c r="R1403" s="159">
        <f t="shared" si="590"/>
        <v>347011</v>
      </c>
      <c r="S1403" s="159">
        <f t="shared" si="590"/>
        <v>347012</v>
      </c>
      <c r="T1403" s="159">
        <f t="shared" si="590"/>
        <v>347013</v>
      </c>
      <c r="U1403" s="159">
        <f t="shared" si="590"/>
        <v>347014</v>
      </c>
      <c r="V1403" s="159">
        <f t="shared" si="590"/>
        <v>347015</v>
      </c>
      <c r="W1403" s="159">
        <f t="shared" si="590"/>
        <v>347016</v>
      </c>
      <c r="X1403" s="159">
        <f t="shared" si="590"/>
        <v>347017</v>
      </c>
      <c r="Y1403" s="159">
        <f t="shared" si="590"/>
        <v>347018</v>
      </c>
      <c r="Z1403" s="159">
        <f t="shared" si="590"/>
        <v>347019</v>
      </c>
      <c r="AA1403" s="159">
        <f t="shared" si="590"/>
        <v>347020</v>
      </c>
      <c r="AB1403" s="159">
        <f t="shared" si="590"/>
        <v>347021</v>
      </c>
      <c r="AC1403" s="159">
        <f t="shared" si="590"/>
        <v>347022</v>
      </c>
      <c r="AD1403" s="159">
        <f t="shared" si="590"/>
        <v>347023</v>
      </c>
      <c r="AE1403" s="159">
        <f t="shared" si="590"/>
        <v>347024</v>
      </c>
      <c r="AF1403" s="159">
        <f t="shared" si="590"/>
        <v>347025</v>
      </c>
      <c r="AG1403" s="159">
        <f t="shared" si="590"/>
        <v>347000</v>
      </c>
    </row>
    <row r="1404" spans="1:33" s="52" customFormat="1" ht="25.5">
      <c r="A1404" s="17" t="s">
        <v>51</v>
      </c>
      <c r="B1404" s="15">
        <v>793</v>
      </c>
      <c r="C1404" s="16" t="s">
        <v>113</v>
      </c>
      <c r="D1404" s="16" t="s">
        <v>37</v>
      </c>
      <c r="E1404" s="16" t="s">
        <v>528</v>
      </c>
      <c r="F1404" s="16" t="s">
        <v>52</v>
      </c>
      <c r="G1404" s="159">
        <v>347000</v>
      </c>
      <c r="H1404" s="159">
        <v>347001</v>
      </c>
      <c r="I1404" s="159">
        <v>347002</v>
      </c>
      <c r="J1404" s="159">
        <v>347003</v>
      </c>
      <c r="K1404" s="159">
        <v>347004</v>
      </c>
      <c r="L1404" s="159">
        <v>347005</v>
      </c>
      <c r="M1404" s="159">
        <v>347006</v>
      </c>
      <c r="N1404" s="159">
        <v>347007</v>
      </c>
      <c r="O1404" s="159">
        <v>347008</v>
      </c>
      <c r="P1404" s="159">
        <v>347009</v>
      </c>
      <c r="Q1404" s="159">
        <v>347010</v>
      </c>
      <c r="R1404" s="159">
        <v>347011</v>
      </c>
      <c r="S1404" s="159">
        <v>347012</v>
      </c>
      <c r="T1404" s="159">
        <v>347013</v>
      </c>
      <c r="U1404" s="159">
        <v>347014</v>
      </c>
      <c r="V1404" s="159">
        <v>347015</v>
      </c>
      <c r="W1404" s="159">
        <v>347016</v>
      </c>
      <c r="X1404" s="159">
        <v>347017</v>
      </c>
      <c r="Y1404" s="159">
        <v>347018</v>
      </c>
      <c r="Z1404" s="159">
        <v>347019</v>
      </c>
      <c r="AA1404" s="159">
        <v>347020</v>
      </c>
      <c r="AB1404" s="159">
        <v>347021</v>
      </c>
      <c r="AC1404" s="159">
        <v>347022</v>
      </c>
      <c r="AD1404" s="159">
        <v>347023</v>
      </c>
      <c r="AE1404" s="159">
        <v>347024</v>
      </c>
      <c r="AF1404" s="159">
        <v>347025</v>
      </c>
      <c r="AG1404" s="159">
        <v>347000</v>
      </c>
    </row>
    <row r="1405" spans="1:33" s="24" customFormat="1" ht="26.25" customHeight="1">
      <c r="A1405" s="37" t="s">
        <v>354</v>
      </c>
      <c r="B1405" s="38">
        <v>793</v>
      </c>
      <c r="C1405" s="39" t="s">
        <v>26</v>
      </c>
      <c r="D1405" s="39" t="s">
        <v>32</v>
      </c>
      <c r="E1405" s="22" t="s">
        <v>444</v>
      </c>
      <c r="F1405" s="39"/>
      <c r="G1405" s="165">
        <f>G1408+G1434+G1406</f>
        <v>13893490.66</v>
      </c>
      <c r="H1405" s="165">
        <f t="shared" ref="H1405:AG1405" si="591">H1408+H1434+H1406</f>
        <v>13893495.66</v>
      </c>
      <c r="I1405" s="165">
        <f t="shared" si="591"/>
        <v>13893500.66</v>
      </c>
      <c r="J1405" s="165">
        <f t="shared" si="591"/>
        <v>13893505.66</v>
      </c>
      <c r="K1405" s="165">
        <f t="shared" si="591"/>
        <v>13893510.66</v>
      </c>
      <c r="L1405" s="165">
        <f t="shared" si="591"/>
        <v>13893515.66</v>
      </c>
      <c r="M1405" s="165">
        <f t="shared" si="591"/>
        <v>13893520.66</v>
      </c>
      <c r="N1405" s="165">
        <f t="shared" si="591"/>
        <v>13893525.66</v>
      </c>
      <c r="O1405" s="165">
        <f t="shared" si="591"/>
        <v>13893530.66</v>
      </c>
      <c r="P1405" s="165">
        <f t="shared" si="591"/>
        <v>13893535.66</v>
      </c>
      <c r="Q1405" s="165">
        <f t="shared" si="591"/>
        <v>13893540.66</v>
      </c>
      <c r="R1405" s="165">
        <f t="shared" si="591"/>
        <v>500899.43</v>
      </c>
      <c r="S1405" s="165">
        <f t="shared" si="591"/>
        <v>232724</v>
      </c>
      <c r="T1405" s="165">
        <f t="shared" si="591"/>
        <v>232726</v>
      </c>
      <c r="U1405" s="165">
        <f t="shared" si="591"/>
        <v>232728</v>
      </c>
      <c r="V1405" s="165">
        <f t="shared" si="591"/>
        <v>232730</v>
      </c>
      <c r="W1405" s="165">
        <f t="shared" si="591"/>
        <v>232732</v>
      </c>
      <c r="X1405" s="165">
        <f t="shared" si="591"/>
        <v>232734</v>
      </c>
      <c r="Y1405" s="165">
        <f t="shared" si="591"/>
        <v>232736</v>
      </c>
      <c r="Z1405" s="165">
        <f t="shared" si="591"/>
        <v>232738</v>
      </c>
      <c r="AA1405" s="165">
        <f t="shared" si="591"/>
        <v>232740</v>
      </c>
      <c r="AB1405" s="165">
        <f t="shared" si="591"/>
        <v>232742</v>
      </c>
      <c r="AC1405" s="165">
        <f t="shared" si="591"/>
        <v>232744</v>
      </c>
      <c r="AD1405" s="165">
        <f t="shared" si="591"/>
        <v>232746</v>
      </c>
      <c r="AE1405" s="165">
        <f t="shared" si="591"/>
        <v>232748</v>
      </c>
      <c r="AF1405" s="165">
        <f t="shared" si="591"/>
        <v>232750</v>
      </c>
      <c r="AG1405" s="165">
        <f t="shared" si="591"/>
        <v>500548.57</v>
      </c>
    </row>
    <row r="1406" spans="1:33" ht="38.25">
      <c r="A1406" s="43" t="s">
        <v>934</v>
      </c>
      <c r="B1406" s="15">
        <v>792</v>
      </c>
      <c r="C1406" s="16" t="s">
        <v>26</v>
      </c>
      <c r="D1406" s="16" t="s">
        <v>32</v>
      </c>
      <c r="E1406" s="16" t="s">
        <v>962</v>
      </c>
      <c r="F1406" s="16"/>
      <c r="G1406" s="159">
        <f>G1407</f>
        <v>619013.80000000005</v>
      </c>
      <c r="H1406" s="159">
        <f t="shared" ref="H1406:AG1406" si="592">H1407</f>
        <v>619013.80000000005</v>
      </c>
      <c r="I1406" s="159">
        <f t="shared" si="592"/>
        <v>619013.80000000005</v>
      </c>
      <c r="J1406" s="159">
        <f t="shared" si="592"/>
        <v>619013.80000000005</v>
      </c>
      <c r="K1406" s="159">
        <f t="shared" si="592"/>
        <v>619013.80000000005</v>
      </c>
      <c r="L1406" s="159">
        <f t="shared" si="592"/>
        <v>619013.80000000005</v>
      </c>
      <c r="M1406" s="159">
        <f t="shared" si="592"/>
        <v>619013.80000000005</v>
      </c>
      <c r="N1406" s="159">
        <f t="shared" si="592"/>
        <v>619013.80000000005</v>
      </c>
      <c r="O1406" s="159">
        <f t="shared" si="592"/>
        <v>619013.80000000005</v>
      </c>
      <c r="P1406" s="159">
        <f t="shared" si="592"/>
        <v>619013.80000000005</v>
      </c>
      <c r="Q1406" s="159">
        <f t="shared" si="592"/>
        <v>619013.80000000005</v>
      </c>
      <c r="R1406" s="159">
        <f t="shared" si="592"/>
        <v>0</v>
      </c>
      <c r="S1406" s="159">
        <f t="shared" si="592"/>
        <v>0</v>
      </c>
      <c r="T1406" s="159">
        <f t="shared" si="592"/>
        <v>0</v>
      </c>
      <c r="U1406" s="159">
        <f t="shared" si="592"/>
        <v>0</v>
      </c>
      <c r="V1406" s="159">
        <f t="shared" si="592"/>
        <v>0</v>
      </c>
      <c r="W1406" s="159">
        <f t="shared" si="592"/>
        <v>0</v>
      </c>
      <c r="X1406" s="159">
        <f t="shared" si="592"/>
        <v>0</v>
      </c>
      <c r="Y1406" s="159">
        <f t="shared" si="592"/>
        <v>0</v>
      </c>
      <c r="Z1406" s="159">
        <f t="shared" si="592"/>
        <v>0</v>
      </c>
      <c r="AA1406" s="159">
        <f t="shared" si="592"/>
        <v>0</v>
      </c>
      <c r="AB1406" s="159">
        <f t="shared" si="592"/>
        <v>0</v>
      </c>
      <c r="AC1406" s="159">
        <f t="shared" si="592"/>
        <v>0</v>
      </c>
      <c r="AD1406" s="159">
        <f t="shared" si="592"/>
        <v>0</v>
      </c>
      <c r="AE1406" s="159">
        <f t="shared" si="592"/>
        <v>0</v>
      </c>
      <c r="AF1406" s="159">
        <f t="shared" si="592"/>
        <v>0</v>
      </c>
      <c r="AG1406" s="159">
        <f t="shared" si="592"/>
        <v>0</v>
      </c>
    </row>
    <row r="1407" spans="1:33">
      <c r="A1407" s="17" t="s">
        <v>657</v>
      </c>
      <c r="B1407" s="15">
        <v>792</v>
      </c>
      <c r="C1407" s="16" t="s">
        <v>26</v>
      </c>
      <c r="D1407" s="16" t="s">
        <v>32</v>
      </c>
      <c r="E1407" s="16" t="s">
        <v>962</v>
      </c>
      <c r="F1407" s="16" t="s">
        <v>656</v>
      </c>
      <c r="G1407" s="159">
        <f>'прил 7'!G837</f>
        <v>619013.80000000005</v>
      </c>
      <c r="H1407" s="159">
        <f>'прил 7'!H837</f>
        <v>619013.80000000005</v>
      </c>
      <c r="I1407" s="159">
        <f>'прил 7'!I837</f>
        <v>619013.80000000005</v>
      </c>
      <c r="J1407" s="159">
        <f>'прил 7'!J837</f>
        <v>619013.80000000005</v>
      </c>
      <c r="K1407" s="159">
        <f>'прил 7'!K837</f>
        <v>619013.80000000005</v>
      </c>
      <c r="L1407" s="159">
        <f>'прил 7'!L837</f>
        <v>619013.80000000005</v>
      </c>
      <c r="M1407" s="159">
        <f>'прил 7'!M837</f>
        <v>619013.80000000005</v>
      </c>
      <c r="N1407" s="159">
        <f>'прил 7'!N837</f>
        <v>619013.80000000005</v>
      </c>
      <c r="O1407" s="159">
        <f>'прил 7'!O837</f>
        <v>619013.80000000005</v>
      </c>
      <c r="P1407" s="159">
        <f>'прил 7'!P837</f>
        <v>619013.80000000005</v>
      </c>
      <c r="Q1407" s="159">
        <f>'прил 7'!Q837</f>
        <v>619013.80000000005</v>
      </c>
      <c r="R1407" s="159">
        <f>'прил 7'!R837</f>
        <v>0</v>
      </c>
      <c r="S1407" s="159">
        <f>'прил 7'!S837</f>
        <v>0</v>
      </c>
      <c r="T1407" s="159">
        <f>'прил 7'!T837</f>
        <v>0</v>
      </c>
      <c r="U1407" s="159">
        <f>'прил 7'!U837</f>
        <v>0</v>
      </c>
      <c r="V1407" s="159">
        <f>'прил 7'!V837</f>
        <v>0</v>
      </c>
      <c r="W1407" s="159">
        <f>'прил 7'!W837</f>
        <v>0</v>
      </c>
      <c r="X1407" s="159">
        <f>'прил 7'!X837</f>
        <v>0</v>
      </c>
      <c r="Y1407" s="159">
        <f>'прил 7'!Y837</f>
        <v>0</v>
      </c>
      <c r="Z1407" s="159">
        <f>'прил 7'!Z837</f>
        <v>0</v>
      </c>
      <c r="AA1407" s="159">
        <f>'прил 7'!AA837</f>
        <v>0</v>
      </c>
      <c r="AB1407" s="159">
        <f>'прил 7'!AB837</f>
        <v>0</v>
      </c>
      <c r="AC1407" s="159">
        <f>'прил 7'!AC837</f>
        <v>0</v>
      </c>
      <c r="AD1407" s="159">
        <f>'прил 7'!AD837</f>
        <v>0</v>
      </c>
      <c r="AE1407" s="159">
        <f>'прил 7'!AE837</f>
        <v>0</v>
      </c>
      <c r="AF1407" s="159">
        <f>'прил 7'!AF837</f>
        <v>0</v>
      </c>
      <c r="AG1407" s="159">
        <f>'прил 7'!AG837</f>
        <v>0</v>
      </c>
    </row>
    <row r="1408" spans="1:33" ht="20.25" customHeight="1">
      <c r="A1408" s="17" t="s">
        <v>673</v>
      </c>
      <c r="B1408" s="15">
        <v>793</v>
      </c>
      <c r="C1408" s="16" t="s">
        <v>26</v>
      </c>
      <c r="D1408" s="16" t="s">
        <v>32</v>
      </c>
      <c r="E1408" s="16" t="s">
        <v>445</v>
      </c>
      <c r="F1408" s="16"/>
      <c r="G1408" s="159">
        <f>G1409+G1424+G1427+G1430</f>
        <v>13091776.859999999</v>
      </c>
      <c r="H1408" s="159">
        <f t="shared" ref="H1408:AG1408" si="593">H1409+H1424+H1427+H1430</f>
        <v>13091780.859999999</v>
      </c>
      <c r="I1408" s="159">
        <f t="shared" si="593"/>
        <v>13091784.859999999</v>
      </c>
      <c r="J1408" s="159">
        <f t="shared" si="593"/>
        <v>13091788.859999999</v>
      </c>
      <c r="K1408" s="159">
        <f t="shared" si="593"/>
        <v>13091792.859999999</v>
      </c>
      <c r="L1408" s="159">
        <f t="shared" si="593"/>
        <v>13091796.859999999</v>
      </c>
      <c r="M1408" s="159">
        <f t="shared" si="593"/>
        <v>13091800.859999999</v>
      </c>
      <c r="N1408" s="159">
        <f t="shared" si="593"/>
        <v>13091804.859999999</v>
      </c>
      <c r="O1408" s="159">
        <f t="shared" si="593"/>
        <v>13091808.859999999</v>
      </c>
      <c r="P1408" s="159">
        <f t="shared" si="593"/>
        <v>13091812.859999999</v>
      </c>
      <c r="Q1408" s="159">
        <f t="shared" si="593"/>
        <v>13091816.859999999</v>
      </c>
      <c r="R1408" s="159">
        <f t="shared" si="593"/>
        <v>318188.43</v>
      </c>
      <c r="S1408" s="159">
        <f t="shared" si="593"/>
        <v>50012</v>
      </c>
      <c r="T1408" s="159">
        <f t="shared" si="593"/>
        <v>50013</v>
      </c>
      <c r="U1408" s="159">
        <f t="shared" si="593"/>
        <v>50014</v>
      </c>
      <c r="V1408" s="159">
        <f t="shared" si="593"/>
        <v>50015</v>
      </c>
      <c r="W1408" s="159">
        <f t="shared" si="593"/>
        <v>50016</v>
      </c>
      <c r="X1408" s="159">
        <f t="shared" si="593"/>
        <v>50017</v>
      </c>
      <c r="Y1408" s="159">
        <f t="shared" si="593"/>
        <v>50018</v>
      </c>
      <c r="Z1408" s="159">
        <f t="shared" si="593"/>
        <v>50019</v>
      </c>
      <c r="AA1408" s="159">
        <f t="shared" si="593"/>
        <v>50020</v>
      </c>
      <c r="AB1408" s="159">
        <f t="shared" si="593"/>
        <v>50021</v>
      </c>
      <c r="AC1408" s="159">
        <f t="shared" si="593"/>
        <v>50022</v>
      </c>
      <c r="AD1408" s="159">
        <f t="shared" si="593"/>
        <v>50023</v>
      </c>
      <c r="AE1408" s="159">
        <f t="shared" si="593"/>
        <v>50024</v>
      </c>
      <c r="AF1408" s="159">
        <f t="shared" si="593"/>
        <v>50025</v>
      </c>
      <c r="AG1408" s="159">
        <f t="shared" si="593"/>
        <v>318177.43</v>
      </c>
    </row>
    <row r="1409" spans="1:33">
      <c r="A1409" s="17" t="s">
        <v>100</v>
      </c>
      <c r="B1409" s="15">
        <v>792</v>
      </c>
      <c r="C1409" s="16" t="s">
        <v>26</v>
      </c>
      <c r="D1409" s="16" t="s">
        <v>32</v>
      </c>
      <c r="E1409" s="16" t="s">
        <v>445</v>
      </c>
      <c r="F1409" s="16" t="s">
        <v>101</v>
      </c>
      <c r="G1409" s="159">
        <f>G1410+G1412</f>
        <v>12777770.35</v>
      </c>
      <c r="H1409" s="159">
        <f t="shared" ref="H1409:AG1409" si="594">H1410+H1412</f>
        <v>12777771.35</v>
      </c>
      <c r="I1409" s="159">
        <f t="shared" si="594"/>
        <v>12777772.35</v>
      </c>
      <c r="J1409" s="159">
        <f t="shared" si="594"/>
        <v>12777773.35</v>
      </c>
      <c r="K1409" s="159">
        <f t="shared" si="594"/>
        <v>12777774.35</v>
      </c>
      <c r="L1409" s="159">
        <f t="shared" si="594"/>
        <v>12777775.35</v>
      </c>
      <c r="M1409" s="159">
        <f t="shared" si="594"/>
        <v>12777776.35</v>
      </c>
      <c r="N1409" s="159">
        <f t="shared" si="594"/>
        <v>12777777.35</v>
      </c>
      <c r="O1409" s="159">
        <f t="shared" si="594"/>
        <v>12777778.35</v>
      </c>
      <c r="P1409" s="159">
        <f t="shared" si="594"/>
        <v>12777779.35</v>
      </c>
      <c r="Q1409" s="159">
        <f t="shared" si="594"/>
        <v>12777780.35</v>
      </c>
      <c r="R1409" s="159">
        <f t="shared" si="594"/>
        <v>4170.92</v>
      </c>
      <c r="S1409" s="159">
        <f t="shared" si="594"/>
        <v>0</v>
      </c>
      <c r="T1409" s="159">
        <f t="shared" si="594"/>
        <v>0</v>
      </c>
      <c r="U1409" s="159">
        <f t="shared" si="594"/>
        <v>0</v>
      </c>
      <c r="V1409" s="159">
        <f t="shared" si="594"/>
        <v>0</v>
      </c>
      <c r="W1409" s="159">
        <f t="shared" si="594"/>
        <v>0</v>
      </c>
      <c r="X1409" s="159">
        <f t="shared" si="594"/>
        <v>0</v>
      </c>
      <c r="Y1409" s="159">
        <f t="shared" si="594"/>
        <v>0</v>
      </c>
      <c r="Z1409" s="159">
        <f t="shared" si="594"/>
        <v>0</v>
      </c>
      <c r="AA1409" s="159">
        <f t="shared" si="594"/>
        <v>0</v>
      </c>
      <c r="AB1409" s="159">
        <f t="shared" si="594"/>
        <v>0</v>
      </c>
      <c r="AC1409" s="159">
        <f t="shared" si="594"/>
        <v>0</v>
      </c>
      <c r="AD1409" s="159">
        <f t="shared" si="594"/>
        <v>0</v>
      </c>
      <c r="AE1409" s="159">
        <f t="shared" si="594"/>
        <v>0</v>
      </c>
      <c r="AF1409" s="159">
        <f t="shared" si="594"/>
        <v>0</v>
      </c>
      <c r="AG1409" s="159">
        <f t="shared" si="594"/>
        <v>4170.92</v>
      </c>
    </row>
    <row r="1410" spans="1:33" ht="15" customHeight="1">
      <c r="A1410" s="17" t="s">
        <v>657</v>
      </c>
      <c r="B1410" s="15"/>
      <c r="C1410" s="16"/>
      <c r="D1410" s="16"/>
      <c r="E1410" s="16" t="s">
        <v>445</v>
      </c>
      <c r="F1410" s="16" t="s">
        <v>656</v>
      </c>
      <c r="G1410" s="159">
        <f>'прил 7'!G1099+'прил 7'!G826+'прил 7'!G831+'прил 7'!G1064</f>
        <v>12777770.35</v>
      </c>
      <c r="H1410" s="159">
        <f>'прил 7'!H1099+'прил 7'!H826+'прил 7'!H831+'прил 7'!H1064</f>
        <v>12777771.35</v>
      </c>
      <c r="I1410" s="159">
        <f>'прил 7'!I1099+'прил 7'!I826+'прил 7'!I831+'прил 7'!I1064</f>
        <v>12777772.35</v>
      </c>
      <c r="J1410" s="159">
        <f>'прил 7'!J1099+'прил 7'!J826+'прил 7'!J831+'прил 7'!J1064</f>
        <v>12777773.35</v>
      </c>
      <c r="K1410" s="159">
        <f>'прил 7'!K1099+'прил 7'!K826+'прил 7'!K831+'прил 7'!K1064</f>
        <v>12777774.35</v>
      </c>
      <c r="L1410" s="159">
        <f>'прил 7'!L1099+'прил 7'!L826+'прил 7'!L831+'прил 7'!L1064</f>
        <v>12777775.35</v>
      </c>
      <c r="M1410" s="159">
        <f>'прил 7'!M1099+'прил 7'!M826+'прил 7'!M831+'прил 7'!M1064</f>
        <v>12777776.35</v>
      </c>
      <c r="N1410" s="159">
        <f>'прил 7'!N1099+'прил 7'!N826+'прил 7'!N831+'прил 7'!N1064</f>
        <v>12777777.35</v>
      </c>
      <c r="O1410" s="159">
        <f>'прил 7'!O1099+'прил 7'!O826+'прил 7'!O831+'прил 7'!O1064</f>
        <v>12777778.35</v>
      </c>
      <c r="P1410" s="159">
        <f>'прил 7'!P1099+'прил 7'!P826+'прил 7'!P831+'прил 7'!P1064</f>
        <v>12777779.35</v>
      </c>
      <c r="Q1410" s="159">
        <f>'прил 7'!Q1099+'прил 7'!Q826+'прил 7'!Q831+'прил 7'!Q1064</f>
        <v>12777780.35</v>
      </c>
      <c r="R1410" s="159">
        <f>'прил 7'!R1099+'прил 7'!R826+'прил 7'!R831+'прил 7'!R1064</f>
        <v>4170.92</v>
      </c>
      <c r="S1410" s="159">
        <f>'прил 7'!S1099+'прил 7'!S826+'прил 7'!S831+'прил 7'!S1064</f>
        <v>0</v>
      </c>
      <c r="T1410" s="159">
        <f>'прил 7'!T1099+'прил 7'!T826+'прил 7'!T831+'прил 7'!T1064</f>
        <v>0</v>
      </c>
      <c r="U1410" s="159">
        <f>'прил 7'!U1099+'прил 7'!U826+'прил 7'!U831+'прил 7'!U1064</f>
        <v>0</v>
      </c>
      <c r="V1410" s="159">
        <f>'прил 7'!V1099+'прил 7'!V826+'прил 7'!V831+'прил 7'!V1064</f>
        <v>0</v>
      </c>
      <c r="W1410" s="159">
        <f>'прил 7'!W1099+'прил 7'!W826+'прил 7'!W831+'прил 7'!W1064</f>
        <v>0</v>
      </c>
      <c r="X1410" s="159">
        <f>'прил 7'!X1099+'прил 7'!X826+'прил 7'!X831+'прил 7'!X1064</f>
        <v>0</v>
      </c>
      <c r="Y1410" s="159">
        <f>'прил 7'!Y1099+'прил 7'!Y826+'прил 7'!Y831+'прил 7'!Y1064</f>
        <v>0</v>
      </c>
      <c r="Z1410" s="159">
        <f>'прил 7'!Z1099+'прил 7'!Z826+'прил 7'!Z831+'прил 7'!Z1064</f>
        <v>0</v>
      </c>
      <c r="AA1410" s="159">
        <f>'прил 7'!AA1099+'прил 7'!AA826+'прил 7'!AA831+'прил 7'!AA1064</f>
        <v>0</v>
      </c>
      <c r="AB1410" s="159">
        <f>'прил 7'!AB1099+'прил 7'!AB826+'прил 7'!AB831+'прил 7'!AB1064</f>
        <v>0</v>
      </c>
      <c r="AC1410" s="159">
        <f>'прил 7'!AC1099+'прил 7'!AC826+'прил 7'!AC831+'прил 7'!AC1064</f>
        <v>0</v>
      </c>
      <c r="AD1410" s="159">
        <f>'прил 7'!AD1099+'прил 7'!AD826+'прил 7'!AD831+'прил 7'!AD1064</f>
        <v>0</v>
      </c>
      <c r="AE1410" s="159">
        <f>'прил 7'!AE1099+'прил 7'!AE826+'прил 7'!AE831+'прил 7'!AE1064</f>
        <v>0</v>
      </c>
      <c r="AF1410" s="159">
        <f>'прил 7'!AF1099+'прил 7'!AF826+'прил 7'!AF831+'прил 7'!AF1064</f>
        <v>0</v>
      </c>
      <c r="AG1410" s="159">
        <v>4170.92</v>
      </c>
    </row>
    <row r="1411" spans="1:33" ht="14.25" hidden="1" customHeight="1">
      <c r="A1411" s="17" t="s">
        <v>100</v>
      </c>
      <c r="B1411" s="15">
        <v>792</v>
      </c>
      <c r="C1411" s="16" t="s">
        <v>26</v>
      </c>
      <c r="D1411" s="16" t="s">
        <v>32</v>
      </c>
      <c r="E1411" s="16" t="s">
        <v>167</v>
      </c>
      <c r="F1411" s="16" t="s">
        <v>101</v>
      </c>
      <c r="G1411" s="159"/>
      <c r="H1411" s="159"/>
      <c r="I1411" s="159"/>
      <c r="J1411" s="159"/>
      <c r="K1411" s="159"/>
      <c r="L1411" s="159"/>
      <c r="M1411" s="159"/>
      <c r="N1411" s="159"/>
      <c r="O1411" s="159"/>
      <c r="P1411" s="159"/>
      <c r="Q1411" s="159"/>
      <c r="R1411" s="159"/>
      <c r="S1411" s="159"/>
      <c r="T1411" s="159"/>
      <c r="U1411" s="159"/>
      <c r="V1411" s="159"/>
      <c r="W1411" s="159"/>
      <c r="X1411" s="159"/>
      <c r="Y1411" s="159"/>
      <c r="Z1411" s="159"/>
      <c r="AA1411" s="159"/>
      <c r="AB1411" s="159"/>
      <c r="AC1411" s="159"/>
      <c r="AD1411" s="159"/>
      <c r="AE1411" s="159"/>
      <c r="AF1411" s="159"/>
      <c r="AG1411" s="159"/>
    </row>
    <row r="1412" spans="1:33" hidden="1">
      <c r="A1412" s="17" t="s">
        <v>373</v>
      </c>
      <c r="B1412" s="15">
        <v>792</v>
      </c>
      <c r="C1412" s="16" t="s">
        <v>26</v>
      </c>
      <c r="D1412" s="16" t="s">
        <v>32</v>
      </c>
      <c r="E1412" s="16" t="s">
        <v>167</v>
      </c>
      <c r="F1412" s="16" t="s">
        <v>374</v>
      </c>
      <c r="G1412" s="159"/>
      <c r="H1412" s="159"/>
      <c r="I1412" s="159"/>
      <c r="J1412" s="159"/>
      <c r="K1412" s="159"/>
      <c r="L1412" s="159"/>
      <c r="M1412" s="159"/>
      <c r="N1412" s="159"/>
      <c r="O1412" s="159"/>
      <c r="P1412" s="159"/>
      <c r="Q1412" s="159"/>
      <c r="R1412" s="159"/>
      <c r="S1412" s="159"/>
      <c r="T1412" s="159"/>
      <c r="U1412" s="159"/>
      <c r="V1412" s="159"/>
      <c r="W1412" s="159"/>
      <c r="X1412" s="159"/>
      <c r="Y1412" s="159"/>
      <c r="Z1412" s="159"/>
      <c r="AA1412" s="159"/>
      <c r="AB1412" s="159"/>
      <c r="AC1412" s="159"/>
      <c r="AD1412" s="159"/>
      <c r="AE1412" s="159"/>
      <c r="AF1412" s="159"/>
      <c r="AG1412" s="159"/>
    </row>
    <row r="1413" spans="1:33" ht="18.75" hidden="1" customHeight="1">
      <c r="A1413" s="17" t="s">
        <v>323</v>
      </c>
      <c r="B1413" s="15">
        <v>793</v>
      </c>
      <c r="C1413" s="16" t="s">
        <v>26</v>
      </c>
      <c r="D1413" s="16" t="s">
        <v>32</v>
      </c>
      <c r="E1413" s="16" t="s">
        <v>445</v>
      </c>
      <c r="F1413" s="16" t="s">
        <v>104</v>
      </c>
      <c r="G1413" s="159">
        <f>'прил 7'!G1100+'прил 7'!G827</f>
        <v>0</v>
      </c>
      <c r="H1413" s="159">
        <f>'прил 7'!H1100+'прил 7'!H827</f>
        <v>0</v>
      </c>
      <c r="I1413" s="159">
        <f>'прил 7'!I1100+'прил 7'!I827</f>
        <v>0</v>
      </c>
      <c r="J1413" s="159">
        <f>'прил 7'!J1100+'прил 7'!J827</f>
        <v>0</v>
      </c>
      <c r="K1413" s="159">
        <f>'прил 7'!K1100+'прил 7'!K827</f>
        <v>0</v>
      </c>
      <c r="L1413" s="159">
        <f>'прил 7'!L1100+'прил 7'!L827</f>
        <v>0</v>
      </c>
      <c r="M1413" s="159">
        <f>'прил 7'!M1100+'прил 7'!M827</f>
        <v>0</v>
      </c>
      <c r="N1413" s="159">
        <f>'прил 7'!N1100+'прил 7'!N827</f>
        <v>0</v>
      </c>
      <c r="O1413" s="159">
        <f>'прил 7'!O1100+'прил 7'!O827</f>
        <v>0</v>
      </c>
      <c r="P1413" s="159">
        <f>'прил 7'!P1100+'прил 7'!P827</f>
        <v>0</v>
      </c>
      <c r="Q1413" s="159">
        <f>'прил 7'!Q1100+'прил 7'!Q827</f>
        <v>0</v>
      </c>
      <c r="R1413" s="159">
        <f>'прил 7'!R1100+'прил 7'!R827</f>
        <v>0</v>
      </c>
      <c r="S1413" s="159">
        <f>'прил 7'!S1100+'прил 7'!S827</f>
        <v>0</v>
      </c>
      <c r="T1413" s="159">
        <f>'прил 7'!T1100+'прил 7'!T827</f>
        <v>0</v>
      </c>
      <c r="U1413" s="159">
        <f>'прил 7'!U1100+'прил 7'!U827</f>
        <v>0</v>
      </c>
      <c r="V1413" s="159">
        <f>'прил 7'!V1100+'прил 7'!V827</f>
        <v>0</v>
      </c>
      <c r="W1413" s="159">
        <f>'прил 7'!W1100+'прил 7'!W827</f>
        <v>0</v>
      </c>
      <c r="X1413" s="159">
        <f>'прил 7'!X1100+'прил 7'!X827</f>
        <v>0</v>
      </c>
      <c r="Y1413" s="159">
        <f>'прил 7'!Y1100+'прил 7'!Y827</f>
        <v>0</v>
      </c>
      <c r="Z1413" s="159">
        <f>'прил 7'!Z1100+'прил 7'!Z827</f>
        <v>0</v>
      </c>
      <c r="AA1413" s="159">
        <f>'прил 7'!AA1100+'прил 7'!AA827</f>
        <v>0</v>
      </c>
      <c r="AB1413" s="159">
        <f>'прил 7'!AB1100+'прил 7'!AB827</f>
        <v>0</v>
      </c>
      <c r="AC1413" s="159">
        <f>'прил 7'!AC1100+'прил 7'!AC827</f>
        <v>0</v>
      </c>
      <c r="AD1413" s="159">
        <f>'прил 7'!AD1100+'прил 7'!AD827</f>
        <v>0</v>
      </c>
      <c r="AE1413" s="159">
        <f>'прил 7'!AE1100+'прил 7'!AE827</f>
        <v>0</v>
      </c>
      <c r="AF1413" s="159">
        <f>'прил 7'!AF1100+'прил 7'!AF827</f>
        <v>0</v>
      </c>
      <c r="AG1413" s="159">
        <f>'прил 7'!AG1100+'прил 7'!AG827</f>
        <v>0</v>
      </c>
    </row>
    <row r="1414" spans="1:33" hidden="1">
      <c r="A1414" s="17" t="s">
        <v>595</v>
      </c>
      <c r="B1414" s="15">
        <v>792</v>
      </c>
      <c r="C1414" s="11" t="s">
        <v>26</v>
      </c>
      <c r="D1414" s="11" t="s">
        <v>32</v>
      </c>
      <c r="E1414" s="11" t="s">
        <v>594</v>
      </c>
      <c r="F1414" s="11"/>
      <c r="G1414" s="162">
        <f>G1415</f>
        <v>0</v>
      </c>
      <c r="H1414" s="162">
        <f t="shared" ref="H1414:AG1415" si="595">H1415</f>
        <v>0</v>
      </c>
      <c r="I1414" s="162">
        <f t="shared" si="595"/>
        <v>0</v>
      </c>
      <c r="J1414" s="162">
        <f t="shared" si="595"/>
        <v>0</v>
      </c>
      <c r="K1414" s="162">
        <f t="shared" si="595"/>
        <v>0</v>
      </c>
      <c r="L1414" s="162">
        <f t="shared" si="595"/>
        <v>0</v>
      </c>
      <c r="M1414" s="162">
        <f t="shared" si="595"/>
        <v>0</v>
      </c>
      <c r="N1414" s="162">
        <f t="shared" si="595"/>
        <v>0</v>
      </c>
      <c r="O1414" s="162">
        <f t="shared" si="595"/>
        <v>0</v>
      </c>
      <c r="P1414" s="162">
        <f t="shared" si="595"/>
        <v>0</v>
      </c>
      <c r="Q1414" s="162">
        <f t="shared" si="595"/>
        <v>0</v>
      </c>
      <c r="R1414" s="162">
        <f t="shared" si="595"/>
        <v>0</v>
      </c>
      <c r="S1414" s="162">
        <f t="shared" si="595"/>
        <v>0</v>
      </c>
      <c r="T1414" s="162">
        <f t="shared" si="595"/>
        <v>0</v>
      </c>
      <c r="U1414" s="162">
        <f t="shared" si="595"/>
        <v>0</v>
      </c>
      <c r="V1414" s="162">
        <f t="shared" si="595"/>
        <v>0</v>
      </c>
      <c r="W1414" s="162">
        <f t="shared" si="595"/>
        <v>0</v>
      </c>
      <c r="X1414" s="162">
        <f t="shared" si="595"/>
        <v>0</v>
      </c>
      <c r="Y1414" s="162">
        <f t="shared" si="595"/>
        <v>0</v>
      </c>
      <c r="Z1414" s="162">
        <f t="shared" si="595"/>
        <v>0</v>
      </c>
      <c r="AA1414" s="162">
        <f t="shared" si="595"/>
        <v>0</v>
      </c>
      <c r="AB1414" s="162">
        <f t="shared" si="595"/>
        <v>0</v>
      </c>
      <c r="AC1414" s="162">
        <f t="shared" si="595"/>
        <v>0</v>
      </c>
      <c r="AD1414" s="162">
        <f t="shared" si="595"/>
        <v>0</v>
      </c>
      <c r="AE1414" s="162">
        <f t="shared" si="595"/>
        <v>0</v>
      </c>
      <c r="AF1414" s="162">
        <f t="shared" si="595"/>
        <v>0</v>
      </c>
      <c r="AG1414" s="162">
        <f t="shared" si="595"/>
        <v>0</v>
      </c>
    </row>
    <row r="1415" spans="1:33" ht="25.5" hidden="1">
      <c r="A1415" s="17" t="s">
        <v>49</v>
      </c>
      <c r="B1415" s="15">
        <v>792</v>
      </c>
      <c r="C1415" s="11" t="s">
        <v>26</v>
      </c>
      <c r="D1415" s="11" t="s">
        <v>32</v>
      </c>
      <c r="E1415" s="11" t="s">
        <v>594</v>
      </c>
      <c r="F1415" s="11" t="s">
        <v>50</v>
      </c>
      <c r="G1415" s="162">
        <f>G1416</f>
        <v>0</v>
      </c>
      <c r="H1415" s="162">
        <f t="shared" si="595"/>
        <v>0</v>
      </c>
      <c r="I1415" s="162">
        <f t="shared" si="595"/>
        <v>0</v>
      </c>
      <c r="J1415" s="162">
        <f t="shared" si="595"/>
        <v>0</v>
      </c>
      <c r="K1415" s="162">
        <f t="shared" si="595"/>
        <v>0</v>
      </c>
      <c r="L1415" s="162">
        <f t="shared" si="595"/>
        <v>0</v>
      </c>
      <c r="M1415" s="162">
        <f t="shared" si="595"/>
        <v>0</v>
      </c>
      <c r="N1415" s="162">
        <f t="shared" si="595"/>
        <v>0</v>
      </c>
      <c r="O1415" s="162">
        <f t="shared" si="595"/>
        <v>0</v>
      </c>
      <c r="P1415" s="162">
        <f t="shared" si="595"/>
        <v>0</v>
      </c>
      <c r="Q1415" s="162">
        <f t="shared" si="595"/>
        <v>0</v>
      </c>
      <c r="R1415" s="162">
        <f t="shared" si="595"/>
        <v>0</v>
      </c>
      <c r="S1415" s="162">
        <f t="shared" si="595"/>
        <v>0</v>
      </c>
      <c r="T1415" s="162">
        <f t="shared" si="595"/>
        <v>0</v>
      </c>
      <c r="U1415" s="162">
        <f t="shared" si="595"/>
        <v>0</v>
      </c>
      <c r="V1415" s="162">
        <f t="shared" si="595"/>
        <v>0</v>
      </c>
      <c r="W1415" s="162">
        <f t="shared" si="595"/>
        <v>0</v>
      </c>
      <c r="X1415" s="162">
        <f t="shared" si="595"/>
        <v>0</v>
      </c>
      <c r="Y1415" s="162">
        <f t="shared" si="595"/>
        <v>0</v>
      </c>
      <c r="Z1415" s="162">
        <f t="shared" si="595"/>
        <v>0</v>
      </c>
      <c r="AA1415" s="162">
        <f t="shared" si="595"/>
        <v>0</v>
      </c>
      <c r="AB1415" s="162">
        <f t="shared" si="595"/>
        <v>0</v>
      </c>
      <c r="AC1415" s="162">
        <f t="shared" si="595"/>
        <v>0</v>
      </c>
      <c r="AD1415" s="162">
        <f t="shared" si="595"/>
        <v>0</v>
      </c>
      <c r="AE1415" s="162">
        <f t="shared" si="595"/>
        <v>0</v>
      </c>
      <c r="AF1415" s="162">
        <f t="shared" si="595"/>
        <v>0</v>
      </c>
      <c r="AG1415" s="162">
        <f t="shared" si="595"/>
        <v>0</v>
      </c>
    </row>
    <row r="1416" spans="1:33" ht="25.5" hidden="1">
      <c r="A1416" s="17" t="s">
        <v>51</v>
      </c>
      <c r="B1416" s="15">
        <v>792</v>
      </c>
      <c r="C1416" s="11" t="s">
        <v>26</v>
      </c>
      <c r="D1416" s="11" t="s">
        <v>32</v>
      </c>
      <c r="E1416" s="11" t="s">
        <v>594</v>
      </c>
      <c r="F1416" s="11" t="s">
        <v>52</v>
      </c>
      <c r="G1416" s="162"/>
      <c r="H1416" s="162"/>
      <c r="I1416" s="162"/>
      <c r="J1416" s="162"/>
      <c r="K1416" s="162"/>
      <c r="L1416" s="162"/>
      <c r="M1416" s="162"/>
      <c r="N1416" s="162"/>
      <c r="O1416" s="162"/>
      <c r="P1416" s="162"/>
      <c r="Q1416" s="162"/>
      <c r="R1416" s="162"/>
      <c r="S1416" s="162"/>
      <c r="T1416" s="162"/>
      <c r="U1416" s="162"/>
      <c r="V1416" s="162"/>
      <c r="W1416" s="162"/>
      <c r="X1416" s="162"/>
      <c r="Y1416" s="162"/>
      <c r="Z1416" s="162"/>
      <c r="AA1416" s="162"/>
      <c r="AB1416" s="162"/>
      <c r="AC1416" s="162"/>
      <c r="AD1416" s="162"/>
      <c r="AE1416" s="162"/>
      <c r="AF1416" s="162"/>
      <c r="AG1416" s="162"/>
    </row>
    <row r="1417" spans="1:33" ht="25.5" hidden="1" customHeight="1">
      <c r="A1417" s="17" t="s">
        <v>160</v>
      </c>
      <c r="B1417" s="15">
        <v>793</v>
      </c>
      <c r="C1417" s="16" t="s">
        <v>26</v>
      </c>
      <c r="D1417" s="16" t="s">
        <v>32</v>
      </c>
      <c r="E1417" s="16" t="s">
        <v>158</v>
      </c>
      <c r="F1417" s="16"/>
      <c r="G1417" s="159">
        <f>G1418</f>
        <v>0</v>
      </c>
      <c r="H1417" s="159">
        <f t="shared" ref="H1417:AG1418" si="596">H1418</f>
        <v>0</v>
      </c>
      <c r="I1417" s="159">
        <f t="shared" si="596"/>
        <v>0</v>
      </c>
      <c r="J1417" s="159">
        <f t="shared" si="596"/>
        <v>0</v>
      </c>
      <c r="K1417" s="159">
        <f t="shared" si="596"/>
        <v>0</v>
      </c>
      <c r="L1417" s="159">
        <f t="shared" si="596"/>
        <v>0</v>
      </c>
      <c r="M1417" s="159">
        <f t="shared" si="596"/>
        <v>0</v>
      </c>
      <c r="N1417" s="159">
        <f t="shared" si="596"/>
        <v>0</v>
      </c>
      <c r="O1417" s="159">
        <f t="shared" si="596"/>
        <v>0</v>
      </c>
      <c r="P1417" s="159">
        <f t="shared" si="596"/>
        <v>0</v>
      </c>
      <c r="Q1417" s="159">
        <f t="shared" si="596"/>
        <v>0</v>
      </c>
      <c r="R1417" s="159">
        <f t="shared" si="596"/>
        <v>0</v>
      </c>
      <c r="S1417" s="159">
        <f t="shared" si="596"/>
        <v>0</v>
      </c>
      <c r="T1417" s="159">
        <f t="shared" si="596"/>
        <v>0</v>
      </c>
      <c r="U1417" s="159">
        <f t="shared" si="596"/>
        <v>0</v>
      </c>
      <c r="V1417" s="159">
        <f t="shared" si="596"/>
        <v>0</v>
      </c>
      <c r="W1417" s="159">
        <f t="shared" si="596"/>
        <v>0</v>
      </c>
      <c r="X1417" s="159">
        <f t="shared" si="596"/>
        <v>0</v>
      </c>
      <c r="Y1417" s="159">
        <f t="shared" si="596"/>
        <v>0</v>
      </c>
      <c r="Z1417" s="159">
        <f t="shared" si="596"/>
        <v>0</v>
      </c>
      <c r="AA1417" s="159">
        <f t="shared" si="596"/>
        <v>0</v>
      </c>
      <c r="AB1417" s="159">
        <f t="shared" si="596"/>
        <v>0</v>
      </c>
      <c r="AC1417" s="159">
        <f t="shared" si="596"/>
        <v>0</v>
      </c>
      <c r="AD1417" s="159">
        <f t="shared" si="596"/>
        <v>0</v>
      </c>
      <c r="AE1417" s="159">
        <f t="shared" si="596"/>
        <v>0</v>
      </c>
      <c r="AF1417" s="159">
        <f t="shared" si="596"/>
        <v>0</v>
      </c>
      <c r="AG1417" s="159">
        <f t="shared" si="596"/>
        <v>0</v>
      </c>
    </row>
    <row r="1418" spans="1:33" ht="25.5" hidden="1" customHeight="1">
      <c r="A1418" s="17" t="s">
        <v>159</v>
      </c>
      <c r="B1418" s="15">
        <v>793</v>
      </c>
      <c r="C1418" s="16" t="s">
        <v>26</v>
      </c>
      <c r="D1418" s="16" t="s">
        <v>32</v>
      </c>
      <c r="E1418" s="16" t="s">
        <v>158</v>
      </c>
      <c r="F1418" s="16" t="s">
        <v>696</v>
      </c>
      <c r="G1418" s="159">
        <f>G1419</f>
        <v>0</v>
      </c>
      <c r="H1418" s="159">
        <f t="shared" si="596"/>
        <v>0</v>
      </c>
      <c r="I1418" s="159">
        <f t="shared" si="596"/>
        <v>0</v>
      </c>
      <c r="J1418" s="159">
        <f t="shared" si="596"/>
        <v>0</v>
      </c>
      <c r="K1418" s="159">
        <f t="shared" si="596"/>
        <v>0</v>
      </c>
      <c r="L1418" s="159">
        <f t="shared" si="596"/>
        <v>0</v>
      </c>
      <c r="M1418" s="159">
        <f t="shared" si="596"/>
        <v>0</v>
      </c>
      <c r="N1418" s="159">
        <f t="shared" si="596"/>
        <v>0</v>
      </c>
      <c r="O1418" s="159">
        <f t="shared" si="596"/>
        <v>0</v>
      </c>
      <c r="P1418" s="159">
        <f t="shared" si="596"/>
        <v>0</v>
      </c>
      <c r="Q1418" s="159">
        <f t="shared" si="596"/>
        <v>0</v>
      </c>
      <c r="R1418" s="159">
        <f t="shared" si="596"/>
        <v>0</v>
      </c>
      <c r="S1418" s="159">
        <f t="shared" si="596"/>
        <v>0</v>
      </c>
      <c r="T1418" s="159">
        <f t="shared" si="596"/>
        <v>0</v>
      </c>
      <c r="U1418" s="159">
        <f t="shared" si="596"/>
        <v>0</v>
      </c>
      <c r="V1418" s="159">
        <f t="shared" si="596"/>
        <v>0</v>
      </c>
      <c r="W1418" s="159">
        <f t="shared" si="596"/>
        <v>0</v>
      </c>
      <c r="X1418" s="159">
        <f t="shared" si="596"/>
        <v>0</v>
      </c>
      <c r="Y1418" s="159">
        <f t="shared" si="596"/>
        <v>0</v>
      </c>
      <c r="Z1418" s="159">
        <f t="shared" si="596"/>
        <v>0</v>
      </c>
      <c r="AA1418" s="159">
        <f t="shared" si="596"/>
        <v>0</v>
      </c>
      <c r="AB1418" s="159">
        <f t="shared" si="596"/>
        <v>0</v>
      </c>
      <c r="AC1418" s="159">
        <f t="shared" si="596"/>
        <v>0</v>
      </c>
      <c r="AD1418" s="159">
        <f t="shared" si="596"/>
        <v>0</v>
      </c>
      <c r="AE1418" s="159">
        <f t="shared" si="596"/>
        <v>0</v>
      </c>
      <c r="AF1418" s="159">
        <f t="shared" si="596"/>
        <v>0</v>
      </c>
      <c r="AG1418" s="159">
        <f t="shared" si="596"/>
        <v>0</v>
      </c>
    </row>
    <row r="1419" spans="1:33" ht="25.5" hidden="1" customHeight="1">
      <c r="A1419" s="17" t="s">
        <v>698</v>
      </c>
      <c r="B1419" s="15">
        <v>793</v>
      </c>
      <c r="C1419" s="16" t="s">
        <v>26</v>
      </c>
      <c r="D1419" s="16" t="s">
        <v>32</v>
      </c>
      <c r="E1419" s="16" t="s">
        <v>158</v>
      </c>
      <c r="F1419" s="16" t="s">
        <v>699</v>
      </c>
      <c r="G1419" s="159"/>
      <c r="H1419" s="159"/>
      <c r="I1419" s="159"/>
      <c r="J1419" s="159"/>
      <c r="K1419" s="159"/>
      <c r="L1419" s="159"/>
      <c r="M1419" s="159"/>
      <c r="N1419" s="159"/>
      <c r="O1419" s="159"/>
      <c r="P1419" s="159"/>
      <c r="Q1419" s="159"/>
      <c r="R1419" s="159"/>
      <c r="S1419" s="159"/>
      <c r="T1419" s="159"/>
      <c r="U1419" s="159"/>
      <c r="V1419" s="159"/>
      <c r="W1419" s="159"/>
      <c r="X1419" s="159"/>
      <c r="Y1419" s="159"/>
      <c r="Z1419" s="159"/>
      <c r="AA1419" s="159"/>
      <c r="AB1419" s="159"/>
      <c r="AC1419" s="159"/>
      <c r="AD1419" s="159"/>
      <c r="AE1419" s="159"/>
      <c r="AF1419" s="159"/>
      <c r="AG1419" s="159"/>
    </row>
    <row r="1420" spans="1:33" s="52" customFormat="1" hidden="1">
      <c r="A1420" s="17" t="s">
        <v>249</v>
      </c>
      <c r="B1420" s="15">
        <v>793</v>
      </c>
      <c r="C1420" s="16" t="s">
        <v>26</v>
      </c>
      <c r="D1420" s="16" t="s">
        <v>35</v>
      </c>
      <c r="E1420" s="16" t="s">
        <v>246</v>
      </c>
      <c r="F1420" s="16"/>
      <c r="G1420" s="159">
        <f>G1421</f>
        <v>0</v>
      </c>
      <c r="H1420" s="159">
        <f t="shared" ref="H1420:AG1421" si="597">H1421</f>
        <v>0</v>
      </c>
      <c r="I1420" s="159">
        <f t="shared" si="597"/>
        <v>0</v>
      </c>
      <c r="J1420" s="159">
        <f t="shared" si="597"/>
        <v>0</v>
      </c>
      <c r="K1420" s="159">
        <f t="shared" si="597"/>
        <v>0</v>
      </c>
      <c r="L1420" s="159">
        <f t="shared" si="597"/>
        <v>0</v>
      </c>
      <c r="M1420" s="159">
        <f t="shared" si="597"/>
        <v>0</v>
      </c>
      <c r="N1420" s="159">
        <f t="shared" si="597"/>
        <v>0</v>
      </c>
      <c r="O1420" s="159">
        <f t="shared" si="597"/>
        <v>0</v>
      </c>
      <c r="P1420" s="159">
        <f t="shared" si="597"/>
        <v>0</v>
      </c>
      <c r="Q1420" s="159">
        <f t="shared" si="597"/>
        <v>0</v>
      </c>
      <c r="R1420" s="159">
        <f t="shared" si="597"/>
        <v>0</v>
      </c>
      <c r="S1420" s="159">
        <f t="shared" si="597"/>
        <v>0</v>
      </c>
      <c r="T1420" s="159">
        <f t="shared" si="597"/>
        <v>0</v>
      </c>
      <c r="U1420" s="159">
        <f t="shared" si="597"/>
        <v>0</v>
      </c>
      <c r="V1420" s="159">
        <f t="shared" si="597"/>
        <v>0</v>
      </c>
      <c r="W1420" s="159">
        <f t="shared" si="597"/>
        <v>0</v>
      </c>
      <c r="X1420" s="159">
        <f t="shared" si="597"/>
        <v>0</v>
      </c>
      <c r="Y1420" s="159">
        <f t="shared" si="597"/>
        <v>0</v>
      </c>
      <c r="Z1420" s="159">
        <f t="shared" si="597"/>
        <v>0</v>
      </c>
      <c r="AA1420" s="159">
        <f t="shared" si="597"/>
        <v>0</v>
      </c>
      <c r="AB1420" s="159">
        <f t="shared" si="597"/>
        <v>0</v>
      </c>
      <c r="AC1420" s="159">
        <f t="shared" si="597"/>
        <v>0</v>
      </c>
      <c r="AD1420" s="159">
        <f t="shared" si="597"/>
        <v>0</v>
      </c>
      <c r="AE1420" s="159">
        <f t="shared" si="597"/>
        <v>0</v>
      </c>
      <c r="AF1420" s="159">
        <f t="shared" si="597"/>
        <v>0</v>
      </c>
      <c r="AG1420" s="159">
        <f t="shared" si="597"/>
        <v>0</v>
      </c>
    </row>
    <row r="1421" spans="1:33" s="52" customFormat="1" hidden="1">
      <c r="A1421" s="17" t="s">
        <v>649</v>
      </c>
      <c r="B1421" s="15">
        <v>793</v>
      </c>
      <c r="C1421" s="16" t="s">
        <v>26</v>
      </c>
      <c r="D1421" s="16" t="s">
        <v>35</v>
      </c>
      <c r="E1421" s="16" t="s">
        <v>246</v>
      </c>
      <c r="F1421" s="16" t="s">
        <v>50</v>
      </c>
      <c r="G1421" s="159">
        <f>G1422</f>
        <v>0</v>
      </c>
      <c r="H1421" s="159">
        <f t="shared" si="597"/>
        <v>0</v>
      </c>
      <c r="I1421" s="159">
        <f t="shared" si="597"/>
        <v>0</v>
      </c>
      <c r="J1421" s="159">
        <f t="shared" si="597"/>
        <v>0</v>
      </c>
      <c r="K1421" s="159">
        <f t="shared" si="597"/>
        <v>0</v>
      </c>
      <c r="L1421" s="159">
        <f t="shared" si="597"/>
        <v>0</v>
      </c>
      <c r="M1421" s="159">
        <f t="shared" si="597"/>
        <v>0</v>
      </c>
      <c r="N1421" s="159">
        <f t="shared" si="597"/>
        <v>0</v>
      </c>
      <c r="O1421" s="159">
        <f t="shared" si="597"/>
        <v>0</v>
      </c>
      <c r="P1421" s="159">
        <f t="shared" si="597"/>
        <v>0</v>
      </c>
      <c r="Q1421" s="159">
        <f t="shared" si="597"/>
        <v>0</v>
      </c>
      <c r="R1421" s="159">
        <f t="shared" si="597"/>
        <v>0</v>
      </c>
      <c r="S1421" s="159">
        <f t="shared" si="597"/>
        <v>0</v>
      </c>
      <c r="T1421" s="159">
        <f t="shared" si="597"/>
        <v>0</v>
      </c>
      <c r="U1421" s="159">
        <f t="shared" si="597"/>
        <v>0</v>
      </c>
      <c r="V1421" s="159">
        <f t="shared" si="597"/>
        <v>0</v>
      </c>
      <c r="W1421" s="159">
        <f t="shared" si="597"/>
        <v>0</v>
      </c>
      <c r="X1421" s="159">
        <f t="shared" si="597"/>
        <v>0</v>
      </c>
      <c r="Y1421" s="159">
        <f t="shared" si="597"/>
        <v>0</v>
      </c>
      <c r="Z1421" s="159">
        <f t="shared" si="597"/>
        <v>0</v>
      </c>
      <c r="AA1421" s="159">
        <f t="shared" si="597"/>
        <v>0</v>
      </c>
      <c r="AB1421" s="159">
        <f t="shared" si="597"/>
        <v>0</v>
      </c>
      <c r="AC1421" s="159">
        <f t="shared" si="597"/>
        <v>0</v>
      </c>
      <c r="AD1421" s="159">
        <f t="shared" si="597"/>
        <v>0</v>
      </c>
      <c r="AE1421" s="159">
        <f t="shared" si="597"/>
        <v>0</v>
      </c>
      <c r="AF1421" s="159">
        <f t="shared" si="597"/>
        <v>0</v>
      </c>
      <c r="AG1421" s="159">
        <f t="shared" si="597"/>
        <v>0</v>
      </c>
    </row>
    <row r="1422" spans="1:33" s="52" customFormat="1" ht="25.5" hidden="1">
      <c r="A1422" s="17" t="s">
        <v>51</v>
      </c>
      <c r="B1422" s="15">
        <v>793</v>
      </c>
      <c r="C1422" s="16" t="s">
        <v>26</v>
      </c>
      <c r="D1422" s="16" t="s">
        <v>35</v>
      </c>
      <c r="E1422" s="16" t="s">
        <v>246</v>
      </c>
      <c r="F1422" s="16" t="s">
        <v>52</v>
      </c>
      <c r="G1422" s="159">
        <f>'прил 7'!G998</f>
        <v>0</v>
      </c>
      <c r="H1422" s="159">
        <f>'прил 7'!H998</f>
        <v>0</v>
      </c>
      <c r="I1422" s="159">
        <f>'прил 7'!I998</f>
        <v>0</v>
      </c>
      <c r="J1422" s="159">
        <f>'прил 7'!J998</f>
        <v>0</v>
      </c>
      <c r="K1422" s="159">
        <f>'прил 7'!K998</f>
        <v>0</v>
      </c>
      <c r="L1422" s="159">
        <f>'прил 7'!L998</f>
        <v>0</v>
      </c>
      <c r="M1422" s="159">
        <f>'прил 7'!M998</f>
        <v>0</v>
      </c>
      <c r="N1422" s="159">
        <f>'прил 7'!N998</f>
        <v>0</v>
      </c>
      <c r="O1422" s="159">
        <f>'прил 7'!O998</f>
        <v>0</v>
      </c>
      <c r="P1422" s="159">
        <f>'прил 7'!P998</f>
        <v>0</v>
      </c>
      <c r="Q1422" s="159">
        <f>'прил 7'!Q998</f>
        <v>0</v>
      </c>
      <c r="R1422" s="159">
        <f>'прил 7'!R998</f>
        <v>0</v>
      </c>
      <c r="S1422" s="159">
        <f>'прил 7'!S998</f>
        <v>0</v>
      </c>
      <c r="T1422" s="159">
        <f>'прил 7'!T998</f>
        <v>0</v>
      </c>
      <c r="U1422" s="159">
        <f>'прил 7'!U998</f>
        <v>0</v>
      </c>
      <c r="V1422" s="159">
        <f>'прил 7'!V998</f>
        <v>0</v>
      </c>
      <c r="W1422" s="159">
        <f>'прил 7'!W998</f>
        <v>0</v>
      </c>
      <c r="X1422" s="159">
        <f>'прил 7'!X998</f>
        <v>0</v>
      </c>
      <c r="Y1422" s="159">
        <f>'прил 7'!Y998</f>
        <v>0</v>
      </c>
      <c r="Z1422" s="159">
        <f>'прил 7'!Z998</f>
        <v>0</v>
      </c>
      <c r="AA1422" s="159">
        <f>'прил 7'!AA998</f>
        <v>0</v>
      </c>
      <c r="AB1422" s="159">
        <f>'прил 7'!AB998</f>
        <v>0</v>
      </c>
      <c r="AC1422" s="159">
        <f>'прил 7'!AC998</f>
        <v>0</v>
      </c>
      <c r="AD1422" s="159">
        <f>'прил 7'!AD998</f>
        <v>0</v>
      </c>
      <c r="AE1422" s="159">
        <f>'прил 7'!AE998</f>
        <v>0</v>
      </c>
      <c r="AF1422" s="159">
        <f>'прил 7'!AF998</f>
        <v>0</v>
      </c>
      <c r="AG1422" s="159">
        <f>'прил 7'!AG998</f>
        <v>0</v>
      </c>
    </row>
    <row r="1423" spans="1:33" ht="25.5" hidden="1" customHeight="1">
      <c r="A1423" s="17"/>
      <c r="B1423" s="15"/>
      <c r="C1423" s="16"/>
      <c r="D1423" s="16"/>
      <c r="E1423" s="16"/>
      <c r="F1423" s="16"/>
      <c r="G1423" s="159"/>
      <c r="H1423" s="159"/>
      <c r="I1423" s="159"/>
      <c r="J1423" s="159"/>
      <c r="K1423" s="159"/>
      <c r="L1423" s="159"/>
      <c r="M1423" s="159"/>
      <c r="N1423" s="159"/>
      <c r="O1423" s="159"/>
      <c r="P1423" s="159"/>
      <c r="Q1423" s="159"/>
      <c r="R1423" s="159"/>
      <c r="S1423" s="159"/>
      <c r="T1423" s="159"/>
      <c r="U1423" s="159"/>
      <c r="V1423" s="159"/>
      <c r="W1423" s="159"/>
      <c r="X1423" s="159"/>
      <c r="Y1423" s="159"/>
      <c r="Z1423" s="159"/>
      <c r="AA1423" s="159"/>
      <c r="AB1423" s="159"/>
      <c r="AC1423" s="159"/>
      <c r="AD1423" s="159"/>
      <c r="AE1423" s="159"/>
      <c r="AF1423" s="159"/>
      <c r="AG1423" s="159"/>
    </row>
    <row r="1424" spans="1:33" ht="27" customHeight="1">
      <c r="A1424" s="17" t="s">
        <v>866</v>
      </c>
      <c r="B1424" s="15">
        <v>792</v>
      </c>
      <c r="C1424" s="16" t="s">
        <v>26</v>
      </c>
      <c r="D1424" s="16" t="s">
        <v>32</v>
      </c>
      <c r="E1424" s="16" t="s">
        <v>865</v>
      </c>
      <c r="F1424" s="16"/>
      <c r="G1424" s="159">
        <f>G1426</f>
        <v>27035</v>
      </c>
      <c r="H1424" s="159">
        <f t="shared" ref="H1424:AG1424" si="598">H1426</f>
        <v>27036</v>
      </c>
      <c r="I1424" s="159">
        <f t="shared" si="598"/>
        <v>27037</v>
      </c>
      <c r="J1424" s="159">
        <f t="shared" si="598"/>
        <v>27038</v>
      </c>
      <c r="K1424" s="159">
        <f t="shared" si="598"/>
        <v>27039</v>
      </c>
      <c r="L1424" s="159">
        <f t="shared" si="598"/>
        <v>27040</v>
      </c>
      <c r="M1424" s="159">
        <f t="shared" si="598"/>
        <v>27041</v>
      </c>
      <c r="N1424" s="159">
        <f t="shared" si="598"/>
        <v>27042</v>
      </c>
      <c r="O1424" s="159">
        <f t="shared" si="598"/>
        <v>27043</v>
      </c>
      <c r="P1424" s="159">
        <f t="shared" si="598"/>
        <v>27044</v>
      </c>
      <c r="Q1424" s="159">
        <f t="shared" si="598"/>
        <v>27045</v>
      </c>
      <c r="R1424" s="159">
        <f t="shared" si="598"/>
        <v>27035</v>
      </c>
      <c r="S1424" s="159">
        <f t="shared" si="598"/>
        <v>0</v>
      </c>
      <c r="T1424" s="159">
        <f t="shared" si="598"/>
        <v>0</v>
      </c>
      <c r="U1424" s="159">
        <f t="shared" si="598"/>
        <v>0</v>
      </c>
      <c r="V1424" s="159">
        <f t="shared" si="598"/>
        <v>0</v>
      </c>
      <c r="W1424" s="159">
        <f t="shared" si="598"/>
        <v>0</v>
      </c>
      <c r="X1424" s="159">
        <f t="shared" si="598"/>
        <v>0</v>
      </c>
      <c r="Y1424" s="159">
        <f t="shared" si="598"/>
        <v>0</v>
      </c>
      <c r="Z1424" s="159">
        <f t="shared" si="598"/>
        <v>0</v>
      </c>
      <c r="AA1424" s="159">
        <f t="shared" si="598"/>
        <v>0</v>
      </c>
      <c r="AB1424" s="159">
        <f t="shared" si="598"/>
        <v>0</v>
      </c>
      <c r="AC1424" s="159">
        <f t="shared" si="598"/>
        <v>0</v>
      </c>
      <c r="AD1424" s="159">
        <f t="shared" si="598"/>
        <v>0</v>
      </c>
      <c r="AE1424" s="159">
        <f t="shared" si="598"/>
        <v>0</v>
      </c>
      <c r="AF1424" s="159">
        <f t="shared" si="598"/>
        <v>0</v>
      </c>
      <c r="AG1424" s="159">
        <f t="shared" si="598"/>
        <v>27035</v>
      </c>
    </row>
    <row r="1425" spans="1:33" ht="27" customHeight="1">
      <c r="A1425" s="17" t="s">
        <v>100</v>
      </c>
      <c r="B1425" s="15">
        <v>792</v>
      </c>
      <c r="C1425" s="16" t="s">
        <v>26</v>
      </c>
      <c r="D1425" s="16" t="s">
        <v>32</v>
      </c>
      <c r="E1425" s="16" t="s">
        <v>865</v>
      </c>
      <c r="F1425" s="16" t="s">
        <v>101</v>
      </c>
      <c r="G1425" s="159">
        <f>G1426</f>
        <v>27035</v>
      </c>
      <c r="H1425" s="159">
        <f t="shared" ref="H1425:AG1425" si="599">H1426</f>
        <v>27036</v>
      </c>
      <c r="I1425" s="159">
        <f t="shared" si="599"/>
        <v>27037</v>
      </c>
      <c r="J1425" s="159">
        <f t="shared" si="599"/>
        <v>27038</v>
      </c>
      <c r="K1425" s="159">
        <f t="shared" si="599"/>
        <v>27039</v>
      </c>
      <c r="L1425" s="159">
        <f t="shared" si="599"/>
        <v>27040</v>
      </c>
      <c r="M1425" s="159">
        <f t="shared" si="599"/>
        <v>27041</v>
      </c>
      <c r="N1425" s="159">
        <f t="shared" si="599"/>
        <v>27042</v>
      </c>
      <c r="O1425" s="159">
        <f t="shared" si="599"/>
        <v>27043</v>
      </c>
      <c r="P1425" s="159">
        <f t="shared" si="599"/>
        <v>27044</v>
      </c>
      <c r="Q1425" s="159">
        <f t="shared" si="599"/>
        <v>27045</v>
      </c>
      <c r="R1425" s="159">
        <f t="shared" si="599"/>
        <v>27035</v>
      </c>
      <c r="S1425" s="159">
        <f t="shared" si="599"/>
        <v>0</v>
      </c>
      <c r="T1425" s="159">
        <f t="shared" si="599"/>
        <v>0</v>
      </c>
      <c r="U1425" s="159">
        <f t="shared" si="599"/>
        <v>0</v>
      </c>
      <c r="V1425" s="159">
        <f t="shared" si="599"/>
        <v>0</v>
      </c>
      <c r="W1425" s="159">
        <f t="shared" si="599"/>
        <v>0</v>
      </c>
      <c r="X1425" s="159">
        <f t="shared" si="599"/>
        <v>0</v>
      </c>
      <c r="Y1425" s="159">
        <f t="shared" si="599"/>
        <v>0</v>
      </c>
      <c r="Z1425" s="159">
        <f t="shared" si="599"/>
        <v>0</v>
      </c>
      <c r="AA1425" s="159">
        <f t="shared" si="599"/>
        <v>0</v>
      </c>
      <c r="AB1425" s="159">
        <f t="shared" si="599"/>
        <v>0</v>
      </c>
      <c r="AC1425" s="159">
        <f t="shared" si="599"/>
        <v>0</v>
      </c>
      <c r="AD1425" s="159">
        <f t="shared" si="599"/>
        <v>0</v>
      </c>
      <c r="AE1425" s="159">
        <f t="shared" si="599"/>
        <v>0</v>
      </c>
      <c r="AF1425" s="159">
        <f t="shared" si="599"/>
        <v>0</v>
      </c>
      <c r="AG1425" s="159">
        <f t="shared" si="599"/>
        <v>27035</v>
      </c>
    </row>
    <row r="1426" spans="1:33">
      <c r="A1426" s="17" t="s">
        <v>657</v>
      </c>
      <c r="B1426" s="15">
        <v>792</v>
      </c>
      <c r="C1426" s="16" t="s">
        <v>26</v>
      </c>
      <c r="D1426" s="16" t="s">
        <v>32</v>
      </c>
      <c r="E1426" s="16" t="s">
        <v>865</v>
      </c>
      <c r="F1426" s="16" t="s">
        <v>656</v>
      </c>
      <c r="G1426" s="159">
        <f>'прил 7'!G840+'прил 7'!G1067</f>
        <v>27035</v>
      </c>
      <c r="H1426" s="159">
        <f>'прил 7'!H840+'прил 7'!H1067</f>
        <v>27036</v>
      </c>
      <c r="I1426" s="159">
        <f>'прил 7'!I840+'прил 7'!I1067</f>
        <v>27037</v>
      </c>
      <c r="J1426" s="159">
        <f>'прил 7'!J840+'прил 7'!J1067</f>
        <v>27038</v>
      </c>
      <c r="K1426" s="159">
        <f>'прил 7'!K840+'прил 7'!K1067</f>
        <v>27039</v>
      </c>
      <c r="L1426" s="159">
        <f>'прил 7'!L840+'прил 7'!L1067</f>
        <v>27040</v>
      </c>
      <c r="M1426" s="159">
        <f>'прил 7'!M840+'прил 7'!M1067</f>
        <v>27041</v>
      </c>
      <c r="N1426" s="159">
        <f>'прил 7'!N840+'прил 7'!N1067</f>
        <v>27042</v>
      </c>
      <c r="O1426" s="159">
        <f>'прил 7'!O840+'прил 7'!O1067</f>
        <v>27043</v>
      </c>
      <c r="P1426" s="159">
        <f>'прил 7'!P840+'прил 7'!P1067</f>
        <v>27044</v>
      </c>
      <c r="Q1426" s="159">
        <f>'прил 7'!Q840+'прил 7'!Q1067</f>
        <v>27045</v>
      </c>
      <c r="R1426" s="159">
        <f>'прил 7'!R840+'прил 7'!R1067</f>
        <v>27035</v>
      </c>
      <c r="S1426" s="159">
        <f>'прил 7'!S840+'прил 7'!S1067</f>
        <v>0</v>
      </c>
      <c r="T1426" s="159">
        <f>'прил 7'!T840+'прил 7'!T1067</f>
        <v>0</v>
      </c>
      <c r="U1426" s="159">
        <f>'прил 7'!U840+'прил 7'!U1067</f>
        <v>0</v>
      </c>
      <c r="V1426" s="159">
        <f>'прил 7'!V840+'прил 7'!V1067</f>
        <v>0</v>
      </c>
      <c r="W1426" s="159">
        <f>'прил 7'!W840+'прил 7'!W1067</f>
        <v>0</v>
      </c>
      <c r="X1426" s="159">
        <f>'прил 7'!X840+'прил 7'!X1067</f>
        <v>0</v>
      </c>
      <c r="Y1426" s="159">
        <f>'прил 7'!Y840+'прил 7'!Y1067</f>
        <v>0</v>
      </c>
      <c r="Z1426" s="159">
        <f>'прил 7'!Z840+'прил 7'!Z1067</f>
        <v>0</v>
      </c>
      <c r="AA1426" s="159">
        <f>'прил 7'!AA840+'прил 7'!AA1067</f>
        <v>0</v>
      </c>
      <c r="AB1426" s="159">
        <f>'прил 7'!AB840+'прил 7'!AB1067</f>
        <v>0</v>
      </c>
      <c r="AC1426" s="159">
        <f>'прил 7'!AC840+'прил 7'!AC1067</f>
        <v>0</v>
      </c>
      <c r="AD1426" s="159">
        <f>'прил 7'!AD840+'прил 7'!AD1067</f>
        <v>0</v>
      </c>
      <c r="AE1426" s="159">
        <f>'прил 7'!AE840+'прил 7'!AE1067</f>
        <v>0</v>
      </c>
      <c r="AF1426" s="159">
        <f>'прил 7'!AF840+'прил 7'!AF1067</f>
        <v>0</v>
      </c>
      <c r="AG1426" s="159">
        <v>27035</v>
      </c>
    </row>
    <row r="1427" spans="1:33" ht="25.5" customHeight="1">
      <c r="A1427" s="17" t="s">
        <v>932</v>
      </c>
      <c r="B1427" s="15">
        <v>792</v>
      </c>
      <c r="C1427" s="16" t="s">
        <v>26</v>
      </c>
      <c r="D1427" s="16" t="s">
        <v>32</v>
      </c>
      <c r="E1427" s="16" t="s">
        <v>931</v>
      </c>
      <c r="F1427" s="16"/>
      <c r="G1427" s="159">
        <f>G1429</f>
        <v>122223.51</v>
      </c>
      <c r="H1427" s="159">
        <f t="shared" ref="H1427:AG1427" si="600">H1429</f>
        <v>122224.51</v>
      </c>
      <c r="I1427" s="159">
        <f t="shared" si="600"/>
        <v>122225.51</v>
      </c>
      <c r="J1427" s="159">
        <f t="shared" si="600"/>
        <v>122226.51</v>
      </c>
      <c r="K1427" s="159">
        <f t="shared" si="600"/>
        <v>122227.51</v>
      </c>
      <c r="L1427" s="159">
        <f t="shared" si="600"/>
        <v>122228.51</v>
      </c>
      <c r="M1427" s="159">
        <f t="shared" si="600"/>
        <v>122229.51</v>
      </c>
      <c r="N1427" s="159">
        <f t="shared" si="600"/>
        <v>122230.51</v>
      </c>
      <c r="O1427" s="159">
        <f t="shared" si="600"/>
        <v>122231.51</v>
      </c>
      <c r="P1427" s="159">
        <f t="shared" si="600"/>
        <v>122232.51</v>
      </c>
      <c r="Q1427" s="159">
        <f t="shared" si="600"/>
        <v>122233.51</v>
      </c>
      <c r="R1427" s="159">
        <f t="shared" si="600"/>
        <v>122223.51</v>
      </c>
      <c r="S1427" s="159">
        <f t="shared" si="600"/>
        <v>40000</v>
      </c>
      <c r="T1427" s="159">
        <f t="shared" si="600"/>
        <v>40000</v>
      </c>
      <c r="U1427" s="159">
        <f t="shared" si="600"/>
        <v>40000</v>
      </c>
      <c r="V1427" s="159">
        <f t="shared" si="600"/>
        <v>40000</v>
      </c>
      <c r="W1427" s="159">
        <f t="shared" si="600"/>
        <v>40000</v>
      </c>
      <c r="X1427" s="159">
        <f t="shared" si="600"/>
        <v>40000</v>
      </c>
      <c r="Y1427" s="159">
        <f t="shared" si="600"/>
        <v>40000</v>
      </c>
      <c r="Z1427" s="159">
        <f t="shared" si="600"/>
        <v>40000</v>
      </c>
      <c r="AA1427" s="159">
        <f t="shared" si="600"/>
        <v>40000</v>
      </c>
      <c r="AB1427" s="159">
        <f t="shared" si="600"/>
        <v>40000</v>
      </c>
      <c r="AC1427" s="159">
        <f t="shared" si="600"/>
        <v>40000</v>
      </c>
      <c r="AD1427" s="159">
        <f t="shared" si="600"/>
        <v>40000</v>
      </c>
      <c r="AE1427" s="159">
        <f t="shared" si="600"/>
        <v>40000</v>
      </c>
      <c r="AF1427" s="159">
        <f t="shared" si="600"/>
        <v>40000</v>
      </c>
      <c r="AG1427" s="159">
        <f t="shared" si="600"/>
        <v>122223.51</v>
      </c>
    </row>
    <row r="1428" spans="1:33">
      <c r="A1428" s="17" t="s">
        <v>100</v>
      </c>
      <c r="B1428" s="15">
        <v>792</v>
      </c>
      <c r="C1428" s="16" t="s">
        <v>26</v>
      </c>
      <c r="D1428" s="16" t="s">
        <v>32</v>
      </c>
      <c r="E1428" s="16" t="s">
        <v>931</v>
      </c>
      <c r="F1428" s="16" t="s">
        <v>101</v>
      </c>
      <c r="G1428" s="159">
        <f>G1429</f>
        <v>122223.51</v>
      </c>
      <c r="H1428" s="159">
        <f t="shared" ref="H1428:AG1428" si="601">H1429</f>
        <v>122224.51</v>
      </c>
      <c r="I1428" s="159">
        <f t="shared" si="601"/>
        <v>122225.51</v>
      </c>
      <c r="J1428" s="159">
        <f t="shared" si="601"/>
        <v>122226.51</v>
      </c>
      <c r="K1428" s="159">
        <f t="shared" si="601"/>
        <v>122227.51</v>
      </c>
      <c r="L1428" s="159">
        <f t="shared" si="601"/>
        <v>122228.51</v>
      </c>
      <c r="M1428" s="159">
        <f t="shared" si="601"/>
        <v>122229.51</v>
      </c>
      <c r="N1428" s="159">
        <f t="shared" si="601"/>
        <v>122230.51</v>
      </c>
      <c r="O1428" s="159">
        <f t="shared" si="601"/>
        <v>122231.51</v>
      </c>
      <c r="P1428" s="159">
        <f t="shared" si="601"/>
        <v>122232.51</v>
      </c>
      <c r="Q1428" s="159">
        <f t="shared" si="601"/>
        <v>122233.51</v>
      </c>
      <c r="R1428" s="159">
        <f t="shared" si="601"/>
        <v>122223.51</v>
      </c>
      <c r="S1428" s="159">
        <f t="shared" si="601"/>
        <v>40000</v>
      </c>
      <c r="T1428" s="159">
        <f t="shared" si="601"/>
        <v>40000</v>
      </c>
      <c r="U1428" s="159">
        <f t="shared" si="601"/>
        <v>40000</v>
      </c>
      <c r="V1428" s="159">
        <f t="shared" si="601"/>
        <v>40000</v>
      </c>
      <c r="W1428" s="159">
        <f t="shared" si="601"/>
        <v>40000</v>
      </c>
      <c r="X1428" s="159">
        <f t="shared" si="601"/>
        <v>40000</v>
      </c>
      <c r="Y1428" s="159">
        <f t="shared" si="601"/>
        <v>40000</v>
      </c>
      <c r="Z1428" s="159">
        <f t="shared" si="601"/>
        <v>40000</v>
      </c>
      <c r="AA1428" s="159">
        <f t="shared" si="601"/>
        <v>40000</v>
      </c>
      <c r="AB1428" s="159">
        <f t="shared" si="601"/>
        <v>40000</v>
      </c>
      <c r="AC1428" s="159">
        <f t="shared" si="601"/>
        <v>40000</v>
      </c>
      <c r="AD1428" s="159">
        <f t="shared" si="601"/>
        <v>40000</v>
      </c>
      <c r="AE1428" s="159">
        <f t="shared" si="601"/>
        <v>40000</v>
      </c>
      <c r="AF1428" s="159">
        <f t="shared" si="601"/>
        <v>40000</v>
      </c>
      <c r="AG1428" s="159">
        <f t="shared" si="601"/>
        <v>122223.51</v>
      </c>
    </row>
    <row r="1429" spans="1:33">
      <c r="A1429" s="17" t="s">
        <v>907</v>
      </c>
      <c r="B1429" s="15">
        <v>792</v>
      </c>
      <c r="C1429" s="16" t="s">
        <v>26</v>
      </c>
      <c r="D1429" s="16" t="s">
        <v>32</v>
      </c>
      <c r="E1429" s="16" t="s">
        <v>931</v>
      </c>
      <c r="F1429" s="16" t="s">
        <v>656</v>
      </c>
      <c r="G1429" s="159">
        <f>40000+'прил 7'!G1070+'прил 7'!G467</f>
        <v>122223.51</v>
      </c>
      <c r="H1429" s="159">
        <f>40000+'прил 7'!H1070+'прил 7'!H467</f>
        <v>122224.51</v>
      </c>
      <c r="I1429" s="159">
        <f>40000+'прил 7'!I1070+'прил 7'!I467</f>
        <v>122225.51</v>
      </c>
      <c r="J1429" s="159">
        <f>40000+'прил 7'!J1070+'прил 7'!J467</f>
        <v>122226.51</v>
      </c>
      <c r="K1429" s="159">
        <f>40000+'прил 7'!K1070+'прил 7'!K467</f>
        <v>122227.51</v>
      </c>
      <c r="L1429" s="159">
        <f>40000+'прил 7'!L1070+'прил 7'!L467</f>
        <v>122228.51</v>
      </c>
      <c r="M1429" s="159">
        <f>40000+'прил 7'!M1070+'прил 7'!M467</f>
        <v>122229.51</v>
      </c>
      <c r="N1429" s="159">
        <f>40000+'прил 7'!N1070+'прил 7'!N467</f>
        <v>122230.51</v>
      </c>
      <c r="O1429" s="159">
        <f>40000+'прил 7'!O1070+'прил 7'!O467</f>
        <v>122231.51</v>
      </c>
      <c r="P1429" s="159">
        <f>40000+'прил 7'!P1070+'прил 7'!P467</f>
        <v>122232.51</v>
      </c>
      <c r="Q1429" s="159">
        <f>40000+'прил 7'!Q1070+'прил 7'!Q467</f>
        <v>122233.51</v>
      </c>
      <c r="R1429" s="159">
        <f>40000+'прил 7'!R1070+'прил 7'!R467</f>
        <v>122223.51</v>
      </c>
      <c r="S1429" s="159">
        <f>40000+'прил 7'!S1070+'прил 7'!S467</f>
        <v>40000</v>
      </c>
      <c r="T1429" s="159">
        <f>40000+'прил 7'!T1070+'прил 7'!T467</f>
        <v>40000</v>
      </c>
      <c r="U1429" s="159">
        <f>40000+'прил 7'!U1070+'прил 7'!U467</f>
        <v>40000</v>
      </c>
      <c r="V1429" s="159">
        <f>40000+'прил 7'!V1070+'прил 7'!V467</f>
        <v>40000</v>
      </c>
      <c r="W1429" s="159">
        <f>40000+'прил 7'!W1070+'прил 7'!W467</f>
        <v>40000</v>
      </c>
      <c r="X1429" s="159">
        <f>40000+'прил 7'!X1070+'прил 7'!X467</f>
        <v>40000</v>
      </c>
      <c r="Y1429" s="159">
        <f>40000+'прил 7'!Y1070+'прил 7'!Y467</f>
        <v>40000</v>
      </c>
      <c r="Z1429" s="159">
        <f>40000+'прил 7'!Z1070+'прил 7'!Z467</f>
        <v>40000</v>
      </c>
      <c r="AA1429" s="159">
        <f>40000+'прил 7'!AA1070+'прил 7'!AA467</f>
        <v>40000</v>
      </c>
      <c r="AB1429" s="159">
        <f>40000+'прил 7'!AB1070+'прил 7'!AB467</f>
        <v>40000</v>
      </c>
      <c r="AC1429" s="159">
        <f>40000+'прил 7'!AC1070+'прил 7'!AC467</f>
        <v>40000</v>
      </c>
      <c r="AD1429" s="159">
        <f>40000+'прил 7'!AD1070+'прил 7'!AD467</f>
        <v>40000</v>
      </c>
      <c r="AE1429" s="159">
        <f>40000+'прил 7'!AE1070+'прил 7'!AE467</f>
        <v>40000</v>
      </c>
      <c r="AF1429" s="159">
        <f>40000+'прил 7'!AF1070+'прил 7'!AF467</f>
        <v>40000</v>
      </c>
      <c r="AG1429" s="159">
        <v>122223.51</v>
      </c>
    </row>
    <row r="1430" spans="1:33" ht="25.5" customHeight="1">
      <c r="A1430" s="17" t="s">
        <v>937</v>
      </c>
      <c r="B1430" s="15">
        <v>792</v>
      </c>
      <c r="C1430" s="16" t="s">
        <v>26</v>
      </c>
      <c r="D1430" s="16" t="s">
        <v>32</v>
      </c>
      <c r="E1430" s="16" t="s">
        <v>936</v>
      </c>
      <c r="F1430" s="16"/>
      <c r="G1430" s="159">
        <f>G1431</f>
        <v>164748</v>
      </c>
      <c r="H1430" s="159">
        <f t="shared" ref="H1430:AG1430" si="602">H1431</f>
        <v>164749</v>
      </c>
      <c r="I1430" s="159">
        <f t="shared" si="602"/>
        <v>164750</v>
      </c>
      <c r="J1430" s="159">
        <f t="shared" si="602"/>
        <v>164751</v>
      </c>
      <c r="K1430" s="159">
        <f t="shared" si="602"/>
        <v>164752</v>
      </c>
      <c r="L1430" s="159">
        <f t="shared" si="602"/>
        <v>164753</v>
      </c>
      <c r="M1430" s="159">
        <f t="shared" si="602"/>
        <v>164754</v>
      </c>
      <c r="N1430" s="159">
        <f t="shared" si="602"/>
        <v>164755</v>
      </c>
      <c r="O1430" s="159">
        <f t="shared" si="602"/>
        <v>164756</v>
      </c>
      <c r="P1430" s="159">
        <f t="shared" si="602"/>
        <v>164757</v>
      </c>
      <c r="Q1430" s="159">
        <f t="shared" si="602"/>
        <v>164758</v>
      </c>
      <c r="R1430" s="159">
        <f t="shared" si="602"/>
        <v>164759</v>
      </c>
      <c r="S1430" s="159">
        <f t="shared" si="602"/>
        <v>10012</v>
      </c>
      <c r="T1430" s="159">
        <f t="shared" si="602"/>
        <v>10013</v>
      </c>
      <c r="U1430" s="159">
        <f t="shared" si="602"/>
        <v>10014</v>
      </c>
      <c r="V1430" s="159">
        <f t="shared" si="602"/>
        <v>10015</v>
      </c>
      <c r="W1430" s="159">
        <f t="shared" si="602"/>
        <v>10016</v>
      </c>
      <c r="X1430" s="159">
        <f t="shared" si="602"/>
        <v>10017</v>
      </c>
      <c r="Y1430" s="159">
        <f t="shared" si="602"/>
        <v>10018</v>
      </c>
      <c r="Z1430" s="159">
        <f t="shared" si="602"/>
        <v>10019</v>
      </c>
      <c r="AA1430" s="159">
        <f t="shared" si="602"/>
        <v>10020</v>
      </c>
      <c r="AB1430" s="159">
        <f t="shared" si="602"/>
        <v>10021</v>
      </c>
      <c r="AC1430" s="159">
        <f t="shared" si="602"/>
        <v>10022</v>
      </c>
      <c r="AD1430" s="159">
        <f t="shared" si="602"/>
        <v>10023</v>
      </c>
      <c r="AE1430" s="159">
        <f t="shared" si="602"/>
        <v>10024</v>
      </c>
      <c r="AF1430" s="159">
        <f t="shared" si="602"/>
        <v>10025</v>
      </c>
      <c r="AG1430" s="159">
        <f t="shared" si="602"/>
        <v>164748</v>
      </c>
    </row>
    <row r="1431" spans="1:33">
      <c r="A1431" s="17" t="s">
        <v>100</v>
      </c>
      <c r="B1431" s="15">
        <v>792</v>
      </c>
      <c r="C1431" s="16" t="s">
        <v>26</v>
      </c>
      <c r="D1431" s="16" t="s">
        <v>32</v>
      </c>
      <c r="E1431" s="16" t="s">
        <v>936</v>
      </c>
      <c r="F1431" s="16" t="s">
        <v>101</v>
      </c>
      <c r="G1431" s="159">
        <f>G1432+G1433</f>
        <v>164748</v>
      </c>
      <c r="H1431" s="159">
        <f t="shared" ref="H1431:AG1431" si="603">H1432+H1433</f>
        <v>164749</v>
      </c>
      <c r="I1431" s="159">
        <f t="shared" si="603"/>
        <v>164750</v>
      </c>
      <c r="J1431" s="159">
        <f t="shared" si="603"/>
        <v>164751</v>
      </c>
      <c r="K1431" s="159">
        <f t="shared" si="603"/>
        <v>164752</v>
      </c>
      <c r="L1431" s="159">
        <f t="shared" si="603"/>
        <v>164753</v>
      </c>
      <c r="M1431" s="159">
        <f t="shared" si="603"/>
        <v>164754</v>
      </c>
      <c r="N1431" s="159">
        <f t="shared" si="603"/>
        <v>164755</v>
      </c>
      <c r="O1431" s="159">
        <f t="shared" si="603"/>
        <v>164756</v>
      </c>
      <c r="P1431" s="159">
        <f t="shared" si="603"/>
        <v>164757</v>
      </c>
      <c r="Q1431" s="159">
        <f t="shared" si="603"/>
        <v>164758</v>
      </c>
      <c r="R1431" s="159">
        <f t="shared" si="603"/>
        <v>164759</v>
      </c>
      <c r="S1431" s="159">
        <f t="shared" si="603"/>
        <v>10012</v>
      </c>
      <c r="T1431" s="159">
        <f t="shared" si="603"/>
        <v>10013</v>
      </c>
      <c r="U1431" s="159">
        <f t="shared" si="603"/>
        <v>10014</v>
      </c>
      <c r="V1431" s="159">
        <f t="shared" si="603"/>
        <v>10015</v>
      </c>
      <c r="W1431" s="159">
        <f t="shared" si="603"/>
        <v>10016</v>
      </c>
      <c r="X1431" s="159">
        <f t="shared" si="603"/>
        <v>10017</v>
      </c>
      <c r="Y1431" s="159">
        <f t="shared" si="603"/>
        <v>10018</v>
      </c>
      <c r="Z1431" s="159">
        <f t="shared" si="603"/>
        <v>10019</v>
      </c>
      <c r="AA1431" s="159">
        <f t="shared" si="603"/>
        <v>10020</v>
      </c>
      <c r="AB1431" s="159">
        <f t="shared" si="603"/>
        <v>10021</v>
      </c>
      <c r="AC1431" s="159">
        <f t="shared" si="603"/>
        <v>10022</v>
      </c>
      <c r="AD1431" s="159">
        <f t="shared" si="603"/>
        <v>10023</v>
      </c>
      <c r="AE1431" s="159">
        <f t="shared" si="603"/>
        <v>10024</v>
      </c>
      <c r="AF1431" s="159">
        <f t="shared" si="603"/>
        <v>10025</v>
      </c>
      <c r="AG1431" s="159">
        <f t="shared" si="603"/>
        <v>164748</v>
      </c>
    </row>
    <row r="1432" spans="1:33">
      <c r="A1432" s="17" t="s">
        <v>907</v>
      </c>
      <c r="B1432" s="15">
        <v>792</v>
      </c>
      <c r="C1432" s="16" t="s">
        <v>26</v>
      </c>
      <c r="D1432" s="16" t="s">
        <v>32</v>
      </c>
      <c r="E1432" s="16" t="s">
        <v>936</v>
      </c>
      <c r="F1432" s="16" t="s">
        <v>656</v>
      </c>
      <c r="G1432" s="159">
        <f>'прил 7'!G1073</f>
        <v>154748</v>
      </c>
      <c r="H1432" s="159">
        <f>'прил 7'!H1073</f>
        <v>154748</v>
      </c>
      <c r="I1432" s="159">
        <f>'прил 7'!I1073</f>
        <v>154748</v>
      </c>
      <c r="J1432" s="159">
        <f>'прил 7'!J1073</f>
        <v>154748</v>
      </c>
      <c r="K1432" s="159">
        <f>'прил 7'!K1073</f>
        <v>154748</v>
      </c>
      <c r="L1432" s="159">
        <f>'прил 7'!L1073</f>
        <v>154748</v>
      </c>
      <c r="M1432" s="159">
        <f>'прил 7'!M1073</f>
        <v>154748</v>
      </c>
      <c r="N1432" s="159">
        <f>'прил 7'!N1073</f>
        <v>154748</v>
      </c>
      <c r="O1432" s="159">
        <f>'прил 7'!O1073</f>
        <v>154748</v>
      </c>
      <c r="P1432" s="159">
        <f>'прил 7'!P1073</f>
        <v>154748</v>
      </c>
      <c r="Q1432" s="159">
        <f>'прил 7'!Q1073</f>
        <v>154748</v>
      </c>
      <c r="R1432" s="159">
        <f>'прил 7'!R1073</f>
        <v>154748</v>
      </c>
      <c r="S1432" s="159">
        <f>'прил 7'!S1073</f>
        <v>0</v>
      </c>
      <c r="T1432" s="159">
        <f>'прил 7'!T1073</f>
        <v>0</v>
      </c>
      <c r="U1432" s="159">
        <f>'прил 7'!U1073</f>
        <v>0</v>
      </c>
      <c r="V1432" s="159">
        <f>'прил 7'!V1073</f>
        <v>0</v>
      </c>
      <c r="W1432" s="159">
        <f>'прил 7'!W1073</f>
        <v>0</v>
      </c>
      <c r="X1432" s="159">
        <f>'прил 7'!X1073</f>
        <v>0</v>
      </c>
      <c r="Y1432" s="159">
        <f>'прил 7'!Y1073</f>
        <v>0</v>
      </c>
      <c r="Z1432" s="159">
        <f>'прил 7'!Z1073</f>
        <v>0</v>
      </c>
      <c r="AA1432" s="159">
        <f>'прил 7'!AA1073</f>
        <v>0</v>
      </c>
      <c r="AB1432" s="159">
        <f>'прил 7'!AB1073</f>
        <v>0</v>
      </c>
      <c r="AC1432" s="159">
        <f>'прил 7'!AC1073</f>
        <v>0</v>
      </c>
      <c r="AD1432" s="159">
        <f>'прил 7'!AD1073</f>
        <v>0</v>
      </c>
      <c r="AE1432" s="159">
        <f>'прил 7'!AE1073</f>
        <v>0</v>
      </c>
      <c r="AF1432" s="159">
        <f>'прил 7'!AF1073</f>
        <v>0</v>
      </c>
      <c r="AG1432" s="159">
        <v>154748</v>
      </c>
    </row>
    <row r="1433" spans="1:33">
      <c r="A1433" s="17" t="s">
        <v>323</v>
      </c>
      <c r="B1433" s="15">
        <v>793</v>
      </c>
      <c r="C1433" s="16" t="s">
        <v>26</v>
      </c>
      <c r="D1433" s="16" t="s">
        <v>32</v>
      </c>
      <c r="E1433" s="16" t="s">
        <v>936</v>
      </c>
      <c r="F1433" s="16" t="s">
        <v>104</v>
      </c>
      <c r="G1433" s="159">
        <v>10000</v>
      </c>
      <c r="H1433" s="159">
        <v>10001</v>
      </c>
      <c r="I1433" s="159">
        <v>10002</v>
      </c>
      <c r="J1433" s="159">
        <v>10003</v>
      </c>
      <c r="K1433" s="159">
        <v>10004</v>
      </c>
      <c r="L1433" s="159">
        <v>10005</v>
      </c>
      <c r="M1433" s="159">
        <v>10006</v>
      </c>
      <c r="N1433" s="159">
        <v>10007</v>
      </c>
      <c r="O1433" s="159">
        <v>10008</v>
      </c>
      <c r="P1433" s="159">
        <v>10009</v>
      </c>
      <c r="Q1433" s="159">
        <v>10010</v>
      </c>
      <c r="R1433" s="159">
        <v>10011</v>
      </c>
      <c r="S1433" s="159">
        <v>10012</v>
      </c>
      <c r="T1433" s="159">
        <v>10013</v>
      </c>
      <c r="U1433" s="159">
        <v>10014</v>
      </c>
      <c r="V1433" s="159">
        <v>10015</v>
      </c>
      <c r="W1433" s="159">
        <v>10016</v>
      </c>
      <c r="X1433" s="159">
        <v>10017</v>
      </c>
      <c r="Y1433" s="159">
        <v>10018</v>
      </c>
      <c r="Z1433" s="159">
        <v>10019</v>
      </c>
      <c r="AA1433" s="159">
        <v>10020</v>
      </c>
      <c r="AB1433" s="159">
        <v>10021</v>
      </c>
      <c r="AC1433" s="159">
        <v>10022</v>
      </c>
      <c r="AD1433" s="159">
        <v>10023</v>
      </c>
      <c r="AE1433" s="159">
        <v>10024</v>
      </c>
      <c r="AF1433" s="159">
        <v>10025</v>
      </c>
      <c r="AG1433" s="159">
        <v>10000</v>
      </c>
    </row>
    <row r="1434" spans="1:33" ht="30.75" customHeight="1">
      <c r="A1434" s="17" t="s">
        <v>830</v>
      </c>
      <c r="B1434" s="15">
        <v>793</v>
      </c>
      <c r="C1434" s="16" t="s">
        <v>26</v>
      </c>
      <c r="D1434" s="16" t="s">
        <v>32</v>
      </c>
      <c r="E1434" s="16" t="s">
        <v>829</v>
      </c>
      <c r="F1434" s="16"/>
      <c r="G1434" s="159">
        <f>G1435</f>
        <v>182700</v>
      </c>
      <c r="H1434" s="159">
        <f t="shared" ref="H1434:AG1435" si="604">H1435</f>
        <v>182701</v>
      </c>
      <c r="I1434" s="159">
        <f t="shared" si="604"/>
        <v>182702</v>
      </c>
      <c r="J1434" s="159">
        <f t="shared" si="604"/>
        <v>182703</v>
      </c>
      <c r="K1434" s="159">
        <f t="shared" si="604"/>
        <v>182704</v>
      </c>
      <c r="L1434" s="159">
        <f t="shared" si="604"/>
        <v>182705</v>
      </c>
      <c r="M1434" s="159">
        <f t="shared" si="604"/>
        <v>182706</v>
      </c>
      <c r="N1434" s="159">
        <f t="shared" si="604"/>
        <v>182707</v>
      </c>
      <c r="O1434" s="159">
        <f t="shared" si="604"/>
        <v>182708</v>
      </c>
      <c r="P1434" s="159">
        <f t="shared" si="604"/>
        <v>182709</v>
      </c>
      <c r="Q1434" s="159">
        <f t="shared" si="604"/>
        <v>182710</v>
      </c>
      <c r="R1434" s="159">
        <f t="shared" si="604"/>
        <v>182711</v>
      </c>
      <c r="S1434" s="159">
        <f t="shared" si="604"/>
        <v>182712</v>
      </c>
      <c r="T1434" s="159">
        <f t="shared" si="604"/>
        <v>182713</v>
      </c>
      <c r="U1434" s="159">
        <f t="shared" si="604"/>
        <v>182714</v>
      </c>
      <c r="V1434" s="159">
        <f t="shared" si="604"/>
        <v>182715</v>
      </c>
      <c r="W1434" s="159">
        <f t="shared" si="604"/>
        <v>182716</v>
      </c>
      <c r="X1434" s="159">
        <f t="shared" si="604"/>
        <v>182717</v>
      </c>
      <c r="Y1434" s="159">
        <f t="shared" si="604"/>
        <v>182718</v>
      </c>
      <c r="Z1434" s="159">
        <f t="shared" si="604"/>
        <v>182719</v>
      </c>
      <c r="AA1434" s="159">
        <f t="shared" si="604"/>
        <v>182720</v>
      </c>
      <c r="AB1434" s="159">
        <f t="shared" si="604"/>
        <v>182721</v>
      </c>
      <c r="AC1434" s="159">
        <f t="shared" si="604"/>
        <v>182722</v>
      </c>
      <c r="AD1434" s="159">
        <f t="shared" si="604"/>
        <v>182723</v>
      </c>
      <c r="AE1434" s="159">
        <f t="shared" si="604"/>
        <v>182724</v>
      </c>
      <c r="AF1434" s="159">
        <f t="shared" si="604"/>
        <v>182725</v>
      </c>
      <c r="AG1434" s="159">
        <f t="shared" si="604"/>
        <v>182371.14</v>
      </c>
    </row>
    <row r="1435" spans="1:33" ht="30.75" customHeight="1">
      <c r="A1435" s="17" t="s">
        <v>649</v>
      </c>
      <c r="B1435" s="15">
        <v>793</v>
      </c>
      <c r="C1435" s="16" t="s">
        <v>26</v>
      </c>
      <c r="D1435" s="16" t="s">
        <v>32</v>
      </c>
      <c r="E1435" s="16" t="s">
        <v>829</v>
      </c>
      <c r="F1435" s="16" t="s">
        <v>50</v>
      </c>
      <c r="G1435" s="159">
        <f>G1436</f>
        <v>182700</v>
      </c>
      <c r="H1435" s="159">
        <f t="shared" si="604"/>
        <v>182701</v>
      </c>
      <c r="I1435" s="159">
        <f t="shared" si="604"/>
        <v>182702</v>
      </c>
      <c r="J1435" s="159">
        <f t="shared" si="604"/>
        <v>182703</v>
      </c>
      <c r="K1435" s="159">
        <f t="shared" si="604"/>
        <v>182704</v>
      </c>
      <c r="L1435" s="159">
        <f t="shared" si="604"/>
        <v>182705</v>
      </c>
      <c r="M1435" s="159">
        <f t="shared" si="604"/>
        <v>182706</v>
      </c>
      <c r="N1435" s="159">
        <f t="shared" si="604"/>
        <v>182707</v>
      </c>
      <c r="O1435" s="159">
        <f t="shared" si="604"/>
        <v>182708</v>
      </c>
      <c r="P1435" s="159">
        <f t="shared" si="604"/>
        <v>182709</v>
      </c>
      <c r="Q1435" s="159">
        <f t="shared" si="604"/>
        <v>182710</v>
      </c>
      <c r="R1435" s="159">
        <f t="shared" si="604"/>
        <v>182711</v>
      </c>
      <c r="S1435" s="159">
        <f t="shared" si="604"/>
        <v>182712</v>
      </c>
      <c r="T1435" s="159">
        <f t="shared" si="604"/>
        <v>182713</v>
      </c>
      <c r="U1435" s="159">
        <f t="shared" si="604"/>
        <v>182714</v>
      </c>
      <c r="V1435" s="159">
        <f t="shared" si="604"/>
        <v>182715</v>
      </c>
      <c r="W1435" s="159">
        <f t="shared" si="604"/>
        <v>182716</v>
      </c>
      <c r="X1435" s="159">
        <f t="shared" si="604"/>
        <v>182717</v>
      </c>
      <c r="Y1435" s="159">
        <f t="shared" si="604"/>
        <v>182718</v>
      </c>
      <c r="Z1435" s="159">
        <f t="shared" si="604"/>
        <v>182719</v>
      </c>
      <c r="AA1435" s="159">
        <f t="shared" si="604"/>
        <v>182720</v>
      </c>
      <c r="AB1435" s="159">
        <f t="shared" si="604"/>
        <v>182721</v>
      </c>
      <c r="AC1435" s="159">
        <f t="shared" si="604"/>
        <v>182722</v>
      </c>
      <c r="AD1435" s="159">
        <f t="shared" si="604"/>
        <v>182723</v>
      </c>
      <c r="AE1435" s="159">
        <f t="shared" si="604"/>
        <v>182724</v>
      </c>
      <c r="AF1435" s="159">
        <f t="shared" si="604"/>
        <v>182725</v>
      </c>
      <c r="AG1435" s="159">
        <f t="shared" si="604"/>
        <v>182371.14</v>
      </c>
    </row>
    <row r="1436" spans="1:33" ht="30.75" customHeight="1">
      <c r="A1436" s="17" t="s">
        <v>51</v>
      </c>
      <c r="B1436" s="15">
        <v>793</v>
      </c>
      <c r="C1436" s="16" t="s">
        <v>26</v>
      </c>
      <c r="D1436" s="16" t="s">
        <v>32</v>
      </c>
      <c r="E1436" s="16" t="s">
        <v>829</v>
      </c>
      <c r="F1436" s="16" t="s">
        <v>52</v>
      </c>
      <c r="G1436" s="159">
        <v>182700</v>
      </c>
      <c r="H1436" s="159">
        <v>182701</v>
      </c>
      <c r="I1436" s="159">
        <v>182702</v>
      </c>
      <c r="J1436" s="159">
        <v>182703</v>
      </c>
      <c r="K1436" s="159">
        <v>182704</v>
      </c>
      <c r="L1436" s="159">
        <v>182705</v>
      </c>
      <c r="M1436" s="159">
        <v>182706</v>
      </c>
      <c r="N1436" s="159">
        <v>182707</v>
      </c>
      <c r="O1436" s="159">
        <v>182708</v>
      </c>
      <c r="P1436" s="159">
        <v>182709</v>
      </c>
      <c r="Q1436" s="159">
        <v>182710</v>
      </c>
      <c r="R1436" s="159">
        <v>182711</v>
      </c>
      <c r="S1436" s="159">
        <v>182712</v>
      </c>
      <c r="T1436" s="159">
        <v>182713</v>
      </c>
      <c r="U1436" s="159">
        <v>182714</v>
      </c>
      <c r="V1436" s="159">
        <v>182715</v>
      </c>
      <c r="W1436" s="159">
        <v>182716</v>
      </c>
      <c r="X1436" s="159">
        <v>182717</v>
      </c>
      <c r="Y1436" s="159">
        <v>182718</v>
      </c>
      <c r="Z1436" s="159">
        <v>182719</v>
      </c>
      <c r="AA1436" s="159">
        <v>182720</v>
      </c>
      <c r="AB1436" s="159">
        <v>182721</v>
      </c>
      <c r="AC1436" s="159">
        <v>182722</v>
      </c>
      <c r="AD1436" s="159">
        <v>182723</v>
      </c>
      <c r="AE1436" s="159">
        <v>182724</v>
      </c>
      <c r="AF1436" s="159">
        <v>182725</v>
      </c>
      <c r="AG1436" s="159">
        <v>182371.14</v>
      </c>
    </row>
    <row r="1437" spans="1:33" s="24" customFormat="1">
      <c r="A1437" s="37" t="s">
        <v>568</v>
      </c>
      <c r="B1437" s="38">
        <v>793</v>
      </c>
      <c r="C1437" s="39" t="s">
        <v>26</v>
      </c>
      <c r="D1437" s="39" t="s">
        <v>365</v>
      </c>
      <c r="E1437" s="39" t="s">
        <v>569</v>
      </c>
      <c r="F1437" s="39"/>
      <c r="G1437" s="165">
        <f>G1440</f>
        <v>9600</v>
      </c>
      <c r="H1437" s="165">
        <f t="shared" ref="H1437:AG1437" si="605">H1440</f>
        <v>9601</v>
      </c>
      <c r="I1437" s="165">
        <f t="shared" si="605"/>
        <v>9602</v>
      </c>
      <c r="J1437" s="165">
        <f t="shared" si="605"/>
        <v>9603</v>
      </c>
      <c r="K1437" s="165">
        <f t="shared" si="605"/>
        <v>9604</v>
      </c>
      <c r="L1437" s="165">
        <f t="shared" si="605"/>
        <v>9605</v>
      </c>
      <c r="M1437" s="165">
        <f t="shared" si="605"/>
        <v>9606</v>
      </c>
      <c r="N1437" s="165">
        <f t="shared" si="605"/>
        <v>9607</v>
      </c>
      <c r="O1437" s="165">
        <f t="shared" si="605"/>
        <v>9608</v>
      </c>
      <c r="P1437" s="165">
        <f t="shared" si="605"/>
        <v>9609</v>
      </c>
      <c r="Q1437" s="165">
        <f t="shared" si="605"/>
        <v>9610</v>
      </c>
      <c r="R1437" s="165">
        <f t="shared" si="605"/>
        <v>9600</v>
      </c>
      <c r="S1437" s="165">
        <f t="shared" si="605"/>
        <v>0</v>
      </c>
      <c r="T1437" s="165">
        <f t="shared" si="605"/>
        <v>0</v>
      </c>
      <c r="U1437" s="165">
        <f t="shared" si="605"/>
        <v>0</v>
      </c>
      <c r="V1437" s="165">
        <f t="shared" si="605"/>
        <v>0</v>
      </c>
      <c r="W1437" s="165">
        <f t="shared" si="605"/>
        <v>0</v>
      </c>
      <c r="X1437" s="165">
        <f t="shared" si="605"/>
        <v>0</v>
      </c>
      <c r="Y1437" s="165">
        <f t="shared" si="605"/>
        <v>0</v>
      </c>
      <c r="Z1437" s="165">
        <f t="shared" si="605"/>
        <v>0</v>
      </c>
      <c r="AA1437" s="165">
        <f t="shared" si="605"/>
        <v>0</v>
      </c>
      <c r="AB1437" s="165">
        <f t="shared" si="605"/>
        <v>0</v>
      </c>
      <c r="AC1437" s="165">
        <f t="shared" si="605"/>
        <v>0</v>
      </c>
      <c r="AD1437" s="165">
        <f t="shared" si="605"/>
        <v>0</v>
      </c>
      <c r="AE1437" s="165">
        <f t="shared" si="605"/>
        <v>0</v>
      </c>
      <c r="AF1437" s="165">
        <f t="shared" si="605"/>
        <v>0</v>
      </c>
      <c r="AG1437" s="165">
        <f t="shared" si="605"/>
        <v>9600</v>
      </c>
    </row>
    <row r="1438" spans="1:33" s="52" customFormat="1" ht="56.25" customHeight="1">
      <c r="A1438" s="17" t="s">
        <v>573</v>
      </c>
      <c r="B1438" s="15">
        <v>793</v>
      </c>
      <c r="C1438" s="16" t="s">
        <v>26</v>
      </c>
      <c r="D1438" s="16" t="s">
        <v>365</v>
      </c>
      <c r="E1438" s="16" t="s">
        <v>747</v>
      </c>
      <c r="F1438" s="16"/>
      <c r="G1438" s="159">
        <f>G1439</f>
        <v>9600</v>
      </c>
      <c r="H1438" s="159">
        <f t="shared" ref="H1438:AG1439" si="606">H1439</f>
        <v>9601</v>
      </c>
      <c r="I1438" s="159">
        <f t="shared" si="606"/>
        <v>9602</v>
      </c>
      <c r="J1438" s="159">
        <f t="shared" si="606"/>
        <v>9603</v>
      </c>
      <c r="K1438" s="159">
        <f t="shared" si="606"/>
        <v>9604</v>
      </c>
      <c r="L1438" s="159">
        <f t="shared" si="606"/>
        <v>9605</v>
      </c>
      <c r="M1438" s="159">
        <f t="shared" si="606"/>
        <v>9606</v>
      </c>
      <c r="N1438" s="159">
        <f t="shared" si="606"/>
        <v>9607</v>
      </c>
      <c r="O1438" s="159">
        <f t="shared" si="606"/>
        <v>9608</v>
      </c>
      <c r="P1438" s="159">
        <f t="shared" si="606"/>
        <v>9609</v>
      </c>
      <c r="Q1438" s="159">
        <f t="shared" si="606"/>
        <v>9610</v>
      </c>
      <c r="R1438" s="159">
        <f t="shared" si="606"/>
        <v>9600</v>
      </c>
      <c r="S1438" s="159">
        <f t="shared" si="606"/>
        <v>0</v>
      </c>
      <c r="T1438" s="159">
        <f t="shared" si="606"/>
        <v>0</v>
      </c>
      <c r="U1438" s="159">
        <f t="shared" si="606"/>
        <v>0</v>
      </c>
      <c r="V1438" s="159">
        <f t="shared" si="606"/>
        <v>0</v>
      </c>
      <c r="W1438" s="159">
        <f t="shared" si="606"/>
        <v>0</v>
      </c>
      <c r="X1438" s="159">
        <f t="shared" si="606"/>
        <v>0</v>
      </c>
      <c r="Y1438" s="159">
        <f t="shared" si="606"/>
        <v>0</v>
      </c>
      <c r="Z1438" s="159">
        <f t="shared" si="606"/>
        <v>0</v>
      </c>
      <c r="AA1438" s="159">
        <f t="shared" si="606"/>
        <v>0</v>
      </c>
      <c r="AB1438" s="159">
        <f t="shared" si="606"/>
        <v>0</v>
      </c>
      <c r="AC1438" s="159">
        <f t="shared" si="606"/>
        <v>0</v>
      </c>
      <c r="AD1438" s="159">
        <f t="shared" si="606"/>
        <v>0</v>
      </c>
      <c r="AE1438" s="159">
        <f t="shared" si="606"/>
        <v>0</v>
      </c>
      <c r="AF1438" s="159">
        <f t="shared" si="606"/>
        <v>0</v>
      </c>
      <c r="AG1438" s="159">
        <f t="shared" si="606"/>
        <v>9600</v>
      </c>
    </row>
    <row r="1439" spans="1:33" s="52" customFormat="1">
      <c r="A1439" s="17" t="s">
        <v>649</v>
      </c>
      <c r="B1439" s="15">
        <v>793</v>
      </c>
      <c r="C1439" s="16" t="s">
        <v>26</v>
      </c>
      <c r="D1439" s="16" t="s">
        <v>365</v>
      </c>
      <c r="E1439" s="16" t="s">
        <v>747</v>
      </c>
      <c r="F1439" s="16" t="s">
        <v>50</v>
      </c>
      <c r="G1439" s="159">
        <f>G1440</f>
        <v>9600</v>
      </c>
      <c r="H1439" s="159">
        <f t="shared" si="606"/>
        <v>9601</v>
      </c>
      <c r="I1439" s="159">
        <f t="shared" si="606"/>
        <v>9602</v>
      </c>
      <c r="J1439" s="159">
        <f t="shared" si="606"/>
        <v>9603</v>
      </c>
      <c r="K1439" s="159">
        <f t="shared" si="606"/>
        <v>9604</v>
      </c>
      <c r="L1439" s="159">
        <f t="shared" si="606"/>
        <v>9605</v>
      </c>
      <c r="M1439" s="159">
        <f t="shared" si="606"/>
        <v>9606</v>
      </c>
      <c r="N1439" s="159">
        <f t="shared" si="606"/>
        <v>9607</v>
      </c>
      <c r="O1439" s="159">
        <f t="shared" si="606"/>
        <v>9608</v>
      </c>
      <c r="P1439" s="159">
        <f t="shared" si="606"/>
        <v>9609</v>
      </c>
      <c r="Q1439" s="159">
        <f t="shared" si="606"/>
        <v>9610</v>
      </c>
      <c r="R1439" s="159">
        <f t="shared" si="606"/>
        <v>9600</v>
      </c>
      <c r="S1439" s="159">
        <f t="shared" si="606"/>
        <v>0</v>
      </c>
      <c r="T1439" s="159">
        <f t="shared" si="606"/>
        <v>0</v>
      </c>
      <c r="U1439" s="159">
        <f t="shared" si="606"/>
        <v>0</v>
      </c>
      <c r="V1439" s="159">
        <f t="shared" si="606"/>
        <v>0</v>
      </c>
      <c r="W1439" s="159">
        <f t="shared" si="606"/>
        <v>0</v>
      </c>
      <c r="X1439" s="159">
        <f t="shared" si="606"/>
        <v>0</v>
      </c>
      <c r="Y1439" s="159">
        <f t="shared" si="606"/>
        <v>0</v>
      </c>
      <c r="Z1439" s="159">
        <f t="shared" si="606"/>
        <v>0</v>
      </c>
      <c r="AA1439" s="159">
        <f t="shared" si="606"/>
        <v>0</v>
      </c>
      <c r="AB1439" s="159">
        <f t="shared" si="606"/>
        <v>0</v>
      </c>
      <c r="AC1439" s="159">
        <f t="shared" si="606"/>
        <v>0</v>
      </c>
      <c r="AD1439" s="159">
        <f t="shared" si="606"/>
        <v>0</v>
      </c>
      <c r="AE1439" s="159">
        <f t="shared" si="606"/>
        <v>0</v>
      </c>
      <c r="AF1439" s="159">
        <f t="shared" si="606"/>
        <v>0</v>
      </c>
      <c r="AG1439" s="159">
        <f t="shared" si="606"/>
        <v>9600</v>
      </c>
    </row>
    <row r="1440" spans="1:33" s="52" customFormat="1" ht="25.5">
      <c r="A1440" s="17" t="s">
        <v>51</v>
      </c>
      <c r="B1440" s="15">
        <v>793</v>
      </c>
      <c r="C1440" s="16" t="s">
        <v>26</v>
      </c>
      <c r="D1440" s="16" t="s">
        <v>365</v>
      </c>
      <c r="E1440" s="16" t="s">
        <v>747</v>
      </c>
      <c r="F1440" s="16" t="s">
        <v>52</v>
      </c>
      <c r="G1440" s="159">
        <f>'прил 7'!G993</f>
        <v>9600</v>
      </c>
      <c r="H1440" s="159">
        <f>'прил 7'!H993</f>
        <v>9601</v>
      </c>
      <c r="I1440" s="159">
        <f>'прил 7'!I993</f>
        <v>9602</v>
      </c>
      <c r="J1440" s="159">
        <f>'прил 7'!J993</f>
        <v>9603</v>
      </c>
      <c r="K1440" s="159">
        <f>'прил 7'!K993</f>
        <v>9604</v>
      </c>
      <c r="L1440" s="159">
        <f>'прил 7'!L993</f>
        <v>9605</v>
      </c>
      <c r="M1440" s="159">
        <f>'прил 7'!M993</f>
        <v>9606</v>
      </c>
      <c r="N1440" s="159">
        <f>'прил 7'!N993</f>
        <v>9607</v>
      </c>
      <c r="O1440" s="159">
        <f>'прил 7'!O993</f>
        <v>9608</v>
      </c>
      <c r="P1440" s="159">
        <f>'прил 7'!P993</f>
        <v>9609</v>
      </c>
      <c r="Q1440" s="159">
        <f>'прил 7'!Q993</f>
        <v>9610</v>
      </c>
      <c r="R1440" s="159">
        <f>'прил 7'!R993</f>
        <v>9600</v>
      </c>
      <c r="S1440" s="159">
        <f>'прил 7'!S993</f>
        <v>0</v>
      </c>
      <c r="T1440" s="159">
        <f>'прил 7'!T993</f>
        <v>0</v>
      </c>
      <c r="U1440" s="159">
        <f>'прил 7'!U993</f>
        <v>0</v>
      </c>
      <c r="V1440" s="159">
        <f>'прил 7'!V993</f>
        <v>0</v>
      </c>
      <c r="W1440" s="159">
        <f>'прил 7'!W993</f>
        <v>0</v>
      </c>
      <c r="X1440" s="159">
        <f>'прил 7'!X993</f>
        <v>0</v>
      </c>
      <c r="Y1440" s="159">
        <f>'прил 7'!Y993</f>
        <v>0</v>
      </c>
      <c r="Z1440" s="159">
        <f>'прил 7'!Z993</f>
        <v>0</v>
      </c>
      <c r="AA1440" s="159">
        <f>'прил 7'!AA993</f>
        <v>0</v>
      </c>
      <c r="AB1440" s="159">
        <f>'прил 7'!AB993</f>
        <v>0</v>
      </c>
      <c r="AC1440" s="159">
        <f>'прил 7'!AC993</f>
        <v>0</v>
      </c>
      <c r="AD1440" s="159">
        <f>'прил 7'!AD993</f>
        <v>0</v>
      </c>
      <c r="AE1440" s="159">
        <f>'прил 7'!AE993</f>
        <v>0</v>
      </c>
      <c r="AF1440" s="159">
        <f>'прил 7'!AF993</f>
        <v>0</v>
      </c>
      <c r="AG1440" s="159">
        <v>9600</v>
      </c>
    </row>
    <row r="1441" spans="1:33" hidden="1">
      <c r="A1441" s="17" t="s">
        <v>169</v>
      </c>
      <c r="B1441" s="15">
        <v>793</v>
      </c>
      <c r="C1441" s="16" t="s">
        <v>26</v>
      </c>
      <c r="D1441" s="16" t="s">
        <v>32</v>
      </c>
      <c r="E1441" s="16" t="s">
        <v>167</v>
      </c>
      <c r="F1441" s="16"/>
      <c r="G1441" s="159">
        <f>G1442</f>
        <v>0</v>
      </c>
      <c r="H1441" s="159">
        <f t="shared" ref="H1441:AG1442" si="607">H1442</f>
        <v>0</v>
      </c>
      <c r="I1441" s="159">
        <f t="shared" si="607"/>
        <v>0</v>
      </c>
      <c r="J1441" s="159">
        <f t="shared" si="607"/>
        <v>0</v>
      </c>
      <c r="K1441" s="159">
        <f t="shared" si="607"/>
        <v>0</v>
      </c>
      <c r="L1441" s="159">
        <f t="shared" si="607"/>
        <v>0</v>
      </c>
      <c r="M1441" s="159">
        <f t="shared" si="607"/>
        <v>0</v>
      </c>
      <c r="N1441" s="159">
        <f t="shared" si="607"/>
        <v>0</v>
      </c>
      <c r="O1441" s="159">
        <f t="shared" si="607"/>
        <v>0</v>
      </c>
      <c r="P1441" s="159">
        <f t="shared" si="607"/>
        <v>0</v>
      </c>
      <c r="Q1441" s="159">
        <f t="shared" si="607"/>
        <v>0</v>
      </c>
      <c r="R1441" s="159">
        <f t="shared" si="607"/>
        <v>0</v>
      </c>
      <c r="S1441" s="159">
        <f t="shared" si="607"/>
        <v>0</v>
      </c>
      <c r="T1441" s="159">
        <f t="shared" si="607"/>
        <v>0</v>
      </c>
      <c r="U1441" s="159">
        <f t="shared" si="607"/>
        <v>0</v>
      </c>
      <c r="V1441" s="159">
        <f t="shared" si="607"/>
        <v>0</v>
      </c>
      <c r="W1441" s="159">
        <f t="shared" si="607"/>
        <v>0</v>
      </c>
      <c r="X1441" s="159">
        <f t="shared" si="607"/>
        <v>0</v>
      </c>
      <c r="Y1441" s="159">
        <f t="shared" si="607"/>
        <v>0</v>
      </c>
      <c r="Z1441" s="159">
        <f t="shared" si="607"/>
        <v>0</v>
      </c>
      <c r="AA1441" s="159">
        <f t="shared" si="607"/>
        <v>0</v>
      </c>
      <c r="AB1441" s="159">
        <f t="shared" si="607"/>
        <v>0</v>
      </c>
      <c r="AC1441" s="159">
        <f t="shared" si="607"/>
        <v>0</v>
      </c>
      <c r="AD1441" s="159">
        <f t="shared" si="607"/>
        <v>0</v>
      </c>
      <c r="AE1441" s="159">
        <f t="shared" si="607"/>
        <v>0</v>
      </c>
      <c r="AF1441" s="159">
        <f t="shared" si="607"/>
        <v>0</v>
      </c>
      <c r="AG1441" s="159">
        <f t="shared" si="607"/>
        <v>0</v>
      </c>
    </row>
    <row r="1442" spans="1:33" hidden="1">
      <c r="A1442" s="17" t="s">
        <v>100</v>
      </c>
      <c r="B1442" s="15">
        <v>793</v>
      </c>
      <c r="C1442" s="16" t="s">
        <v>26</v>
      </c>
      <c r="D1442" s="16" t="s">
        <v>32</v>
      </c>
      <c r="E1442" s="16" t="s">
        <v>167</v>
      </c>
      <c r="F1442" s="16" t="s">
        <v>101</v>
      </c>
      <c r="G1442" s="159">
        <f>G1443</f>
        <v>0</v>
      </c>
      <c r="H1442" s="159">
        <f t="shared" si="607"/>
        <v>0</v>
      </c>
      <c r="I1442" s="159">
        <f t="shared" si="607"/>
        <v>0</v>
      </c>
      <c r="J1442" s="159">
        <f t="shared" si="607"/>
        <v>0</v>
      </c>
      <c r="K1442" s="159">
        <f t="shared" si="607"/>
        <v>0</v>
      </c>
      <c r="L1442" s="159">
        <f t="shared" si="607"/>
        <v>0</v>
      </c>
      <c r="M1442" s="159">
        <f t="shared" si="607"/>
        <v>0</v>
      </c>
      <c r="N1442" s="159">
        <f t="shared" si="607"/>
        <v>0</v>
      </c>
      <c r="O1442" s="159">
        <f t="shared" si="607"/>
        <v>0</v>
      </c>
      <c r="P1442" s="159">
        <f t="shared" si="607"/>
        <v>0</v>
      </c>
      <c r="Q1442" s="159">
        <f t="shared" si="607"/>
        <v>0</v>
      </c>
      <c r="R1442" s="159">
        <f t="shared" si="607"/>
        <v>0</v>
      </c>
      <c r="S1442" s="159">
        <f t="shared" si="607"/>
        <v>0</v>
      </c>
      <c r="T1442" s="159">
        <f t="shared" si="607"/>
        <v>0</v>
      </c>
      <c r="U1442" s="159">
        <f t="shared" si="607"/>
        <v>0</v>
      </c>
      <c r="V1442" s="159">
        <f t="shared" si="607"/>
        <v>0</v>
      </c>
      <c r="W1442" s="159">
        <f t="shared" si="607"/>
        <v>0</v>
      </c>
      <c r="X1442" s="159">
        <f t="shared" si="607"/>
        <v>0</v>
      </c>
      <c r="Y1442" s="159">
        <f t="shared" si="607"/>
        <v>0</v>
      </c>
      <c r="Z1442" s="159">
        <f t="shared" si="607"/>
        <v>0</v>
      </c>
      <c r="AA1442" s="159">
        <f t="shared" si="607"/>
        <v>0</v>
      </c>
      <c r="AB1442" s="159">
        <f t="shared" si="607"/>
        <v>0</v>
      </c>
      <c r="AC1442" s="159">
        <f t="shared" si="607"/>
        <v>0</v>
      </c>
      <c r="AD1442" s="159">
        <f t="shared" si="607"/>
        <v>0</v>
      </c>
      <c r="AE1442" s="159">
        <f t="shared" si="607"/>
        <v>0</v>
      </c>
      <c r="AF1442" s="159">
        <f t="shared" si="607"/>
        <v>0</v>
      </c>
      <c r="AG1442" s="159">
        <f t="shared" si="607"/>
        <v>0</v>
      </c>
    </row>
    <row r="1443" spans="1:33" hidden="1">
      <c r="A1443" s="17" t="s">
        <v>373</v>
      </c>
      <c r="B1443" s="15">
        <v>793</v>
      </c>
      <c r="C1443" s="16" t="s">
        <v>26</v>
      </c>
      <c r="D1443" s="16" t="s">
        <v>32</v>
      </c>
      <c r="E1443" s="16" t="s">
        <v>167</v>
      </c>
      <c r="F1443" s="16" t="s">
        <v>374</v>
      </c>
      <c r="G1443" s="159">
        <f>'прил 7'!G835</f>
        <v>0</v>
      </c>
      <c r="H1443" s="159">
        <f>'прил 7'!H835</f>
        <v>0</v>
      </c>
      <c r="I1443" s="159">
        <f>'прил 7'!I835</f>
        <v>0</v>
      </c>
      <c r="J1443" s="159">
        <f>'прил 7'!J835</f>
        <v>0</v>
      </c>
      <c r="K1443" s="159">
        <f>'прил 7'!K835</f>
        <v>0</v>
      </c>
      <c r="L1443" s="159">
        <f>'прил 7'!L835</f>
        <v>0</v>
      </c>
      <c r="M1443" s="159">
        <f>'прил 7'!M835</f>
        <v>0</v>
      </c>
      <c r="N1443" s="159">
        <f>'прил 7'!N835</f>
        <v>0</v>
      </c>
      <c r="O1443" s="159">
        <f>'прил 7'!O835</f>
        <v>0</v>
      </c>
      <c r="P1443" s="159">
        <f>'прил 7'!P835</f>
        <v>0</v>
      </c>
      <c r="Q1443" s="159">
        <f>'прил 7'!Q835</f>
        <v>0</v>
      </c>
      <c r="R1443" s="159">
        <f>'прил 7'!R835</f>
        <v>0</v>
      </c>
      <c r="S1443" s="159">
        <f>'прил 7'!S835</f>
        <v>0</v>
      </c>
      <c r="T1443" s="159">
        <f>'прил 7'!T835</f>
        <v>0</v>
      </c>
      <c r="U1443" s="159">
        <f>'прил 7'!U835</f>
        <v>0</v>
      </c>
      <c r="V1443" s="159">
        <f>'прил 7'!V835</f>
        <v>0</v>
      </c>
      <c r="W1443" s="159">
        <f>'прил 7'!W835</f>
        <v>0</v>
      </c>
      <c r="X1443" s="159">
        <f>'прил 7'!X835</f>
        <v>0</v>
      </c>
      <c r="Y1443" s="159">
        <f>'прил 7'!Y835</f>
        <v>0</v>
      </c>
      <c r="Z1443" s="159">
        <f>'прил 7'!Z835</f>
        <v>0</v>
      </c>
      <c r="AA1443" s="159">
        <f>'прил 7'!AA835</f>
        <v>0</v>
      </c>
      <c r="AB1443" s="159">
        <f>'прил 7'!AB835</f>
        <v>0</v>
      </c>
      <c r="AC1443" s="159">
        <f>'прил 7'!AC835</f>
        <v>0</v>
      </c>
      <c r="AD1443" s="159">
        <f>'прил 7'!AD835</f>
        <v>0</v>
      </c>
      <c r="AE1443" s="159">
        <f>'прил 7'!AE835</f>
        <v>0</v>
      </c>
      <c r="AF1443" s="159">
        <f>'прил 7'!AF835</f>
        <v>0</v>
      </c>
      <c r="AG1443" s="159">
        <f>'прил 7'!AG835</f>
        <v>0</v>
      </c>
    </row>
    <row r="1444" spans="1:33" s="24" customFormat="1" ht="33.75" customHeight="1">
      <c r="A1444" s="187" t="s">
        <v>737</v>
      </c>
      <c r="B1444" s="188"/>
      <c r="C1444" s="188"/>
      <c r="D1444" s="188"/>
      <c r="E1444" s="188"/>
      <c r="F1444" s="188"/>
      <c r="G1444" s="189">
        <f>G9+G1137</f>
        <v>1410360686.0400002</v>
      </c>
      <c r="H1444" s="189">
        <f t="shared" ref="H1444:AG1444" si="608">H9+H1137</f>
        <v>1410360841.0400002</v>
      </c>
      <c r="I1444" s="189">
        <f t="shared" si="608"/>
        <v>1410360996.0400002</v>
      </c>
      <c r="J1444" s="189">
        <f t="shared" si="608"/>
        <v>1410361151.0400002</v>
      </c>
      <c r="K1444" s="189">
        <f t="shared" si="608"/>
        <v>1410361306.0400002</v>
      </c>
      <c r="L1444" s="189">
        <f t="shared" si="608"/>
        <v>1410361461.0400002</v>
      </c>
      <c r="M1444" s="189">
        <f t="shared" si="608"/>
        <v>1410361616.0400002</v>
      </c>
      <c r="N1444" s="189">
        <f t="shared" si="608"/>
        <v>1410361771.0400002</v>
      </c>
      <c r="O1444" s="189">
        <f t="shared" si="608"/>
        <v>1410361926.0400002</v>
      </c>
      <c r="P1444" s="189">
        <f t="shared" si="608"/>
        <v>1410362081.0400002</v>
      </c>
      <c r="Q1444" s="189">
        <f t="shared" si="608"/>
        <v>1410362236.0400002</v>
      </c>
      <c r="R1444" s="189">
        <f t="shared" si="608"/>
        <v>1367807143.52</v>
      </c>
      <c r="S1444" s="189">
        <f t="shared" si="608"/>
        <v>51947194.409999996</v>
      </c>
      <c r="T1444" s="189">
        <f t="shared" si="608"/>
        <v>51947222.409999996</v>
      </c>
      <c r="U1444" s="189">
        <f t="shared" si="608"/>
        <v>51947250.409999996</v>
      </c>
      <c r="V1444" s="189">
        <f t="shared" si="608"/>
        <v>51947278.409999996</v>
      </c>
      <c r="W1444" s="189">
        <f t="shared" si="608"/>
        <v>51947306.409999996</v>
      </c>
      <c r="X1444" s="189">
        <f t="shared" si="608"/>
        <v>51947334.409999996</v>
      </c>
      <c r="Y1444" s="189">
        <f t="shared" si="608"/>
        <v>51947362.409999996</v>
      </c>
      <c r="Z1444" s="189">
        <f t="shared" si="608"/>
        <v>51947390.409999996</v>
      </c>
      <c r="AA1444" s="189">
        <f t="shared" si="608"/>
        <v>51947418.409999996</v>
      </c>
      <c r="AB1444" s="189">
        <f t="shared" si="608"/>
        <v>51947446.409999996</v>
      </c>
      <c r="AC1444" s="189">
        <f t="shared" si="608"/>
        <v>51947474.409999996</v>
      </c>
      <c r="AD1444" s="189">
        <f t="shared" si="608"/>
        <v>51947502.409999996</v>
      </c>
      <c r="AE1444" s="189">
        <f t="shared" si="608"/>
        <v>51947530.409999996</v>
      </c>
      <c r="AF1444" s="189">
        <f t="shared" si="608"/>
        <v>51947558.409999996</v>
      </c>
      <c r="AG1444" s="189">
        <f t="shared" si="608"/>
        <v>1364809673.4099998</v>
      </c>
    </row>
    <row r="1445" spans="1:33" s="19" customFormat="1">
      <c r="A1445" s="17"/>
      <c r="B1445" s="15"/>
      <c r="C1445" s="16"/>
      <c r="D1445" s="16"/>
      <c r="E1445" s="16"/>
      <c r="F1445" s="16"/>
      <c r="G1445" s="159"/>
      <c r="H1445" s="183"/>
      <c r="I1445" s="176"/>
      <c r="J1445" s="176"/>
      <c r="K1445" s="176"/>
      <c r="L1445" s="176"/>
      <c r="M1445" s="176"/>
      <c r="N1445" s="176"/>
      <c r="O1445" s="176"/>
      <c r="P1445" s="176"/>
      <c r="Q1445" s="176"/>
      <c r="R1445" s="176"/>
      <c r="S1445" s="176"/>
      <c r="T1445" s="176"/>
      <c r="U1445" s="176"/>
      <c r="V1445" s="176"/>
      <c r="W1445" s="176"/>
      <c r="X1445" s="176"/>
      <c r="Y1445" s="176"/>
      <c r="Z1445" s="176"/>
      <c r="AA1445" s="176"/>
      <c r="AB1445" s="176"/>
      <c r="AC1445" s="176"/>
      <c r="AD1445" s="176"/>
      <c r="AE1445" s="176"/>
      <c r="AF1445" s="176"/>
      <c r="AG1445" s="176"/>
    </row>
    <row r="1446" spans="1:33" s="19" customFormat="1">
      <c r="A1446" s="17"/>
      <c r="B1446" s="15"/>
      <c r="C1446" s="16"/>
      <c r="D1446" s="16"/>
      <c r="E1446" s="16"/>
      <c r="F1446" s="16"/>
      <c r="G1446" s="159"/>
      <c r="H1446" s="183"/>
      <c r="I1446" s="183"/>
      <c r="J1446" s="176"/>
      <c r="K1446" s="176"/>
      <c r="L1446" s="176"/>
      <c r="M1446" s="176"/>
      <c r="N1446" s="176"/>
      <c r="O1446" s="176"/>
      <c r="P1446" s="176"/>
      <c r="Q1446" s="176"/>
      <c r="R1446" s="176"/>
      <c r="S1446" s="176"/>
      <c r="T1446" s="176"/>
      <c r="U1446" s="176"/>
      <c r="V1446" s="176"/>
      <c r="W1446" s="176"/>
      <c r="X1446" s="176"/>
      <c r="Y1446" s="176"/>
      <c r="Z1446" s="176"/>
      <c r="AA1446" s="176"/>
      <c r="AB1446" s="176"/>
      <c r="AC1446" s="176"/>
      <c r="AD1446" s="176"/>
      <c r="AE1446" s="176"/>
      <c r="AF1446" s="176"/>
      <c r="AG1446" s="176"/>
    </row>
    <row r="1448" spans="1:33" hidden="1">
      <c r="G1448" s="171">
        <v>1303746913.27</v>
      </c>
    </row>
    <row r="1449" spans="1:33" ht="21.75" hidden="1" customHeight="1">
      <c r="G1449" s="171">
        <f>G1444-G1448</f>
        <v>106613772.77000022</v>
      </c>
    </row>
    <row r="1450" spans="1:33" hidden="1"/>
    <row r="1451" spans="1:33" hidden="1">
      <c r="G1451" s="171">
        <f>G50+G129+G261+G397+G540+G675+G682+G829+G985+G1300+G1412</f>
        <v>6437491.1699999999</v>
      </c>
    </row>
    <row r="1452" spans="1:33">
      <c r="B1452" s="1"/>
      <c r="C1452" s="1"/>
      <c r="D1452" s="1"/>
      <c r="E1452" s="1"/>
      <c r="F1452" s="1"/>
      <c r="H1452" s="173"/>
    </row>
    <row r="1453" spans="1:33">
      <c r="B1453" s="1"/>
      <c r="C1453" s="1"/>
      <c r="D1453" s="1"/>
      <c r="E1453" s="1"/>
      <c r="F1453" s="1"/>
      <c r="G1453" s="171">
        <f>'прил 7'!G1765-'прил 8'!G1444</f>
        <v>0</v>
      </c>
      <c r="H1453" s="173"/>
    </row>
    <row r="1454" spans="1:33" hidden="1">
      <c r="B1454" s="1"/>
      <c r="C1454" s="1"/>
      <c r="D1454" s="1"/>
      <c r="E1454" s="1"/>
      <c r="F1454" s="1"/>
      <c r="G1454" s="171">
        <f>G1451-G1300</f>
        <v>6437193.29</v>
      </c>
      <c r="H1454" s="173"/>
    </row>
    <row r="1455" spans="1:33">
      <c r="B1455" s="1"/>
      <c r="C1455" s="1"/>
      <c r="D1455" s="1"/>
      <c r="E1455" s="1"/>
      <c r="F1455" s="1"/>
      <c r="H1455" s="173"/>
    </row>
  </sheetData>
  <mergeCells count="36">
    <mergeCell ref="A3:AG3"/>
    <mergeCell ref="B1:G1"/>
    <mergeCell ref="B2:G2"/>
    <mergeCell ref="AG6:AG7"/>
    <mergeCell ref="AB6:AB7"/>
    <mergeCell ref="AC6:AC7"/>
    <mergeCell ref="AD6:AD7"/>
    <mergeCell ref="AE6:AE7"/>
    <mergeCell ref="AF6:AF7"/>
    <mergeCell ref="W6:W7"/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A6:A7"/>
    <mergeCell ref="G6:G7"/>
    <mergeCell ref="D6:D7"/>
    <mergeCell ref="B6:B7"/>
    <mergeCell ref="F6:F7"/>
    <mergeCell ref="E6:E7"/>
    <mergeCell ref="C6:C7"/>
  </mergeCells>
  <phoneticPr fontId="25" type="noConversion"/>
  <pageMargins left="0.47" right="0.21" top="0.33" bottom="0.3" header="0.2" footer="0.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 </vt:lpstr>
      <vt:lpstr>прил 7</vt:lpstr>
      <vt:lpstr>прил 8</vt:lpstr>
      <vt:lpstr>'прил 6 '!Область_печати</vt:lpstr>
      <vt:lpstr>'прил 7'!Область_печати</vt:lpstr>
      <vt:lpstr>'прил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2020-06-29T08:00:56Z</cp:lastPrinted>
  <dcterms:created xsi:type="dcterms:W3CDTF">2014-11-17T05:43:53Z</dcterms:created>
  <dcterms:modified xsi:type="dcterms:W3CDTF">2020-06-29T08:00:58Z</dcterms:modified>
</cp:coreProperties>
</file>