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9320" windowHeight="9720"/>
  </bookViews>
  <sheets>
    <sheet name="приложение №1" sheetId="10" r:id="rId1"/>
  </sheets>
  <definedNames>
    <definedName name="_xlnm.Print_Area" localSheetId="0">'приложение №1'!$A$1:$I$93</definedName>
  </definedNames>
  <calcPr calcId="125725"/>
</workbook>
</file>

<file path=xl/calcChain.xml><?xml version="1.0" encoding="utf-8"?>
<calcChain xmlns="http://schemas.openxmlformats.org/spreadsheetml/2006/main">
  <c r="F90" i="10"/>
  <c r="F93"/>
  <c r="G66" l="1"/>
  <c r="H66"/>
  <c r="E67"/>
  <c r="E68"/>
  <c r="F66"/>
  <c r="E70"/>
  <c r="E71"/>
  <c r="F72"/>
  <c r="G72"/>
  <c r="H72"/>
  <c r="E73"/>
  <c r="E74"/>
  <c r="E75"/>
  <c r="E76"/>
  <c r="E77"/>
  <c r="G78"/>
  <c r="H78"/>
  <c r="E79"/>
  <c r="E80"/>
  <c r="E81"/>
  <c r="E82"/>
  <c r="E83"/>
  <c r="F84"/>
  <c r="G84"/>
  <c r="H84"/>
  <c r="E85"/>
  <c r="E86"/>
  <c r="E87"/>
  <c r="E88"/>
  <c r="E89"/>
  <c r="F94"/>
  <c r="G47"/>
  <c r="E47" s="1"/>
  <c r="G16"/>
  <c r="H16"/>
  <c r="G17"/>
  <c r="G92" s="1"/>
  <c r="H17"/>
  <c r="H92" s="1"/>
  <c r="G18"/>
  <c r="H18"/>
  <c r="F17"/>
  <c r="F16"/>
  <c r="E52"/>
  <c r="H94"/>
  <c r="G94"/>
  <c r="E65"/>
  <c r="E64"/>
  <c r="H63"/>
  <c r="G63"/>
  <c r="E62"/>
  <c r="E61"/>
  <c r="H60"/>
  <c r="F60"/>
  <c r="E59"/>
  <c r="E58"/>
  <c r="H57"/>
  <c r="H54" s="1"/>
  <c r="G57"/>
  <c r="E56"/>
  <c r="E55"/>
  <c r="F54"/>
  <c r="E53"/>
  <c r="E51"/>
  <c r="E50"/>
  <c r="E49"/>
  <c r="H48"/>
  <c r="G48"/>
  <c r="E46"/>
  <c r="H45"/>
  <c r="H42" s="1"/>
  <c r="G45"/>
  <c r="E44"/>
  <c r="E43"/>
  <c r="E41"/>
  <c r="E40"/>
  <c r="E39"/>
  <c r="H38"/>
  <c r="G38"/>
  <c r="F38"/>
  <c r="E37"/>
  <c r="E94" s="1"/>
  <c r="E27"/>
  <c r="E26"/>
  <c r="E25"/>
  <c r="H24"/>
  <c r="G24"/>
  <c r="F24"/>
  <c r="E23"/>
  <c r="E22"/>
  <c r="E21"/>
  <c r="H20"/>
  <c r="G20"/>
  <c r="E66" l="1"/>
  <c r="E72"/>
  <c r="E84"/>
  <c r="E78"/>
  <c r="E69"/>
  <c r="H91"/>
  <c r="E20"/>
  <c r="E24"/>
  <c r="G15"/>
  <c r="H15"/>
  <c r="G91"/>
  <c r="E57"/>
  <c r="G54"/>
  <c r="E54" s="1"/>
  <c r="E45"/>
  <c r="E48"/>
  <c r="E34"/>
  <c r="H33"/>
  <c r="E35"/>
  <c r="F91"/>
  <c r="F92"/>
  <c r="E38"/>
  <c r="G42"/>
  <c r="E63"/>
  <c r="E18"/>
  <c r="E16"/>
  <c r="E17"/>
  <c r="G60"/>
  <c r="E60" s="1"/>
  <c r="E91" l="1"/>
  <c r="H90"/>
  <c r="E42"/>
  <c r="H93"/>
  <c r="G33"/>
  <c r="G90" s="1"/>
  <c r="G93"/>
  <c r="E36"/>
  <c r="E92"/>
  <c r="E15"/>
  <c r="E33" l="1"/>
  <c r="E90" s="1"/>
  <c r="E93"/>
</calcChain>
</file>

<file path=xl/sharedStrings.xml><?xml version="1.0" encoding="utf-8"?>
<sst xmlns="http://schemas.openxmlformats.org/spreadsheetml/2006/main" count="141" uniqueCount="73">
  <si>
    <t>ПЕРЕЧЕНЬ</t>
  </si>
  <si>
    <t xml:space="preserve">программных мероприятий муниципальной программы </t>
  </si>
  <si>
    <t>№ п/п</t>
  </si>
  <si>
    <t>Муниципальный заказчик (соисполнитель)</t>
  </si>
  <si>
    <t>Источники финансирования</t>
  </si>
  <si>
    <t>Объемы финансирования,  руб.</t>
  </si>
  <si>
    <t>Ожидаемые результаты</t>
  </si>
  <si>
    <t>мероприятия</t>
  </si>
  <si>
    <t>всего</t>
  </si>
  <si>
    <t>в том числе по годам</t>
  </si>
  <si>
    <t>1.       Создание эффективной транспортной системы</t>
  </si>
  <si>
    <t>1.</t>
  </si>
  <si>
    <t>Создание эффективной транспортной системы</t>
  </si>
  <si>
    <t>Администрация МО «Устьянский муниципальный район» (далее Администрация)</t>
  </si>
  <si>
    <t xml:space="preserve"> Всего, в т.ч</t>
  </si>
  <si>
    <t>федеральный бюджет (ФБ)</t>
  </si>
  <si>
    <t>областной бюджет (ОБ)</t>
  </si>
  <si>
    <t>районный бюджет(РБ)</t>
  </si>
  <si>
    <t>1.1.</t>
  </si>
  <si>
    <t>ФБ</t>
  </si>
  <si>
    <t>ОБ</t>
  </si>
  <si>
    <t>РБ</t>
  </si>
  <si>
    <t>1.2.</t>
  </si>
  <si>
    <t>Оплата мун.контракта по выполнению работ (услуг), связанных с осуществлением рег.перевозок по регулир.тарифам</t>
  </si>
  <si>
    <t>Всего, в т.ч.</t>
  </si>
  <si>
    <t xml:space="preserve"> Всего, в т.ч.</t>
  </si>
  <si>
    <t>2.1.</t>
  </si>
  <si>
    <t>2.2.</t>
  </si>
  <si>
    <t>в т.ч. МБТ МО</t>
  </si>
  <si>
    <t>2.3.</t>
  </si>
  <si>
    <t>2.4.</t>
  </si>
  <si>
    <t>2.5.</t>
  </si>
  <si>
    <t>ВСЕГО на реализацию Программы</t>
  </si>
  <si>
    <t>ПРИЛОЖЕНИЕ № 1</t>
  </si>
  <si>
    <t>к муниципальной программе</t>
  </si>
  <si>
    <t>«Развитие транспортной системы</t>
  </si>
  <si>
    <r>
      <t xml:space="preserve">2.       </t>
    </r>
    <r>
      <rPr>
        <b/>
        <sz val="11"/>
        <color indexed="8"/>
        <rFont val="Times New Roman"/>
        <family val="1"/>
        <charset val="204"/>
      </rPr>
      <t>Развитие и совершенствование сети автомобильных дорог общего пользования местного значения</t>
    </r>
  </si>
  <si>
    <t>Наименование  мероприятия</t>
  </si>
  <si>
    <t>Наименование   мероприятия</t>
  </si>
  <si>
    <t xml:space="preserve"> Устьянского района на 2019–2021 годы»</t>
  </si>
  <si>
    <t>Развитие и совершенствование сети муниципальных авто.дорог общего пользования местного значения</t>
  </si>
  <si>
    <t xml:space="preserve">Управление УСиИ </t>
  </si>
  <si>
    <t>2.6.</t>
  </si>
  <si>
    <r>
      <t xml:space="preserve">на содержание,ремонт и обустройство  автомобильных дорог общего пользования местного значения </t>
    </r>
    <r>
      <rPr>
        <b/>
        <sz val="10"/>
        <color indexed="8"/>
        <rFont val="Times New Roman"/>
        <family val="1"/>
        <charset val="204"/>
      </rPr>
      <t>вне границ</t>
    </r>
    <r>
      <rPr>
        <sz val="10"/>
        <color indexed="8"/>
        <rFont val="Times New Roman"/>
        <family val="1"/>
        <charset val="204"/>
      </rPr>
      <t xml:space="preserve"> населенных пунктов, включая обеспечения безопасности дорожного движения на них</t>
    </r>
  </si>
  <si>
    <r>
      <t xml:space="preserve">на содержание,ремонт и обустройство  автомобильных дорог общего пользования местного значения </t>
    </r>
    <r>
      <rPr>
        <b/>
        <sz val="10"/>
        <color indexed="8"/>
        <rFont val="Times New Roman"/>
        <family val="1"/>
        <charset val="204"/>
      </rPr>
      <t>в границах населенных пунктов</t>
    </r>
    <r>
      <rPr>
        <sz val="10"/>
        <color indexed="8"/>
        <rFont val="Times New Roman"/>
        <family val="1"/>
        <charset val="204"/>
      </rPr>
      <t xml:space="preserve">, включая обеспечения безопасности дорожного движения на них, </t>
    </r>
  </si>
  <si>
    <t xml:space="preserve">Софинансирование дорожной деятельности в отношении автомобильных дорог общего пользования местного значения </t>
  </si>
  <si>
    <t>«Развитие транспортной системы Устьянского района на 2019–2021 годы»</t>
  </si>
  <si>
    <t>Ремонт  дорожной сети в границах населенных пунктов (дорожная сеть с твердым и переходным (ПГС) покрытием)</t>
  </si>
  <si>
    <t xml:space="preserve">Прочее содержание - паспортизация и обустройство автомобильных дорог общего пользования местного значения ., </t>
  </si>
  <si>
    <t>Паспортизация 90 км автомобильных дорог,обустройство дорог</t>
  </si>
  <si>
    <t>Приобретение специализированного  автомобильного транспорта ПАЗ -3204 05-05, мест 25</t>
  </si>
  <si>
    <t xml:space="preserve">Предоставление субсидий на софинансирование расходов  по приобретению специализированного автомобильного транспорта  для осуществления пассажирских перевозок для обеспечения доступной среды для инвалидов и других маломобильных групп населения </t>
  </si>
  <si>
    <r>
      <t>на капитальный ремонт,</t>
    </r>
    <r>
      <rPr>
        <b/>
        <sz val="10"/>
        <color indexed="8"/>
        <rFont val="Times New Roman"/>
        <family val="1"/>
        <charset val="204"/>
      </rPr>
      <t xml:space="preserve"> ремонт </t>
    </r>
    <r>
      <rPr>
        <sz val="10"/>
        <color indexed="8"/>
        <rFont val="Times New Roman"/>
        <family val="1"/>
        <charset val="204"/>
      </rPr>
      <t xml:space="preserve">и обустройство автомобильных дорог общего пользования местного значения </t>
    </r>
    <r>
      <rPr>
        <b/>
        <sz val="10"/>
        <color indexed="8"/>
        <rFont val="Times New Roman"/>
        <family val="1"/>
        <charset val="204"/>
      </rPr>
      <t>вне границах населенных пунктов</t>
    </r>
    <r>
      <rPr>
        <sz val="10"/>
        <color indexed="8"/>
        <rFont val="Times New Roman"/>
        <family val="1"/>
        <charset val="204"/>
      </rPr>
      <t>, включая обеспечения безопасности дорожного движения на них, руб</t>
    </r>
  </si>
  <si>
    <r>
      <t>на капитальный ремонт,</t>
    </r>
    <r>
      <rPr>
        <b/>
        <sz val="10"/>
        <color indexed="8"/>
        <rFont val="Times New Roman"/>
        <family val="1"/>
        <charset val="204"/>
      </rPr>
      <t xml:space="preserve"> ремонт и</t>
    </r>
    <r>
      <rPr>
        <sz val="10"/>
        <color indexed="8"/>
        <rFont val="Times New Roman"/>
        <family val="1"/>
        <charset val="204"/>
      </rPr>
      <t xml:space="preserve"> обустройство автомобильных дорог общего пользования местного значения </t>
    </r>
    <r>
      <rPr>
        <b/>
        <sz val="10"/>
        <color indexed="8"/>
        <rFont val="Times New Roman"/>
        <family val="1"/>
        <charset val="204"/>
      </rPr>
      <t>в границах населенных пунктов,</t>
    </r>
    <r>
      <rPr>
        <sz val="10"/>
        <color indexed="8"/>
        <rFont val="Times New Roman"/>
        <family val="1"/>
        <charset val="204"/>
      </rPr>
      <t xml:space="preserve"> включая обеспечения безопасности дорожного движения на них</t>
    </r>
  </si>
  <si>
    <t>внебюджетные источники</t>
  </si>
  <si>
    <t>1. Предотвращение закрытия автобусных социально значимых маршрутов;               2.Осуществление регулярных перевозок по регулир.тарифам, в соответствии с Порядком подготовки и ведения Плана развития регулярных перевозок</t>
  </si>
  <si>
    <t>Гранты бюджетам муниципальных образований</t>
  </si>
  <si>
    <t>Поощрение достижений наилучших значений показателей деятельности органов  местного самоуправления</t>
  </si>
  <si>
    <t>2.7.</t>
  </si>
  <si>
    <t>2.8.</t>
  </si>
  <si>
    <t>Софинансирование дорожной деятельности в отношении автомобильных дорог общего пользования местного значения (Октябрьский)</t>
  </si>
  <si>
    <t>поселения</t>
  </si>
  <si>
    <t>2.10.</t>
  </si>
  <si>
    <t>Возвращение затрат;   ООО "Фаркоп",   ИП Илатовский,   ИП Симонцев</t>
  </si>
  <si>
    <t>Ремонт  дорожной сети в границах населенных пунктов (дорожная сеть с твердым покрытием),МО Октябрьское</t>
  </si>
  <si>
    <t>Ремонт  дорожной сети в границах населенных пунктов (дорожная сеть с твердым покрытием),+ проведение по разработке КОСДД</t>
  </si>
  <si>
    <r>
      <t>Содержание и   ремонт</t>
    </r>
    <r>
      <rPr>
        <sz val="9"/>
        <color indexed="8"/>
        <rFont val="Times New Roman"/>
        <family val="1"/>
        <charset val="204"/>
      </rPr>
      <t xml:space="preserve"> дорожной сети (в границах населенных пунктов) протяженностью 392,7 км                              605 000 паспортизация</t>
    </r>
  </si>
  <si>
    <t>Ремонт а\д Шурай - Митинская</t>
  </si>
  <si>
    <t>Возврат 01.01.2016г.   МО Лойгинское; МО Малодорское; МО Орловское; МО Плосское; МО Ростовско-Минское; МО Строевское</t>
  </si>
  <si>
    <t xml:space="preserve">Управление УСиИ, в т.ч.МБТ </t>
  </si>
  <si>
    <t>в т.ч. МБТ МО (поселение)</t>
  </si>
  <si>
    <t xml:space="preserve">Администрация МО «Устьянский муниципальный район» </t>
  </si>
  <si>
    <t>постановление №   1258 от 10.10.2019г.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</si>
</sst>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rgb="FF000000"/>
      <name val="Calibri"/>
      <family val="2"/>
      <charset val="204"/>
    </font>
    <font>
      <i/>
      <sz val="9"/>
      <color rgb="FF00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5" fillId="0" borderId="0" xfId="0" applyFont="1" applyAlignment="1">
      <alignment horizontal="center"/>
    </xf>
    <xf numFmtId="0" fontId="0" fillId="2" borderId="0" xfId="0" applyFill="1"/>
    <xf numFmtId="0" fontId="6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right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top" wrapText="1"/>
    </xf>
    <xf numFmtId="0" fontId="7" fillId="2" borderId="0" xfId="0" applyFont="1" applyFill="1" applyAlignment="1">
      <alignment horizontal="right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/>
    <xf numFmtId="4" fontId="11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0" fillId="2" borderId="1" xfId="0" applyFill="1" applyBorder="1"/>
    <xf numFmtId="0" fontId="6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4" fontId="11" fillId="2" borderId="2" xfId="0" applyNumberFormat="1" applyFont="1" applyFill="1" applyBorder="1" applyAlignment="1">
      <alignment horizontal="center"/>
    </xf>
    <xf numFmtId="0" fontId="14" fillId="0" borderId="5" xfId="0" applyFont="1" applyBorder="1"/>
    <xf numFmtId="4" fontId="11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top" wrapText="1"/>
    </xf>
    <xf numFmtId="4" fontId="12" fillId="2" borderId="5" xfId="0" applyNumberFormat="1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 wrapText="1"/>
    </xf>
    <xf numFmtId="4" fontId="11" fillId="2" borderId="10" xfId="0" applyNumberFormat="1" applyFont="1" applyFill="1" applyBorder="1" applyAlignment="1">
      <alignment horizontal="center"/>
    </xf>
    <xf numFmtId="4" fontId="11" fillId="2" borderId="11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9" fillId="2" borderId="9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 vertical="center"/>
    </xf>
    <xf numFmtId="0" fontId="19" fillId="2" borderId="12" xfId="0" applyFont="1" applyFill="1" applyBorder="1" applyAlignment="1">
      <alignment vertical="center" wrapText="1"/>
    </xf>
    <xf numFmtId="0" fontId="19" fillId="2" borderId="15" xfId="0" applyFont="1" applyFill="1" applyBorder="1" applyAlignment="1">
      <alignment vertical="center" wrapText="1"/>
    </xf>
    <xf numFmtId="4" fontId="11" fillId="0" borderId="3" xfId="0" applyNumberFormat="1" applyFont="1" applyBorder="1" applyAlignment="1">
      <alignment horizontal="center" vertical="center"/>
    </xf>
    <xf numFmtId="0" fontId="13" fillId="2" borderId="16" xfId="0" applyFont="1" applyFill="1" applyBorder="1" applyAlignment="1">
      <alignment vertical="center" wrapText="1"/>
    </xf>
    <xf numFmtId="4" fontId="11" fillId="0" borderId="10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0" fontId="8" fillId="2" borderId="12" xfId="0" applyFont="1" applyFill="1" applyBorder="1" applyAlignment="1">
      <alignment vertical="center" wrapText="1"/>
    </xf>
    <xf numFmtId="0" fontId="14" fillId="0" borderId="8" xfId="0" applyFont="1" applyBorder="1"/>
    <xf numFmtId="4" fontId="11" fillId="0" borderId="4" xfId="0" applyNumberFormat="1" applyFont="1" applyBorder="1" applyAlignment="1">
      <alignment horizontal="center" vertical="center"/>
    </xf>
    <xf numFmtId="0" fontId="13" fillId="2" borderId="9" xfId="0" applyFont="1" applyFill="1" applyBorder="1" applyAlignment="1">
      <alignment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/>
    </xf>
    <xf numFmtId="4" fontId="12" fillId="2" borderId="4" xfId="0" applyNumberFormat="1" applyFont="1" applyFill="1" applyBorder="1" applyAlignment="1">
      <alignment horizontal="center"/>
    </xf>
    <xf numFmtId="4" fontId="11" fillId="2" borderId="4" xfId="0" applyNumberFormat="1" applyFont="1" applyFill="1" applyBorder="1" applyAlignment="1">
      <alignment horizontal="center"/>
    </xf>
    <xf numFmtId="0" fontId="21" fillId="5" borderId="20" xfId="0" applyFont="1" applyFill="1" applyBorder="1" applyAlignment="1">
      <alignment vertical="center" wrapText="1"/>
    </xf>
    <xf numFmtId="0" fontId="21" fillId="5" borderId="7" xfId="0" applyFont="1" applyFill="1" applyBorder="1" applyAlignment="1">
      <alignment vertical="top" wrapText="1"/>
    </xf>
    <xf numFmtId="4" fontId="22" fillId="5" borderId="7" xfId="0" applyNumberFormat="1" applyFont="1" applyFill="1" applyBorder="1" applyAlignment="1">
      <alignment horizontal="center"/>
    </xf>
    <xf numFmtId="4" fontId="23" fillId="5" borderId="7" xfId="0" applyNumberFormat="1" applyFont="1" applyFill="1" applyBorder="1" applyAlignment="1">
      <alignment horizontal="center"/>
    </xf>
    <xf numFmtId="0" fontId="21" fillId="5" borderId="22" xfId="0" applyFont="1" applyFill="1" applyBorder="1" applyAlignment="1">
      <alignment vertical="center" wrapText="1"/>
    </xf>
    <xf numFmtId="0" fontId="21" fillId="5" borderId="5" xfId="0" applyFont="1" applyFill="1" applyBorder="1" applyAlignment="1">
      <alignment vertical="top" wrapText="1"/>
    </xf>
    <xf numFmtId="4" fontId="22" fillId="5" borderId="5" xfId="0" applyNumberFormat="1" applyFont="1" applyFill="1" applyBorder="1" applyAlignment="1">
      <alignment horizontal="center" vertical="center"/>
    </xf>
    <xf numFmtId="4" fontId="23" fillId="5" borderId="5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vertical="center" wrapText="1"/>
    </xf>
    <xf numFmtId="4" fontId="22" fillId="5" borderId="5" xfId="0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vertical="center" wrapText="1"/>
    </xf>
    <xf numFmtId="0" fontId="24" fillId="2" borderId="24" xfId="0" applyFont="1" applyFill="1" applyBorder="1" applyAlignment="1">
      <alignment vertical="center"/>
    </xf>
    <xf numFmtId="4" fontId="11" fillId="2" borderId="4" xfId="0" applyNumberFormat="1" applyFont="1" applyFill="1" applyBorder="1" applyAlignment="1">
      <alignment horizontal="center" vertical="center"/>
    </xf>
    <xf numFmtId="4" fontId="22" fillId="5" borderId="7" xfId="0" applyNumberFormat="1" applyFont="1" applyFill="1" applyBorder="1" applyAlignment="1">
      <alignment horizontal="center" vertical="center"/>
    </xf>
    <xf numFmtId="4" fontId="12" fillId="2" borderId="10" xfId="0" applyNumberFormat="1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center"/>
    </xf>
    <xf numFmtId="0" fontId="0" fillId="2" borderId="4" xfId="0" applyFill="1" applyBorder="1"/>
    <xf numFmtId="4" fontId="11" fillId="2" borderId="5" xfId="0" applyNumberFormat="1" applyFont="1" applyFill="1" applyBorder="1" applyAlignment="1">
      <alignment horizontal="center" vertical="center"/>
    </xf>
    <xf numFmtId="0" fontId="25" fillId="5" borderId="7" xfId="0" applyFont="1" applyFill="1" applyBorder="1"/>
    <xf numFmtId="0" fontId="0" fillId="2" borderId="24" xfId="0" applyFill="1" applyBorder="1"/>
    <xf numFmtId="0" fontId="7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6" fillId="2" borderId="25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vertical="top" wrapText="1"/>
    </xf>
    <xf numFmtId="0" fontId="9" fillId="2" borderId="25" xfId="0" applyFont="1" applyFill="1" applyBorder="1" applyAlignment="1">
      <alignment horizontal="center" vertical="top" wrapText="1"/>
    </xf>
    <xf numFmtId="0" fontId="9" fillId="3" borderId="36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vertical="top" wrapText="1"/>
    </xf>
    <xf numFmtId="0" fontId="8" fillId="2" borderId="37" xfId="0" applyFont="1" applyFill="1" applyBorder="1" applyAlignment="1">
      <alignment vertical="top" wrapText="1"/>
    </xf>
    <xf numFmtId="0" fontId="0" fillId="0" borderId="41" xfId="0" applyBorder="1" applyAlignment="1">
      <alignment horizontal="center" vertical="center"/>
    </xf>
    <xf numFmtId="0" fontId="14" fillId="0" borderId="42" xfId="0" applyFont="1" applyBorder="1"/>
    <xf numFmtId="0" fontId="25" fillId="5" borderId="4" xfId="0" applyFont="1" applyFill="1" applyBorder="1"/>
    <xf numFmtId="4" fontId="22" fillId="5" borderId="4" xfId="0" applyNumberFormat="1" applyFont="1" applyFill="1" applyBorder="1" applyAlignment="1">
      <alignment horizontal="center" vertical="center"/>
    </xf>
    <xf numFmtId="4" fontId="23" fillId="5" borderId="4" xfId="0" applyNumberFormat="1" applyFont="1" applyFill="1" applyBorder="1" applyAlignment="1">
      <alignment horizontal="center"/>
    </xf>
    <xf numFmtId="4" fontId="11" fillId="2" borderId="7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top" wrapText="1"/>
    </xf>
    <xf numFmtId="0" fontId="8" fillId="2" borderId="3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8" fillId="2" borderId="31" xfId="0" applyFont="1" applyFill="1" applyBorder="1" applyAlignment="1">
      <alignment vertical="top" wrapText="1"/>
    </xf>
    <xf numFmtId="0" fontId="15" fillId="2" borderId="6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vertical="top" wrapText="1"/>
    </xf>
    <xf numFmtId="0" fontId="6" fillId="2" borderId="44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16" fontId="8" fillId="2" borderId="45" xfId="0" applyNumberFormat="1" applyFont="1" applyFill="1" applyBorder="1" applyAlignment="1">
      <alignment vertical="top" wrapText="1"/>
    </xf>
    <xf numFmtId="4" fontId="11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4" fontId="23" fillId="5" borderId="2" xfId="0" applyNumberFormat="1" applyFont="1" applyFill="1" applyBorder="1" applyAlignment="1">
      <alignment horizontal="center"/>
    </xf>
    <xf numFmtId="0" fontId="6" fillId="2" borderId="21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 wrapText="1"/>
    </xf>
    <xf numFmtId="4" fontId="23" fillId="2" borderId="7" xfId="0" applyNumberFormat="1" applyFont="1" applyFill="1" applyBorder="1" applyAlignment="1">
      <alignment horizontal="center"/>
    </xf>
    <xf numFmtId="4" fontId="23" fillId="2" borderId="21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9" xfId="0" applyNumberFormat="1" applyFont="1" applyFill="1" applyBorder="1" applyAlignment="1">
      <alignment horizontal="center" vertical="center"/>
    </xf>
    <xf numFmtId="4" fontId="23" fillId="2" borderId="23" xfId="0" applyNumberFormat="1" applyFont="1" applyFill="1" applyBorder="1" applyAlignment="1">
      <alignment horizontal="center"/>
    </xf>
    <xf numFmtId="4" fontId="23" fillId="2" borderId="36" xfId="0" applyNumberFormat="1" applyFont="1" applyFill="1" applyBorder="1" applyAlignment="1">
      <alignment horizontal="center"/>
    </xf>
    <xf numFmtId="4" fontId="23" fillId="2" borderId="5" xfId="0" applyNumberFormat="1" applyFont="1" applyFill="1" applyBorder="1" applyAlignment="1">
      <alignment horizontal="center"/>
    </xf>
    <xf numFmtId="4" fontId="23" fillId="2" borderId="4" xfId="0" applyNumberFormat="1" applyFont="1" applyFill="1" applyBorder="1" applyAlignment="1">
      <alignment horizontal="center"/>
    </xf>
    <xf numFmtId="4" fontId="12" fillId="5" borderId="4" xfId="0" applyNumberFormat="1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17" fillId="2" borderId="26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5" fillId="2" borderId="25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8" fillId="4" borderId="39" xfId="0" applyFont="1" applyFill="1" applyBorder="1" applyAlignment="1">
      <alignment horizontal="center" vertical="top" wrapText="1"/>
    </xf>
    <xf numFmtId="0" fontId="18" fillId="4" borderId="40" xfId="0" applyFont="1" applyFill="1" applyBorder="1" applyAlignment="1">
      <alignment horizontal="center" vertical="top" wrapText="1"/>
    </xf>
    <xf numFmtId="0" fontId="18" fillId="4" borderId="17" xfId="0" applyFont="1" applyFill="1" applyBorder="1" applyAlignment="1">
      <alignment horizontal="center" vertical="top" wrapText="1"/>
    </xf>
    <xf numFmtId="0" fontId="18" fillId="4" borderId="18" xfId="0" applyFont="1" applyFill="1" applyBorder="1" applyAlignment="1">
      <alignment horizontal="center" vertical="top" wrapText="1"/>
    </xf>
    <xf numFmtId="0" fontId="15" fillId="3" borderId="37" xfId="0" applyFont="1" applyFill="1" applyBorder="1" applyAlignment="1">
      <alignment horizontal="center" vertical="top" wrapText="1"/>
    </xf>
    <xf numFmtId="0" fontId="15" fillId="3" borderId="25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top" wrapText="1"/>
    </xf>
    <xf numFmtId="0" fontId="8" fillId="2" borderId="37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4" fontId="1" fillId="2" borderId="28" xfId="0" applyNumberFormat="1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center" vertical="top" wrapText="1"/>
    </xf>
    <xf numFmtId="0" fontId="6" fillId="2" borderId="5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16" fontId="8" fillId="2" borderId="46" xfId="0" applyNumberFormat="1" applyFont="1" applyFill="1" applyBorder="1" applyAlignment="1">
      <alignment horizontal="center" vertical="top" wrapText="1"/>
    </xf>
    <xf numFmtId="16" fontId="8" fillId="2" borderId="47" xfId="0" applyNumberFormat="1" applyFont="1" applyFill="1" applyBorder="1" applyAlignment="1">
      <alignment horizontal="center" vertical="top" wrapText="1"/>
    </xf>
    <xf numFmtId="16" fontId="8" fillId="2" borderId="48" xfId="0" applyNumberFormat="1" applyFont="1" applyFill="1" applyBorder="1" applyAlignment="1">
      <alignment horizontal="center" vertical="top" wrapText="1"/>
    </xf>
    <xf numFmtId="0" fontId="7" fillId="0" borderId="40" xfId="0" applyFont="1" applyBorder="1" applyAlignment="1">
      <alignment horizontal="center"/>
    </xf>
    <xf numFmtId="0" fontId="19" fillId="2" borderId="27" xfId="0" applyFont="1" applyFill="1" applyBorder="1" applyAlignment="1">
      <alignment horizontal="center" vertical="top" wrapText="1"/>
    </xf>
    <xf numFmtId="0" fontId="19" fillId="2" borderId="29" xfId="0" applyFont="1" applyFill="1" applyBorder="1" applyAlignment="1">
      <alignment horizontal="center" vertical="top" wrapText="1"/>
    </xf>
    <xf numFmtId="0" fontId="19" fillId="2" borderId="31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95"/>
  <sheetViews>
    <sheetView tabSelected="1" zoomScale="80" zoomScaleNormal="80" zoomScaleSheetLayoutView="82" workbookViewId="0">
      <selection activeCell="M6" sqref="M6"/>
    </sheetView>
  </sheetViews>
  <sheetFormatPr defaultRowHeight="15"/>
  <cols>
    <col min="1" max="1" width="6.42578125" customWidth="1"/>
    <col min="2" max="2" width="37.28515625" style="4" customWidth="1"/>
    <col min="3" max="3" width="27.42578125" style="4" customWidth="1"/>
    <col min="4" max="4" width="20.5703125" customWidth="1"/>
    <col min="5" max="5" width="16.85546875" customWidth="1"/>
    <col min="6" max="6" width="16.42578125" customWidth="1"/>
    <col min="7" max="7" width="15.140625" style="2" customWidth="1"/>
    <col min="8" max="8" width="15" style="2" customWidth="1"/>
    <col min="9" max="9" width="31.42578125" style="5" customWidth="1"/>
  </cols>
  <sheetData>
    <row r="1" spans="1:9" ht="15" customHeight="1">
      <c r="D1" s="7"/>
      <c r="E1" s="7"/>
      <c r="F1" s="7"/>
      <c r="G1" s="10"/>
      <c r="H1" s="142"/>
      <c r="I1" s="142"/>
    </row>
    <row r="2" spans="1:9" ht="15" customHeight="1">
      <c r="D2" s="7"/>
      <c r="E2" s="7"/>
      <c r="F2" s="7"/>
      <c r="G2" s="10"/>
      <c r="H2" s="142" t="s">
        <v>33</v>
      </c>
      <c r="I2" s="142"/>
    </row>
    <row r="3" spans="1:9" ht="15" customHeight="1">
      <c r="D3" s="7"/>
      <c r="E3" s="7"/>
      <c r="F3" s="7"/>
      <c r="G3" s="10"/>
      <c r="H3" s="142" t="s">
        <v>34</v>
      </c>
      <c r="I3" s="142"/>
    </row>
    <row r="4" spans="1:9" ht="15" customHeight="1">
      <c r="D4" s="7"/>
      <c r="E4" s="7"/>
      <c r="F4" s="7"/>
      <c r="G4" s="10"/>
      <c r="H4" s="142" t="s">
        <v>35</v>
      </c>
      <c r="I4" s="142"/>
    </row>
    <row r="5" spans="1:9" ht="15" customHeight="1">
      <c r="D5" s="73"/>
      <c r="E5" s="73"/>
      <c r="F5" s="73"/>
      <c r="G5" s="74"/>
      <c r="H5" s="143" t="s">
        <v>39</v>
      </c>
      <c r="I5" s="143"/>
    </row>
    <row r="6" spans="1:9" ht="15" customHeight="1" thickBot="1">
      <c r="D6" s="73"/>
      <c r="E6" s="73"/>
      <c r="F6" s="73"/>
      <c r="G6" s="74"/>
      <c r="H6" s="188" t="s">
        <v>72</v>
      </c>
      <c r="I6" s="188"/>
    </row>
    <row r="7" spans="1:9" ht="18.75">
      <c r="A7" s="117" t="s">
        <v>0</v>
      </c>
      <c r="B7" s="118"/>
      <c r="C7" s="118"/>
      <c r="D7" s="118"/>
      <c r="E7" s="118"/>
      <c r="F7" s="118"/>
      <c r="G7" s="118"/>
      <c r="H7" s="118"/>
      <c r="I7" s="119"/>
    </row>
    <row r="8" spans="1:9" ht="18.75">
      <c r="A8" s="133" t="s">
        <v>1</v>
      </c>
      <c r="B8" s="134"/>
      <c r="C8" s="134"/>
      <c r="D8" s="134"/>
      <c r="E8" s="134"/>
      <c r="F8" s="134"/>
      <c r="G8" s="134"/>
      <c r="H8" s="134"/>
      <c r="I8" s="135"/>
    </row>
    <row r="9" spans="1:9" ht="18.75">
      <c r="A9" s="133" t="s">
        <v>46</v>
      </c>
      <c r="B9" s="134"/>
      <c r="C9" s="134"/>
      <c r="D9" s="134"/>
      <c r="E9" s="134"/>
      <c r="F9" s="134"/>
      <c r="G9" s="134"/>
      <c r="H9" s="134"/>
      <c r="I9" s="135"/>
    </row>
    <row r="10" spans="1:9" ht="13.5" customHeight="1">
      <c r="A10" s="136" t="s">
        <v>2</v>
      </c>
      <c r="B10" s="137" t="s">
        <v>37</v>
      </c>
      <c r="C10" s="140" t="s">
        <v>3</v>
      </c>
      <c r="D10" s="141" t="s">
        <v>4</v>
      </c>
      <c r="E10" s="141" t="s">
        <v>5</v>
      </c>
      <c r="F10" s="141"/>
      <c r="G10" s="141"/>
      <c r="H10" s="141"/>
      <c r="I10" s="200" t="s">
        <v>6</v>
      </c>
    </row>
    <row r="11" spans="1:9">
      <c r="A11" s="136"/>
      <c r="B11" s="138"/>
      <c r="C11" s="140"/>
      <c r="D11" s="141"/>
      <c r="E11" s="141" t="s">
        <v>8</v>
      </c>
      <c r="F11" s="141" t="s">
        <v>9</v>
      </c>
      <c r="G11" s="141"/>
      <c r="H11" s="141"/>
      <c r="I11" s="200"/>
    </row>
    <row r="12" spans="1:9">
      <c r="A12" s="136"/>
      <c r="B12" s="139"/>
      <c r="C12" s="140"/>
      <c r="D12" s="141"/>
      <c r="E12" s="141"/>
      <c r="F12" s="88">
        <v>2019</v>
      </c>
      <c r="G12" s="106">
        <v>2020</v>
      </c>
      <c r="H12" s="106">
        <v>2021</v>
      </c>
      <c r="I12" s="200"/>
    </row>
    <row r="13" spans="1:9">
      <c r="A13" s="75">
        <v>1</v>
      </c>
      <c r="B13" s="90">
        <v>2</v>
      </c>
      <c r="C13" s="90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76">
        <v>11</v>
      </c>
    </row>
    <row r="14" spans="1:9" ht="15.75" thickBot="1">
      <c r="A14" s="123" t="s">
        <v>10</v>
      </c>
      <c r="B14" s="124"/>
      <c r="C14" s="124"/>
      <c r="D14" s="125"/>
      <c r="E14" s="125"/>
      <c r="F14" s="125"/>
      <c r="G14" s="125"/>
      <c r="H14" s="125"/>
      <c r="I14" s="126"/>
    </row>
    <row r="15" spans="1:9" ht="39" customHeight="1" thickBot="1">
      <c r="A15" s="77" t="s">
        <v>11</v>
      </c>
      <c r="B15" s="91" t="s">
        <v>12</v>
      </c>
      <c r="C15" s="120" t="s">
        <v>13</v>
      </c>
      <c r="D15" s="30" t="s">
        <v>14</v>
      </c>
      <c r="E15" s="31">
        <f>E16+E17+E18+E19</f>
        <v>4209437.28</v>
      </c>
      <c r="F15" s="31">
        <v>1209437.28</v>
      </c>
      <c r="G15" s="31">
        <f>G16+G17+G18+G19</f>
        <v>1500000</v>
      </c>
      <c r="H15" s="32">
        <f>H16+H17+H18+H19</f>
        <v>1500000</v>
      </c>
      <c r="I15" s="128" t="s">
        <v>63</v>
      </c>
    </row>
    <row r="16" spans="1:9" ht="23.25" customHeight="1">
      <c r="A16" s="80"/>
      <c r="B16" s="92"/>
      <c r="C16" s="121"/>
      <c r="D16" s="22" t="s">
        <v>15</v>
      </c>
      <c r="E16" s="23">
        <f>F16+G16+H16</f>
        <v>0</v>
      </c>
      <c r="F16" s="23">
        <f>F21+F25</f>
        <v>0</v>
      </c>
      <c r="G16" s="23">
        <f t="shared" ref="G16:H16" si="0">G21+G25</f>
        <v>0</v>
      </c>
      <c r="H16" s="23">
        <f t="shared" si="0"/>
        <v>0</v>
      </c>
      <c r="I16" s="129"/>
    </row>
    <row r="17" spans="1:9" ht="23.25" customHeight="1">
      <c r="A17" s="80"/>
      <c r="B17" s="92"/>
      <c r="C17" s="121"/>
      <c r="D17" s="9" t="s">
        <v>16</v>
      </c>
      <c r="E17" s="13">
        <f>F17+G17+H17</f>
        <v>0</v>
      </c>
      <c r="F17" s="23">
        <f t="shared" ref="F17:H18" si="1">F22+F26</f>
        <v>0</v>
      </c>
      <c r="G17" s="23">
        <f t="shared" si="1"/>
        <v>0</v>
      </c>
      <c r="H17" s="23">
        <f t="shared" si="1"/>
        <v>0</v>
      </c>
      <c r="I17" s="129"/>
    </row>
    <row r="18" spans="1:9" ht="45" customHeight="1">
      <c r="A18" s="80"/>
      <c r="B18" s="92"/>
      <c r="C18" s="121"/>
      <c r="D18" s="9" t="s">
        <v>17</v>
      </c>
      <c r="E18" s="13">
        <f>F18+G18+H18</f>
        <v>4209437.28</v>
      </c>
      <c r="F18" s="23">
        <v>1209437.28</v>
      </c>
      <c r="G18" s="23">
        <f t="shared" si="1"/>
        <v>1500000</v>
      </c>
      <c r="H18" s="23">
        <f t="shared" si="1"/>
        <v>1500000</v>
      </c>
      <c r="I18" s="129"/>
    </row>
    <row r="19" spans="1:9" ht="26.25" customHeight="1" thickBot="1">
      <c r="A19" s="93"/>
      <c r="B19" s="94"/>
      <c r="C19" s="121"/>
      <c r="D19" s="24" t="s">
        <v>54</v>
      </c>
      <c r="E19" s="25"/>
      <c r="F19" s="25"/>
      <c r="G19" s="25"/>
      <c r="H19" s="25"/>
      <c r="I19" s="130"/>
    </row>
    <row r="20" spans="1:9" ht="52.5" customHeight="1" thickBot="1">
      <c r="A20" s="95" t="s">
        <v>18</v>
      </c>
      <c r="B20" s="96" t="s">
        <v>23</v>
      </c>
      <c r="C20" s="121"/>
      <c r="D20" s="34" t="s">
        <v>14</v>
      </c>
      <c r="E20" s="31">
        <f t="shared" ref="E20:E27" si="2">F20+G20+H20</f>
        <v>4209437.28</v>
      </c>
      <c r="F20" s="31">
        <v>1209437.28</v>
      </c>
      <c r="G20" s="31">
        <f>G21+G22+G23</f>
        <v>1500000</v>
      </c>
      <c r="H20" s="32">
        <f>H21+H22+H23</f>
        <v>1500000</v>
      </c>
      <c r="I20" s="131" t="s">
        <v>55</v>
      </c>
    </row>
    <row r="21" spans="1:9" ht="23.25" customHeight="1">
      <c r="A21" s="80"/>
      <c r="B21" s="19"/>
      <c r="C21" s="121"/>
      <c r="D21" s="22" t="s">
        <v>19</v>
      </c>
      <c r="E21" s="23">
        <f t="shared" si="2"/>
        <v>0</v>
      </c>
      <c r="F21" s="33">
        <v>0</v>
      </c>
      <c r="G21" s="33">
        <v>0</v>
      </c>
      <c r="H21" s="33">
        <v>0</v>
      </c>
      <c r="I21" s="129"/>
    </row>
    <row r="22" spans="1:9" ht="23.25" customHeight="1">
      <c r="A22" s="80"/>
      <c r="B22" s="19"/>
      <c r="C22" s="121"/>
      <c r="D22" s="9" t="s">
        <v>20</v>
      </c>
      <c r="E22" s="13">
        <f t="shared" si="2"/>
        <v>0</v>
      </c>
      <c r="F22" s="14">
        <v>0</v>
      </c>
      <c r="G22" s="14">
        <v>0</v>
      </c>
      <c r="H22" s="14">
        <v>0</v>
      </c>
      <c r="I22" s="129"/>
    </row>
    <row r="23" spans="1:9" ht="23.25" customHeight="1" thickBot="1">
      <c r="A23" s="93"/>
      <c r="B23" s="97"/>
      <c r="C23" s="121"/>
      <c r="D23" s="28" t="s">
        <v>21</v>
      </c>
      <c r="E23" s="25">
        <f t="shared" si="2"/>
        <v>4209437.28</v>
      </c>
      <c r="F23" s="29">
        <v>1209437.28</v>
      </c>
      <c r="G23" s="29">
        <v>1500000</v>
      </c>
      <c r="H23" s="29">
        <v>1500000</v>
      </c>
      <c r="I23" s="132"/>
    </row>
    <row r="24" spans="1:9" ht="23.25" customHeight="1" thickBot="1">
      <c r="A24" s="98" t="s">
        <v>22</v>
      </c>
      <c r="B24" s="157" t="s">
        <v>51</v>
      </c>
      <c r="C24" s="121"/>
      <c r="D24" s="34" t="s">
        <v>14</v>
      </c>
      <c r="E24" s="31">
        <f t="shared" si="2"/>
        <v>0</v>
      </c>
      <c r="F24" s="31">
        <f>F25+F26+F27</f>
        <v>0</v>
      </c>
      <c r="G24" s="31">
        <f>G25+G26+G27</f>
        <v>0</v>
      </c>
      <c r="H24" s="32">
        <f>H25+H26+H27</f>
        <v>0</v>
      </c>
      <c r="I24" s="131" t="s">
        <v>50</v>
      </c>
    </row>
    <row r="25" spans="1:9" ht="23.25" customHeight="1">
      <c r="A25" s="80"/>
      <c r="B25" s="158"/>
      <c r="C25" s="121"/>
      <c r="D25" s="22" t="s">
        <v>19</v>
      </c>
      <c r="E25" s="23">
        <f t="shared" si="2"/>
        <v>0</v>
      </c>
      <c r="F25" s="33">
        <v>0</v>
      </c>
      <c r="G25" s="33">
        <v>0</v>
      </c>
      <c r="H25" s="33">
        <v>0</v>
      </c>
      <c r="I25" s="129"/>
    </row>
    <row r="26" spans="1:9" ht="23.25" customHeight="1">
      <c r="A26" s="80"/>
      <c r="B26" s="158"/>
      <c r="C26" s="121"/>
      <c r="D26" s="9" t="s">
        <v>20</v>
      </c>
      <c r="E26" s="13">
        <f t="shared" si="2"/>
        <v>0</v>
      </c>
      <c r="F26" s="14">
        <v>0</v>
      </c>
      <c r="G26" s="14">
        <v>0</v>
      </c>
      <c r="H26" s="14">
        <v>0</v>
      </c>
      <c r="I26" s="129"/>
    </row>
    <row r="27" spans="1:9" ht="35.25" customHeight="1" thickBot="1">
      <c r="A27" s="81"/>
      <c r="B27" s="159"/>
      <c r="C27" s="127"/>
      <c r="D27" s="21" t="s">
        <v>21</v>
      </c>
      <c r="E27" s="52">
        <f t="shared" si="2"/>
        <v>0</v>
      </c>
      <c r="F27" s="51">
        <v>0</v>
      </c>
      <c r="G27" s="51">
        <v>0</v>
      </c>
      <c r="H27" s="51">
        <v>0</v>
      </c>
      <c r="I27" s="130"/>
    </row>
    <row r="28" spans="1:9" ht="23.25" customHeight="1" thickBot="1">
      <c r="A28" s="144" t="s">
        <v>36</v>
      </c>
      <c r="B28" s="145"/>
      <c r="C28" s="146"/>
      <c r="D28" s="146"/>
      <c r="E28" s="146"/>
      <c r="F28" s="146"/>
      <c r="G28" s="146"/>
      <c r="H28" s="146"/>
      <c r="I28" s="147"/>
    </row>
    <row r="29" spans="1:9" ht="13.5" customHeight="1">
      <c r="A29" s="148" t="s">
        <v>2</v>
      </c>
      <c r="B29" s="150" t="s">
        <v>38</v>
      </c>
      <c r="C29" s="151" t="s">
        <v>3</v>
      </c>
      <c r="D29" s="153" t="s">
        <v>4</v>
      </c>
      <c r="E29" s="153" t="s">
        <v>5</v>
      </c>
      <c r="F29" s="153"/>
      <c r="G29" s="153"/>
      <c r="H29" s="153"/>
      <c r="I29" s="155" t="s">
        <v>6</v>
      </c>
    </row>
    <row r="30" spans="1:9" ht="15.75" customHeight="1">
      <c r="A30" s="149"/>
      <c r="B30" s="150" t="s">
        <v>7</v>
      </c>
      <c r="C30" s="152"/>
      <c r="D30" s="154"/>
      <c r="E30" s="154" t="s">
        <v>8</v>
      </c>
      <c r="F30" s="154" t="s">
        <v>9</v>
      </c>
      <c r="G30" s="154"/>
      <c r="H30" s="154"/>
      <c r="I30" s="156"/>
    </row>
    <row r="31" spans="1:9" ht="15.75" customHeight="1">
      <c r="A31" s="149"/>
      <c r="B31" s="151"/>
      <c r="C31" s="152"/>
      <c r="D31" s="154"/>
      <c r="E31" s="154"/>
      <c r="F31" s="88">
        <v>2019</v>
      </c>
      <c r="G31" s="106">
        <v>2020</v>
      </c>
      <c r="H31" s="106">
        <v>2021</v>
      </c>
      <c r="I31" s="156"/>
    </row>
    <row r="32" spans="1:9" s="12" customFormat="1" ht="12" customHeight="1" thickBot="1">
      <c r="A32" s="78">
        <v>1</v>
      </c>
      <c r="B32" s="11">
        <v>2</v>
      </c>
      <c r="C32" s="11">
        <v>3</v>
      </c>
      <c r="D32" s="35">
        <v>4</v>
      </c>
      <c r="E32" s="35">
        <v>5</v>
      </c>
      <c r="F32" s="35">
        <v>6</v>
      </c>
      <c r="G32" s="36">
        <v>7</v>
      </c>
      <c r="H32" s="36">
        <v>8</v>
      </c>
      <c r="I32" s="79">
        <v>11</v>
      </c>
    </row>
    <row r="33" spans="1:9" ht="23.25" customHeight="1" thickBot="1">
      <c r="A33" s="189">
        <v>2</v>
      </c>
      <c r="B33" s="137" t="s">
        <v>40</v>
      </c>
      <c r="C33" s="193"/>
      <c r="D33" s="42" t="s">
        <v>25</v>
      </c>
      <c r="E33" s="43">
        <f>E34+E35+E36+E37</f>
        <v>110562357.99000001</v>
      </c>
      <c r="F33" s="44">
        <v>56906952.990000002</v>
      </c>
      <c r="G33" s="49">
        <f>G34+G35+G36+G37</f>
        <v>25833744</v>
      </c>
      <c r="H33" s="109">
        <f>H34+H35+H36+H37</f>
        <v>27821661</v>
      </c>
      <c r="I33" s="128"/>
    </row>
    <row r="34" spans="1:9" ht="23.25" customHeight="1">
      <c r="A34" s="190"/>
      <c r="B34" s="138"/>
      <c r="C34" s="194"/>
      <c r="D34" s="39" t="s">
        <v>19</v>
      </c>
      <c r="E34" s="41">
        <f t="shared" ref="E34:E71" si="3">F34+G34+H34</f>
        <v>0</v>
      </c>
      <c r="F34" s="99">
        <v>0</v>
      </c>
      <c r="G34" s="87">
        <v>0</v>
      </c>
      <c r="H34" s="87">
        <v>0</v>
      </c>
      <c r="I34" s="129"/>
    </row>
    <row r="35" spans="1:9" ht="23.25" customHeight="1">
      <c r="A35" s="190"/>
      <c r="B35" s="138"/>
      <c r="C35" s="194"/>
      <c r="D35" s="40" t="s">
        <v>20</v>
      </c>
      <c r="E35" s="17">
        <f t="shared" si="3"/>
        <v>24560571</v>
      </c>
      <c r="F35" s="17">
        <v>20577571</v>
      </c>
      <c r="G35" s="15">
        <v>1989400</v>
      </c>
      <c r="H35" s="15">
        <v>1993600</v>
      </c>
      <c r="I35" s="129"/>
    </row>
    <row r="36" spans="1:9" ht="24" customHeight="1">
      <c r="A36" s="190"/>
      <c r="B36" s="138"/>
      <c r="C36" s="194"/>
      <c r="D36" s="39" t="s">
        <v>21</v>
      </c>
      <c r="E36" s="41">
        <f t="shared" si="3"/>
        <v>86001786.99000001</v>
      </c>
      <c r="F36" s="37">
        <v>36329381.990000002</v>
      </c>
      <c r="G36" s="110">
        <v>23844344</v>
      </c>
      <c r="H36" s="110">
        <v>25828061</v>
      </c>
      <c r="I36" s="129"/>
    </row>
    <row r="37" spans="1:9" ht="22.5" customHeight="1" thickBot="1">
      <c r="A37" s="191"/>
      <c r="B37" s="192"/>
      <c r="C37" s="195"/>
      <c r="D37" s="46" t="s">
        <v>54</v>
      </c>
      <c r="E37" s="47">
        <f t="shared" si="3"/>
        <v>0</v>
      </c>
      <c r="F37" s="38">
        <v>0</v>
      </c>
      <c r="G37" s="65">
        <v>0</v>
      </c>
      <c r="H37" s="111">
        <v>0</v>
      </c>
      <c r="I37" s="89"/>
    </row>
    <row r="38" spans="1:9" s="2" customFormat="1" ht="26.25" customHeight="1" thickBot="1">
      <c r="A38" s="80" t="s">
        <v>26</v>
      </c>
      <c r="B38" s="19" t="s">
        <v>48</v>
      </c>
      <c r="C38" s="45"/>
      <c r="D38" s="48" t="s">
        <v>25</v>
      </c>
      <c r="E38" s="49">
        <f t="shared" si="3"/>
        <v>5572240</v>
      </c>
      <c r="F38" s="49">
        <f>F39+F40+F41</f>
        <v>605000</v>
      </c>
      <c r="G38" s="49">
        <f>G39+G40+G41</f>
        <v>2384434</v>
      </c>
      <c r="H38" s="50">
        <f>H39+H40+H41</f>
        <v>2582806</v>
      </c>
      <c r="I38" s="175" t="s">
        <v>49</v>
      </c>
    </row>
    <row r="39" spans="1:9" s="2" customFormat="1" ht="23.25" customHeight="1">
      <c r="A39" s="80"/>
      <c r="B39" s="19"/>
      <c r="C39" s="26"/>
      <c r="D39" s="22" t="s">
        <v>19</v>
      </c>
      <c r="E39" s="16">
        <f t="shared" si="3"/>
        <v>0</v>
      </c>
      <c r="F39" s="33">
        <v>0</v>
      </c>
      <c r="G39" s="33">
        <v>0</v>
      </c>
      <c r="H39" s="33">
        <v>0</v>
      </c>
      <c r="I39" s="129"/>
    </row>
    <row r="40" spans="1:9" s="2" customFormat="1" ht="23.25" customHeight="1">
      <c r="A40" s="80"/>
      <c r="B40" s="19"/>
      <c r="C40" s="26"/>
      <c r="D40" s="9" t="s">
        <v>20</v>
      </c>
      <c r="E40" s="16">
        <f t="shared" si="3"/>
        <v>0</v>
      </c>
      <c r="F40" s="14">
        <v>0</v>
      </c>
      <c r="G40" s="14">
        <v>0</v>
      </c>
      <c r="H40" s="14">
        <v>0</v>
      </c>
      <c r="I40" s="129"/>
    </row>
    <row r="41" spans="1:9" s="2" customFormat="1" ht="23.25" customHeight="1" thickBot="1">
      <c r="A41" s="81"/>
      <c r="B41" s="20"/>
      <c r="C41" s="27"/>
      <c r="D41" s="21" t="s">
        <v>21</v>
      </c>
      <c r="E41" s="51">
        <f t="shared" si="3"/>
        <v>5572240</v>
      </c>
      <c r="F41" s="51">
        <v>605000</v>
      </c>
      <c r="G41" s="51">
        <v>2384434</v>
      </c>
      <c r="H41" s="51">
        <v>2582806</v>
      </c>
      <c r="I41" s="129"/>
    </row>
    <row r="42" spans="1:9" s="2" customFormat="1" ht="23.25" customHeight="1" thickBot="1">
      <c r="A42" s="196" t="s">
        <v>27</v>
      </c>
      <c r="B42" s="120" t="s">
        <v>43</v>
      </c>
      <c r="C42" s="197"/>
      <c r="D42" s="48" t="s">
        <v>25</v>
      </c>
      <c r="E42" s="49">
        <f t="shared" si="3"/>
        <v>24127878.109999999</v>
      </c>
      <c r="F42" s="49">
        <v>9226157.1099999994</v>
      </c>
      <c r="G42" s="49">
        <f>G43+G44+G45</f>
        <v>7153303</v>
      </c>
      <c r="H42" s="50">
        <f>H43+H44+H45</f>
        <v>7748418</v>
      </c>
      <c r="I42" s="177"/>
    </row>
    <row r="43" spans="1:9" s="2" customFormat="1" ht="23.25" customHeight="1">
      <c r="A43" s="196"/>
      <c r="B43" s="121"/>
      <c r="C43" s="198"/>
      <c r="D43" s="22" t="s">
        <v>19</v>
      </c>
      <c r="E43" s="16">
        <f t="shared" si="3"/>
        <v>0</v>
      </c>
      <c r="F43" s="33">
        <v>0</v>
      </c>
      <c r="G43" s="23">
        <v>0</v>
      </c>
      <c r="H43" s="33">
        <v>0</v>
      </c>
      <c r="I43" s="129"/>
    </row>
    <row r="44" spans="1:9" s="2" customFormat="1" ht="23.25" customHeight="1" thickBot="1">
      <c r="A44" s="196"/>
      <c r="B44" s="121"/>
      <c r="C44" s="198"/>
      <c r="D44" s="9" t="s">
        <v>20</v>
      </c>
      <c r="E44" s="15">
        <f t="shared" si="3"/>
        <v>0</v>
      </c>
      <c r="F44" s="14">
        <v>0</v>
      </c>
      <c r="G44" s="14">
        <v>0</v>
      </c>
      <c r="H44" s="14">
        <v>0</v>
      </c>
      <c r="I44" s="129"/>
    </row>
    <row r="45" spans="1:9" s="2" customFormat="1" ht="23.25" customHeight="1" thickBot="1">
      <c r="A45" s="196"/>
      <c r="B45" s="121"/>
      <c r="C45" s="199"/>
      <c r="D45" s="21" t="s">
        <v>21</v>
      </c>
      <c r="E45" s="52">
        <f t="shared" si="3"/>
        <v>24127878.109999999</v>
      </c>
      <c r="F45" s="56">
        <v>9226157.1099999994</v>
      </c>
      <c r="G45" s="51">
        <f>G46</f>
        <v>7153303</v>
      </c>
      <c r="H45" s="51">
        <f>H46</f>
        <v>7748418</v>
      </c>
      <c r="I45" s="129"/>
    </row>
    <row r="46" spans="1:9" s="2" customFormat="1" ht="23.25" customHeight="1">
      <c r="A46" s="196"/>
      <c r="B46" s="121"/>
      <c r="C46" s="53" t="s">
        <v>41</v>
      </c>
      <c r="D46" s="54"/>
      <c r="E46" s="55">
        <f>F46+G46+H46</f>
        <v>24127878.109999999</v>
      </c>
      <c r="F46" s="56">
        <v>9226157.1099999994</v>
      </c>
      <c r="G46" s="107">
        <v>7153303</v>
      </c>
      <c r="H46" s="108">
        <v>7748418</v>
      </c>
      <c r="I46" s="175"/>
    </row>
    <row r="47" spans="1:9" s="2" customFormat="1" ht="23.25" customHeight="1" thickBot="1">
      <c r="A47" s="196"/>
      <c r="B47" s="122"/>
      <c r="C47" s="57" t="s">
        <v>28</v>
      </c>
      <c r="D47" s="58"/>
      <c r="E47" s="59">
        <f t="shared" si="3"/>
        <v>21758443.109999999</v>
      </c>
      <c r="F47" s="60">
        <v>7061725.1100000003</v>
      </c>
      <c r="G47" s="114">
        <f>G46-98408</f>
        <v>7054895</v>
      </c>
      <c r="H47" s="112">
        <v>7641823</v>
      </c>
      <c r="I47" s="176"/>
    </row>
    <row r="48" spans="1:9" s="2" customFormat="1" ht="23.25" customHeight="1" thickBot="1">
      <c r="A48" s="171" t="s">
        <v>29</v>
      </c>
      <c r="B48" s="120" t="s">
        <v>44</v>
      </c>
      <c r="C48" s="63"/>
      <c r="D48" s="48" t="s">
        <v>25</v>
      </c>
      <c r="E48" s="49">
        <f t="shared" si="3"/>
        <v>38056534.760000005</v>
      </c>
      <c r="F48" s="49">
        <v>21664640.760000002</v>
      </c>
      <c r="G48" s="49">
        <f>G49+G50+G51</f>
        <v>7868634</v>
      </c>
      <c r="H48" s="50">
        <f>H49+H50+H51</f>
        <v>8523260</v>
      </c>
      <c r="I48" s="201" t="s">
        <v>66</v>
      </c>
    </row>
    <row r="49" spans="1:9" s="2" customFormat="1" ht="23.25" customHeight="1">
      <c r="A49" s="172"/>
      <c r="B49" s="121"/>
      <c r="C49" s="8"/>
      <c r="D49" s="22" t="s">
        <v>19</v>
      </c>
      <c r="E49" s="33">
        <f t="shared" si="3"/>
        <v>0</v>
      </c>
      <c r="F49" s="33">
        <v>0</v>
      </c>
      <c r="G49" s="33">
        <v>0</v>
      </c>
      <c r="H49" s="33">
        <v>0</v>
      </c>
      <c r="I49" s="202"/>
    </row>
    <row r="50" spans="1:9" s="2" customFormat="1" ht="23.25" customHeight="1" thickBot="1">
      <c r="A50" s="172"/>
      <c r="B50" s="121"/>
      <c r="C50" s="8"/>
      <c r="D50" s="9" t="s">
        <v>20</v>
      </c>
      <c r="E50" s="14">
        <f t="shared" si="3"/>
        <v>0</v>
      </c>
      <c r="F50" s="14">
        <v>0</v>
      </c>
      <c r="G50" s="14">
        <v>0</v>
      </c>
      <c r="H50" s="14">
        <v>0</v>
      </c>
      <c r="I50" s="202"/>
    </row>
    <row r="51" spans="1:9" s="2" customFormat="1" ht="23.25" customHeight="1" thickBot="1">
      <c r="A51" s="172"/>
      <c r="B51" s="121"/>
      <c r="C51" s="61"/>
      <c r="D51" s="21" t="s">
        <v>21</v>
      </c>
      <c r="E51" s="51">
        <f t="shared" si="3"/>
        <v>38056534.760000005</v>
      </c>
      <c r="F51" s="56">
        <v>21664640.760000002</v>
      </c>
      <c r="G51" s="51">
        <v>7868634</v>
      </c>
      <c r="H51" s="51">
        <v>8523260</v>
      </c>
      <c r="I51" s="202"/>
    </row>
    <row r="52" spans="1:9" s="2" customFormat="1" ht="23.25" customHeight="1">
      <c r="A52" s="172"/>
      <c r="B52" s="121"/>
      <c r="C52" s="53" t="s">
        <v>41</v>
      </c>
      <c r="D52" s="54"/>
      <c r="E52" s="55">
        <f t="shared" si="3"/>
        <v>38056534.760000005</v>
      </c>
      <c r="F52" s="56">
        <v>21664640.760000002</v>
      </c>
      <c r="G52" s="107">
        <v>7868634</v>
      </c>
      <c r="H52" s="108">
        <v>8523260</v>
      </c>
      <c r="I52" s="203"/>
    </row>
    <row r="53" spans="1:9" s="2" customFormat="1" ht="23.25" customHeight="1" thickBot="1">
      <c r="A53" s="173"/>
      <c r="B53" s="122"/>
      <c r="C53" s="57" t="s">
        <v>28</v>
      </c>
      <c r="D53" s="58"/>
      <c r="E53" s="62">
        <f t="shared" si="3"/>
        <v>27540064.469999999</v>
      </c>
      <c r="F53" s="60">
        <v>11148170.470000001</v>
      </c>
      <c r="G53" s="114">
        <v>7868634</v>
      </c>
      <c r="H53" s="112">
        <v>8523260</v>
      </c>
      <c r="I53" s="204"/>
    </row>
    <row r="54" spans="1:9" ht="23.25" customHeight="1" thickBot="1">
      <c r="A54" s="171" t="s">
        <v>30</v>
      </c>
      <c r="B54" s="120" t="s">
        <v>52</v>
      </c>
      <c r="C54" s="64"/>
      <c r="D54" s="48" t="s">
        <v>25</v>
      </c>
      <c r="E54" s="49">
        <f t="shared" si="3"/>
        <v>3900159</v>
      </c>
      <c r="F54" s="49">
        <f>F55+F56+F57</f>
        <v>423091</v>
      </c>
      <c r="G54" s="49">
        <f>G55+G56+G57</f>
        <v>1669104</v>
      </c>
      <c r="H54" s="50">
        <f>H55+H56+H57</f>
        <v>1807964</v>
      </c>
      <c r="I54" s="177" t="s">
        <v>67</v>
      </c>
    </row>
    <row r="55" spans="1:9" ht="23.25" customHeight="1">
      <c r="A55" s="172"/>
      <c r="B55" s="121"/>
      <c r="C55" s="8"/>
      <c r="D55" s="22" t="s">
        <v>19</v>
      </c>
      <c r="E55" s="16">
        <f t="shared" si="3"/>
        <v>0</v>
      </c>
      <c r="F55" s="33">
        <v>0</v>
      </c>
      <c r="G55" s="33">
        <v>0</v>
      </c>
      <c r="H55" s="33">
        <v>0</v>
      </c>
      <c r="I55" s="129"/>
    </row>
    <row r="56" spans="1:9" ht="23.25" customHeight="1">
      <c r="A56" s="172"/>
      <c r="B56" s="121"/>
      <c r="C56" s="8"/>
      <c r="D56" s="9" t="s">
        <v>20</v>
      </c>
      <c r="E56" s="15">
        <f t="shared" si="3"/>
        <v>0</v>
      </c>
      <c r="F56" s="14">
        <v>0</v>
      </c>
      <c r="G56" s="14">
        <v>0</v>
      </c>
      <c r="H56" s="14">
        <v>0</v>
      </c>
      <c r="I56" s="129"/>
    </row>
    <row r="57" spans="1:9" ht="23.25" customHeight="1" thickBot="1">
      <c r="A57" s="172"/>
      <c r="B57" s="121"/>
      <c r="C57" s="61"/>
      <c r="D57" s="21" t="s">
        <v>21</v>
      </c>
      <c r="E57" s="65">
        <f t="shared" si="3"/>
        <v>3900159</v>
      </c>
      <c r="F57" s="116">
        <v>423091</v>
      </c>
      <c r="G57" s="51">
        <f>G58</f>
        <v>1669104</v>
      </c>
      <c r="H57" s="51">
        <f>H58</f>
        <v>1807964</v>
      </c>
      <c r="I57" s="129"/>
    </row>
    <row r="58" spans="1:9" ht="23.25" customHeight="1">
      <c r="A58" s="172"/>
      <c r="B58" s="121"/>
      <c r="C58" s="53" t="s">
        <v>41</v>
      </c>
      <c r="D58" s="54"/>
      <c r="E58" s="66">
        <f t="shared" si="3"/>
        <v>3900159</v>
      </c>
      <c r="F58" s="56">
        <v>423091</v>
      </c>
      <c r="G58" s="107">
        <v>1669104</v>
      </c>
      <c r="H58" s="108">
        <v>1807964</v>
      </c>
      <c r="I58" s="175"/>
    </row>
    <row r="59" spans="1:9" ht="23.25" customHeight="1" thickBot="1">
      <c r="A59" s="173"/>
      <c r="B59" s="122"/>
      <c r="C59" s="57" t="s">
        <v>28</v>
      </c>
      <c r="D59" s="58"/>
      <c r="E59" s="59">
        <f t="shared" si="3"/>
        <v>3900159</v>
      </c>
      <c r="F59" s="60">
        <v>423091</v>
      </c>
      <c r="G59" s="114">
        <v>1669104</v>
      </c>
      <c r="H59" s="112">
        <v>1807964</v>
      </c>
      <c r="I59" s="176"/>
    </row>
    <row r="60" spans="1:9" ht="23.25" customHeight="1" thickBot="1">
      <c r="A60" s="171" t="s">
        <v>31</v>
      </c>
      <c r="B60" s="120" t="s">
        <v>53</v>
      </c>
      <c r="C60" s="64"/>
      <c r="D60" s="48" t="s">
        <v>25</v>
      </c>
      <c r="E60" s="49">
        <f t="shared" si="3"/>
        <v>9934482</v>
      </c>
      <c r="F60" s="49">
        <f>F61+F62+F63</f>
        <v>0</v>
      </c>
      <c r="G60" s="49">
        <f>G61+G62+G63</f>
        <v>4768869</v>
      </c>
      <c r="H60" s="50">
        <f>H61+H62+H63</f>
        <v>5165613</v>
      </c>
      <c r="I60" s="174" t="s">
        <v>47</v>
      </c>
    </row>
    <row r="61" spans="1:9" ht="23.25" customHeight="1">
      <c r="A61" s="172"/>
      <c r="B61" s="121"/>
      <c r="C61" s="8"/>
      <c r="D61" s="22" t="s">
        <v>19</v>
      </c>
      <c r="E61" s="16">
        <f t="shared" si="3"/>
        <v>0</v>
      </c>
      <c r="F61" s="33">
        <v>0</v>
      </c>
      <c r="G61" s="33">
        <v>0</v>
      </c>
      <c r="H61" s="33">
        <v>0</v>
      </c>
      <c r="I61" s="129"/>
    </row>
    <row r="62" spans="1:9" ht="23.25" customHeight="1">
      <c r="A62" s="172"/>
      <c r="B62" s="121"/>
      <c r="C62" s="8"/>
      <c r="D62" s="9" t="s">
        <v>20</v>
      </c>
      <c r="E62" s="15">
        <f t="shared" si="3"/>
        <v>0</v>
      </c>
      <c r="F62" s="14">
        <v>0</v>
      </c>
      <c r="G62" s="14">
        <v>0</v>
      </c>
      <c r="H62" s="14">
        <v>0</v>
      </c>
      <c r="I62" s="129"/>
    </row>
    <row r="63" spans="1:9" ht="23.25" customHeight="1" thickBot="1">
      <c r="A63" s="172"/>
      <c r="B63" s="121"/>
      <c r="C63" s="61"/>
      <c r="D63" s="21" t="s">
        <v>21</v>
      </c>
      <c r="E63" s="65">
        <f t="shared" si="3"/>
        <v>9934482</v>
      </c>
      <c r="F63" s="116">
        <v>0</v>
      </c>
      <c r="G63" s="51">
        <f>G64</f>
        <v>4768869</v>
      </c>
      <c r="H63" s="51">
        <f>H64</f>
        <v>5165613</v>
      </c>
      <c r="I63" s="129"/>
    </row>
    <row r="64" spans="1:9" ht="23.25" customHeight="1">
      <c r="A64" s="172"/>
      <c r="B64" s="121"/>
      <c r="C64" s="53" t="s">
        <v>41</v>
      </c>
      <c r="D64" s="54"/>
      <c r="E64" s="66">
        <f t="shared" si="3"/>
        <v>9934482</v>
      </c>
      <c r="F64" s="56">
        <v>0</v>
      </c>
      <c r="G64" s="107">
        <v>4768869</v>
      </c>
      <c r="H64" s="108">
        <v>5165613</v>
      </c>
      <c r="I64" s="175"/>
    </row>
    <row r="65" spans="1:9" ht="30.75" customHeight="1" thickBot="1">
      <c r="A65" s="173"/>
      <c r="B65" s="122"/>
      <c r="C65" s="57" t="s">
        <v>28</v>
      </c>
      <c r="D65" s="58"/>
      <c r="E65" s="59">
        <f t="shared" si="3"/>
        <v>9934482</v>
      </c>
      <c r="F65" s="60">
        <v>0</v>
      </c>
      <c r="G65" s="114">
        <v>4768869</v>
      </c>
      <c r="H65" s="112">
        <v>5165613</v>
      </c>
      <c r="I65" s="176"/>
    </row>
    <row r="66" spans="1:9" s="2" customFormat="1" ht="23.25" customHeight="1" thickBot="1">
      <c r="A66" s="171" t="s">
        <v>42</v>
      </c>
      <c r="B66" s="120" t="s">
        <v>45</v>
      </c>
      <c r="C66" s="72"/>
      <c r="D66" s="48" t="s">
        <v>25</v>
      </c>
      <c r="E66" s="49">
        <f t="shared" si="3"/>
        <v>4998493.12</v>
      </c>
      <c r="F66" s="31">
        <f>F67+F68+F69</f>
        <v>1015493.12</v>
      </c>
      <c r="G66" s="67">
        <f>G67+G68+G69</f>
        <v>1989400</v>
      </c>
      <c r="H66" s="68">
        <f>H67+H68+H69</f>
        <v>1993600</v>
      </c>
      <c r="I66" s="174" t="s">
        <v>68</v>
      </c>
    </row>
    <row r="67" spans="1:9" s="2" customFormat="1" ht="23.25" customHeight="1">
      <c r="A67" s="172"/>
      <c r="B67" s="121"/>
      <c r="C67" s="18"/>
      <c r="D67" s="22" t="s">
        <v>19</v>
      </c>
      <c r="E67" s="16">
        <f t="shared" si="3"/>
        <v>0</v>
      </c>
      <c r="F67" s="33">
        <v>0</v>
      </c>
      <c r="G67" s="33">
        <v>0</v>
      </c>
      <c r="H67" s="33">
        <v>0</v>
      </c>
      <c r="I67" s="182"/>
    </row>
    <row r="68" spans="1:9" s="2" customFormat="1" ht="23.25" customHeight="1">
      <c r="A68" s="172"/>
      <c r="B68" s="121"/>
      <c r="C68" s="18"/>
      <c r="D68" s="9" t="s">
        <v>20</v>
      </c>
      <c r="E68" s="15">
        <f>F68+G68+H68</f>
        <v>3983000</v>
      </c>
      <c r="F68" s="14">
        <v>0</v>
      </c>
      <c r="G68" s="14">
        <v>1989400</v>
      </c>
      <c r="H68" s="14">
        <v>1993600</v>
      </c>
      <c r="I68" s="182"/>
    </row>
    <row r="69" spans="1:9" s="2" customFormat="1" ht="23.25" customHeight="1" thickBot="1">
      <c r="A69" s="172"/>
      <c r="B69" s="121"/>
      <c r="C69" s="69"/>
      <c r="D69" s="21" t="s">
        <v>21</v>
      </c>
      <c r="E69" s="65">
        <f t="shared" si="3"/>
        <v>1015493.12</v>
      </c>
      <c r="F69" s="116">
        <v>1015493.12</v>
      </c>
      <c r="G69" s="51">
        <v>0</v>
      </c>
      <c r="H69" s="51">
        <v>0</v>
      </c>
      <c r="I69" s="182"/>
    </row>
    <row r="70" spans="1:9" s="2" customFormat="1" ht="23.25" customHeight="1">
      <c r="A70" s="172"/>
      <c r="B70" s="121"/>
      <c r="C70" s="53" t="s">
        <v>41</v>
      </c>
      <c r="D70" s="71"/>
      <c r="E70" s="66">
        <f t="shared" si="3"/>
        <v>4998493.12</v>
      </c>
      <c r="F70" s="56">
        <v>1015493.12</v>
      </c>
      <c r="G70" s="107">
        <v>1989400</v>
      </c>
      <c r="H70" s="108">
        <v>1993600</v>
      </c>
      <c r="I70" s="182"/>
    </row>
    <row r="71" spans="1:9" s="2" customFormat="1" ht="23.25" customHeight="1" thickBot="1">
      <c r="A71" s="179"/>
      <c r="B71" s="127"/>
      <c r="C71" s="57" t="s">
        <v>28</v>
      </c>
      <c r="D71" s="84"/>
      <c r="E71" s="85">
        <f t="shared" si="3"/>
        <v>4998493.12</v>
      </c>
      <c r="F71" s="86">
        <v>1015493.12</v>
      </c>
      <c r="G71" s="115">
        <v>1989400</v>
      </c>
      <c r="H71" s="113">
        <v>1993600</v>
      </c>
      <c r="I71" s="183"/>
    </row>
    <row r="72" spans="1:9" s="2" customFormat="1" ht="23.25" customHeight="1" thickBot="1">
      <c r="A72" s="178" t="s">
        <v>58</v>
      </c>
      <c r="B72" s="180" t="s">
        <v>45</v>
      </c>
      <c r="C72" s="72"/>
      <c r="D72" s="48" t="s">
        <v>25</v>
      </c>
      <c r="E72" s="49">
        <f t="shared" ref="E72:E73" si="4">F72+G72+H72</f>
        <v>8254800</v>
      </c>
      <c r="F72" s="31">
        <f>F73+F74+F75</f>
        <v>4271800</v>
      </c>
      <c r="G72" s="67">
        <f>G73+G74+G75</f>
        <v>1989400</v>
      </c>
      <c r="H72" s="68">
        <f>H73+H74+H75</f>
        <v>1993600</v>
      </c>
      <c r="I72" s="181" t="s">
        <v>65</v>
      </c>
    </row>
    <row r="73" spans="1:9" s="2" customFormat="1" ht="23.25" customHeight="1">
      <c r="A73" s="172"/>
      <c r="B73" s="121"/>
      <c r="C73" s="18"/>
      <c r="D73" s="22" t="s">
        <v>19</v>
      </c>
      <c r="E73" s="16">
        <f t="shared" si="4"/>
        <v>0</v>
      </c>
      <c r="F73" s="33">
        <v>0</v>
      </c>
      <c r="G73" s="33">
        <v>0</v>
      </c>
      <c r="H73" s="33">
        <v>0</v>
      </c>
      <c r="I73" s="182"/>
    </row>
    <row r="74" spans="1:9" s="2" customFormat="1" ht="23.25" customHeight="1">
      <c r="A74" s="172"/>
      <c r="B74" s="121"/>
      <c r="C74" s="18"/>
      <c r="D74" s="9" t="s">
        <v>20</v>
      </c>
      <c r="E74" s="15">
        <f>F74+G74+H74</f>
        <v>7959800</v>
      </c>
      <c r="F74" s="14">
        <v>3976800</v>
      </c>
      <c r="G74" s="14">
        <v>1989400</v>
      </c>
      <c r="H74" s="14">
        <v>1993600</v>
      </c>
      <c r="I74" s="182"/>
    </row>
    <row r="75" spans="1:9" s="2" customFormat="1" ht="23.25" customHeight="1" thickBot="1">
      <c r="A75" s="172"/>
      <c r="B75" s="121"/>
      <c r="C75" s="69"/>
      <c r="D75" s="21" t="s">
        <v>21</v>
      </c>
      <c r="E75" s="65">
        <f t="shared" ref="E75:E79" si="5">F75+G75+H75</f>
        <v>295000</v>
      </c>
      <c r="F75" s="51">
        <v>295000</v>
      </c>
      <c r="G75" s="51">
        <v>0</v>
      </c>
      <c r="H75" s="51">
        <v>0</v>
      </c>
      <c r="I75" s="182"/>
    </row>
    <row r="76" spans="1:9" s="2" customFormat="1" ht="23.25" customHeight="1">
      <c r="A76" s="172"/>
      <c r="B76" s="121"/>
      <c r="C76" s="53" t="s">
        <v>41</v>
      </c>
      <c r="D76" s="71"/>
      <c r="E76" s="66">
        <f t="shared" si="5"/>
        <v>8254800</v>
      </c>
      <c r="F76" s="56">
        <v>4271800</v>
      </c>
      <c r="G76" s="107">
        <v>1989400</v>
      </c>
      <c r="H76" s="108">
        <v>1993600</v>
      </c>
      <c r="I76" s="182"/>
    </row>
    <row r="77" spans="1:9" s="2" customFormat="1" ht="23.25" customHeight="1" thickBot="1">
      <c r="A77" s="179"/>
      <c r="B77" s="127"/>
      <c r="C77" s="57" t="s">
        <v>28</v>
      </c>
      <c r="D77" s="84"/>
      <c r="E77" s="85">
        <f t="shared" si="5"/>
        <v>8254800</v>
      </c>
      <c r="F77" s="86">
        <v>4271800</v>
      </c>
      <c r="G77" s="115">
        <v>1989400</v>
      </c>
      <c r="H77" s="113">
        <v>1993600</v>
      </c>
      <c r="I77" s="183"/>
    </row>
    <row r="78" spans="1:9" ht="20.25" customHeight="1" thickBot="1">
      <c r="A78" s="178" t="s">
        <v>59</v>
      </c>
      <c r="B78" s="180" t="s">
        <v>60</v>
      </c>
      <c r="C78" s="72"/>
      <c r="D78" s="48" t="s">
        <v>25</v>
      </c>
      <c r="E78" s="49">
        <f t="shared" si="5"/>
        <v>22903771</v>
      </c>
      <c r="F78" s="31">
        <v>18920771</v>
      </c>
      <c r="G78" s="67">
        <f>G79+G80+G81</f>
        <v>1989400</v>
      </c>
      <c r="H78" s="68">
        <f>H79+H80+H81</f>
        <v>1993600</v>
      </c>
      <c r="I78" s="181" t="s">
        <v>64</v>
      </c>
    </row>
    <row r="79" spans="1:9" ht="21" customHeight="1">
      <c r="A79" s="172"/>
      <c r="B79" s="121"/>
      <c r="C79" s="18"/>
      <c r="D79" s="22" t="s">
        <v>19</v>
      </c>
      <c r="E79" s="16">
        <f t="shared" si="5"/>
        <v>0</v>
      </c>
      <c r="F79" s="33">
        <v>0</v>
      </c>
      <c r="G79" s="33">
        <v>0</v>
      </c>
      <c r="H79" s="33">
        <v>0</v>
      </c>
      <c r="I79" s="182"/>
    </row>
    <row r="80" spans="1:9" ht="18" customHeight="1">
      <c r="A80" s="172"/>
      <c r="B80" s="121"/>
      <c r="C80" s="18"/>
      <c r="D80" s="9" t="s">
        <v>20</v>
      </c>
      <c r="E80" s="15">
        <f>F80+G80+H80</f>
        <v>19803771</v>
      </c>
      <c r="F80" s="14">
        <v>15820771</v>
      </c>
      <c r="G80" s="14">
        <v>1989400</v>
      </c>
      <c r="H80" s="14">
        <v>1993600</v>
      </c>
      <c r="I80" s="182"/>
    </row>
    <row r="81" spans="1:9" ht="26.25" customHeight="1" thickBot="1">
      <c r="A81" s="172"/>
      <c r="B81" s="121"/>
      <c r="C81" s="69"/>
      <c r="D81" s="21" t="s">
        <v>21</v>
      </c>
      <c r="E81" s="65">
        <f t="shared" ref="E81:E83" si="6">F81+G81+H81</f>
        <v>3100000</v>
      </c>
      <c r="F81" s="51">
        <v>3100000</v>
      </c>
      <c r="G81" s="51">
        <v>0</v>
      </c>
      <c r="H81" s="51">
        <v>0</v>
      </c>
      <c r="I81" s="182"/>
    </row>
    <row r="82" spans="1:9" ht="30.75" customHeight="1" thickBot="1">
      <c r="A82" s="172"/>
      <c r="B82" s="121"/>
      <c r="C82" s="53" t="s">
        <v>69</v>
      </c>
      <c r="D82" s="71"/>
      <c r="E82" s="66">
        <f t="shared" si="6"/>
        <v>4955000</v>
      </c>
      <c r="F82" s="56">
        <v>972000</v>
      </c>
      <c r="G82" s="107">
        <v>1989400</v>
      </c>
      <c r="H82" s="108">
        <v>1993600</v>
      </c>
      <c r="I82" s="182"/>
    </row>
    <row r="83" spans="1:9" ht="33.75" customHeight="1" thickBot="1">
      <c r="A83" s="179"/>
      <c r="B83" s="127"/>
      <c r="C83" s="57" t="s">
        <v>70</v>
      </c>
      <c r="D83" s="71" t="s">
        <v>61</v>
      </c>
      <c r="E83" s="85">
        <f t="shared" si="6"/>
        <v>6111000</v>
      </c>
      <c r="F83" s="56">
        <v>2128000</v>
      </c>
      <c r="G83" s="115">
        <v>1989400</v>
      </c>
      <c r="H83" s="113">
        <v>1993600</v>
      </c>
      <c r="I83" s="183"/>
    </row>
    <row r="84" spans="1:9" ht="16.5" thickBot="1">
      <c r="A84" s="185" t="s">
        <v>62</v>
      </c>
      <c r="B84" s="180" t="s">
        <v>56</v>
      </c>
      <c r="C84" s="103"/>
      <c r="D84" s="34" t="s">
        <v>25</v>
      </c>
      <c r="E84" s="31">
        <f t="shared" ref="E84:E85" si="7">F84+G84+H84</f>
        <v>780000</v>
      </c>
      <c r="F84" s="31">
        <f>F85+F86+F87</f>
        <v>780000</v>
      </c>
      <c r="G84" s="31">
        <f>G85+G86+G87</f>
        <v>0</v>
      </c>
      <c r="H84" s="32">
        <f>H85+H86+H87</f>
        <v>0</v>
      </c>
      <c r="I84" s="131" t="s">
        <v>57</v>
      </c>
    </row>
    <row r="85" spans="1:9" ht="15.75" customHeight="1">
      <c r="A85" s="186"/>
      <c r="B85" s="121"/>
      <c r="C85" s="100"/>
      <c r="D85" s="22" t="s">
        <v>19</v>
      </c>
      <c r="E85" s="23">
        <f t="shared" si="7"/>
        <v>0</v>
      </c>
      <c r="F85" s="33">
        <v>0</v>
      </c>
      <c r="G85" s="33">
        <v>0</v>
      </c>
      <c r="H85" s="33">
        <v>0</v>
      </c>
      <c r="I85" s="175"/>
    </row>
    <row r="86" spans="1:9" ht="15.75">
      <c r="A86" s="186"/>
      <c r="B86" s="121"/>
      <c r="C86" s="100"/>
      <c r="D86" s="9" t="s">
        <v>20</v>
      </c>
      <c r="E86" s="13">
        <f>F86+G86+H86</f>
        <v>780000</v>
      </c>
      <c r="F86" s="14">
        <v>780000</v>
      </c>
      <c r="G86" s="14">
        <v>0</v>
      </c>
      <c r="H86" s="14">
        <v>0</v>
      </c>
      <c r="I86" s="175"/>
    </row>
    <row r="87" spans="1:9" ht="16.5" thickBot="1">
      <c r="A87" s="186"/>
      <c r="B87" s="121"/>
      <c r="C87" s="101"/>
      <c r="D87" s="21" t="s">
        <v>21</v>
      </c>
      <c r="E87" s="52">
        <f t="shared" ref="E87:E89" si="8">F87+G87+H87</f>
        <v>0</v>
      </c>
      <c r="F87" s="51">
        <v>0</v>
      </c>
      <c r="G87" s="51">
        <v>0</v>
      </c>
      <c r="H87" s="51">
        <v>0</v>
      </c>
      <c r="I87" s="175"/>
    </row>
    <row r="88" spans="1:9" ht="24">
      <c r="A88" s="186"/>
      <c r="B88" s="121"/>
      <c r="C88" s="53" t="s">
        <v>71</v>
      </c>
      <c r="D88" s="71"/>
      <c r="E88" s="66">
        <f t="shared" si="8"/>
        <v>780000</v>
      </c>
      <c r="F88" s="56">
        <v>780000</v>
      </c>
      <c r="G88" s="107">
        <v>0</v>
      </c>
      <c r="H88" s="108">
        <v>0</v>
      </c>
      <c r="I88" s="175"/>
    </row>
    <row r="89" spans="1:9" ht="16.5" thickBot="1">
      <c r="A89" s="187"/>
      <c r="B89" s="127"/>
      <c r="C89" s="57" t="s">
        <v>28</v>
      </c>
      <c r="D89" s="84"/>
      <c r="E89" s="85">
        <f t="shared" si="8"/>
        <v>780000</v>
      </c>
      <c r="F89" s="102">
        <v>780000</v>
      </c>
      <c r="G89" s="115">
        <v>0</v>
      </c>
      <c r="H89" s="113">
        <v>0</v>
      </c>
      <c r="I89" s="184"/>
    </row>
    <row r="90" spans="1:9" ht="15.75" customHeight="1">
      <c r="A90" s="160" t="s">
        <v>32</v>
      </c>
      <c r="B90" s="161"/>
      <c r="C90" s="162"/>
      <c r="D90" s="104" t="s">
        <v>24</v>
      </c>
      <c r="E90" s="87">
        <f t="shared" ref="E90:H94" si="9">E15+E33</f>
        <v>114771795.27000001</v>
      </c>
      <c r="F90" s="87">
        <f>SUM(F15+F33)</f>
        <v>58116390.270000003</v>
      </c>
      <c r="G90" s="87">
        <f t="shared" si="9"/>
        <v>27333744</v>
      </c>
      <c r="H90" s="87">
        <f t="shared" si="9"/>
        <v>29321661</v>
      </c>
      <c r="I90" s="169"/>
    </row>
    <row r="91" spans="1:9" ht="15.75">
      <c r="A91" s="163"/>
      <c r="B91" s="164"/>
      <c r="C91" s="165"/>
      <c r="D91" s="105" t="s">
        <v>19</v>
      </c>
      <c r="E91" s="15">
        <f t="shared" si="9"/>
        <v>0</v>
      </c>
      <c r="F91" s="15">
        <f t="shared" si="9"/>
        <v>0</v>
      </c>
      <c r="G91" s="15">
        <f t="shared" si="9"/>
        <v>0</v>
      </c>
      <c r="H91" s="15">
        <f t="shared" si="9"/>
        <v>0</v>
      </c>
      <c r="I91" s="170"/>
    </row>
    <row r="92" spans="1:9" ht="15.75">
      <c r="A92" s="163"/>
      <c r="B92" s="164"/>
      <c r="C92" s="165"/>
      <c r="D92" s="105" t="s">
        <v>20</v>
      </c>
      <c r="E92" s="15">
        <f t="shared" si="9"/>
        <v>24560571</v>
      </c>
      <c r="F92" s="15">
        <f t="shared" si="9"/>
        <v>20577571</v>
      </c>
      <c r="G92" s="15">
        <f t="shared" si="9"/>
        <v>1989400</v>
      </c>
      <c r="H92" s="15">
        <f t="shared" si="9"/>
        <v>1993600</v>
      </c>
      <c r="I92" s="170"/>
    </row>
    <row r="93" spans="1:9" ht="15.75">
      <c r="A93" s="163"/>
      <c r="B93" s="164"/>
      <c r="C93" s="165"/>
      <c r="D93" s="105" t="s">
        <v>21</v>
      </c>
      <c r="E93" s="15">
        <f t="shared" si="9"/>
        <v>90211224.270000011</v>
      </c>
      <c r="F93" s="15">
        <f>SUM(F15+F36)</f>
        <v>37538819.270000003</v>
      </c>
      <c r="G93" s="15">
        <f t="shared" si="9"/>
        <v>25344344</v>
      </c>
      <c r="H93" s="15">
        <f t="shared" si="9"/>
        <v>27328061</v>
      </c>
      <c r="I93" s="170"/>
    </row>
    <row r="94" spans="1:9" ht="16.5" thickBot="1">
      <c r="A94" s="166"/>
      <c r="B94" s="167"/>
      <c r="C94" s="168"/>
      <c r="D94" s="83" t="s">
        <v>54</v>
      </c>
      <c r="E94" s="70">
        <f t="shared" si="9"/>
        <v>0</v>
      </c>
      <c r="F94" s="70">
        <f t="shared" si="9"/>
        <v>0</v>
      </c>
      <c r="G94" s="70">
        <f t="shared" si="9"/>
        <v>0</v>
      </c>
      <c r="H94" s="70">
        <f t="shared" si="9"/>
        <v>0</v>
      </c>
      <c r="I94" s="82"/>
    </row>
    <row r="95" spans="1:9">
      <c r="A95" s="1"/>
      <c r="I95" s="6"/>
    </row>
  </sheetData>
  <mergeCells count="64">
    <mergeCell ref="H6:I6"/>
    <mergeCell ref="A66:A71"/>
    <mergeCell ref="I66:I71"/>
    <mergeCell ref="A33:A37"/>
    <mergeCell ref="B33:B37"/>
    <mergeCell ref="C33:C37"/>
    <mergeCell ref="I33:I36"/>
    <mergeCell ref="I38:I41"/>
    <mergeCell ref="A42:A47"/>
    <mergeCell ref="C42:C45"/>
    <mergeCell ref="I42:I47"/>
    <mergeCell ref="A48:A53"/>
    <mergeCell ref="I10:I12"/>
    <mergeCell ref="E11:E12"/>
    <mergeCell ref="F11:H11"/>
    <mergeCell ref="I48:I53"/>
    <mergeCell ref="A90:C94"/>
    <mergeCell ref="I90:I93"/>
    <mergeCell ref="A60:A65"/>
    <mergeCell ref="I60:I65"/>
    <mergeCell ref="A54:A59"/>
    <mergeCell ref="I54:I59"/>
    <mergeCell ref="A72:A77"/>
    <mergeCell ref="B72:B77"/>
    <mergeCell ref="I72:I77"/>
    <mergeCell ref="A78:A83"/>
    <mergeCell ref="B78:B83"/>
    <mergeCell ref="I78:I83"/>
    <mergeCell ref="I84:I89"/>
    <mergeCell ref="B84:B89"/>
    <mergeCell ref="A84:A89"/>
    <mergeCell ref="B66:B71"/>
    <mergeCell ref="I24:I27"/>
    <mergeCell ref="A28:I28"/>
    <mergeCell ref="A29:A31"/>
    <mergeCell ref="B29:B31"/>
    <mergeCell ref="C29:C31"/>
    <mergeCell ref="D29:D31"/>
    <mergeCell ref="E29:H29"/>
    <mergeCell ref="I29:I31"/>
    <mergeCell ref="E30:E31"/>
    <mergeCell ref="F30:H30"/>
    <mergeCell ref="B24:B27"/>
    <mergeCell ref="H1:I1"/>
    <mergeCell ref="H2:I2"/>
    <mergeCell ref="H3:I3"/>
    <mergeCell ref="H4:I4"/>
    <mergeCell ref="H5:I5"/>
    <mergeCell ref="A7:I7"/>
    <mergeCell ref="B42:B47"/>
    <mergeCell ref="B48:B53"/>
    <mergeCell ref="B54:B59"/>
    <mergeCell ref="B60:B65"/>
    <mergeCell ref="A14:I14"/>
    <mergeCell ref="C15:C27"/>
    <mergeCell ref="I15:I19"/>
    <mergeCell ref="I20:I23"/>
    <mergeCell ref="A8:I8"/>
    <mergeCell ref="A9:I9"/>
    <mergeCell ref="A10:A12"/>
    <mergeCell ref="B10:B12"/>
    <mergeCell ref="C10:C12"/>
    <mergeCell ref="D10:D12"/>
    <mergeCell ref="E10:H10"/>
  </mergeCells>
  <pageMargins left="0.25" right="0.25" top="0.75" bottom="0.75" header="0.3" footer="0.3"/>
  <pageSetup paperSize="9" scale="75" orientation="landscape" r:id="rId1"/>
  <rowBreaks count="2" manualBreakCount="2">
    <brk id="41" max="8" man="1"/>
    <brk id="9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2019-10-11T08:47:57Z</cp:lastPrinted>
  <dcterms:created xsi:type="dcterms:W3CDTF">2017-09-05T04:35:00Z</dcterms:created>
  <dcterms:modified xsi:type="dcterms:W3CDTF">2019-10-11T08:48:00Z</dcterms:modified>
</cp:coreProperties>
</file>