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320" windowHeight="9720" activeTab="2"/>
  </bookViews>
  <sheets>
    <sheet name="Приложение № 3" sheetId="9" r:id="rId1"/>
    <sheet name="Приложение №2" sheetId="10" r:id="rId2"/>
    <sheet name="Приложение №1" sheetId="11" r:id="rId3"/>
  </sheets>
  <definedNames>
    <definedName name="_xlnm.Print_Area" localSheetId="0">'Приложение № 3'!$A$1:$K$50</definedName>
  </definedNames>
  <calcPr calcId="125725"/>
</workbook>
</file>

<file path=xl/calcChain.xml><?xml version="1.0" encoding="utf-8"?>
<calcChain xmlns="http://schemas.openxmlformats.org/spreadsheetml/2006/main">
  <c r="F50" i="9"/>
  <c r="G50"/>
  <c r="H50"/>
  <c r="I50"/>
  <c r="J50"/>
  <c r="F49"/>
  <c r="G49"/>
  <c r="H49"/>
  <c r="I49"/>
  <c r="J49"/>
  <c r="F48"/>
  <c r="G48"/>
  <c r="H48"/>
  <c r="I48"/>
  <c r="J48"/>
  <c r="F46"/>
  <c r="C9" i="10"/>
  <c r="C10"/>
  <c r="C11"/>
  <c r="C12"/>
  <c r="E8"/>
  <c r="F8"/>
  <c r="G8"/>
  <c r="H8"/>
  <c r="D8"/>
  <c r="I42" i="9"/>
  <c r="J42"/>
  <c r="I38"/>
  <c r="E43"/>
  <c r="E44"/>
  <c r="E45"/>
  <c r="E35"/>
  <c r="E36"/>
  <c r="E37"/>
  <c r="E39"/>
  <c r="E40"/>
  <c r="E41"/>
  <c r="I34"/>
  <c r="E30"/>
  <c r="E31"/>
  <c r="E49" s="1"/>
  <c r="E32"/>
  <c r="I29"/>
  <c r="E21"/>
  <c r="E22"/>
  <c r="E23"/>
  <c r="I20"/>
  <c r="I16"/>
  <c r="I46" s="1"/>
  <c r="E17"/>
  <c r="E48" s="1"/>
  <c r="E18"/>
  <c r="E19"/>
  <c r="E50" s="1"/>
  <c r="G42"/>
  <c r="H42"/>
  <c r="F42"/>
  <c r="G38"/>
  <c r="J38"/>
  <c r="H38"/>
  <c r="H46" s="1"/>
  <c r="F38"/>
  <c r="G34"/>
  <c r="H34"/>
  <c r="J34"/>
  <c r="F34"/>
  <c r="G29"/>
  <c r="H29"/>
  <c r="J29"/>
  <c r="F29"/>
  <c r="G20"/>
  <c r="H20"/>
  <c r="J20"/>
  <c r="F20"/>
  <c r="G16"/>
  <c r="G46" s="1"/>
  <c r="H16"/>
  <c r="J16"/>
  <c r="J46" s="1"/>
  <c r="F16"/>
  <c r="E38" l="1"/>
  <c r="E34"/>
  <c r="E42"/>
  <c r="E29"/>
  <c r="E16"/>
  <c r="E46" s="1"/>
  <c r="E20"/>
  <c r="C8" i="10"/>
  <c r="Q27" i="9"/>
</calcChain>
</file>

<file path=xl/sharedStrings.xml><?xml version="1.0" encoding="utf-8"?>
<sst xmlns="http://schemas.openxmlformats.org/spreadsheetml/2006/main" count="113" uniqueCount="74">
  <si>
    <t>ПЕРЕЧЕНЬ</t>
  </si>
  <si>
    <t xml:space="preserve">программных мероприятий муниципальной программы </t>
  </si>
  <si>
    <t>№ п/п</t>
  </si>
  <si>
    <t>Муниципальный заказчик (соисполнитель)</t>
  </si>
  <si>
    <t>Источники финансирования</t>
  </si>
  <si>
    <t>Объемы финансирования,  руб.</t>
  </si>
  <si>
    <t>Ожидаемые результаты</t>
  </si>
  <si>
    <t>всего</t>
  </si>
  <si>
    <t>в том числе по годам</t>
  </si>
  <si>
    <t xml:space="preserve"> Всего, в т.ч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</si>
  <si>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</si>
  <si>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</si>
  <si>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</si>
  <si>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</si>
  <si>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</si>
  <si>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</si>
  <si>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</si>
  <si>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ВСЕГО на реализацию Программы</t>
  </si>
  <si>
    <t>Наименование  мероприятия</t>
  </si>
  <si>
    <t>Наименование   мероприятия</t>
  </si>
  <si>
    <t>внебюджетные источники</t>
  </si>
  <si>
    <t>Задача 1. Предупреждение опасного поведения детей дошкольного и школьного возраста, участников дорожного движения</t>
  </si>
  <si>
    <t>Задача 2. Создание комплексной системы профилактики ДТП в целях формирования у участников дорожного движения стереотипа законопослушного поведения и негативного отношения к правонарушениям в сфере дорожного движения, реализация программы правового воспитания участников дорожного движения, культуры их поведения</t>
  </si>
  <si>
    <t>3.1.</t>
  </si>
  <si>
    <t>Приобретение технических средств для осуществления деятельности народных дружин</t>
  </si>
  <si>
    <t>Приобретение информационных банеров, знаков с социальной рекламой по БДД</t>
  </si>
  <si>
    <t>«Формирование законопослушного поведения
участников дорожного движения в Устьянском районе»</t>
  </si>
  <si>
    <t>Задача 3. Совершенствование системы профилактики детского дорожно-транспортного травматизма, формирование у детей  навыков безопасного поведения на дорогах</t>
  </si>
  <si>
    <t xml:space="preserve">Приложение № 3
к муниципальной программе
«Формирование законопослушного поведения
 участников дорожного движения 
в Устьянском районе»
</t>
  </si>
  <si>
    <t>3.3.</t>
  </si>
  <si>
    <t>Создание условий для вовлечения обучающихся в муниципальных образовательных организациях в деятельность по профилактике дорожно- транспортного травматизма в рамках федерального проекта «Безопасность дорожного движения» национального проекта «Безопасные и качественные автомобильные дороги»</t>
  </si>
  <si>
    <t xml:space="preserve">
Приобретение технического оборудования видеонаблюдения и фотовидеофиксации
</t>
  </si>
  <si>
    <t>Цель муниципальной программы: Профилактика формирования законопослушного поведения участников дорожного движения.</t>
  </si>
  <si>
    <t>2.1.</t>
  </si>
  <si>
    <t>3.2.</t>
  </si>
  <si>
    <t>Разработка проектно-сметной документации и проведение государственной экспертизы на строительство автодрома на территории МБОУ "Устьянская СОШ"</t>
  </si>
  <si>
    <t>Проведение экспертизы и разработка проектно-сметной документации для строительства автодрома на территории МБОУ "Устьянская СОШ"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</si>
  <si>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на территории Устьянского района</t>
  </si>
  <si>
    <t>Увеличение обучающихся профессиональной деятельности дорожно-транспортного травматизма через муниципальный центр по ДДТТ</t>
  </si>
  <si>
    <t>Наименование целевого показателя</t>
  </si>
  <si>
    <t>Единица измерения</t>
  </si>
  <si>
    <t>Значения целевых показателей</t>
  </si>
  <si>
    <t>2020 год</t>
  </si>
  <si>
    <t>2021 год</t>
  </si>
  <si>
    <t>2022 год</t>
  </si>
  <si>
    <t>2023 год</t>
  </si>
  <si>
    <t>2024 год</t>
  </si>
  <si>
    <t>1.1. Металлических конструкций для размещения социальной рекламы</t>
  </si>
  <si>
    <t>1.2. Банеры с социальной рекламой</t>
  </si>
  <si>
    <t>1.3. Техническое оборудование (видеокамеры)</t>
  </si>
  <si>
    <t>2.1. Спецодежда и средства связи  членам народной дружины.</t>
  </si>
  <si>
    <t>3.1. Увеличение обучающихся профессиональной деятельности дорожно-транспортного травматизма через муниципальный центр по ДДТТ;</t>
  </si>
  <si>
    <t xml:space="preserve">3.2. Обучающих материала по профилактике дорожно-транспортного травматизма </t>
  </si>
  <si>
    <t>3.3.. Проведение экспертизы и разработка проектно-сметной документации для строительства автодрома на территории МБОУ "УстьянскаяСОШ".</t>
  </si>
  <si>
    <t>шт</t>
  </si>
  <si>
    <t>%</t>
  </si>
  <si>
    <t xml:space="preserve">Перечень
целевых показателей муниципальной программы
 «Формирование законопослушного поведения участников дорожного движения в Устьянском районе»
</t>
  </si>
  <si>
    <t>Приложение №1                                                                       к муниципальной программе «Формирование законопослушного поведения участников дорожного движения Устьянского района"</t>
  </si>
  <si>
    <t xml:space="preserve">Источники и направления       
финансирования
</t>
  </si>
  <si>
    <t>В том числе по годам</t>
  </si>
  <si>
    <t>Всего по программе,                 в том числе:</t>
  </si>
  <si>
    <t>федеральный бюджет</t>
  </si>
  <si>
    <t>областной бюджет</t>
  </si>
  <si>
    <t>местный бюджет</t>
  </si>
  <si>
    <t xml:space="preserve">    Приложение №2                                                                                         к муниципальной программе «Формирование законопослушного поведения участников дорожного движения Устьянского района"</t>
  </si>
  <si>
    <t xml:space="preserve">Распределение объемов финансирования программы                                                                                           
по источникам, направлениям расходования средств и годам 
</t>
  </si>
  <si>
    <t>Объем финансирования, всего (рублей)</t>
  </si>
  <si>
    <t>Приобретение баннеров с социальной рекламой</t>
  </si>
  <si>
    <t>Установить техническое оборудование  камеры видеонаблюдения рядом с  образовательными учреждениями.</t>
  </si>
  <si>
    <t>Обеспечить спецодеждой и средствами связи ДНД</t>
  </si>
  <si>
    <t>Приобретение обучающих материалов по профилактике дорожно-транспортного травматизма.</t>
  </si>
  <si>
    <t>Исполнитель</t>
  </si>
  <si>
    <t xml:space="preserve">Администрация Устьянского муниципального района </t>
  </si>
  <si>
    <t>Управление образования администрации Устьянского муниципального района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</si>
</sst>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top" wrapText="1"/>
    </xf>
    <xf numFmtId="0" fontId="7" fillId="0" borderId="0" xfId="0" applyFont="1"/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5" fillId="2" borderId="2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vertical="center" wrapText="1"/>
    </xf>
    <xf numFmtId="4" fontId="8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/>
    </xf>
    <xf numFmtId="4" fontId="9" fillId="2" borderId="10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2" borderId="32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27" xfId="0" applyFont="1" applyFill="1" applyBorder="1" applyAlignment="1">
      <alignment vertical="top" wrapText="1"/>
    </xf>
    <xf numFmtId="0" fontId="5" fillId="2" borderId="20" xfId="0" applyFont="1" applyFill="1" applyBorder="1" applyAlignment="1">
      <alignment horizontal="center" vertical="center" wrapText="1"/>
    </xf>
    <xf numFmtId="0" fontId="0" fillId="0" borderId="0" xfId="0"/>
    <xf numFmtId="4" fontId="8" fillId="2" borderId="4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1" fillId="0" borderId="36" xfId="0" applyFont="1" applyBorder="1"/>
    <xf numFmtId="4" fontId="8" fillId="2" borderId="6" xfId="0" applyNumberFormat="1" applyFont="1" applyFill="1" applyBorder="1" applyAlignment="1">
      <alignment horizontal="center"/>
    </xf>
    <xf numFmtId="0" fontId="5" fillId="2" borderId="36" xfId="0" applyFont="1" applyFill="1" applyBorder="1" applyAlignment="1">
      <alignment vertical="top" wrapText="1"/>
    </xf>
    <xf numFmtId="4" fontId="9" fillId="2" borderId="15" xfId="0" applyNumberFormat="1" applyFont="1" applyFill="1" applyBorder="1" applyAlignment="1">
      <alignment horizontal="center"/>
    </xf>
    <xf numFmtId="4" fontId="9" fillId="2" borderId="12" xfId="0" applyNumberFormat="1" applyFont="1" applyFill="1" applyBorder="1" applyAlignment="1">
      <alignment horizontal="center"/>
    </xf>
    <xf numFmtId="4" fontId="9" fillId="2" borderId="39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0" fontId="0" fillId="0" borderId="0" xfId="0"/>
    <xf numFmtId="0" fontId="5" fillId="2" borderId="5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0" fontId="0" fillId="0" borderId="0" xfId="0" applyBorder="1"/>
    <xf numFmtId="4" fontId="9" fillId="2" borderId="0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vertical="center" wrapText="1"/>
    </xf>
    <xf numFmtId="4" fontId="9" fillId="2" borderId="15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/>
    </xf>
    <xf numFmtId="4" fontId="9" fillId="2" borderId="39" xfId="0" applyNumberFormat="1" applyFont="1" applyFill="1" applyBorder="1" applyAlignment="1">
      <alignment horizontal="center" vertical="center"/>
    </xf>
    <xf numFmtId="4" fontId="9" fillId="2" borderId="10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0" fillId="0" borderId="0" xfId="0"/>
    <xf numFmtId="4" fontId="8" fillId="2" borderId="12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 wrapText="1"/>
    </xf>
    <xf numFmtId="0" fontId="0" fillId="0" borderId="0" xfId="0"/>
    <xf numFmtId="0" fontId="4" fillId="0" borderId="0" xfId="0" applyFont="1"/>
    <xf numFmtId="0" fontId="2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48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20" fillId="0" borderId="1" xfId="0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24" fillId="0" borderId="0" xfId="0" applyFont="1"/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21" fillId="0" borderId="1" xfId="0" applyFont="1" applyBorder="1" applyAlignment="1">
      <alignment horizontal="center"/>
    </xf>
    <xf numFmtId="0" fontId="15" fillId="2" borderId="9" xfId="0" applyFont="1" applyFill="1" applyBorder="1" applyAlignment="1">
      <alignment vertical="top" wrapText="1"/>
    </xf>
    <xf numFmtId="4" fontId="8" fillId="2" borderId="52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4" fontId="8" fillId="2" borderId="52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top" wrapText="1"/>
    </xf>
    <xf numFmtId="0" fontId="14" fillId="2" borderId="44" xfId="0" applyFont="1" applyFill="1" applyBorder="1" applyAlignment="1">
      <alignment horizontal="center" vertical="top" wrapText="1"/>
    </xf>
    <xf numFmtId="0" fontId="14" fillId="2" borderId="45" xfId="0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16" fontId="11" fillId="0" borderId="40" xfId="0" applyNumberFormat="1" applyFont="1" applyBorder="1" applyAlignment="1">
      <alignment horizontal="center" vertical="center"/>
    </xf>
    <xf numFmtId="16" fontId="11" fillId="0" borderId="41" xfId="0" applyNumberFormat="1" applyFont="1" applyBorder="1" applyAlignment="1">
      <alignment horizontal="center" vertical="center"/>
    </xf>
    <xf numFmtId="16" fontId="11" fillId="0" borderId="4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0" fillId="0" borderId="0" xfId="0"/>
    <xf numFmtId="0" fontId="12" fillId="2" borderId="3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38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top" wrapText="1"/>
    </xf>
    <xf numFmtId="0" fontId="12" fillId="2" borderId="30" xfId="0" applyFont="1" applyFill="1" applyBorder="1" applyAlignment="1">
      <alignment horizontal="center" vertical="top" wrapText="1"/>
    </xf>
    <xf numFmtId="0" fontId="13" fillId="0" borderId="34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2" fillId="2" borderId="16" xfId="0" applyFont="1" applyFill="1" applyBorder="1" applyAlignment="1">
      <alignment horizontal="center" vertical="top" wrapText="1"/>
    </xf>
    <xf numFmtId="0" fontId="14" fillId="2" borderId="47" xfId="0" applyFont="1" applyFill="1" applyBorder="1" applyAlignment="1">
      <alignment horizontal="center" vertical="top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51"/>
  <sheetViews>
    <sheetView view="pageBreakPreview" zoomScale="82" zoomScaleSheetLayoutView="82" workbookViewId="0">
      <selection activeCell="K20" sqref="K20:K23"/>
    </sheetView>
  </sheetViews>
  <sheetFormatPr defaultRowHeight="15"/>
  <cols>
    <col min="1" max="1" width="6.42578125" customWidth="1"/>
    <col min="2" max="2" width="31.42578125" style="4" customWidth="1"/>
    <col min="3" max="3" width="27.42578125" style="4" customWidth="1"/>
    <col min="4" max="4" width="21.42578125" customWidth="1"/>
    <col min="5" max="5" width="16.85546875" customWidth="1"/>
    <col min="6" max="6" width="15.140625" customWidth="1"/>
    <col min="7" max="10" width="15.140625" style="2" customWidth="1"/>
    <col min="11" max="11" width="24.7109375" style="5" customWidth="1"/>
    <col min="13" max="13" width="13.85546875" bestFit="1" customWidth="1"/>
    <col min="14" max="14" width="14.85546875" customWidth="1"/>
    <col min="17" max="17" width="12.140625" bestFit="1" customWidth="1"/>
  </cols>
  <sheetData>
    <row r="1" spans="1:17" ht="79.5" customHeight="1">
      <c r="D1" s="8"/>
      <c r="E1" s="8"/>
      <c r="F1" s="8"/>
      <c r="G1" s="134" t="s">
        <v>28</v>
      </c>
      <c r="H1" s="135"/>
      <c r="I1" s="135"/>
      <c r="J1" s="135"/>
      <c r="K1" s="135"/>
    </row>
    <row r="2" spans="1:17" ht="15" customHeight="1">
      <c r="D2" s="8"/>
      <c r="E2" s="8"/>
      <c r="F2" s="8"/>
      <c r="G2" s="135"/>
      <c r="H2" s="135"/>
      <c r="I2" s="135"/>
      <c r="J2" s="135"/>
      <c r="K2" s="135"/>
    </row>
    <row r="3" spans="1:17" ht="11.25" customHeight="1" thickBot="1">
      <c r="D3" s="8"/>
      <c r="E3" s="8"/>
      <c r="F3" s="8"/>
      <c r="G3" s="135"/>
      <c r="H3" s="135"/>
      <c r="I3" s="135"/>
      <c r="J3" s="135"/>
      <c r="K3" s="135"/>
    </row>
    <row r="4" spans="1:17" ht="6.75" hidden="1" customHeight="1" thickBot="1">
      <c r="D4" s="8"/>
      <c r="E4" s="8"/>
      <c r="F4" s="8"/>
      <c r="G4" s="135"/>
      <c r="H4" s="135"/>
      <c r="I4" s="135"/>
      <c r="J4" s="135"/>
      <c r="K4" s="135"/>
    </row>
    <row r="5" spans="1:17" ht="9.75" hidden="1" customHeight="1" thickBot="1">
      <c r="D5" s="25"/>
      <c r="E5" s="25"/>
      <c r="F5" s="25"/>
      <c r="G5" s="26"/>
      <c r="H5" s="26"/>
      <c r="I5" s="26"/>
      <c r="J5" s="26"/>
      <c r="K5" s="29"/>
    </row>
    <row r="6" spans="1:17" ht="19.5" thickBot="1">
      <c r="A6" s="148" t="s">
        <v>0</v>
      </c>
      <c r="B6" s="149"/>
      <c r="C6" s="149"/>
      <c r="D6" s="149"/>
      <c r="E6" s="149"/>
      <c r="F6" s="149"/>
      <c r="G6" s="149"/>
      <c r="H6" s="149"/>
      <c r="I6" s="149"/>
      <c r="J6" s="149"/>
      <c r="K6" s="150"/>
    </row>
    <row r="7" spans="1:17" ht="18.75">
      <c r="A7" s="151" t="s">
        <v>1</v>
      </c>
      <c r="B7" s="152"/>
      <c r="C7" s="152"/>
      <c r="D7" s="152"/>
      <c r="E7" s="152"/>
      <c r="F7" s="152"/>
      <c r="G7" s="152"/>
      <c r="H7" s="152"/>
      <c r="I7" s="152"/>
      <c r="J7" s="152"/>
      <c r="K7" s="153"/>
    </row>
    <row r="8" spans="1:17" ht="38.25" customHeight="1">
      <c r="A8" s="154" t="s">
        <v>26</v>
      </c>
      <c r="B8" s="155"/>
      <c r="C8" s="155"/>
      <c r="D8" s="155"/>
      <c r="E8" s="155"/>
      <c r="F8" s="155"/>
      <c r="G8" s="155"/>
      <c r="H8" s="155"/>
      <c r="I8" s="155"/>
      <c r="J8" s="155"/>
      <c r="K8" s="156"/>
    </row>
    <row r="9" spans="1:17" ht="13.5" customHeight="1">
      <c r="A9" s="157" t="s">
        <v>2</v>
      </c>
      <c r="B9" s="100" t="s">
        <v>18</v>
      </c>
      <c r="C9" s="99" t="s">
        <v>71</v>
      </c>
      <c r="D9" s="100" t="s">
        <v>4</v>
      </c>
      <c r="E9" s="104" t="s">
        <v>5</v>
      </c>
      <c r="F9" s="104"/>
      <c r="G9" s="104"/>
      <c r="H9" s="104"/>
      <c r="I9" s="104"/>
      <c r="J9" s="104"/>
      <c r="K9" s="103" t="s">
        <v>6</v>
      </c>
    </row>
    <row r="10" spans="1:17">
      <c r="A10" s="157"/>
      <c r="B10" s="101"/>
      <c r="C10" s="99"/>
      <c r="D10" s="101"/>
      <c r="E10" s="104" t="s">
        <v>7</v>
      </c>
      <c r="F10" s="104" t="s">
        <v>8</v>
      </c>
      <c r="G10" s="104"/>
      <c r="H10" s="104"/>
      <c r="I10" s="104"/>
      <c r="J10" s="104"/>
      <c r="K10" s="103"/>
      <c r="M10" s="50"/>
      <c r="N10" s="50"/>
      <c r="O10" s="50"/>
      <c r="P10" s="50"/>
      <c r="Q10" s="50"/>
    </row>
    <row r="11" spans="1:17" ht="12" customHeight="1">
      <c r="A11" s="157"/>
      <c r="B11" s="102"/>
      <c r="C11" s="99"/>
      <c r="D11" s="102"/>
      <c r="E11" s="104"/>
      <c r="F11" s="69">
        <v>2020</v>
      </c>
      <c r="G11" s="69">
        <v>2021</v>
      </c>
      <c r="H11" s="69">
        <v>2022</v>
      </c>
      <c r="I11" s="69">
        <v>2023</v>
      </c>
      <c r="J11" s="69">
        <v>2024</v>
      </c>
      <c r="K11" s="103"/>
      <c r="M11" s="50"/>
      <c r="N11" s="50"/>
      <c r="O11" s="50"/>
      <c r="P11" s="50"/>
      <c r="Q11" s="50"/>
    </row>
    <row r="12" spans="1:17" ht="15.75">
      <c r="A12" s="27">
        <v>1</v>
      </c>
      <c r="B12" s="17">
        <v>2</v>
      </c>
      <c r="C12" s="17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28">
        <v>11</v>
      </c>
      <c r="M12" s="51"/>
      <c r="N12" s="51"/>
      <c r="O12" s="51"/>
      <c r="P12" s="50"/>
      <c r="Q12" s="50"/>
    </row>
    <row r="13" spans="1:17" ht="20.25" customHeight="1">
      <c r="A13" s="95" t="s">
        <v>32</v>
      </c>
      <c r="B13" s="96"/>
      <c r="C13" s="96"/>
      <c r="D13" s="97"/>
      <c r="E13" s="97"/>
      <c r="F13" s="97"/>
      <c r="G13" s="97"/>
      <c r="H13" s="97"/>
      <c r="I13" s="97"/>
      <c r="J13" s="97"/>
      <c r="K13" s="98"/>
      <c r="M13" s="50"/>
      <c r="N13" s="50"/>
      <c r="O13" s="50"/>
      <c r="P13" s="50"/>
      <c r="Q13" s="50"/>
    </row>
    <row r="14" spans="1:17" ht="20.25" customHeight="1" thickBot="1">
      <c r="A14" s="95" t="s">
        <v>21</v>
      </c>
      <c r="B14" s="96"/>
      <c r="C14" s="96"/>
      <c r="D14" s="97"/>
      <c r="E14" s="97"/>
      <c r="F14" s="97"/>
      <c r="G14" s="97"/>
      <c r="H14" s="97"/>
      <c r="I14" s="97"/>
      <c r="J14" s="97"/>
      <c r="K14" s="98"/>
      <c r="M14" s="50"/>
      <c r="N14" s="50"/>
      <c r="O14" s="50"/>
      <c r="P14" s="50"/>
      <c r="Q14" s="50"/>
    </row>
    <row r="15" spans="1:17" ht="23.25" hidden="1" customHeight="1" thickBot="1">
      <c r="A15" s="33"/>
      <c r="B15" s="37"/>
      <c r="C15" s="38"/>
      <c r="D15" s="39" t="s">
        <v>20</v>
      </c>
      <c r="E15" s="35"/>
      <c r="F15" s="35"/>
      <c r="G15" s="35"/>
      <c r="H15" s="35"/>
      <c r="I15" s="35"/>
      <c r="J15" s="35"/>
      <c r="K15" s="36"/>
      <c r="M15" s="50"/>
      <c r="N15" s="50"/>
      <c r="O15" s="50"/>
      <c r="P15" s="50"/>
      <c r="Q15" s="50"/>
    </row>
    <row r="16" spans="1:17" s="34" customFormat="1" ht="23.25" customHeight="1" thickBot="1">
      <c r="A16" s="105" t="s">
        <v>10</v>
      </c>
      <c r="B16" s="123" t="s">
        <v>25</v>
      </c>
      <c r="C16" s="123" t="s">
        <v>72</v>
      </c>
      <c r="D16" s="91" t="s">
        <v>9</v>
      </c>
      <c r="E16" s="18">
        <f>SUM(F16:J16)</f>
        <v>14000</v>
      </c>
      <c r="F16" s="18">
        <f>F17+F18+F19</f>
        <v>0</v>
      </c>
      <c r="G16" s="18">
        <f t="shared" ref="G16:J16" si="0">G17+G18+G19</f>
        <v>14000</v>
      </c>
      <c r="H16" s="18">
        <f t="shared" si="0"/>
        <v>0</v>
      </c>
      <c r="I16" s="18">
        <f>I17+I18+I19</f>
        <v>0</v>
      </c>
      <c r="J16" s="92">
        <f t="shared" si="0"/>
        <v>0</v>
      </c>
      <c r="K16" s="105" t="s">
        <v>67</v>
      </c>
    </row>
    <row r="17" spans="1:17" s="34" customFormat="1" ht="23.25" customHeight="1" thickBot="1">
      <c r="A17" s="106"/>
      <c r="B17" s="126"/>
      <c r="C17" s="126"/>
      <c r="D17" s="30" t="s">
        <v>11</v>
      </c>
      <c r="E17" s="40">
        <f t="shared" ref="E17:E23" si="1">SUM(F17:J17)</f>
        <v>0</v>
      </c>
      <c r="F17" s="19">
        <v>0</v>
      </c>
      <c r="G17" s="19">
        <v>0</v>
      </c>
      <c r="H17" s="19">
        <v>0</v>
      </c>
      <c r="I17" s="42">
        <v>0</v>
      </c>
      <c r="J17" s="42">
        <v>0</v>
      </c>
      <c r="K17" s="106"/>
    </row>
    <row r="18" spans="1:17" s="34" customFormat="1" ht="23.25" customHeight="1" thickBot="1">
      <c r="A18" s="106"/>
      <c r="B18" s="126"/>
      <c r="C18" s="126"/>
      <c r="D18" s="31" t="s">
        <v>12</v>
      </c>
      <c r="E18" s="40">
        <f t="shared" si="1"/>
        <v>0</v>
      </c>
      <c r="F18" s="11">
        <v>0</v>
      </c>
      <c r="G18" s="11">
        <v>0</v>
      </c>
      <c r="H18" s="11">
        <v>0</v>
      </c>
      <c r="I18" s="43">
        <v>0</v>
      </c>
      <c r="J18" s="43">
        <v>0</v>
      </c>
      <c r="K18" s="106"/>
    </row>
    <row r="19" spans="1:17" s="34" customFormat="1" ht="28.5" customHeight="1" thickBot="1">
      <c r="A19" s="107"/>
      <c r="B19" s="127"/>
      <c r="C19" s="127"/>
      <c r="D19" s="41" t="s">
        <v>13</v>
      </c>
      <c r="E19" s="40">
        <f t="shared" si="1"/>
        <v>14000</v>
      </c>
      <c r="F19" s="22">
        <v>0</v>
      </c>
      <c r="G19" s="22">
        <v>14000</v>
      </c>
      <c r="H19" s="22">
        <v>0</v>
      </c>
      <c r="I19" s="45">
        <v>0</v>
      </c>
      <c r="J19" s="45">
        <v>0</v>
      </c>
      <c r="K19" s="107"/>
    </row>
    <row r="20" spans="1:17" ht="24" customHeight="1" thickBot="1">
      <c r="A20" s="105" t="s">
        <v>14</v>
      </c>
      <c r="B20" s="123" t="s">
        <v>31</v>
      </c>
      <c r="C20" s="123" t="s">
        <v>72</v>
      </c>
      <c r="D20" s="20" t="s">
        <v>16</v>
      </c>
      <c r="E20" s="40">
        <f t="shared" si="1"/>
        <v>179000</v>
      </c>
      <c r="F20" s="18">
        <f>F21+F22+F23</f>
        <v>0</v>
      </c>
      <c r="G20" s="18">
        <f t="shared" ref="G20:J20" si="2">G21+G22+G23</f>
        <v>31000</v>
      </c>
      <c r="H20" s="18">
        <f t="shared" si="2"/>
        <v>22000</v>
      </c>
      <c r="I20" s="18">
        <f t="shared" si="2"/>
        <v>63000</v>
      </c>
      <c r="J20" s="18">
        <f t="shared" si="2"/>
        <v>63000</v>
      </c>
      <c r="K20" s="128" t="s">
        <v>68</v>
      </c>
    </row>
    <row r="21" spans="1:17" ht="27.75" customHeight="1" thickBot="1">
      <c r="A21" s="106"/>
      <c r="B21" s="126"/>
      <c r="C21" s="126"/>
      <c r="D21" s="14" t="s">
        <v>11</v>
      </c>
      <c r="E21" s="40">
        <f t="shared" si="1"/>
        <v>0</v>
      </c>
      <c r="F21" s="19">
        <v>0</v>
      </c>
      <c r="G21" s="19">
        <v>0</v>
      </c>
      <c r="H21" s="19">
        <v>0</v>
      </c>
      <c r="I21" s="42">
        <v>0</v>
      </c>
      <c r="J21" s="42">
        <v>0</v>
      </c>
      <c r="K21" s="129"/>
    </row>
    <row r="22" spans="1:17" ht="27" customHeight="1" thickBot="1">
      <c r="A22" s="106"/>
      <c r="B22" s="126"/>
      <c r="C22" s="126"/>
      <c r="D22" s="9" t="s">
        <v>12</v>
      </c>
      <c r="E22" s="40">
        <f t="shared" si="1"/>
        <v>0</v>
      </c>
      <c r="F22" s="11">
        <v>0</v>
      </c>
      <c r="G22" s="11">
        <v>0</v>
      </c>
      <c r="H22" s="11">
        <v>0</v>
      </c>
      <c r="I22" s="43">
        <v>0</v>
      </c>
      <c r="J22" s="43">
        <v>0</v>
      </c>
      <c r="K22" s="129"/>
    </row>
    <row r="23" spans="1:17" ht="22.5" customHeight="1" thickBot="1">
      <c r="A23" s="107"/>
      <c r="B23" s="127"/>
      <c r="C23" s="127"/>
      <c r="D23" s="47" t="s">
        <v>13</v>
      </c>
      <c r="E23" s="40">
        <f t="shared" si="1"/>
        <v>179000</v>
      </c>
      <c r="F23" s="16">
        <v>0</v>
      </c>
      <c r="G23" s="16">
        <v>31000</v>
      </c>
      <c r="H23" s="16">
        <v>22000</v>
      </c>
      <c r="I23" s="44">
        <v>63000</v>
      </c>
      <c r="J23" s="44">
        <v>63000</v>
      </c>
      <c r="K23" s="130"/>
    </row>
    <row r="24" spans="1:17" s="10" customFormat="1" ht="45.75" customHeight="1" thickBot="1">
      <c r="A24" s="158" t="s">
        <v>22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2"/>
    </row>
    <row r="25" spans="1:17" ht="23.25" customHeight="1">
      <c r="A25" s="162" t="s">
        <v>2</v>
      </c>
      <c r="B25" s="144" t="s">
        <v>19</v>
      </c>
      <c r="C25" s="144" t="s">
        <v>3</v>
      </c>
      <c r="D25" s="144" t="s">
        <v>4</v>
      </c>
      <c r="E25" s="145" t="s">
        <v>5</v>
      </c>
      <c r="F25" s="146"/>
      <c r="G25" s="146"/>
      <c r="H25" s="146"/>
      <c r="I25" s="146"/>
      <c r="J25" s="147"/>
      <c r="K25" s="136" t="s">
        <v>6</v>
      </c>
    </row>
    <row r="26" spans="1:17" s="2" customFormat="1" ht="23.25" customHeight="1">
      <c r="A26" s="163"/>
      <c r="B26" s="101"/>
      <c r="C26" s="101"/>
      <c r="D26" s="101"/>
      <c r="E26" s="139" t="s">
        <v>7</v>
      </c>
      <c r="F26" s="141" t="s">
        <v>8</v>
      </c>
      <c r="G26" s="142"/>
      <c r="H26" s="142"/>
      <c r="I26" s="142"/>
      <c r="J26" s="143"/>
      <c r="K26" s="137"/>
    </row>
    <row r="27" spans="1:17" s="2" customFormat="1" ht="15" customHeight="1">
      <c r="A27" s="164"/>
      <c r="B27" s="102"/>
      <c r="C27" s="102"/>
      <c r="D27" s="102"/>
      <c r="E27" s="140"/>
      <c r="F27" s="69">
        <v>2020</v>
      </c>
      <c r="G27" s="69">
        <v>2021</v>
      </c>
      <c r="H27" s="69">
        <v>2022</v>
      </c>
      <c r="I27" s="69">
        <v>2023</v>
      </c>
      <c r="J27" s="69">
        <v>2024</v>
      </c>
      <c r="K27" s="138"/>
      <c r="Q27" s="13" t="e">
        <f>#REF!+98408</f>
        <v>#REF!</v>
      </c>
    </row>
    <row r="28" spans="1:17" s="2" customFormat="1" ht="15" customHeight="1" thickBot="1">
      <c r="A28" s="53">
        <v>1</v>
      </c>
      <c r="B28" s="54">
        <v>2</v>
      </c>
      <c r="C28" s="54">
        <v>3</v>
      </c>
      <c r="D28" s="93">
        <v>4</v>
      </c>
      <c r="E28" s="93">
        <v>5</v>
      </c>
      <c r="F28" s="93">
        <v>6</v>
      </c>
      <c r="G28" s="93">
        <v>7</v>
      </c>
      <c r="H28" s="93">
        <v>8</v>
      </c>
      <c r="I28" s="93">
        <v>9</v>
      </c>
      <c r="J28" s="93">
        <v>10</v>
      </c>
      <c r="K28" s="58">
        <v>11</v>
      </c>
    </row>
    <row r="29" spans="1:17" ht="26.25" customHeight="1" thickBot="1">
      <c r="A29" s="105" t="s">
        <v>33</v>
      </c>
      <c r="B29" s="123" t="s">
        <v>24</v>
      </c>
      <c r="C29" s="123" t="s">
        <v>72</v>
      </c>
      <c r="D29" s="20" t="s">
        <v>16</v>
      </c>
      <c r="E29" s="18">
        <f t="shared" ref="E29:E32" si="3">SUM(F29:J29)</f>
        <v>12233.03</v>
      </c>
      <c r="F29" s="21">
        <f>F30+F31+F32</f>
        <v>0</v>
      </c>
      <c r="G29" s="21">
        <f t="shared" ref="G29:J29" si="4">G30+G31+G32</f>
        <v>12233.03</v>
      </c>
      <c r="H29" s="21">
        <f t="shared" si="4"/>
        <v>0</v>
      </c>
      <c r="I29" s="21">
        <f t="shared" si="4"/>
        <v>0</v>
      </c>
      <c r="J29" s="94">
        <f t="shared" si="4"/>
        <v>0</v>
      </c>
      <c r="K29" s="159" t="s">
        <v>69</v>
      </c>
    </row>
    <row r="30" spans="1:17" s="7" customFormat="1" ht="25.5" customHeight="1" thickBot="1">
      <c r="A30" s="106"/>
      <c r="B30" s="126"/>
      <c r="C30" s="126"/>
      <c r="D30" s="30" t="s">
        <v>11</v>
      </c>
      <c r="E30" s="40">
        <f t="shared" si="3"/>
        <v>0</v>
      </c>
      <c r="F30" s="19">
        <v>0</v>
      </c>
      <c r="G30" s="15">
        <v>0</v>
      </c>
      <c r="H30" s="15">
        <v>0</v>
      </c>
      <c r="I30" s="59">
        <v>0</v>
      </c>
      <c r="J30" s="59">
        <v>0</v>
      </c>
      <c r="K30" s="160"/>
      <c r="L30" s="2"/>
      <c r="M30" s="2"/>
      <c r="N30" s="2"/>
    </row>
    <row r="31" spans="1:17" s="7" customFormat="1" ht="24" customHeight="1" thickBot="1">
      <c r="A31" s="106"/>
      <c r="B31" s="126"/>
      <c r="C31" s="126"/>
      <c r="D31" s="31" t="s">
        <v>12</v>
      </c>
      <c r="E31" s="40">
        <f t="shared" si="3"/>
        <v>0</v>
      </c>
      <c r="F31" s="11">
        <v>0</v>
      </c>
      <c r="G31" s="11">
        <v>0</v>
      </c>
      <c r="H31" s="11">
        <v>0</v>
      </c>
      <c r="I31" s="43">
        <v>0</v>
      </c>
      <c r="J31" s="43">
        <v>0</v>
      </c>
      <c r="K31" s="160"/>
      <c r="L31" s="2"/>
      <c r="M31" s="2"/>
      <c r="N31" s="2"/>
    </row>
    <row r="32" spans="1:17" s="7" customFormat="1" ht="21.75" customHeight="1" thickBot="1">
      <c r="A32" s="107"/>
      <c r="B32" s="127"/>
      <c r="C32" s="127"/>
      <c r="D32" s="32" t="s">
        <v>13</v>
      </c>
      <c r="E32" s="40">
        <f t="shared" si="3"/>
        <v>12233.03</v>
      </c>
      <c r="F32" s="16">
        <v>0</v>
      </c>
      <c r="G32" s="16">
        <v>12233.03</v>
      </c>
      <c r="H32" s="16">
        <v>0</v>
      </c>
      <c r="I32" s="44">
        <v>0</v>
      </c>
      <c r="J32" s="44">
        <v>0</v>
      </c>
      <c r="K32" s="161"/>
      <c r="L32" s="2"/>
      <c r="M32" s="2"/>
      <c r="N32" s="2"/>
    </row>
    <row r="33" spans="1:14" s="7" customFormat="1" ht="26.25" customHeight="1" thickBot="1">
      <c r="A33" s="120" t="s">
        <v>27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2"/>
      <c r="L33" s="2"/>
      <c r="M33" s="2"/>
      <c r="N33" s="2"/>
    </row>
    <row r="34" spans="1:14" s="7" customFormat="1" ht="22.5" customHeight="1" thickBot="1">
      <c r="A34" s="131" t="s">
        <v>23</v>
      </c>
      <c r="B34" s="123" t="s">
        <v>37</v>
      </c>
      <c r="C34" s="117" t="s">
        <v>73</v>
      </c>
      <c r="D34" s="55" t="s">
        <v>16</v>
      </c>
      <c r="E34" s="40">
        <f>SUM(F34:J34)</f>
        <v>364370</v>
      </c>
      <c r="F34" s="23">
        <f>F35+F36+F37</f>
        <v>0</v>
      </c>
      <c r="G34" s="23">
        <f t="shared" ref="G34:J34" si="5">G35+G36+G37</f>
        <v>0</v>
      </c>
      <c r="H34" s="23">
        <f t="shared" si="5"/>
        <v>364370</v>
      </c>
      <c r="I34" s="23">
        <f t="shared" si="5"/>
        <v>0</v>
      </c>
      <c r="J34" s="23">
        <f t="shared" si="5"/>
        <v>0</v>
      </c>
      <c r="K34" s="105" t="s">
        <v>38</v>
      </c>
      <c r="L34" s="2"/>
      <c r="M34" s="2"/>
      <c r="N34" s="2"/>
    </row>
    <row r="35" spans="1:14" s="7" customFormat="1" ht="23.25" customHeight="1" thickBot="1">
      <c r="A35" s="132"/>
      <c r="B35" s="124"/>
      <c r="C35" s="118"/>
      <c r="D35" s="30" t="s">
        <v>11</v>
      </c>
      <c r="E35" s="40">
        <f t="shared" ref="E35:E45" si="6">SUM(F35:J35)</f>
        <v>0</v>
      </c>
      <c r="F35" s="19">
        <v>0</v>
      </c>
      <c r="G35" s="19">
        <v>0</v>
      </c>
      <c r="H35" s="19">
        <v>0</v>
      </c>
      <c r="I35" s="42">
        <v>0</v>
      </c>
      <c r="J35" s="42">
        <v>0</v>
      </c>
      <c r="K35" s="106"/>
      <c r="L35" s="2"/>
      <c r="M35" s="2"/>
      <c r="N35" s="2"/>
    </row>
    <row r="36" spans="1:14" s="7" customFormat="1" ht="24.75" customHeight="1" thickBot="1">
      <c r="A36" s="132"/>
      <c r="B36" s="124"/>
      <c r="C36" s="118"/>
      <c r="D36" s="31" t="s">
        <v>12</v>
      </c>
      <c r="E36" s="40">
        <f t="shared" si="6"/>
        <v>323511</v>
      </c>
      <c r="F36" s="11">
        <v>0</v>
      </c>
      <c r="G36" s="11">
        <v>0</v>
      </c>
      <c r="H36" s="11">
        <v>323511</v>
      </c>
      <c r="I36" s="43">
        <v>0</v>
      </c>
      <c r="J36" s="43">
        <v>0</v>
      </c>
      <c r="K36" s="106"/>
      <c r="L36" s="2"/>
      <c r="M36" s="2"/>
      <c r="N36" s="2"/>
    </row>
    <row r="37" spans="1:14" s="7" customFormat="1" ht="30" customHeight="1" thickBot="1">
      <c r="A37" s="133"/>
      <c r="B37" s="125"/>
      <c r="C37" s="119"/>
      <c r="D37" s="41" t="s">
        <v>13</v>
      </c>
      <c r="E37" s="40">
        <f t="shared" si="6"/>
        <v>40859</v>
      </c>
      <c r="F37" s="22">
        <v>0</v>
      </c>
      <c r="G37" s="22">
        <v>0</v>
      </c>
      <c r="H37" s="22">
        <v>40859</v>
      </c>
      <c r="I37" s="45">
        <v>0</v>
      </c>
      <c r="J37" s="45">
        <v>0</v>
      </c>
      <c r="K37" s="107"/>
      <c r="L37" s="2"/>
      <c r="M37" s="2"/>
      <c r="N37" s="2"/>
    </row>
    <row r="38" spans="1:14" ht="36.75" customHeight="1" thickBot="1">
      <c r="A38" s="105" t="s">
        <v>34</v>
      </c>
      <c r="B38" s="123" t="s">
        <v>30</v>
      </c>
      <c r="C38" s="117" t="s">
        <v>73</v>
      </c>
      <c r="D38" s="20" t="s">
        <v>16</v>
      </c>
      <c r="E38" s="68">
        <f t="shared" si="6"/>
        <v>100000</v>
      </c>
      <c r="F38" s="61">
        <f>F39+F40+F41</f>
        <v>100000</v>
      </c>
      <c r="G38" s="61">
        <f>G39+G40+G41</f>
        <v>0</v>
      </c>
      <c r="H38" s="61">
        <f t="shared" ref="H38:I38" si="7">H39+H40+H41</f>
        <v>0</v>
      </c>
      <c r="I38" s="61">
        <f t="shared" si="7"/>
        <v>0</v>
      </c>
      <c r="J38" s="61">
        <f>J39+J40+J41</f>
        <v>0</v>
      </c>
      <c r="K38" s="128" t="s">
        <v>70</v>
      </c>
    </row>
    <row r="39" spans="1:14" ht="27.75" customHeight="1" thickBot="1">
      <c r="A39" s="106"/>
      <c r="B39" s="126"/>
      <c r="C39" s="118"/>
      <c r="D39" s="30" t="s">
        <v>11</v>
      </c>
      <c r="E39" s="40">
        <f t="shared" si="6"/>
        <v>0</v>
      </c>
      <c r="F39" s="49">
        <v>0</v>
      </c>
      <c r="G39" s="49">
        <v>0</v>
      </c>
      <c r="H39" s="49">
        <v>0</v>
      </c>
      <c r="I39" s="56">
        <v>0</v>
      </c>
      <c r="J39" s="56">
        <v>0</v>
      </c>
      <c r="K39" s="129"/>
    </row>
    <row r="40" spans="1:14" ht="30.75" customHeight="1" thickBot="1">
      <c r="A40" s="106"/>
      <c r="B40" s="126"/>
      <c r="C40" s="118"/>
      <c r="D40" s="31" t="s">
        <v>12</v>
      </c>
      <c r="E40" s="40">
        <f t="shared" si="6"/>
        <v>0</v>
      </c>
      <c r="F40" s="48">
        <v>0</v>
      </c>
      <c r="G40" s="48">
        <v>0</v>
      </c>
      <c r="H40" s="48">
        <v>0</v>
      </c>
      <c r="I40" s="57">
        <v>0</v>
      </c>
      <c r="J40" s="57">
        <v>0</v>
      </c>
      <c r="K40" s="129"/>
    </row>
    <row r="41" spans="1:14" s="46" customFormat="1" ht="33.75" customHeight="1" thickBot="1">
      <c r="A41" s="107"/>
      <c r="B41" s="127"/>
      <c r="C41" s="119"/>
      <c r="D41" s="32" t="s">
        <v>13</v>
      </c>
      <c r="E41" s="40">
        <f t="shared" si="6"/>
        <v>100000</v>
      </c>
      <c r="F41" s="52">
        <v>100000</v>
      </c>
      <c r="G41" s="52">
        <v>0</v>
      </c>
      <c r="H41" s="52">
        <v>0</v>
      </c>
      <c r="I41" s="60">
        <v>0</v>
      </c>
      <c r="J41" s="60">
        <v>0</v>
      </c>
      <c r="K41" s="130"/>
    </row>
    <row r="42" spans="1:14" s="66" customFormat="1" ht="26.25" customHeight="1" thickBot="1">
      <c r="A42" s="105" t="s">
        <v>29</v>
      </c>
      <c r="B42" s="123" t="s">
        <v>35</v>
      </c>
      <c r="C42" s="117" t="s">
        <v>73</v>
      </c>
      <c r="D42" s="20" t="s">
        <v>16</v>
      </c>
      <c r="E42" s="40">
        <f>SUM(F42:J42)</f>
        <v>110000</v>
      </c>
      <c r="F42" s="61">
        <f>F43+F44+F45</f>
        <v>0</v>
      </c>
      <c r="G42" s="61">
        <f t="shared" ref="G42:H42" si="8">G43+G44+G45</f>
        <v>110000</v>
      </c>
      <c r="H42" s="61">
        <f t="shared" si="8"/>
        <v>0</v>
      </c>
      <c r="I42" s="61">
        <f t="shared" ref="I42" si="9">I43+I44+I45</f>
        <v>0</v>
      </c>
      <c r="J42" s="61">
        <f t="shared" ref="J42" si="10">J43+J44+J45</f>
        <v>0</v>
      </c>
      <c r="K42" s="128" t="s">
        <v>36</v>
      </c>
    </row>
    <row r="43" spans="1:14" s="66" customFormat="1" ht="26.25" customHeight="1" thickBot="1">
      <c r="A43" s="106"/>
      <c r="B43" s="126"/>
      <c r="C43" s="118"/>
      <c r="D43" s="30" t="s">
        <v>11</v>
      </c>
      <c r="E43" s="40">
        <f t="shared" si="6"/>
        <v>0</v>
      </c>
      <c r="F43" s="49">
        <v>0</v>
      </c>
      <c r="G43" s="49">
        <v>0</v>
      </c>
      <c r="H43" s="49">
        <v>0</v>
      </c>
      <c r="I43" s="56">
        <v>0</v>
      </c>
      <c r="J43" s="56">
        <v>0</v>
      </c>
      <c r="K43" s="129"/>
    </row>
    <row r="44" spans="1:14" s="66" customFormat="1" ht="26.25" customHeight="1" thickBot="1">
      <c r="A44" s="106"/>
      <c r="B44" s="126"/>
      <c r="C44" s="118"/>
      <c r="D44" s="31" t="s">
        <v>12</v>
      </c>
      <c r="E44" s="40">
        <f t="shared" si="6"/>
        <v>0</v>
      </c>
      <c r="F44" s="48">
        <v>0</v>
      </c>
      <c r="G44" s="48">
        <v>0</v>
      </c>
      <c r="H44" s="48">
        <v>0</v>
      </c>
      <c r="I44" s="57">
        <v>0</v>
      </c>
      <c r="J44" s="57">
        <v>0</v>
      </c>
      <c r="K44" s="129"/>
    </row>
    <row r="45" spans="1:14" s="66" customFormat="1" ht="26.25" customHeight="1" thickBot="1">
      <c r="A45" s="107"/>
      <c r="B45" s="127"/>
      <c r="C45" s="119"/>
      <c r="D45" s="32" t="s">
        <v>13</v>
      </c>
      <c r="E45" s="40">
        <f t="shared" si="6"/>
        <v>110000</v>
      </c>
      <c r="F45" s="52">
        <v>0</v>
      </c>
      <c r="G45" s="52">
        <v>110000</v>
      </c>
      <c r="H45" s="52">
        <v>0</v>
      </c>
      <c r="I45" s="60">
        <v>0</v>
      </c>
      <c r="J45" s="60">
        <v>0</v>
      </c>
      <c r="K45" s="130"/>
    </row>
    <row r="46" spans="1:14" ht="24" customHeight="1">
      <c r="A46" s="108" t="s">
        <v>17</v>
      </c>
      <c r="B46" s="109"/>
      <c r="C46" s="110"/>
      <c r="D46" s="62" t="s">
        <v>15</v>
      </c>
      <c r="E46" s="63">
        <f>E16+E20+E29+E34+E38+E42</f>
        <v>779603.03</v>
      </c>
      <c r="F46" s="63">
        <f t="shared" ref="F46:J46" si="11">F16+F20+F29+F34+F38+F42</f>
        <v>100000</v>
      </c>
      <c r="G46" s="63">
        <f t="shared" si="11"/>
        <v>167233.03</v>
      </c>
      <c r="H46" s="63">
        <f t="shared" si="11"/>
        <v>386370</v>
      </c>
      <c r="I46" s="63">
        <f t="shared" si="11"/>
        <v>63000</v>
      </c>
      <c r="J46" s="63">
        <f t="shared" si="11"/>
        <v>63000</v>
      </c>
      <c r="K46" s="105"/>
    </row>
    <row r="47" spans="1:14" ht="0.75" customHeight="1">
      <c r="A47" s="111"/>
      <c r="B47" s="112"/>
      <c r="C47" s="113"/>
      <c r="D47" s="64" t="s">
        <v>11</v>
      </c>
      <c r="E47" s="12">
        <v>0</v>
      </c>
      <c r="F47" s="12">
        <v>0</v>
      </c>
      <c r="G47" s="12">
        <v>0</v>
      </c>
      <c r="H47" s="12">
        <v>0</v>
      </c>
      <c r="I47" s="67"/>
      <c r="J47" s="67">
        <v>0</v>
      </c>
      <c r="K47" s="106"/>
    </row>
    <row r="48" spans="1:14" ht="23.25" customHeight="1">
      <c r="A48" s="111"/>
      <c r="B48" s="112"/>
      <c r="C48" s="113"/>
      <c r="D48" s="64" t="s">
        <v>11</v>
      </c>
      <c r="E48" s="12">
        <f>E17+E30+E35+E39+E43</f>
        <v>0</v>
      </c>
      <c r="F48" s="12">
        <f t="shared" ref="F48:J48" si="12">F17+F30+F35+F39+F43</f>
        <v>0</v>
      </c>
      <c r="G48" s="12">
        <f t="shared" si="12"/>
        <v>0</v>
      </c>
      <c r="H48" s="12">
        <f t="shared" si="12"/>
        <v>0</v>
      </c>
      <c r="I48" s="12">
        <f t="shared" si="12"/>
        <v>0</v>
      </c>
      <c r="J48" s="12">
        <f t="shared" si="12"/>
        <v>0</v>
      </c>
      <c r="K48" s="106"/>
    </row>
    <row r="49" spans="1:11" ht="23.25" customHeight="1">
      <c r="A49" s="111"/>
      <c r="B49" s="112"/>
      <c r="C49" s="113"/>
      <c r="D49" s="64" t="s">
        <v>12</v>
      </c>
      <c r="E49" s="12">
        <f>E31+E36+E40+E44</f>
        <v>323511</v>
      </c>
      <c r="F49" s="12">
        <f t="shared" ref="F49:J49" si="13">F31+F36+F40+F44</f>
        <v>0</v>
      </c>
      <c r="G49" s="12">
        <f t="shared" si="13"/>
        <v>0</v>
      </c>
      <c r="H49" s="12">
        <f t="shared" si="13"/>
        <v>323511</v>
      </c>
      <c r="I49" s="12">
        <f t="shared" si="13"/>
        <v>0</v>
      </c>
      <c r="J49" s="12">
        <f t="shared" si="13"/>
        <v>0</v>
      </c>
      <c r="K49" s="106"/>
    </row>
    <row r="50" spans="1:11" ht="24.75" customHeight="1" thickBot="1">
      <c r="A50" s="114"/>
      <c r="B50" s="115"/>
      <c r="C50" s="116"/>
      <c r="D50" s="65" t="s">
        <v>13</v>
      </c>
      <c r="E50" s="24">
        <f>E19+E23+E32+E37+E45</f>
        <v>356092.03</v>
      </c>
      <c r="F50" s="24">
        <f t="shared" ref="F50:J50" si="14">F19+F23+F32+F37+F45</f>
        <v>0</v>
      </c>
      <c r="G50" s="24">
        <f t="shared" si="14"/>
        <v>167233.03</v>
      </c>
      <c r="H50" s="24">
        <f t="shared" si="14"/>
        <v>62859</v>
      </c>
      <c r="I50" s="24">
        <f t="shared" si="14"/>
        <v>63000</v>
      </c>
      <c r="J50" s="24">
        <f t="shared" si="14"/>
        <v>63000</v>
      </c>
      <c r="K50" s="107"/>
    </row>
    <row r="51" spans="1:11">
      <c r="A51" s="1"/>
      <c r="K51" s="6"/>
    </row>
  </sheetData>
  <mergeCells count="50">
    <mergeCell ref="K20:K23"/>
    <mergeCell ref="A16:A19"/>
    <mergeCell ref="B16:B19"/>
    <mergeCell ref="A20:A23"/>
    <mergeCell ref="B20:B23"/>
    <mergeCell ref="C20:C23"/>
    <mergeCell ref="K29:K32"/>
    <mergeCell ref="A29:A32"/>
    <mergeCell ref="B29:B32"/>
    <mergeCell ref="C29:C32"/>
    <mergeCell ref="B25:B27"/>
    <mergeCell ref="A25:A27"/>
    <mergeCell ref="G1:K4"/>
    <mergeCell ref="K25:K27"/>
    <mergeCell ref="E26:E27"/>
    <mergeCell ref="F26:J26"/>
    <mergeCell ref="C25:C27"/>
    <mergeCell ref="D25:D27"/>
    <mergeCell ref="E25:J25"/>
    <mergeCell ref="C16:C19"/>
    <mergeCell ref="K16:K19"/>
    <mergeCell ref="A6:K6"/>
    <mergeCell ref="A7:K7"/>
    <mergeCell ref="A8:K8"/>
    <mergeCell ref="E9:J9"/>
    <mergeCell ref="E10:E11"/>
    <mergeCell ref="A9:A11"/>
    <mergeCell ref="A24:K24"/>
    <mergeCell ref="K46:K50"/>
    <mergeCell ref="A46:C50"/>
    <mergeCell ref="C34:C37"/>
    <mergeCell ref="A33:K33"/>
    <mergeCell ref="B34:B37"/>
    <mergeCell ref="B38:B41"/>
    <mergeCell ref="C38:C41"/>
    <mergeCell ref="K34:K37"/>
    <mergeCell ref="K38:K41"/>
    <mergeCell ref="A38:A41"/>
    <mergeCell ref="A34:A37"/>
    <mergeCell ref="A42:A45"/>
    <mergeCell ref="B42:B45"/>
    <mergeCell ref="C42:C45"/>
    <mergeCell ref="K42:K45"/>
    <mergeCell ref="A13:K13"/>
    <mergeCell ref="A14:K14"/>
    <mergeCell ref="C9:C11"/>
    <mergeCell ref="D9:D11"/>
    <mergeCell ref="K9:K11"/>
    <mergeCell ref="F10:J10"/>
    <mergeCell ref="B9:B11"/>
  </mergeCells>
  <pageMargins left="0.19685039370078741" right="0.19685039370078741" top="0.35433070866141736" bottom="0.31496062992125984" header="0.31496062992125984" footer="0.31496062992125984"/>
  <pageSetup paperSize="9" scale="70" fitToHeight="4" orientation="landscape" r:id="rId1"/>
  <rowBreaks count="2" manualBreakCount="2">
    <brk id="32" max="10" man="1"/>
    <brk id="51" max="8" man="1"/>
  </rowBreaks>
  <colBreaks count="1" manualBreakCount="1">
    <brk id="11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3"/>
  <sheetViews>
    <sheetView workbookViewId="0">
      <selection activeCell="B1" sqref="B1:H13"/>
    </sheetView>
  </sheetViews>
  <sheetFormatPr defaultRowHeight="15"/>
  <cols>
    <col min="2" max="2" width="27.42578125" customWidth="1"/>
    <col min="3" max="3" width="25.85546875" customWidth="1"/>
    <col min="4" max="4" width="18.28515625" customWidth="1"/>
    <col min="5" max="5" width="18" customWidth="1"/>
    <col min="6" max="6" width="18.28515625" customWidth="1"/>
    <col min="7" max="7" width="18.42578125" customWidth="1"/>
    <col min="8" max="8" width="18.5703125" customWidth="1"/>
  </cols>
  <sheetData>
    <row r="1" spans="2:8" ht="60.75" customHeight="1">
      <c r="D1" s="84"/>
      <c r="E1" s="84"/>
      <c r="F1" s="170" t="s">
        <v>64</v>
      </c>
      <c r="G1" s="170"/>
      <c r="H1" s="170"/>
    </row>
    <row r="3" spans="2:8" ht="37.5" customHeight="1">
      <c r="B3" s="171" t="s">
        <v>65</v>
      </c>
      <c r="C3" s="172"/>
      <c r="D3" s="172"/>
      <c r="E3" s="172"/>
      <c r="F3" s="172"/>
      <c r="G3" s="172"/>
      <c r="H3" s="172"/>
    </row>
    <row r="5" spans="2:8" ht="24.75" customHeight="1">
      <c r="B5" s="165" t="s">
        <v>58</v>
      </c>
      <c r="C5" s="167" t="s">
        <v>66</v>
      </c>
      <c r="D5" s="169" t="s">
        <v>59</v>
      </c>
      <c r="E5" s="169"/>
      <c r="F5" s="169"/>
      <c r="G5" s="169"/>
      <c r="H5" s="169"/>
    </row>
    <row r="6" spans="2:8" ht="24.75" customHeight="1">
      <c r="B6" s="166"/>
      <c r="C6" s="168"/>
      <c r="D6" s="90">
        <v>2020</v>
      </c>
      <c r="E6" s="90">
        <v>2021</v>
      </c>
      <c r="F6" s="90">
        <v>2022</v>
      </c>
      <c r="G6" s="90">
        <v>2023</v>
      </c>
      <c r="H6" s="90">
        <v>2024</v>
      </c>
    </row>
    <row r="7" spans="2:8" ht="13.5" customHeight="1">
      <c r="B7" s="72">
        <v>1</v>
      </c>
      <c r="C7" s="72">
        <v>2</v>
      </c>
      <c r="D7" s="72">
        <v>3</v>
      </c>
      <c r="E7" s="85">
        <v>4</v>
      </c>
      <c r="F7" s="85">
        <v>5</v>
      </c>
      <c r="G7" s="85">
        <v>6</v>
      </c>
      <c r="H7" s="85">
        <v>7</v>
      </c>
    </row>
    <row r="8" spans="2:8" ht="41.25" customHeight="1">
      <c r="B8" s="88" t="s">
        <v>60</v>
      </c>
      <c r="C8" s="86">
        <f>D8+E8+F8+G8+H8</f>
        <v>456233.03</v>
      </c>
      <c r="D8" s="86">
        <f>D9+D10+D11+D12</f>
        <v>100000</v>
      </c>
      <c r="E8" s="86">
        <f t="shared" ref="E8:H8" si="0">E9+E10+E11+E12</f>
        <v>167233.03</v>
      </c>
      <c r="F8" s="86">
        <f t="shared" si="0"/>
        <v>63000</v>
      </c>
      <c r="G8" s="86">
        <f t="shared" si="0"/>
        <v>63000</v>
      </c>
      <c r="H8" s="86">
        <f t="shared" si="0"/>
        <v>63000</v>
      </c>
    </row>
    <row r="9" spans="2:8" ht="24.75" customHeight="1">
      <c r="B9" s="89" t="s">
        <v>63</v>
      </c>
      <c r="C9" s="86">
        <f t="shared" ref="C9:C12" si="1">D9+E9+F9+G9+H9</f>
        <v>456233.03</v>
      </c>
      <c r="D9" s="86">
        <v>100000</v>
      </c>
      <c r="E9" s="86">
        <v>167233.03</v>
      </c>
      <c r="F9" s="86">
        <v>63000</v>
      </c>
      <c r="G9" s="86">
        <v>63000</v>
      </c>
      <c r="H9" s="86">
        <v>63000</v>
      </c>
    </row>
    <row r="10" spans="2:8" ht="22.5" customHeight="1">
      <c r="B10" s="89" t="s">
        <v>62</v>
      </c>
      <c r="C10" s="86">
        <f t="shared" si="1"/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</row>
    <row r="11" spans="2:8" ht="21.75" customHeight="1">
      <c r="B11" s="89" t="s">
        <v>61</v>
      </c>
      <c r="C11" s="86">
        <f t="shared" si="1"/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</row>
    <row r="12" spans="2:8" ht="23.25" customHeight="1">
      <c r="B12" s="89" t="s">
        <v>20</v>
      </c>
      <c r="C12" s="86">
        <f t="shared" si="1"/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</row>
    <row r="13" spans="2:8" ht="18.75">
      <c r="B13" s="87"/>
      <c r="C13" s="87"/>
      <c r="D13" s="87"/>
      <c r="E13" s="87"/>
      <c r="F13" s="87"/>
      <c r="G13" s="87"/>
      <c r="H13" s="87"/>
    </row>
  </sheetData>
  <mergeCells count="5">
    <mergeCell ref="B5:B6"/>
    <mergeCell ref="C5:C6"/>
    <mergeCell ref="D5:H5"/>
    <mergeCell ref="F1:H1"/>
    <mergeCell ref="B3:H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workbookViewId="0">
      <selection activeCell="B2" sqref="B2:H23"/>
    </sheetView>
  </sheetViews>
  <sheetFormatPr defaultRowHeight="15"/>
  <cols>
    <col min="1" max="1" width="9.140625" style="70"/>
    <col min="2" max="2" width="74.85546875" customWidth="1"/>
    <col min="3" max="3" width="9.7109375" customWidth="1"/>
  </cols>
  <sheetData>
    <row r="1" spans="2:8" s="70" customFormat="1"/>
    <row r="2" spans="2:8" s="70" customFormat="1">
      <c r="C2" s="170" t="s">
        <v>57</v>
      </c>
      <c r="D2" s="181"/>
      <c r="E2" s="181"/>
      <c r="F2" s="181"/>
      <c r="G2" s="181"/>
      <c r="H2" s="181"/>
    </row>
    <row r="3" spans="2:8" s="70" customFormat="1">
      <c r="C3" s="181"/>
      <c r="D3" s="181"/>
      <c r="E3" s="181"/>
      <c r="F3" s="181"/>
      <c r="G3" s="181"/>
      <c r="H3" s="181"/>
    </row>
    <row r="4" spans="2:8" s="70" customFormat="1">
      <c r="C4" s="181"/>
      <c r="D4" s="181"/>
      <c r="E4" s="181"/>
      <c r="F4" s="181"/>
      <c r="G4" s="181"/>
      <c r="H4" s="181"/>
    </row>
    <row r="5" spans="2:8" s="70" customFormat="1" ht="28.5" customHeight="1">
      <c r="C5" s="181"/>
      <c r="D5" s="181"/>
      <c r="E5" s="181"/>
      <c r="F5" s="181"/>
      <c r="G5" s="181"/>
      <c r="H5" s="181"/>
    </row>
    <row r="6" spans="2:8" s="70" customFormat="1" ht="11.25" customHeight="1"/>
    <row r="7" spans="2:8" s="70" customFormat="1" hidden="1"/>
    <row r="8" spans="2:8" s="70" customFormat="1" hidden="1"/>
    <row r="9" spans="2:8" s="70" customFormat="1" ht="39" customHeight="1">
      <c r="B9" s="179" t="s">
        <v>56</v>
      </c>
      <c r="C9" s="180"/>
      <c r="D9" s="180"/>
      <c r="E9" s="180"/>
      <c r="F9" s="180"/>
      <c r="G9" s="180"/>
      <c r="H9" s="180"/>
    </row>
    <row r="10" spans="2:8" s="70" customFormat="1" ht="36" customHeight="1">
      <c r="B10" s="180"/>
      <c r="C10" s="180"/>
      <c r="D10" s="180"/>
      <c r="E10" s="180"/>
      <c r="F10" s="180"/>
      <c r="G10" s="180"/>
      <c r="H10" s="180"/>
    </row>
    <row r="11" spans="2:8" s="70" customFormat="1" ht="15.75" thickBot="1">
      <c r="B11" s="180"/>
      <c r="C11" s="180"/>
      <c r="D11" s="180"/>
      <c r="E11" s="180"/>
      <c r="F11" s="180"/>
      <c r="G11" s="180"/>
      <c r="H11" s="180"/>
    </row>
    <row r="12" spans="2:8" s="70" customFormat="1" hidden="1">
      <c r="B12" s="180"/>
      <c r="C12" s="180"/>
      <c r="D12" s="180"/>
      <c r="E12" s="180"/>
      <c r="F12" s="180"/>
      <c r="G12" s="180"/>
      <c r="H12" s="180"/>
    </row>
    <row r="13" spans="2:8" ht="25.5" customHeight="1">
      <c r="B13" s="173" t="s">
        <v>39</v>
      </c>
      <c r="C13" s="175" t="s">
        <v>40</v>
      </c>
      <c r="D13" s="177" t="s">
        <v>41</v>
      </c>
      <c r="E13" s="177"/>
      <c r="F13" s="177"/>
      <c r="G13" s="177"/>
      <c r="H13" s="178"/>
    </row>
    <row r="14" spans="2:8" ht="25.5" customHeight="1">
      <c r="B14" s="174"/>
      <c r="C14" s="176"/>
      <c r="D14" s="74" t="s">
        <v>42</v>
      </c>
      <c r="E14" s="74" t="s">
        <v>43</v>
      </c>
      <c r="F14" s="74" t="s">
        <v>44</v>
      </c>
      <c r="G14" s="74" t="s">
        <v>45</v>
      </c>
      <c r="H14" s="75" t="s">
        <v>46</v>
      </c>
    </row>
    <row r="15" spans="2:8" ht="11.25" customHeight="1">
      <c r="B15" s="76">
        <v>1</v>
      </c>
      <c r="C15" s="72">
        <v>2</v>
      </c>
      <c r="D15" s="72">
        <v>3</v>
      </c>
      <c r="E15" s="72">
        <v>4</v>
      </c>
      <c r="F15" s="72">
        <v>5</v>
      </c>
      <c r="G15" s="72">
        <v>6</v>
      </c>
      <c r="H15" s="77">
        <v>7</v>
      </c>
    </row>
    <row r="16" spans="2:8" ht="31.5" customHeight="1">
      <c r="B16" s="78" t="s">
        <v>47</v>
      </c>
      <c r="C16" s="73" t="s">
        <v>54</v>
      </c>
      <c r="D16" s="73">
        <v>0</v>
      </c>
      <c r="E16" s="73">
        <v>0</v>
      </c>
      <c r="F16" s="73">
        <v>0</v>
      </c>
      <c r="G16" s="73">
        <v>3</v>
      </c>
      <c r="H16" s="79">
        <v>3</v>
      </c>
    </row>
    <row r="17" spans="2:8" ht="33.75" customHeight="1">
      <c r="B17" s="80" t="s">
        <v>48</v>
      </c>
      <c r="C17" s="73" t="s">
        <v>54</v>
      </c>
      <c r="D17" s="73">
        <v>0</v>
      </c>
      <c r="E17" s="73">
        <v>2</v>
      </c>
      <c r="F17" s="73">
        <v>1</v>
      </c>
      <c r="G17" s="73">
        <v>2</v>
      </c>
      <c r="H17" s="79">
        <v>1</v>
      </c>
    </row>
    <row r="18" spans="2:8" ht="37.5" customHeight="1">
      <c r="B18" s="80" t="s">
        <v>49</v>
      </c>
      <c r="C18" s="73" t="s">
        <v>54</v>
      </c>
      <c r="D18" s="73">
        <v>0</v>
      </c>
      <c r="E18" s="73">
        <v>2</v>
      </c>
      <c r="F18" s="73">
        <v>0</v>
      </c>
      <c r="G18" s="73">
        <v>0</v>
      </c>
      <c r="H18" s="79">
        <v>0</v>
      </c>
    </row>
    <row r="19" spans="2:8" ht="34.5" customHeight="1">
      <c r="B19" s="78" t="s">
        <v>50</v>
      </c>
      <c r="C19" s="73" t="s">
        <v>54</v>
      </c>
      <c r="D19" s="73">
        <v>0</v>
      </c>
      <c r="E19" s="73">
        <v>3</v>
      </c>
      <c r="F19" s="73">
        <v>3</v>
      </c>
      <c r="G19" s="73">
        <v>3</v>
      </c>
      <c r="H19" s="79">
        <v>2</v>
      </c>
    </row>
    <row r="20" spans="2:8" ht="39" customHeight="1">
      <c r="B20" s="78" t="s">
        <v>51</v>
      </c>
      <c r="C20" s="73" t="s">
        <v>55</v>
      </c>
      <c r="D20" s="73">
        <v>0</v>
      </c>
      <c r="E20" s="73">
        <v>0</v>
      </c>
      <c r="F20" s="73">
        <v>25</v>
      </c>
      <c r="G20" s="73">
        <v>0</v>
      </c>
      <c r="H20" s="79">
        <v>0</v>
      </c>
    </row>
    <row r="21" spans="2:8" ht="35.25" customHeight="1">
      <c r="B21" s="78" t="s">
        <v>52</v>
      </c>
      <c r="C21" s="73" t="s">
        <v>54</v>
      </c>
      <c r="D21" s="73">
        <v>56</v>
      </c>
      <c r="E21" s="73">
        <v>0</v>
      </c>
      <c r="F21" s="73">
        <v>0</v>
      </c>
      <c r="G21" s="73">
        <v>0</v>
      </c>
      <c r="H21" s="79">
        <v>0</v>
      </c>
    </row>
    <row r="22" spans="2:8" ht="35.25" customHeight="1" thickBot="1">
      <c r="B22" s="81" t="s">
        <v>53</v>
      </c>
      <c r="C22" s="82" t="s">
        <v>54</v>
      </c>
      <c r="D22" s="82">
        <v>0</v>
      </c>
      <c r="E22" s="82">
        <v>1</v>
      </c>
      <c r="F22" s="82">
        <v>0</v>
      </c>
      <c r="G22" s="82">
        <v>0</v>
      </c>
      <c r="H22" s="83">
        <v>0</v>
      </c>
    </row>
    <row r="23" spans="2:8" ht="15.75">
      <c r="B23" s="71"/>
      <c r="C23" s="71"/>
      <c r="D23" s="71"/>
      <c r="E23" s="71"/>
      <c r="F23" s="71"/>
      <c r="G23" s="71"/>
      <c r="H23" s="71"/>
    </row>
  </sheetData>
  <mergeCells count="5">
    <mergeCell ref="B13:B14"/>
    <mergeCell ref="C13:C14"/>
    <mergeCell ref="D13:H13"/>
    <mergeCell ref="B9:H12"/>
    <mergeCell ref="C2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3</vt:lpstr>
      <vt:lpstr>Приложение №2</vt:lpstr>
      <vt:lpstr>Приложение №1</vt:lpstr>
      <vt:lpstr>'Приложение № 3'!Область_печати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2022-06-03T09:14:46Z</cp:lastPrinted>
  <dcterms:created xsi:type="dcterms:W3CDTF">2017-09-05T04:35:00Z</dcterms:created>
  <dcterms:modified xsi:type="dcterms:W3CDTF">2022-06-03T09:18:18Z</dcterms:modified>
</cp:coreProperties>
</file>