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320" windowHeight="9720"/>
  </bookViews>
  <sheets>
    <sheet name="Приложение № 1" sheetId="9" r:id="rId1"/>
  </sheets>
  <definedNames>
    <definedName name="_xlnm.Print_Area" localSheetId="0">'Приложение № 1'!$A$1:$P$54</definedName>
  </definedNames>
  <calcPr calcId="125725"/>
</workbook>
</file>

<file path=xl/calcChain.xml><?xml version="1.0" encoding="utf-8"?>
<calcChain xmlns="http://schemas.openxmlformats.org/spreadsheetml/2006/main">
  <c r="F54" i="9"/>
  <c r="G54"/>
  <c r="H54"/>
  <c r="I54"/>
  <c r="F46"/>
  <c r="G46"/>
  <c r="H46"/>
  <c r="I46"/>
  <c r="E49"/>
  <c r="E48"/>
  <c r="E47"/>
  <c r="F53"/>
  <c r="G53"/>
  <c r="H53"/>
  <c r="I53"/>
  <c r="F52"/>
  <c r="G52"/>
  <c r="H52"/>
  <c r="I52"/>
  <c r="E40"/>
  <c r="E41"/>
  <c r="E39"/>
  <c r="E35"/>
  <c r="E36"/>
  <c r="E34"/>
  <c r="E26"/>
  <c r="E27"/>
  <c r="E25"/>
  <c r="E22"/>
  <c r="E23"/>
  <c r="E21"/>
  <c r="E18"/>
  <c r="E19"/>
  <c r="E17"/>
  <c r="I24"/>
  <c r="H24"/>
  <c r="E24" s="1"/>
  <c r="I38"/>
  <c r="H38"/>
  <c r="G38"/>
  <c r="E46" l="1"/>
  <c r="I20"/>
  <c r="H20"/>
  <c r="G20"/>
  <c r="F20"/>
  <c r="E45"/>
  <c r="E54" s="1"/>
  <c r="F33"/>
  <c r="F16"/>
  <c r="I33"/>
  <c r="H33"/>
  <c r="G33"/>
  <c r="F38"/>
  <c r="H42"/>
  <c r="G42"/>
  <c r="P31"/>
  <c r="E43"/>
  <c r="E52" s="1"/>
  <c r="E44"/>
  <c r="E53" s="1"/>
  <c r="I42"/>
  <c r="F42"/>
  <c r="F50" l="1"/>
  <c r="I50"/>
  <c r="G50"/>
  <c r="H50"/>
  <c r="E42"/>
  <c r="E20"/>
  <c r="E38"/>
  <c r="E33"/>
  <c r="E50" s="1"/>
  <c r="E16"/>
</calcChain>
</file>

<file path=xl/sharedStrings.xml><?xml version="1.0" encoding="utf-8"?>
<sst xmlns="http://schemas.openxmlformats.org/spreadsheetml/2006/main" count="87" uniqueCount="48">
  <si>
    <t>ПЕРЕЧЕНЬ</t>
  </si>
  <si>
    <t xml:space="preserve">программных мероприятий муниципальной программы </t>
  </si>
  <si>
    <t>№ п/п</t>
  </si>
  <si>
    <t>Муниципальный заказчик (соисполнитель)</t>
  </si>
  <si>
    <t>Источники финансирования</t>
  </si>
  <si>
    <t>Объемы финансирования,  руб.</t>
  </si>
  <si>
    <t>Ожидаемые результаты</t>
  </si>
  <si>
    <t>всего</t>
  </si>
  <si>
    <t>в том числе по годам</t>
  </si>
  <si>
    <t xml:space="preserve"> Всего, в т.ч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</si>
  <si>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</si>
  <si>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</si>
  <si>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</si>
  <si>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</si>
  <si>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</si>
  <si>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</si>
  <si>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</si>
  <si>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ВСЕГО на реализацию Программы</t>
  </si>
  <si>
    <t>Наименование  мероприятия</t>
  </si>
  <si>
    <t>Наименование   мероприятия</t>
  </si>
  <si>
    <t>внебюджетные источники</t>
  </si>
  <si>
    <t>Задача 1. Предупреждение опасного поведения детей дошкольного и школьного возраста, участников дорожного движения</t>
  </si>
  <si>
    <t>Задача 2. Создание комплексной системы профилактики ДТП в целях формирования у участников дорожного движения стереотипа законопослушного поведения и негативного отношения к правонарушениям в сфере дорожного движения, реализация программы правового воспитания участников дорожного движения, культуры их поведения</t>
  </si>
  <si>
    <t>3.1.</t>
  </si>
  <si>
    <t>1.3.</t>
  </si>
  <si>
    <t>Приобретение технических средств для осуществления деятельности народных дружин</t>
  </si>
  <si>
    <t>Приобретение информационных банеров, знаков с социальной рекламой по БДД</t>
  </si>
  <si>
    <t>Проведение соревнований, игр, конкурсов творческих работ среди детей по безопасности дорожного движения (районные соревнования «Безопасное колесо»)</t>
  </si>
  <si>
    <t>Управление образования</t>
  </si>
  <si>
    <t>«Формирование законопослушного поведения
участников дорожного движения в Устьянском районе»</t>
  </si>
  <si>
    <t>Задача 3. Совершенствование системы профилактики детского дорожно-транспортного травматизма, формирование у детей  навыков безопасного поведения на дорогах</t>
  </si>
  <si>
    <t xml:space="preserve">Приложение № 3
к муниципальной программе
«Формирование законопослушного поведения
 участников дорожного движения 
в Устьянском районе»
</t>
  </si>
  <si>
    <t>3.3.</t>
  </si>
  <si>
    <t>Создание условий для вовлечения обучающихся в муниципальных образовательных организациях в деятельность по профилактике дорожно- транспортного травматизма в рамках федерального проекта «Безопасность дорожного движения» национального проекта «Безопасные и качественные автомобильные дороги»</t>
  </si>
  <si>
    <t>Установить 6 металлических конструкций для размещения социальной рекламы</t>
  </si>
  <si>
    <t>Установить 6 баннеров с социальной рекламой</t>
  </si>
  <si>
    <t xml:space="preserve">
Приобретение технического оборудования видеонаблюдения и фотовидеофиксации
</t>
  </si>
  <si>
    <t>Установить 2 камеры видеонаблюдения рядом с  образовательными учреждениями.</t>
  </si>
  <si>
    <t>Цель муниципальной программы: Профилактика формирования законопослушного поведения участников дорожного движения.</t>
  </si>
  <si>
    <t xml:space="preserve">Администрация МО "Устьянский муниципальный район" </t>
  </si>
  <si>
    <t>Приобретение металлических конструкций для размещения социальной рекламы</t>
  </si>
  <si>
    <t>Приобретение 6 шт. магнитно-маркерных досок, 22 дорожных знака  «Движение на велосипеде запрещено», 28  жилетов со светоотражающими элементами, обмундирование родительский патруль 1 шт.</t>
  </si>
  <si>
    <t>2.1.</t>
  </si>
  <si>
    <t>3.2.</t>
  </si>
  <si>
    <t>Разработка проектно-сметной документации и проведение государственной экспертизы на строительство автодрома на территории МБОУ "Устьянская СОШ"</t>
  </si>
  <si>
    <t>Проведение экспертизы и разработка проектно-сметной документации для строительства автодрома на территории МБОУ "Устьянская СОШ"</t>
  </si>
  <si>
    <t>Обеспечить спецодеждой и средствами связи,3 рации,5 костюмов летних и 3 костюма зимних</t>
  </si>
  <si>
    <t>Проведение  двух мероприятий в районном соревновании "Безопасное колесо"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</si>
</sst>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top" wrapText="1"/>
    </xf>
    <xf numFmtId="0" fontId="7" fillId="0" borderId="0" xfId="0" applyFont="1"/>
    <xf numFmtId="4" fontId="8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5" fillId="2" borderId="2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4" fontId="8" fillId="2" borderId="10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vertical="center" wrapText="1"/>
    </xf>
    <xf numFmtId="4" fontId="8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/>
    </xf>
    <xf numFmtId="4" fontId="9" fillId="2" borderId="10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2" borderId="33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15" fillId="2" borderId="32" xfId="0" applyFont="1" applyFill="1" applyBorder="1" applyAlignment="1">
      <alignment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0" fillId="0" borderId="0" xfId="0"/>
    <xf numFmtId="4" fontId="8" fillId="2" borderId="4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1" fillId="0" borderId="37" xfId="0" applyFont="1" applyBorder="1"/>
    <xf numFmtId="0" fontId="15" fillId="2" borderId="38" xfId="0" applyFont="1" applyFill="1" applyBorder="1" applyAlignment="1">
      <alignment vertical="top" wrapText="1"/>
    </xf>
    <xf numFmtId="4" fontId="8" fillId="2" borderId="6" xfId="0" applyNumberFormat="1" applyFont="1" applyFill="1" applyBorder="1" applyAlignment="1">
      <alignment horizontal="center"/>
    </xf>
    <xf numFmtId="0" fontId="5" fillId="2" borderId="37" xfId="0" applyFont="1" applyFill="1" applyBorder="1" applyAlignment="1">
      <alignment vertical="top" wrapText="1"/>
    </xf>
    <xf numFmtId="4" fontId="8" fillId="2" borderId="41" xfId="0" applyNumberFormat="1" applyFont="1" applyFill="1" applyBorder="1" applyAlignment="1">
      <alignment horizontal="center"/>
    </xf>
    <xf numFmtId="4" fontId="9" fillId="2" borderId="1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4" fontId="9" fillId="2" borderId="42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0" fontId="0" fillId="0" borderId="0" xfId="0"/>
    <xf numFmtId="0" fontId="1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50" xfId="0" applyNumberFormat="1" applyFont="1" applyFill="1" applyBorder="1" applyAlignment="1">
      <alignment horizontal="center"/>
    </xf>
    <xf numFmtId="0" fontId="0" fillId="0" borderId="0" xfId="0" applyBorder="1"/>
    <xf numFmtId="4" fontId="9" fillId="2" borderId="0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vertical="center" wrapText="1"/>
    </xf>
    <xf numFmtId="4" fontId="8" fillId="2" borderId="41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/>
    </xf>
    <xf numFmtId="4" fontId="9" fillId="2" borderId="41" xfId="0" applyNumberFormat="1" applyFont="1" applyFill="1" applyBorder="1" applyAlignment="1">
      <alignment horizontal="center"/>
    </xf>
    <xf numFmtId="4" fontId="9" fillId="2" borderId="42" xfId="0" applyNumberFormat="1" applyFont="1" applyFill="1" applyBorder="1" applyAlignment="1">
      <alignment horizontal="center" vertical="center"/>
    </xf>
    <xf numFmtId="4" fontId="9" fillId="2" borderId="10" xfId="0" applyNumberFormat="1" applyFont="1" applyFill="1" applyBorder="1" applyAlignment="1">
      <alignment horizontal="center" vertical="center"/>
    </xf>
    <xf numFmtId="4" fontId="9" fillId="2" borderId="50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 wrapText="1"/>
    </xf>
    <xf numFmtId="4" fontId="8" fillId="2" borderId="18" xfId="0" applyNumberFormat="1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vertical="center" wrapText="1"/>
    </xf>
    <xf numFmtId="0" fontId="0" fillId="0" borderId="0" xfId="0"/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wrapText="1"/>
    </xf>
    <xf numFmtId="0" fontId="0" fillId="0" borderId="0" xfId="0"/>
    <xf numFmtId="0" fontId="12" fillId="2" borderId="36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3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9" xfId="0" applyFont="1" applyFill="1" applyBorder="1" applyAlignment="1">
      <alignment horizontal="center" vertical="top" wrapText="1"/>
    </xf>
    <xf numFmtId="0" fontId="12" fillId="2" borderId="39" xfId="0" applyFont="1" applyFill="1" applyBorder="1" applyAlignment="1">
      <alignment horizontal="center" vertical="top" wrapText="1"/>
    </xf>
    <xf numFmtId="0" fontId="12" fillId="2" borderId="31" xfId="0" applyFont="1" applyFill="1" applyBorder="1" applyAlignment="1">
      <alignment horizontal="center" vertical="top" wrapText="1"/>
    </xf>
    <xf numFmtId="0" fontId="13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7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4" fillId="2" borderId="51" xfId="0" applyFont="1" applyFill="1" applyBorder="1" applyAlignment="1">
      <alignment horizontal="center" vertical="top" wrapText="1"/>
    </xf>
    <xf numFmtId="0" fontId="14" fillId="2" borderId="47" xfId="0" applyFont="1" applyFill="1" applyBorder="1" applyAlignment="1">
      <alignment horizontal="center" vertical="top" wrapText="1"/>
    </xf>
    <xf numFmtId="0" fontId="14" fillId="2" borderId="48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top" wrapText="1"/>
    </xf>
    <xf numFmtId="0" fontId="0" fillId="0" borderId="44" xfId="0" applyBorder="1"/>
    <xf numFmtId="0" fontId="0" fillId="0" borderId="45" xfId="0" applyBorder="1"/>
    <xf numFmtId="16" fontId="11" fillId="0" borderId="43" xfId="0" applyNumberFormat="1" applyFont="1" applyBorder="1" applyAlignment="1">
      <alignment horizontal="center" vertical="center"/>
    </xf>
    <xf numFmtId="16" fontId="11" fillId="0" borderId="44" xfId="0" applyNumberFormat="1" applyFont="1" applyBorder="1" applyAlignment="1">
      <alignment horizontal="center" vertical="center"/>
    </xf>
    <xf numFmtId="16" fontId="11" fillId="0" borderId="45" xfId="0" applyNumberFormat="1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55"/>
  <sheetViews>
    <sheetView tabSelected="1" view="pageBreakPreview" zoomScale="82" zoomScaleSheetLayoutView="82" workbookViewId="0">
      <selection activeCell="J42" sqref="J42:J45"/>
    </sheetView>
  </sheetViews>
  <sheetFormatPr defaultRowHeight="15"/>
  <cols>
    <col min="1" max="1" width="6.42578125" customWidth="1"/>
    <col min="2" max="2" width="31.42578125" style="4" customWidth="1"/>
    <col min="3" max="3" width="27.42578125" style="4" customWidth="1"/>
    <col min="4" max="4" width="21.42578125" customWidth="1"/>
    <col min="5" max="5" width="16.85546875" customWidth="1"/>
    <col min="6" max="6" width="15.140625" customWidth="1"/>
    <col min="7" max="9" width="15.140625" style="2" customWidth="1"/>
    <col min="10" max="10" width="24.7109375" style="5" customWidth="1"/>
    <col min="12" max="12" width="13.85546875" bestFit="1" customWidth="1"/>
    <col min="13" max="13" width="14.85546875" customWidth="1"/>
    <col min="16" max="16" width="12.140625" bestFit="1" customWidth="1"/>
  </cols>
  <sheetData>
    <row r="1" spans="1:16" ht="79.5" customHeight="1">
      <c r="D1" s="8"/>
      <c r="E1" s="8"/>
      <c r="F1" s="8"/>
      <c r="G1" s="100" t="s">
        <v>31</v>
      </c>
      <c r="H1" s="101"/>
      <c r="I1" s="101"/>
      <c r="J1" s="101"/>
    </row>
    <row r="2" spans="1:16" ht="15" customHeight="1">
      <c r="D2" s="8"/>
      <c r="E2" s="8"/>
      <c r="F2" s="8"/>
      <c r="G2" s="101"/>
      <c r="H2" s="101"/>
      <c r="I2" s="101"/>
      <c r="J2" s="101"/>
    </row>
    <row r="3" spans="1:16" ht="11.25" customHeight="1" thickBot="1">
      <c r="D3" s="8"/>
      <c r="E3" s="8"/>
      <c r="F3" s="8"/>
      <c r="G3" s="101"/>
      <c r="H3" s="101"/>
      <c r="I3" s="101"/>
      <c r="J3" s="101"/>
    </row>
    <row r="4" spans="1:16" ht="6.75" hidden="1" customHeight="1" thickBot="1">
      <c r="D4" s="8"/>
      <c r="E4" s="8"/>
      <c r="F4" s="8"/>
      <c r="G4" s="101"/>
      <c r="H4" s="101"/>
      <c r="I4" s="101"/>
      <c r="J4" s="101"/>
    </row>
    <row r="5" spans="1:16" ht="9.75" hidden="1" customHeight="1" thickBot="1">
      <c r="D5" s="28"/>
      <c r="E5" s="28"/>
      <c r="F5" s="28"/>
      <c r="G5" s="29"/>
      <c r="H5" s="29"/>
      <c r="I5" s="29"/>
      <c r="J5" s="32"/>
    </row>
    <row r="6" spans="1:16" ht="18.75">
      <c r="A6" s="115" t="s">
        <v>0</v>
      </c>
      <c r="B6" s="116"/>
      <c r="C6" s="116"/>
      <c r="D6" s="116"/>
      <c r="E6" s="116"/>
      <c r="F6" s="116"/>
      <c r="G6" s="116"/>
      <c r="H6" s="116"/>
      <c r="I6" s="116"/>
      <c r="J6" s="117"/>
    </row>
    <row r="7" spans="1:16" ht="18.75">
      <c r="A7" s="118" t="s">
        <v>1</v>
      </c>
      <c r="B7" s="119"/>
      <c r="C7" s="119"/>
      <c r="D7" s="119"/>
      <c r="E7" s="119"/>
      <c r="F7" s="119"/>
      <c r="G7" s="119"/>
      <c r="H7" s="119"/>
      <c r="I7" s="119"/>
      <c r="J7" s="120"/>
    </row>
    <row r="8" spans="1:16" ht="38.25" customHeight="1">
      <c r="A8" s="121" t="s">
        <v>29</v>
      </c>
      <c r="B8" s="119"/>
      <c r="C8" s="119"/>
      <c r="D8" s="119"/>
      <c r="E8" s="119"/>
      <c r="F8" s="119"/>
      <c r="G8" s="119"/>
      <c r="H8" s="119"/>
      <c r="I8" s="119"/>
      <c r="J8" s="120"/>
    </row>
    <row r="9" spans="1:16" ht="13.5" customHeight="1">
      <c r="A9" s="123" t="s">
        <v>2</v>
      </c>
      <c r="B9" s="150" t="s">
        <v>18</v>
      </c>
      <c r="C9" s="148" t="s">
        <v>3</v>
      </c>
      <c r="D9" s="122" t="s">
        <v>4</v>
      </c>
      <c r="E9" s="122" t="s">
        <v>5</v>
      </c>
      <c r="F9" s="122"/>
      <c r="G9" s="122"/>
      <c r="H9" s="122"/>
      <c r="I9" s="122"/>
      <c r="J9" s="149" t="s">
        <v>6</v>
      </c>
    </row>
    <row r="10" spans="1:16">
      <c r="A10" s="123"/>
      <c r="B10" s="95"/>
      <c r="C10" s="148"/>
      <c r="D10" s="122"/>
      <c r="E10" s="122" t="s">
        <v>7</v>
      </c>
      <c r="F10" s="122" t="s">
        <v>8</v>
      </c>
      <c r="G10" s="122"/>
      <c r="H10" s="122"/>
      <c r="I10" s="122"/>
      <c r="J10" s="149"/>
      <c r="L10" s="61"/>
      <c r="M10" s="61"/>
      <c r="N10" s="61"/>
      <c r="O10" s="61"/>
      <c r="P10" s="61"/>
    </row>
    <row r="11" spans="1:16" ht="12" customHeight="1">
      <c r="A11" s="123"/>
      <c r="B11" s="96"/>
      <c r="C11" s="148"/>
      <c r="D11" s="122"/>
      <c r="E11" s="122"/>
      <c r="F11" s="20">
        <v>2020</v>
      </c>
      <c r="G11" s="38">
        <v>2021</v>
      </c>
      <c r="H11" s="38">
        <v>2022</v>
      </c>
      <c r="I11" s="20">
        <v>2023</v>
      </c>
      <c r="J11" s="149"/>
      <c r="L11" s="61"/>
      <c r="M11" s="61"/>
      <c r="N11" s="61"/>
      <c r="O11" s="61"/>
      <c r="P11" s="61"/>
    </row>
    <row r="12" spans="1:16" ht="15.75">
      <c r="A12" s="30">
        <v>1</v>
      </c>
      <c r="B12" s="19">
        <v>2</v>
      </c>
      <c r="C12" s="19">
        <v>3</v>
      </c>
      <c r="D12" s="3">
        <v>4</v>
      </c>
      <c r="E12" s="3">
        <v>5</v>
      </c>
      <c r="F12" s="3">
        <v>6</v>
      </c>
      <c r="G12" s="3">
        <v>7</v>
      </c>
      <c r="H12" s="3">
        <v>7</v>
      </c>
      <c r="I12" s="3">
        <v>7</v>
      </c>
      <c r="J12" s="31">
        <v>11</v>
      </c>
      <c r="L12" s="62"/>
      <c r="M12" s="62"/>
      <c r="N12" s="62"/>
      <c r="O12" s="61"/>
      <c r="P12" s="61"/>
    </row>
    <row r="13" spans="1:16" ht="20.25" customHeight="1">
      <c r="A13" s="144" t="s">
        <v>38</v>
      </c>
      <c r="B13" s="145"/>
      <c r="C13" s="145"/>
      <c r="D13" s="146"/>
      <c r="E13" s="146"/>
      <c r="F13" s="146"/>
      <c r="G13" s="146"/>
      <c r="H13" s="146"/>
      <c r="I13" s="146"/>
      <c r="J13" s="147"/>
      <c r="L13" s="61"/>
      <c r="M13" s="61"/>
      <c r="N13" s="61"/>
      <c r="O13" s="61"/>
      <c r="P13" s="61"/>
    </row>
    <row r="14" spans="1:16" ht="20.25" customHeight="1" thickBot="1">
      <c r="A14" s="144" t="s">
        <v>21</v>
      </c>
      <c r="B14" s="145"/>
      <c r="C14" s="145"/>
      <c r="D14" s="146"/>
      <c r="E14" s="146"/>
      <c r="F14" s="146"/>
      <c r="G14" s="146"/>
      <c r="H14" s="146"/>
      <c r="I14" s="146"/>
      <c r="J14" s="147"/>
      <c r="L14" s="61"/>
      <c r="M14" s="61"/>
      <c r="N14" s="61"/>
      <c r="O14" s="61"/>
      <c r="P14" s="61"/>
    </row>
    <row r="15" spans="1:16" ht="23.25" hidden="1" customHeight="1" thickBot="1">
      <c r="A15" s="37"/>
      <c r="B15" s="42"/>
      <c r="C15" s="43"/>
      <c r="D15" s="44" t="s">
        <v>20</v>
      </c>
      <c r="E15" s="40"/>
      <c r="F15" s="40"/>
      <c r="G15" s="40"/>
      <c r="H15" s="40"/>
      <c r="I15" s="40"/>
      <c r="J15" s="41"/>
      <c r="L15" s="61"/>
      <c r="M15" s="61"/>
      <c r="N15" s="61"/>
      <c r="O15" s="61"/>
      <c r="P15" s="61"/>
    </row>
    <row r="16" spans="1:16" ht="23.25" customHeight="1" thickBot="1">
      <c r="A16" s="85" t="s">
        <v>10</v>
      </c>
      <c r="B16" s="88" t="s">
        <v>40</v>
      </c>
      <c r="C16" s="88" t="s">
        <v>39</v>
      </c>
      <c r="D16" s="35" t="s">
        <v>9</v>
      </c>
      <c r="E16" s="21">
        <f>E19+E18+E17</f>
        <v>62000</v>
      </c>
      <c r="F16" s="21">
        <f>F17+F18+F19</f>
        <v>0</v>
      </c>
      <c r="G16" s="21">
        <v>0</v>
      </c>
      <c r="H16" s="21">
        <v>31000</v>
      </c>
      <c r="I16" s="48">
        <v>31000</v>
      </c>
      <c r="J16" s="85" t="s">
        <v>34</v>
      </c>
    </row>
    <row r="17" spans="1:16" ht="23.25" customHeight="1">
      <c r="A17" s="86"/>
      <c r="B17" s="89"/>
      <c r="C17" s="89"/>
      <c r="D17" s="33" t="s">
        <v>11</v>
      </c>
      <c r="E17" s="17">
        <f>SUM(F17:I17)</f>
        <v>0</v>
      </c>
      <c r="F17" s="22">
        <v>0</v>
      </c>
      <c r="G17" s="22">
        <v>0</v>
      </c>
      <c r="H17" s="22">
        <v>0</v>
      </c>
      <c r="I17" s="49">
        <v>0</v>
      </c>
      <c r="J17" s="86"/>
    </row>
    <row r="18" spans="1:16" ht="23.25" customHeight="1">
      <c r="A18" s="86"/>
      <c r="B18" s="89"/>
      <c r="C18" s="89"/>
      <c r="D18" s="34" t="s">
        <v>12</v>
      </c>
      <c r="E18" s="17">
        <f t="shared" ref="E18:E19" si="0">SUM(F18:I18)</f>
        <v>0</v>
      </c>
      <c r="F18" s="12">
        <v>0</v>
      </c>
      <c r="G18" s="12">
        <v>0</v>
      </c>
      <c r="H18" s="12">
        <v>0</v>
      </c>
      <c r="I18" s="50">
        <v>0</v>
      </c>
      <c r="J18" s="86"/>
    </row>
    <row r="19" spans="1:16" ht="28.5" customHeight="1" thickBot="1">
      <c r="A19" s="87"/>
      <c r="B19" s="90"/>
      <c r="C19" s="90"/>
      <c r="D19" s="36" t="s">
        <v>13</v>
      </c>
      <c r="E19" s="17">
        <f t="shared" si="0"/>
        <v>62000</v>
      </c>
      <c r="F19" s="18">
        <v>0</v>
      </c>
      <c r="G19" s="18">
        <v>0</v>
      </c>
      <c r="H19" s="18">
        <v>31000</v>
      </c>
      <c r="I19" s="51">
        <v>31000</v>
      </c>
      <c r="J19" s="87"/>
    </row>
    <row r="20" spans="1:16" s="39" customFormat="1" ht="23.25" customHeight="1" thickBot="1">
      <c r="A20" s="85" t="s">
        <v>14</v>
      </c>
      <c r="B20" s="88" t="s">
        <v>26</v>
      </c>
      <c r="C20" s="88" t="s">
        <v>39</v>
      </c>
      <c r="D20" s="45" t="s">
        <v>9</v>
      </c>
      <c r="E20" s="46">
        <f>E23+E22+E21</f>
        <v>42000</v>
      </c>
      <c r="F20" s="46">
        <f>F21+F22+F23</f>
        <v>0</v>
      </c>
      <c r="G20" s="46">
        <f>G21+G22+G23</f>
        <v>14000</v>
      </c>
      <c r="H20" s="46">
        <f>H21+H22+H23</f>
        <v>14000</v>
      </c>
      <c r="I20" s="52">
        <f>I21+I22+I23</f>
        <v>14000</v>
      </c>
      <c r="J20" s="85" t="s">
        <v>35</v>
      </c>
    </row>
    <row r="21" spans="1:16" s="39" customFormat="1" ht="23.25" customHeight="1">
      <c r="A21" s="86"/>
      <c r="B21" s="89"/>
      <c r="C21" s="89"/>
      <c r="D21" s="33" t="s">
        <v>11</v>
      </c>
      <c r="E21" s="17">
        <f>SUM(F21:I21)</f>
        <v>0</v>
      </c>
      <c r="F21" s="22">
        <v>0</v>
      </c>
      <c r="G21" s="22">
        <v>0</v>
      </c>
      <c r="H21" s="22">
        <v>0</v>
      </c>
      <c r="I21" s="49">
        <v>0</v>
      </c>
      <c r="J21" s="86"/>
    </row>
    <row r="22" spans="1:16" s="39" customFormat="1" ht="23.25" customHeight="1">
      <c r="A22" s="86"/>
      <c r="B22" s="89"/>
      <c r="C22" s="89"/>
      <c r="D22" s="34" t="s">
        <v>12</v>
      </c>
      <c r="E22" s="17">
        <f t="shared" ref="E22:E23" si="1">SUM(F22:I22)</f>
        <v>0</v>
      </c>
      <c r="F22" s="12">
        <v>0</v>
      </c>
      <c r="G22" s="12">
        <v>0</v>
      </c>
      <c r="H22" s="12">
        <v>0</v>
      </c>
      <c r="I22" s="50">
        <v>0</v>
      </c>
      <c r="J22" s="86"/>
    </row>
    <row r="23" spans="1:16" s="39" customFormat="1" ht="28.5" customHeight="1" thickBot="1">
      <c r="A23" s="87"/>
      <c r="B23" s="90"/>
      <c r="C23" s="90"/>
      <c r="D23" s="47" t="s">
        <v>13</v>
      </c>
      <c r="E23" s="17">
        <f t="shared" si="1"/>
        <v>42000</v>
      </c>
      <c r="F23" s="25">
        <v>0</v>
      </c>
      <c r="G23" s="25">
        <v>14000</v>
      </c>
      <c r="H23" s="25">
        <v>14000</v>
      </c>
      <c r="I23" s="53">
        <v>14000</v>
      </c>
      <c r="J23" s="87"/>
    </row>
    <row r="24" spans="1:16" ht="24" customHeight="1" thickBot="1">
      <c r="A24" s="85" t="s">
        <v>24</v>
      </c>
      <c r="B24" s="88" t="s">
        <v>36</v>
      </c>
      <c r="C24" s="88" t="s">
        <v>39</v>
      </c>
      <c r="D24" s="23" t="s">
        <v>16</v>
      </c>
      <c r="E24" s="21">
        <f>F24+G24+H24+I24</f>
        <v>31000</v>
      </c>
      <c r="F24" s="26">
        <v>0</v>
      </c>
      <c r="G24" s="26">
        <v>31000</v>
      </c>
      <c r="H24" s="26">
        <f>H25+H26+H27</f>
        <v>0</v>
      </c>
      <c r="I24" s="60">
        <f>I25+I26+I27</f>
        <v>0</v>
      </c>
      <c r="J24" s="82" t="s">
        <v>37</v>
      </c>
    </row>
    <row r="25" spans="1:16" ht="27.75" customHeight="1">
      <c r="A25" s="86"/>
      <c r="B25" s="89"/>
      <c r="C25" s="89"/>
      <c r="D25" s="16" t="s">
        <v>11</v>
      </c>
      <c r="E25" s="17">
        <f>SUM(F25:I25)</f>
        <v>0</v>
      </c>
      <c r="F25" s="22">
        <v>0</v>
      </c>
      <c r="G25" s="22">
        <v>0</v>
      </c>
      <c r="H25" s="22">
        <v>0</v>
      </c>
      <c r="I25" s="49">
        <v>0</v>
      </c>
      <c r="J25" s="83"/>
    </row>
    <row r="26" spans="1:16" ht="27" customHeight="1">
      <c r="A26" s="86"/>
      <c r="B26" s="89"/>
      <c r="C26" s="89"/>
      <c r="D26" s="9" t="s">
        <v>12</v>
      </c>
      <c r="E26" s="11">
        <f t="shared" ref="E26:E27" si="2">SUM(F26:I26)</f>
        <v>0</v>
      </c>
      <c r="F26" s="12">
        <v>0</v>
      </c>
      <c r="G26" s="12">
        <v>0</v>
      </c>
      <c r="H26" s="12">
        <v>0</v>
      </c>
      <c r="I26" s="50">
        <v>0</v>
      </c>
      <c r="J26" s="83"/>
    </row>
    <row r="27" spans="1:16" ht="22.5" customHeight="1" thickBot="1">
      <c r="A27" s="87"/>
      <c r="B27" s="90"/>
      <c r="C27" s="90"/>
      <c r="D27" s="57" t="s">
        <v>13</v>
      </c>
      <c r="E27" s="11">
        <f t="shared" si="2"/>
        <v>31000</v>
      </c>
      <c r="F27" s="18">
        <v>0</v>
      </c>
      <c r="G27" s="18">
        <v>31000</v>
      </c>
      <c r="H27" s="18">
        <v>0</v>
      </c>
      <c r="I27" s="51">
        <v>0</v>
      </c>
      <c r="J27" s="84"/>
    </row>
    <row r="28" spans="1:16" s="10" customFormat="1" ht="45.75" customHeight="1" thickBot="1">
      <c r="A28" s="124" t="s">
        <v>22</v>
      </c>
      <c r="B28" s="125"/>
      <c r="C28" s="125"/>
      <c r="D28" s="125"/>
      <c r="E28" s="125"/>
      <c r="F28" s="125"/>
      <c r="G28" s="125"/>
      <c r="H28" s="125"/>
      <c r="I28" s="125"/>
      <c r="J28" s="126"/>
    </row>
    <row r="29" spans="1:16" ht="35.25" customHeight="1">
      <c r="A29" s="97" t="s">
        <v>2</v>
      </c>
      <c r="B29" s="94" t="s">
        <v>19</v>
      </c>
      <c r="C29" s="94" t="s">
        <v>3</v>
      </c>
      <c r="D29" s="110" t="s">
        <v>4</v>
      </c>
      <c r="E29" s="112" t="s">
        <v>5</v>
      </c>
      <c r="F29" s="113"/>
      <c r="G29" s="113"/>
      <c r="H29" s="113"/>
      <c r="I29" s="114"/>
      <c r="J29" s="102" t="s">
        <v>6</v>
      </c>
    </row>
    <row r="30" spans="1:16" s="2" customFormat="1" ht="23.25" customHeight="1">
      <c r="A30" s="98"/>
      <c r="B30" s="95"/>
      <c r="C30" s="95"/>
      <c r="D30" s="111"/>
      <c r="E30" s="105" t="s">
        <v>7</v>
      </c>
      <c r="F30" s="107" t="s">
        <v>8</v>
      </c>
      <c r="G30" s="108"/>
      <c r="H30" s="108"/>
      <c r="I30" s="109"/>
      <c r="J30" s="103"/>
    </row>
    <row r="31" spans="1:16" s="2" customFormat="1" ht="23.25" customHeight="1">
      <c r="A31" s="99"/>
      <c r="B31" s="96"/>
      <c r="C31" s="96"/>
      <c r="D31" s="106"/>
      <c r="E31" s="106"/>
      <c r="F31" s="55">
        <v>2020</v>
      </c>
      <c r="G31" s="55">
        <v>2021</v>
      </c>
      <c r="H31" s="55">
        <v>2022</v>
      </c>
      <c r="I31" s="55">
        <v>2023</v>
      </c>
      <c r="J31" s="104"/>
      <c r="P31" s="15" t="e">
        <f>#REF!+98408</f>
        <v>#REF!</v>
      </c>
    </row>
    <row r="32" spans="1:16" s="2" customFormat="1" ht="23.25" customHeight="1" thickBot="1">
      <c r="A32" s="64">
        <v>1</v>
      </c>
      <c r="B32" s="65">
        <v>2</v>
      </c>
      <c r="C32" s="65">
        <v>3</v>
      </c>
      <c r="D32" s="56">
        <v>4</v>
      </c>
      <c r="E32" s="56">
        <v>5</v>
      </c>
      <c r="F32" s="56">
        <v>6</v>
      </c>
      <c r="G32" s="56">
        <v>7</v>
      </c>
      <c r="H32" s="56">
        <v>7</v>
      </c>
      <c r="I32" s="56">
        <v>7</v>
      </c>
      <c r="J32" s="70">
        <v>11</v>
      </c>
    </row>
    <row r="33" spans="1:13" ht="26.25" customHeight="1" thickBot="1">
      <c r="A33" s="85" t="s">
        <v>42</v>
      </c>
      <c r="B33" s="88" t="s">
        <v>25</v>
      </c>
      <c r="C33" s="88" t="s">
        <v>39</v>
      </c>
      <c r="D33" s="66" t="s">
        <v>16</v>
      </c>
      <c r="E33" s="24">
        <f>E34+E35+E36</f>
        <v>48233.03</v>
      </c>
      <c r="F33" s="24">
        <f>F34+F35+F36</f>
        <v>0</v>
      </c>
      <c r="G33" s="24">
        <f>G34+G35+G36</f>
        <v>12233.03</v>
      </c>
      <c r="H33" s="24">
        <f>H34+H35+H36</f>
        <v>18000</v>
      </c>
      <c r="I33" s="67">
        <f>I34+I35+I36</f>
        <v>18000</v>
      </c>
      <c r="J33" s="91" t="s">
        <v>46</v>
      </c>
    </row>
    <row r="34" spans="1:13" s="7" customFormat="1" ht="25.5" customHeight="1">
      <c r="A34" s="86"/>
      <c r="B34" s="89"/>
      <c r="C34" s="89"/>
      <c r="D34" s="33" t="s">
        <v>11</v>
      </c>
      <c r="E34" s="14">
        <f>SUM(F34:I34)</f>
        <v>0</v>
      </c>
      <c r="F34" s="22">
        <v>0</v>
      </c>
      <c r="G34" s="17">
        <v>0</v>
      </c>
      <c r="H34" s="17">
        <v>0</v>
      </c>
      <c r="I34" s="71">
        <v>0</v>
      </c>
      <c r="J34" s="92"/>
      <c r="K34" s="2"/>
      <c r="L34" s="2"/>
      <c r="M34" s="2"/>
    </row>
    <row r="35" spans="1:13" s="7" customFormat="1" ht="24" customHeight="1">
      <c r="A35" s="86"/>
      <c r="B35" s="89"/>
      <c r="C35" s="89"/>
      <c r="D35" s="34" t="s">
        <v>12</v>
      </c>
      <c r="E35" s="14">
        <f t="shared" ref="E35:E36" si="3">SUM(F35:I35)</f>
        <v>0</v>
      </c>
      <c r="F35" s="12">
        <v>0</v>
      </c>
      <c r="G35" s="12">
        <v>0</v>
      </c>
      <c r="H35" s="12">
        <v>0</v>
      </c>
      <c r="I35" s="50">
        <v>0</v>
      </c>
      <c r="J35" s="92"/>
      <c r="K35" s="2"/>
      <c r="L35" s="2"/>
      <c r="M35" s="2"/>
    </row>
    <row r="36" spans="1:13" s="7" customFormat="1" ht="21.75" customHeight="1" thickBot="1">
      <c r="A36" s="87"/>
      <c r="B36" s="90"/>
      <c r="C36" s="90"/>
      <c r="D36" s="36" t="s">
        <v>13</v>
      </c>
      <c r="E36" s="14">
        <f t="shared" si="3"/>
        <v>48233.03</v>
      </c>
      <c r="F36" s="18">
        <v>0</v>
      </c>
      <c r="G36" s="18">
        <v>12233.03</v>
      </c>
      <c r="H36" s="18">
        <v>18000</v>
      </c>
      <c r="I36" s="51">
        <v>18000</v>
      </c>
      <c r="J36" s="93"/>
      <c r="K36" s="2"/>
      <c r="L36" s="2"/>
      <c r="M36" s="2"/>
    </row>
    <row r="37" spans="1:13" s="7" customFormat="1" ht="26.25" customHeight="1" thickBot="1">
      <c r="A37" s="138" t="s">
        <v>30</v>
      </c>
      <c r="B37" s="125"/>
      <c r="C37" s="125"/>
      <c r="D37" s="125"/>
      <c r="E37" s="125"/>
      <c r="F37" s="125"/>
      <c r="G37" s="125"/>
      <c r="H37" s="125"/>
      <c r="I37" s="125"/>
      <c r="J37" s="126"/>
      <c r="K37" s="2"/>
      <c r="L37" s="2"/>
      <c r="M37" s="2"/>
    </row>
    <row r="38" spans="1:13" s="7" customFormat="1" ht="22.5" customHeight="1" thickBot="1">
      <c r="A38" s="141" t="s">
        <v>23</v>
      </c>
      <c r="B38" s="88" t="s">
        <v>27</v>
      </c>
      <c r="C38" s="135" t="s">
        <v>28</v>
      </c>
      <c r="D38" s="66" t="s">
        <v>16</v>
      </c>
      <c r="E38" s="24">
        <f>F38+G38+H38+I38</f>
        <v>0</v>
      </c>
      <c r="F38" s="26">
        <f>F39+F40+F41</f>
        <v>0</v>
      </c>
      <c r="G38" s="26">
        <f>G41</f>
        <v>0</v>
      </c>
      <c r="H38" s="26">
        <f>H41</f>
        <v>0</v>
      </c>
      <c r="I38" s="72">
        <f>I41</f>
        <v>0</v>
      </c>
      <c r="J38" s="85" t="s">
        <v>47</v>
      </c>
      <c r="K38" s="2"/>
      <c r="L38" s="2"/>
      <c r="M38" s="2"/>
    </row>
    <row r="39" spans="1:13" s="7" customFormat="1" ht="23.25" customHeight="1">
      <c r="A39" s="142"/>
      <c r="B39" s="139"/>
      <c r="C39" s="136"/>
      <c r="D39" s="33" t="s">
        <v>11</v>
      </c>
      <c r="E39" s="14">
        <f>SUM(F39:I39)</f>
        <v>0</v>
      </c>
      <c r="F39" s="22">
        <v>0</v>
      </c>
      <c r="G39" s="22">
        <v>0</v>
      </c>
      <c r="H39" s="22">
        <v>0</v>
      </c>
      <c r="I39" s="49">
        <v>0</v>
      </c>
      <c r="J39" s="86"/>
      <c r="K39" s="2"/>
      <c r="L39" s="2"/>
      <c r="M39" s="2"/>
    </row>
    <row r="40" spans="1:13" s="7" customFormat="1" ht="24.75" customHeight="1">
      <c r="A40" s="142"/>
      <c r="B40" s="139"/>
      <c r="C40" s="136"/>
      <c r="D40" s="34" t="s">
        <v>12</v>
      </c>
      <c r="E40" s="14">
        <f t="shared" ref="E40:E41" si="4">SUM(F40:I40)</f>
        <v>0</v>
      </c>
      <c r="F40" s="12">
        <v>0</v>
      </c>
      <c r="G40" s="12">
        <v>0</v>
      </c>
      <c r="H40" s="12">
        <v>0</v>
      </c>
      <c r="I40" s="50">
        <v>0</v>
      </c>
      <c r="J40" s="86"/>
      <c r="K40" s="2"/>
      <c r="L40" s="2"/>
      <c r="M40" s="2"/>
    </row>
    <row r="41" spans="1:13" s="7" customFormat="1" ht="24.75" customHeight="1" thickBot="1">
      <c r="A41" s="143"/>
      <c r="B41" s="140"/>
      <c r="C41" s="137"/>
      <c r="D41" s="47" t="s">
        <v>13</v>
      </c>
      <c r="E41" s="14">
        <f t="shared" si="4"/>
        <v>0</v>
      </c>
      <c r="F41" s="25">
        <v>0</v>
      </c>
      <c r="G41" s="25">
        <v>0</v>
      </c>
      <c r="H41" s="25">
        <v>0</v>
      </c>
      <c r="I41" s="53">
        <v>0</v>
      </c>
      <c r="J41" s="87"/>
      <c r="K41" s="2"/>
      <c r="L41" s="2"/>
      <c r="M41" s="2"/>
    </row>
    <row r="42" spans="1:13" ht="20.25" customHeight="1" thickBot="1">
      <c r="A42" s="85" t="s">
        <v>43</v>
      </c>
      <c r="B42" s="88" t="s">
        <v>33</v>
      </c>
      <c r="C42" s="135" t="s">
        <v>28</v>
      </c>
      <c r="D42" s="23" t="s">
        <v>16</v>
      </c>
      <c r="E42" s="24">
        <f>F42+G42+H42+I42</f>
        <v>100000</v>
      </c>
      <c r="F42" s="74">
        <f>F43+F44+F45</f>
        <v>100000</v>
      </c>
      <c r="G42" s="74">
        <f>G43+G44+G45</f>
        <v>0</v>
      </c>
      <c r="H42" s="74">
        <f>H43+H44+H45</f>
        <v>0</v>
      </c>
      <c r="I42" s="75">
        <f>I43+I44+I45</f>
        <v>0</v>
      </c>
      <c r="J42" s="82" t="s">
        <v>41</v>
      </c>
    </row>
    <row r="43" spans="1:13" ht="21" customHeight="1">
      <c r="A43" s="86"/>
      <c r="B43" s="89"/>
      <c r="C43" s="136"/>
      <c r="D43" s="33" t="s">
        <v>11</v>
      </c>
      <c r="E43" s="14">
        <f t="shared" ref="E43:E44" si="5">F43+I43</f>
        <v>0</v>
      </c>
      <c r="F43" s="59">
        <v>0</v>
      </c>
      <c r="G43" s="59">
        <v>0</v>
      </c>
      <c r="H43" s="59">
        <v>0</v>
      </c>
      <c r="I43" s="68">
        <v>0</v>
      </c>
      <c r="J43" s="83"/>
    </row>
    <row r="44" spans="1:13" ht="26.25" customHeight="1">
      <c r="A44" s="86"/>
      <c r="B44" s="89"/>
      <c r="C44" s="136"/>
      <c r="D44" s="34" t="s">
        <v>12</v>
      </c>
      <c r="E44" s="13">
        <f t="shared" si="5"/>
        <v>0</v>
      </c>
      <c r="F44" s="58">
        <v>0</v>
      </c>
      <c r="G44" s="58">
        <v>0</v>
      </c>
      <c r="H44" s="58">
        <v>0</v>
      </c>
      <c r="I44" s="69">
        <v>0</v>
      </c>
      <c r="J44" s="83"/>
    </row>
    <row r="45" spans="1:13" s="54" customFormat="1" ht="26.25" customHeight="1" thickBot="1">
      <c r="A45" s="87"/>
      <c r="B45" s="90"/>
      <c r="C45" s="137"/>
      <c r="D45" s="36" t="s">
        <v>13</v>
      </c>
      <c r="E45" s="27">
        <f>F45+G45+H45+I45</f>
        <v>100000</v>
      </c>
      <c r="F45" s="63">
        <v>100000</v>
      </c>
      <c r="G45" s="63">
        <v>0</v>
      </c>
      <c r="H45" s="63">
        <v>0</v>
      </c>
      <c r="I45" s="73">
        <v>0</v>
      </c>
      <c r="J45" s="84"/>
    </row>
    <row r="46" spans="1:13" s="81" customFormat="1" ht="26.25" customHeight="1" thickBot="1">
      <c r="A46" s="85" t="s">
        <v>32</v>
      </c>
      <c r="B46" s="88" t="s">
        <v>44</v>
      </c>
      <c r="C46" s="135" t="s">
        <v>28</v>
      </c>
      <c r="D46" s="23" t="s">
        <v>16</v>
      </c>
      <c r="E46" s="24">
        <f>F46+G46+H46+I46</f>
        <v>110000</v>
      </c>
      <c r="F46" s="74">
        <f>F47+F48+F49</f>
        <v>0</v>
      </c>
      <c r="G46" s="74">
        <f>G47+G48+G49</f>
        <v>110000</v>
      </c>
      <c r="H46" s="74">
        <f>H47+H48+H49</f>
        <v>0</v>
      </c>
      <c r="I46" s="75">
        <f>I47+I48+I49</f>
        <v>0</v>
      </c>
      <c r="J46" s="82" t="s">
        <v>45</v>
      </c>
    </row>
    <row r="47" spans="1:13" s="81" customFormat="1" ht="26.25" customHeight="1">
      <c r="A47" s="86"/>
      <c r="B47" s="89"/>
      <c r="C47" s="136"/>
      <c r="D47" s="33" t="s">
        <v>11</v>
      </c>
      <c r="E47" s="14">
        <f t="shared" ref="E47:E48" si="6">F47+I47</f>
        <v>0</v>
      </c>
      <c r="F47" s="59">
        <v>0</v>
      </c>
      <c r="G47" s="59">
        <v>0</v>
      </c>
      <c r="H47" s="59">
        <v>0</v>
      </c>
      <c r="I47" s="68">
        <v>0</v>
      </c>
      <c r="J47" s="83"/>
    </row>
    <row r="48" spans="1:13" s="81" customFormat="1" ht="26.25" customHeight="1">
      <c r="A48" s="86"/>
      <c r="B48" s="89"/>
      <c r="C48" s="136"/>
      <c r="D48" s="34" t="s">
        <v>12</v>
      </c>
      <c r="E48" s="13">
        <f t="shared" si="6"/>
        <v>0</v>
      </c>
      <c r="F48" s="58">
        <v>0</v>
      </c>
      <c r="G48" s="58">
        <v>0</v>
      </c>
      <c r="H48" s="58">
        <v>0</v>
      </c>
      <c r="I48" s="69">
        <v>0</v>
      </c>
      <c r="J48" s="83"/>
    </row>
    <row r="49" spans="1:10" s="81" customFormat="1" ht="26.25" customHeight="1" thickBot="1">
      <c r="A49" s="87"/>
      <c r="B49" s="90"/>
      <c r="C49" s="137"/>
      <c r="D49" s="36" t="s">
        <v>13</v>
      </c>
      <c r="E49" s="27">
        <f>F49+G49+H49+I49</f>
        <v>110000</v>
      </c>
      <c r="F49" s="63">
        <v>0</v>
      </c>
      <c r="G49" s="63">
        <v>110000</v>
      </c>
      <c r="H49" s="63">
        <v>0</v>
      </c>
      <c r="I49" s="73">
        <v>0</v>
      </c>
      <c r="J49" s="84"/>
    </row>
    <row r="50" spans="1:10" ht="24" customHeight="1">
      <c r="A50" s="130" t="s">
        <v>17</v>
      </c>
      <c r="B50" s="131"/>
      <c r="C50" s="132"/>
      <c r="D50" s="76" t="s">
        <v>15</v>
      </c>
      <c r="E50" s="77">
        <f>E16+E20+E24+E33+E38+E42+E46</f>
        <v>393233.03</v>
      </c>
      <c r="F50" s="77">
        <f t="shared" ref="F50:I50" si="7">F16+F20+F24+F33+F38+F42+F46</f>
        <v>100000</v>
      </c>
      <c r="G50" s="77">
        <f>G16+G20+G24+G33+G38+G42+G46</f>
        <v>167233.03</v>
      </c>
      <c r="H50" s="77">
        <f t="shared" si="7"/>
        <v>63000</v>
      </c>
      <c r="I50" s="77">
        <f t="shared" si="7"/>
        <v>63000</v>
      </c>
      <c r="J50" s="127"/>
    </row>
    <row r="51" spans="1:10" ht="0.75" customHeight="1">
      <c r="A51" s="130"/>
      <c r="B51" s="133"/>
      <c r="C51" s="134"/>
      <c r="D51" s="78" t="s">
        <v>11</v>
      </c>
      <c r="E51" s="13">
        <v>0</v>
      </c>
      <c r="F51" s="13">
        <v>0</v>
      </c>
      <c r="G51" s="13">
        <v>0</v>
      </c>
      <c r="H51" s="13">
        <v>0</v>
      </c>
      <c r="I51" s="79">
        <v>0</v>
      </c>
      <c r="J51" s="128"/>
    </row>
    <row r="52" spans="1:10" ht="23.25" customHeight="1">
      <c r="A52" s="130"/>
      <c r="B52" s="133"/>
      <c r="C52" s="134"/>
      <c r="D52" s="78" t="s">
        <v>11</v>
      </c>
      <c r="E52" s="13">
        <f>E17+E21+E25+E34+E39+E43</f>
        <v>0</v>
      </c>
      <c r="F52" s="13">
        <f t="shared" ref="F52:I52" si="8">F17+F21+F25+F34+F39+F43</f>
        <v>0</v>
      </c>
      <c r="G52" s="13">
        <f t="shared" si="8"/>
        <v>0</v>
      </c>
      <c r="H52" s="13">
        <f t="shared" si="8"/>
        <v>0</v>
      </c>
      <c r="I52" s="13">
        <f t="shared" si="8"/>
        <v>0</v>
      </c>
      <c r="J52" s="128"/>
    </row>
    <row r="53" spans="1:10" ht="23.25" customHeight="1">
      <c r="A53" s="130"/>
      <c r="B53" s="133"/>
      <c r="C53" s="134"/>
      <c r="D53" s="78" t="s">
        <v>12</v>
      </c>
      <c r="E53" s="13">
        <f>E18+E22+E26+E35+E40+E44</f>
        <v>0</v>
      </c>
      <c r="F53" s="13">
        <f t="shared" ref="F53:I53" si="9">F18+F22+F26+F35+F40+F44</f>
        <v>0</v>
      </c>
      <c r="G53" s="13">
        <f t="shared" si="9"/>
        <v>0</v>
      </c>
      <c r="H53" s="13">
        <f t="shared" si="9"/>
        <v>0</v>
      </c>
      <c r="I53" s="13">
        <f t="shared" si="9"/>
        <v>0</v>
      </c>
      <c r="J53" s="128"/>
    </row>
    <row r="54" spans="1:10" ht="24.75" customHeight="1" thickBot="1">
      <c r="A54" s="130"/>
      <c r="B54" s="133"/>
      <c r="C54" s="134"/>
      <c r="D54" s="80" t="s">
        <v>13</v>
      </c>
      <c r="E54" s="27">
        <f>E19+E23+E27+E36+E41+E45+E49</f>
        <v>393233.03</v>
      </c>
      <c r="F54" s="27">
        <f t="shared" ref="F54:I54" si="10">F19+F23+F27+F36+F41+F45+F49</f>
        <v>100000</v>
      </c>
      <c r="G54" s="27">
        <f t="shared" si="10"/>
        <v>167233.03</v>
      </c>
      <c r="H54" s="27">
        <f t="shared" si="10"/>
        <v>63000</v>
      </c>
      <c r="I54" s="27">
        <f t="shared" si="10"/>
        <v>63000</v>
      </c>
      <c r="J54" s="129"/>
    </row>
    <row r="55" spans="1:10">
      <c r="A55" s="1"/>
      <c r="J55" s="6"/>
    </row>
  </sheetData>
  <mergeCells count="54">
    <mergeCell ref="A13:J13"/>
    <mergeCell ref="A14:J14"/>
    <mergeCell ref="C9:C11"/>
    <mergeCell ref="D9:D11"/>
    <mergeCell ref="J9:J11"/>
    <mergeCell ref="F10:I10"/>
    <mergeCell ref="B9:B11"/>
    <mergeCell ref="J50:J54"/>
    <mergeCell ref="A50:C54"/>
    <mergeCell ref="C38:C41"/>
    <mergeCell ref="A37:J37"/>
    <mergeCell ref="B38:B41"/>
    <mergeCell ref="B42:B45"/>
    <mergeCell ref="C42:C45"/>
    <mergeCell ref="J38:J41"/>
    <mergeCell ref="J42:J45"/>
    <mergeCell ref="A42:A45"/>
    <mergeCell ref="A38:A41"/>
    <mergeCell ref="A46:A49"/>
    <mergeCell ref="B46:B49"/>
    <mergeCell ref="C46:C49"/>
    <mergeCell ref="J46:J49"/>
    <mergeCell ref="G1:J4"/>
    <mergeCell ref="J29:J31"/>
    <mergeCell ref="E30:E31"/>
    <mergeCell ref="F30:I30"/>
    <mergeCell ref="C29:C31"/>
    <mergeCell ref="D29:D31"/>
    <mergeCell ref="E29:I29"/>
    <mergeCell ref="C20:C23"/>
    <mergeCell ref="J20:J23"/>
    <mergeCell ref="A6:J6"/>
    <mergeCell ref="A7:J7"/>
    <mergeCell ref="A8:J8"/>
    <mergeCell ref="E9:I9"/>
    <mergeCell ref="E10:E11"/>
    <mergeCell ref="A9:A11"/>
    <mergeCell ref="A28:J28"/>
    <mergeCell ref="J33:J36"/>
    <mergeCell ref="A33:A36"/>
    <mergeCell ref="B33:B36"/>
    <mergeCell ref="C33:C36"/>
    <mergeCell ref="B29:B31"/>
    <mergeCell ref="A29:A31"/>
    <mergeCell ref="J24:J27"/>
    <mergeCell ref="J16:J19"/>
    <mergeCell ref="C16:C19"/>
    <mergeCell ref="B16:B19"/>
    <mergeCell ref="A16:A19"/>
    <mergeCell ref="A20:A23"/>
    <mergeCell ref="B20:B23"/>
    <mergeCell ref="A24:A27"/>
    <mergeCell ref="B24:B27"/>
    <mergeCell ref="C24:C27"/>
  </mergeCells>
  <pageMargins left="0.19685039370078741" right="0.19685039370078741" top="0.35433070866141736" bottom="0.31496062992125984" header="0.31496062992125984" footer="0.31496062992125984"/>
  <pageSetup paperSize="9" scale="66" orientation="landscape" r:id="rId1"/>
  <rowBreaks count="2" manualBreakCount="2">
    <brk id="27" max="15" man="1"/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2021-12-14T06:49:14Z</cp:lastPrinted>
  <dcterms:created xsi:type="dcterms:W3CDTF">2017-09-05T04:35:00Z</dcterms:created>
  <dcterms:modified xsi:type="dcterms:W3CDTF">2021-12-14T06:49:16Z</dcterms:modified>
</cp:coreProperties>
</file>