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0920" tabRatio="761"/>
  </bookViews>
  <sheets>
    <sheet name="спорт" sheetId="8" r:id="rId1"/>
  </sheets>
  <externalReferences>
    <externalReference r:id="rId2"/>
  </externalReferences>
  <definedNames>
    <definedName name="_xlnm.Print_Area" localSheetId="0">спорт!$A$1:$Q$100</definedName>
  </definedNames>
  <calcPr calcId="124519"/>
</workbook>
</file>

<file path=xl/calcChain.xml><?xml version="1.0" encoding="utf-8"?>
<calcChain xmlns="http://schemas.openxmlformats.org/spreadsheetml/2006/main">
  <c r="K12" i="8"/>
  <c r="J12"/>
  <c r="I12"/>
  <c r="I93"/>
  <c r="I88"/>
  <c r="K99"/>
  <c r="H12"/>
  <c r="H7"/>
  <c r="M100"/>
  <c r="L100"/>
  <c r="K100"/>
  <c r="J100"/>
  <c r="I100"/>
  <c r="N99"/>
  <c r="O98"/>
  <c r="N98"/>
  <c r="M98"/>
  <c r="L98"/>
  <c r="K98"/>
  <c r="J98"/>
  <c r="I98"/>
  <c r="O97"/>
  <c r="N97"/>
  <c r="M97"/>
  <c r="L97"/>
  <c r="K97"/>
  <c r="J97"/>
  <c r="I97"/>
  <c r="O95"/>
  <c r="N95"/>
  <c r="H94"/>
  <c r="H93"/>
  <c r="H91"/>
  <c r="H90"/>
  <c r="O88"/>
  <c r="N88"/>
  <c r="M88"/>
  <c r="L88"/>
  <c r="K88"/>
  <c r="J88"/>
  <c r="H87"/>
  <c r="O86"/>
  <c r="O99"/>
  <c r="H86"/>
  <c r="H84"/>
  <c r="H83"/>
  <c r="O81"/>
  <c r="N81"/>
  <c r="M81"/>
  <c r="L81"/>
  <c r="K81"/>
  <c r="J81"/>
  <c r="I81"/>
  <c r="H81"/>
  <c r="H80"/>
  <c r="H77"/>
  <c r="H76"/>
  <c r="O74"/>
  <c r="N74"/>
  <c r="I74"/>
  <c r="H72"/>
  <c r="H71"/>
  <c r="H69"/>
  <c r="H68"/>
  <c r="O66"/>
  <c r="N66"/>
  <c r="M66"/>
  <c r="L66"/>
  <c r="K66"/>
  <c r="J66"/>
  <c r="I66"/>
  <c r="H66"/>
  <c r="H65"/>
  <c r="H64"/>
  <c r="H62"/>
  <c r="H61"/>
  <c r="O59"/>
  <c r="N59"/>
  <c r="M59"/>
  <c r="L59"/>
  <c r="K59"/>
  <c r="J59"/>
  <c r="I59"/>
  <c r="H59"/>
  <c r="H57"/>
  <c r="H56"/>
  <c r="H54"/>
  <c r="H53"/>
  <c r="O51"/>
  <c r="N51"/>
  <c r="M51"/>
  <c r="L51"/>
  <c r="K51"/>
  <c r="J51"/>
  <c r="I51"/>
  <c r="H51"/>
  <c r="O50"/>
  <c r="O100"/>
  <c r="N50"/>
  <c r="N100"/>
  <c r="H49"/>
  <c r="H48"/>
  <c r="H47"/>
  <c r="O36"/>
  <c r="N36"/>
  <c r="M36"/>
  <c r="L36"/>
  <c r="K36"/>
  <c r="J36"/>
  <c r="I36"/>
  <c r="H34"/>
  <c r="H33"/>
  <c r="H31"/>
  <c r="H30"/>
  <c r="O28"/>
  <c r="N28"/>
  <c r="M28"/>
  <c r="L28"/>
  <c r="K28"/>
  <c r="J28"/>
  <c r="I28"/>
  <c r="H27"/>
  <c r="H26"/>
  <c r="H24"/>
  <c r="H23"/>
  <c r="O21"/>
  <c r="N21"/>
  <c r="M21"/>
  <c r="L21"/>
  <c r="K21"/>
  <c r="J21"/>
  <c r="I21"/>
  <c r="H20"/>
  <c r="H19"/>
  <c r="H17"/>
  <c r="H16"/>
  <c r="O14"/>
  <c r="N14"/>
  <c r="M14"/>
  <c r="L14"/>
  <c r="K14"/>
  <c r="J14"/>
  <c r="I14"/>
  <c r="H13"/>
  <c r="I99"/>
  <c r="H10"/>
  <c r="H9"/>
  <c r="O7"/>
  <c r="N7"/>
  <c r="M7"/>
  <c r="L7"/>
  <c r="J7"/>
  <c r="I7"/>
  <c r="H97"/>
  <c r="H21"/>
  <c r="H50"/>
  <c r="H98"/>
  <c r="H88"/>
  <c r="I95"/>
  <c r="K95"/>
  <c r="K7"/>
  <c r="J99"/>
  <c r="J95"/>
  <c r="J74"/>
  <c r="H36"/>
  <c r="H28"/>
  <c r="H14"/>
  <c r="H100"/>
  <c r="K74"/>
  <c r="L99"/>
  <c r="L95"/>
  <c r="L74"/>
  <c r="M74"/>
  <c r="M99"/>
  <c r="M95"/>
  <c r="H79"/>
  <c r="H74"/>
  <c r="H95"/>
  <c r="H99"/>
</calcChain>
</file>

<file path=xl/comments1.xml><?xml version="1.0" encoding="utf-8"?>
<comments xmlns="http://schemas.openxmlformats.org/spreadsheetml/2006/main">
  <authors>
    <author>Kult-eco</author>
    <author>user</author>
  </authors>
  <commentList>
    <comment ref="N79" authorId="0">
      <text>
        <r>
          <rPr>
            <b/>
            <sz val="9"/>
            <color indexed="81"/>
            <rFont val="Tahoma"/>
            <family val="2"/>
            <charset val="204"/>
          </rPr>
          <t>Kult-eco:</t>
        </r>
        <r>
          <rPr>
            <sz val="9"/>
            <color indexed="81"/>
            <rFont val="Tahoma"/>
            <family val="2"/>
            <charset val="204"/>
          </rPr>
          <t xml:space="preserve">
в т.ч. Резерв на школы 1 542 743
</t>
        </r>
      </text>
    </comment>
    <comment ref="L86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</commentList>
</comments>
</file>

<file path=xl/sharedStrings.xml><?xml version="1.0" encoding="utf-8"?>
<sst xmlns="http://schemas.openxmlformats.org/spreadsheetml/2006/main" count="142" uniqueCount="49">
  <si>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</si>
  <si>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</si>
  <si>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</si>
  <si>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</si>
  <si>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</si>
  <si>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</si>
  <si>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</si>
  <si>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</si>
  <si>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</si>
  <si>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</si>
  <si>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</si>
  <si>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</si>
  <si>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</si>
  <si>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</si>
  <si>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</si>
  <si>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</si>
  <si>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</si>
  <si>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</si>
  <si>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</t>
    </r>
  </si>
  <si>
    <t>Задача № 1 – 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</si>
  <si>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>1.3. Внедрение, организация и проведение сдачи норм  Всероссийского физкультурно-спортивного комплекса "Готов к труду и обороне";</t>
  </si>
  <si>
    <t>Задача №2 - Повышение спортивных результатов спортсменов-членов сборных  команд Устьянского района при выступлениях на областных и всероссийских соревнованиях.</t>
  </si>
  <si>
    <t>1.4. Содействие, обучение и помощь в организации спортивных федераций по видам спорта в Устьянском районе;</t>
  </si>
  <si>
    <t>Финансовое обеспечение муниципального задания на оказание муниципальных услуг (выполнение работ)</t>
  </si>
  <si>
    <t>Приобретение необходимого спортивного инвентаря, оборудования и средств  всестороннего обеспечения спортивной подготовки.</t>
  </si>
  <si>
    <t>1.1. Проведение официальных районных спортивных соревнований, комплексных районных спартакиад, отборочных районных соревнований включенных в единый календарный план мероприятий Устьянского района, участие в областных и Всероссийских соревнованиях</t>
  </si>
  <si>
    <t>Укомплектование спортвных групп занимающихся инвентарем и оборудованием в соответствии с минимальным уровнем комплектования ФГОС по лыжным гонкам</t>
  </si>
  <si>
    <t>Финансовое обеспечение учреждения на иные цели</t>
  </si>
  <si>
    <t>1.2. Проведение соревнований Всероссийского и Международного уровня.</t>
  </si>
  <si>
    <t xml:space="preserve"> Организация и проведение учебно-тренировочных сборов для сборных команд района по видам спорта.</t>
  </si>
  <si>
    <t>Осуществление полномочий по присвоению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района.</t>
  </si>
  <si>
    <t>Проведение работ по проектированию и строительству, а также по ремонту и реконструкции спортивных площадок, плоскостных и других  спортсооружений.</t>
  </si>
  <si>
    <t>Сертификация спортобъектов на территории МО «Устьянский муниципальный район»</t>
  </si>
  <si>
    <t xml:space="preserve">Всего </t>
  </si>
  <si>
    <t>Оплата проезда к месту отдыха и обратно, проведение первенства и чемпионата России, субсидия по приоритетным видам спорта,субсидия  на мероприятия по оздоровлению детей  и подростков,  субсидия на обустройство спортивных плоскостных сооружений 100%</t>
  </si>
  <si>
    <t>Задача №4 - Обеспечение деятельности МБУ ДО "Устьянская ДЮСШ" по работе с детьми и подростками</t>
  </si>
  <si>
    <t xml:space="preserve">МБУ "Устьянская  спортивная школа", Управление Образования
</t>
  </si>
  <si>
    <t xml:space="preserve">Перечень мероприятий муниципальной программы "Развитие физкультуры и спорта в Устьянском районе" </t>
  </si>
  <si>
    <t>В ходе реализации программы  с 2020-2024 года  будут проведены 100 мероприятий, доля граждан систематически занимающегося физической культурой и спортом, в том числе лиц с ограниченными возможностями здоровья и инвалидов, увелечится до 55% от общей статистической численности населения Устьянского района</t>
  </si>
  <si>
    <t>К 2024 году в учебно-тренировочных сборах по разным видам спорта ежегодно будут принимать участие 40 спортсменов
Количество призовых мест, завоеванных спортсменами Устьянского района на областных и всероссийских соревнованиях 1012</t>
  </si>
  <si>
    <t>Количество построенных  и реконструированных спортсооружений и площадок ежегодно не менее 1 ед. в год</t>
  </si>
  <si>
    <t>Количество спортобъектов, включенных во Всероссийский реестр спортобъектов достигнет 5 ед.</t>
  </si>
  <si>
    <t xml:space="preserve">Выполнение муниципальным бюджетным учреждением муниципального задания на 100% </t>
  </si>
  <si>
    <t>В ходе реализации программы  с 2020-2024 года должно быть проведено не менее 4 соревнований Всероссийского  уровня</t>
  </si>
  <si>
    <t>Действующие спортивные федерации по основным видам спорта 2 единицы</t>
  </si>
  <si>
    <t>Количество присвоенных массовых спортивных разрядов(второго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района 709 человек.</t>
  </si>
  <si>
    <t>Привлечение населения района к регулярному выполнению нормативов ВФСК «ГТО», количество человек, ежегодно выполняющих нормативы ВФСК «ГТО» к 2024 году достигнет: Зарегистрироанных в АИС - 10 000 чел;Принявших - 3 000 чел; Выполнивших ВФСК "ГТО" -   2 250  чел.</t>
  </si>
  <si>
    <t>Задача №3 - Развитие инфраструктуры, укреплениематериально-технической базы на территории Устьянского района.</t>
  </si>
  <si>
    <t xml:space="preserve">Приложение №2
к муниципальной программе "Развитие физкультуры и спорта"
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</si>
</sst>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4" fontId="1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1" fillId="0" borderId="0" xfId="0" applyNumberFormat="1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/>
    <xf numFmtId="4" fontId="12" fillId="0" borderId="1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/>
    <xf numFmtId="4" fontId="2" fillId="0" borderId="0" xfId="0" applyNumberFormat="1" applyFont="1" applyFill="1"/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vertical="top" wrapText="1"/>
    </xf>
    <xf numFmtId="4" fontId="0" fillId="0" borderId="0" xfId="0" applyNumberFormat="1" applyFill="1"/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4" fontId="1" fillId="0" borderId="6" xfId="0" applyNumberFormat="1" applyFont="1" applyFill="1" applyBorder="1" applyAlignment="1">
      <alignment horizontal="right" vertical="top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left" vertical="top" wrapText="1"/>
    </xf>
    <xf numFmtId="4" fontId="1" fillId="0" borderId="14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right" vertical="top" wrapText="1"/>
    </xf>
    <xf numFmtId="4" fontId="12" fillId="0" borderId="6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vertical="top" wrapText="1"/>
    </xf>
    <xf numFmtId="4" fontId="2" fillId="0" borderId="6" xfId="0" applyNumberFormat="1" applyFont="1" applyFill="1" applyBorder="1" applyAlignment="1">
      <alignment vertical="top" wrapText="1"/>
    </xf>
    <xf numFmtId="0" fontId="0" fillId="0" borderId="14" xfId="0" applyFill="1" applyBorder="1"/>
    <xf numFmtId="0" fontId="0" fillId="0" borderId="6" xfId="0" applyFill="1" applyBorder="1"/>
    <xf numFmtId="4" fontId="2" fillId="0" borderId="14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left" vertical="top" wrapText="1"/>
    </xf>
    <xf numFmtId="4" fontId="3" fillId="0" borderId="14" xfId="0" applyNumberFormat="1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left" vertical="top" wrapText="1"/>
    </xf>
    <xf numFmtId="4" fontId="4" fillId="0" borderId="9" xfId="0" applyNumberFormat="1" applyFont="1" applyFill="1" applyBorder="1" applyAlignment="1">
      <alignment horizontal="left" vertical="top" wrapText="1"/>
    </xf>
    <xf numFmtId="4" fontId="4" fillId="0" borderId="10" xfId="0" applyNumberFormat="1" applyFont="1" applyFill="1" applyBorder="1" applyAlignment="1">
      <alignment horizontal="left" vertical="top" wrapText="1"/>
    </xf>
    <xf numFmtId="4" fontId="4" fillId="0" borderId="11" xfId="0" applyNumberFormat="1" applyFont="1" applyFill="1" applyBorder="1" applyAlignment="1">
      <alignment horizontal="left" vertical="top" wrapText="1"/>
    </xf>
    <xf numFmtId="4" fontId="4" fillId="0" borderId="12" xfId="0" applyNumberFormat="1" applyFont="1" applyFill="1" applyBorder="1" applyAlignment="1">
      <alignment horizontal="left" vertical="top" wrapText="1"/>
    </xf>
    <xf numFmtId="4" fontId="4" fillId="0" borderId="13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rt-katerina\&#1052;&#1086;&#1080;%20&#1076;&#1086;&#1082;&#1091;&#1084;&#1077;&#1085;&#1090;&#1099;\&#1055;&#1088;&#1086;&#1075;&#1088;&#1072;&#1084;&#1084;&#1099;\&#1055;&#1088;&#1086;&#1075;&#1088;&#1072;&#1084;&#1084;&#1099;%202016%20&#1075;&#1086;&#1076;\&#1057;&#1055;&#1054;&#1056;&#1058;\&#1080;&#1079;&#1084;.%20&#1084;&#1072;&#1081;%20&#1082;%20&#1089;&#1077;&#1089;&#1089;&#1080;&#1080;\&#1055;&#1088;&#1080;&#1083;&#1086;&#1078;&#1077;&#1085;&#1080;&#1077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бюджету 27.06.14"/>
    </sheetNames>
    <sheetDataSet>
      <sheetData sheetId="0" refreshError="1">
        <row r="41">
          <cell r="L41">
            <v>0</v>
          </cell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N108"/>
  <sheetViews>
    <sheetView tabSelected="1" view="pageBreakPreview" zoomScale="60" workbookViewId="0">
      <selection activeCell="G110" sqref="G110"/>
    </sheetView>
  </sheetViews>
  <sheetFormatPr defaultRowHeight="12.75"/>
  <cols>
    <col min="1" max="1" width="7.140625" style="4" customWidth="1"/>
    <col min="2" max="2" width="9.140625" style="4"/>
    <col min="3" max="3" width="16.5703125" style="4" customWidth="1"/>
    <col min="4" max="4" width="14.28515625" style="4" customWidth="1"/>
    <col min="5" max="5" width="13.140625" style="4" customWidth="1"/>
    <col min="6" max="6" width="5.7109375" style="4" customWidth="1"/>
    <col min="7" max="7" width="12.28515625" style="4" customWidth="1"/>
    <col min="8" max="8" width="14.42578125" style="4" bestFit="1" customWidth="1"/>
    <col min="9" max="9" width="15.42578125" style="4" customWidth="1"/>
    <col min="10" max="10" width="15.5703125" style="4" customWidth="1"/>
    <col min="11" max="12" width="14.5703125" style="4" customWidth="1"/>
    <col min="13" max="13" width="15.42578125" style="4" customWidth="1"/>
    <col min="14" max="14" width="13" style="4" hidden="1" customWidth="1"/>
    <col min="15" max="15" width="14.42578125" style="4" hidden="1" customWidth="1"/>
    <col min="16" max="16" width="35.28515625" style="4" customWidth="1"/>
    <col min="17" max="17" width="0.28515625" style="4" customWidth="1"/>
    <col min="18" max="18" width="9.140625" style="4"/>
    <col min="19" max="21" width="10.7109375" style="4" bestFit="1" customWidth="1"/>
    <col min="22" max="16384" width="9.140625" style="4"/>
  </cols>
  <sheetData>
    <row r="1" spans="1:40" s="15" customFormat="1" ht="66.75" customHeight="1">
      <c r="J1" s="35"/>
      <c r="M1" s="67" t="s">
        <v>48</v>
      </c>
      <c r="N1" s="67"/>
      <c r="O1" s="67"/>
      <c r="P1" s="67"/>
    </row>
    <row r="2" spans="1:40" s="15" customFormat="1" ht="34.5" customHeight="1">
      <c r="B2" s="68" t="s">
        <v>37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40" s="15" customFormat="1" ht="14.25" customHeight="1">
      <c r="B3" s="16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1:40" s="20" customFormat="1" ht="38.25">
      <c r="A4" s="20" t="s">
        <v>14</v>
      </c>
      <c r="B4" s="70" t="s">
        <v>15</v>
      </c>
      <c r="C4" s="70"/>
      <c r="D4" s="9" t="s">
        <v>16</v>
      </c>
      <c r="E4" s="9" t="s">
        <v>17</v>
      </c>
      <c r="F4" s="9" t="s">
        <v>10</v>
      </c>
      <c r="G4" s="9" t="s">
        <v>11</v>
      </c>
      <c r="H4" s="9" t="s">
        <v>33</v>
      </c>
      <c r="I4" s="9">
        <v>2020</v>
      </c>
      <c r="J4" s="9">
        <v>2021</v>
      </c>
      <c r="K4" s="9">
        <v>2022</v>
      </c>
      <c r="L4" s="9">
        <v>2023</v>
      </c>
      <c r="M4" s="9">
        <v>2024</v>
      </c>
      <c r="N4" s="9">
        <v>2019</v>
      </c>
      <c r="O4" s="9">
        <v>2020</v>
      </c>
      <c r="P4" s="21" t="s">
        <v>12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3"/>
    </row>
    <row r="5" spans="1:40" s="24" customFormat="1">
      <c r="A5" s="24">
        <v>1</v>
      </c>
      <c r="B5" s="71">
        <v>2</v>
      </c>
      <c r="C5" s="71"/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25">
        <v>15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6"/>
    </row>
    <row r="6" spans="1:40" ht="25.5" customHeight="1">
      <c r="A6" s="72" t="s">
        <v>19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  <c r="Q6" s="3"/>
      <c r="R6" s="3"/>
      <c r="S6" s="3"/>
      <c r="T6" s="3"/>
      <c r="U6" s="3"/>
      <c r="V6" s="3"/>
      <c r="W6" s="3"/>
      <c r="X6" s="3"/>
    </row>
    <row r="7" spans="1:40" ht="12.75" customHeight="1">
      <c r="A7" s="42">
        <v>1</v>
      </c>
      <c r="B7" s="75" t="s">
        <v>25</v>
      </c>
      <c r="C7" s="76"/>
      <c r="D7" s="81" t="s">
        <v>18</v>
      </c>
      <c r="E7" s="48" t="s">
        <v>36</v>
      </c>
      <c r="F7" s="48" t="s">
        <v>1</v>
      </c>
      <c r="G7" s="2" t="s">
        <v>3</v>
      </c>
      <c r="H7" s="7">
        <f t="shared" ref="H7:O7" si="0">SUM(H9+H10+H12+H13)</f>
        <v>2389647</v>
      </c>
      <c r="I7" s="7">
        <f t="shared" si="0"/>
        <v>398185</v>
      </c>
      <c r="J7" s="7">
        <f t="shared" si="0"/>
        <v>411425</v>
      </c>
      <c r="K7" s="7">
        <f t="shared" si="0"/>
        <v>487025</v>
      </c>
      <c r="L7" s="7">
        <f t="shared" si="0"/>
        <v>527138</v>
      </c>
      <c r="M7" s="7">
        <f t="shared" si="0"/>
        <v>565874</v>
      </c>
      <c r="N7" s="11">
        <f t="shared" si="0"/>
        <v>0</v>
      </c>
      <c r="O7" s="11">
        <f t="shared" si="0"/>
        <v>0</v>
      </c>
      <c r="P7" s="64" t="s">
        <v>38</v>
      </c>
      <c r="Q7" s="48"/>
      <c r="R7" s="3"/>
      <c r="S7" s="3"/>
      <c r="T7" s="3"/>
      <c r="U7" s="3"/>
      <c r="V7" s="3"/>
      <c r="W7" s="3"/>
      <c r="X7" s="3"/>
    </row>
    <row r="8" spans="1:40">
      <c r="A8" s="43"/>
      <c r="B8" s="77"/>
      <c r="C8" s="78"/>
      <c r="D8" s="82"/>
      <c r="E8" s="49"/>
      <c r="F8" s="49"/>
      <c r="G8" s="2" t="s">
        <v>4</v>
      </c>
      <c r="H8" s="11"/>
      <c r="I8" s="11"/>
      <c r="J8" s="11"/>
      <c r="K8" s="11"/>
      <c r="L8" s="11"/>
      <c r="M8" s="11"/>
      <c r="N8" s="11"/>
      <c r="O8" s="11"/>
      <c r="P8" s="65"/>
      <c r="Q8" s="49"/>
      <c r="R8" s="3"/>
      <c r="S8" s="3"/>
      <c r="T8" s="3"/>
      <c r="U8" s="3"/>
      <c r="V8" s="3"/>
      <c r="W8" s="3"/>
      <c r="X8" s="3"/>
    </row>
    <row r="9" spans="1:40" ht="25.5">
      <c r="A9" s="43"/>
      <c r="B9" s="77"/>
      <c r="C9" s="78"/>
      <c r="D9" s="82"/>
      <c r="E9" s="49"/>
      <c r="F9" s="49"/>
      <c r="G9" s="2" t="s">
        <v>5</v>
      </c>
      <c r="H9" s="11">
        <f>SUM(I9:O9)</f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65"/>
      <c r="Q9" s="49"/>
      <c r="R9" s="3"/>
      <c r="S9" s="3"/>
      <c r="T9" s="3"/>
      <c r="U9" s="3"/>
      <c r="V9" s="3"/>
      <c r="W9" s="3"/>
      <c r="X9" s="3"/>
    </row>
    <row r="10" spans="1:40" ht="12.75" customHeight="1">
      <c r="A10" s="43"/>
      <c r="B10" s="77"/>
      <c r="C10" s="78"/>
      <c r="D10" s="82"/>
      <c r="E10" s="49"/>
      <c r="F10" s="49"/>
      <c r="G10" s="48" t="s">
        <v>6</v>
      </c>
      <c r="H10" s="40">
        <f>I10+J10+K10+L10+M10+N10+O10</f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65"/>
      <c r="Q10" s="49"/>
      <c r="R10" s="3"/>
      <c r="S10" s="3"/>
      <c r="T10" s="3"/>
      <c r="U10" s="3"/>
      <c r="V10" s="3"/>
      <c r="W10" s="3"/>
      <c r="X10" s="3"/>
    </row>
    <row r="11" spans="1:40">
      <c r="A11" s="43"/>
      <c r="B11" s="77"/>
      <c r="C11" s="78"/>
      <c r="D11" s="82"/>
      <c r="E11" s="49"/>
      <c r="F11" s="49"/>
      <c r="G11" s="50"/>
      <c r="H11" s="41"/>
      <c r="I11" s="41"/>
      <c r="J11" s="41"/>
      <c r="K11" s="41"/>
      <c r="L11" s="41"/>
      <c r="M11" s="41"/>
      <c r="N11" s="41"/>
      <c r="O11" s="41"/>
      <c r="P11" s="65"/>
      <c r="Q11" s="49"/>
      <c r="R11" s="3"/>
      <c r="S11" s="3"/>
      <c r="T11" s="3"/>
      <c r="U11" s="3"/>
      <c r="V11" s="3"/>
      <c r="W11" s="3"/>
      <c r="X11" s="3"/>
    </row>
    <row r="12" spans="1:40" ht="25.5">
      <c r="A12" s="43"/>
      <c r="B12" s="77"/>
      <c r="C12" s="78"/>
      <c r="D12" s="82"/>
      <c r="E12" s="49"/>
      <c r="F12" s="49"/>
      <c r="G12" s="30" t="s">
        <v>7</v>
      </c>
      <c r="H12" s="31">
        <f>SUM(I12:O12)</f>
        <v>2389647</v>
      </c>
      <c r="I12" s="31">
        <f>406685-8500</f>
        <v>398185</v>
      </c>
      <c r="J12" s="31">
        <f>419925-8500</f>
        <v>411425</v>
      </c>
      <c r="K12" s="31">
        <f>495525-8500</f>
        <v>487025</v>
      </c>
      <c r="L12" s="31">
        <v>527138</v>
      </c>
      <c r="M12" s="31">
        <v>565874</v>
      </c>
      <c r="N12" s="11">
        <v>0</v>
      </c>
      <c r="O12" s="11">
        <v>0</v>
      </c>
      <c r="P12" s="65"/>
      <c r="Q12" s="49"/>
      <c r="R12" s="3"/>
      <c r="S12" s="3"/>
      <c r="T12" s="3"/>
      <c r="U12" s="3"/>
      <c r="V12" s="3"/>
      <c r="W12" s="3"/>
      <c r="X12" s="3"/>
    </row>
    <row r="13" spans="1:40" ht="33.75" customHeight="1">
      <c r="A13" s="44"/>
      <c r="B13" s="79"/>
      <c r="C13" s="80"/>
      <c r="D13" s="83"/>
      <c r="E13" s="50"/>
      <c r="F13" s="50"/>
      <c r="G13" s="2" t="s">
        <v>8</v>
      </c>
      <c r="H13" s="11">
        <f>SUM(I13:O13)</f>
        <v>0</v>
      </c>
      <c r="I13" s="11"/>
      <c r="J13" s="11"/>
      <c r="K13" s="11"/>
      <c r="L13" s="11"/>
      <c r="M13" s="11"/>
      <c r="N13" s="11">
        <v>0</v>
      </c>
      <c r="O13" s="11">
        <v>0</v>
      </c>
      <c r="P13" s="66"/>
      <c r="Q13" s="50"/>
      <c r="R13" s="3"/>
      <c r="S13" s="3"/>
      <c r="T13" s="3"/>
      <c r="U13" s="3"/>
      <c r="V13" s="3"/>
      <c r="W13" s="3"/>
      <c r="X13" s="3"/>
    </row>
    <row r="14" spans="1:40" ht="12.75" customHeight="1">
      <c r="A14" s="54">
        <v>2</v>
      </c>
      <c r="B14" s="63" t="s">
        <v>28</v>
      </c>
      <c r="C14" s="63"/>
      <c r="D14" s="47" t="s">
        <v>13</v>
      </c>
      <c r="E14" s="48" t="s">
        <v>36</v>
      </c>
      <c r="F14" s="38" t="s">
        <v>1</v>
      </c>
      <c r="G14" s="2" t="s">
        <v>3</v>
      </c>
      <c r="H14" s="7">
        <f t="shared" ref="H14:O14" si="1">SUM(H16+H17+H19+H20)</f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11">
        <f t="shared" si="1"/>
        <v>0</v>
      </c>
      <c r="O14" s="11">
        <f t="shared" si="1"/>
        <v>0</v>
      </c>
      <c r="P14" s="38" t="s">
        <v>43</v>
      </c>
      <c r="Q14" s="38"/>
      <c r="R14" s="3"/>
      <c r="S14" s="3"/>
      <c r="T14" s="3"/>
      <c r="U14" s="3"/>
      <c r="V14" s="3"/>
      <c r="W14" s="3"/>
      <c r="X14" s="3"/>
    </row>
    <row r="15" spans="1:40">
      <c r="A15" s="54"/>
      <c r="B15" s="63"/>
      <c r="C15" s="63"/>
      <c r="D15" s="47"/>
      <c r="E15" s="49"/>
      <c r="F15" s="38"/>
      <c r="G15" s="2" t="s">
        <v>4</v>
      </c>
      <c r="H15" s="11"/>
      <c r="I15" s="11"/>
      <c r="J15" s="11"/>
      <c r="K15" s="11"/>
      <c r="L15" s="11"/>
      <c r="M15" s="11"/>
      <c r="N15" s="11"/>
      <c r="O15" s="11"/>
      <c r="P15" s="38"/>
      <c r="Q15" s="38"/>
      <c r="R15" s="3"/>
      <c r="S15" s="3"/>
      <c r="T15" s="3"/>
      <c r="U15" s="3"/>
      <c r="V15" s="3"/>
      <c r="W15" s="3"/>
      <c r="X15" s="3"/>
    </row>
    <row r="16" spans="1:40" ht="25.5">
      <c r="A16" s="54"/>
      <c r="B16" s="63"/>
      <c r="C16" s="63"/>
      <c r="D16" s="47"/>
      <c r="E16" s="49"/>
      <c r="F16" s="38"/>
      <c r="G16" s="2" t="s">
        <v>5</v>
      </c>
      <c r="H16" s="11">
        <f>SUM(I16:O16)</f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38"/>
      <c r="Q16" s="38"/>
      <c r="R16" s="3"/>
      <c r="S16" s="3"/>
      <c r="T16" s="3"/>
      <c r="U16" s="3"/>
      <c r="V16" s="3"/>
      <c r="W16" s="3"/>
      <c r="X16" s="3"/>
    </row>
    <row r="17" spans="1:24">
      <c r="A17" s="54"/>
      <c r="B17" s="63"/>
      <c r="C17" s="63"/>
      <c r="D17" s="47"/>
      <c r="E17" s="49"/>
      <c r="F17" s="38"/>
      <c r="G17" s="38" t="s">
        <v>6</v>
      </c>
      <c r="H17" s="39">
        <f>I17+J17+K17+L17+M17+N17+O17</f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40">
        <v>0</v>
      </c>
      <c r="O17" s="40">
        <v>0</v>
      </c>
      <c r="P17" s="38"/>
      <c r="Q17" s="38"/>
      <c r="R17" s="3"/>
      <c r="S17" s="3"/>
      <c r="T17" s="3"/>
      <c r="U17" s="3"/>
      <c r="V17" s="3"/>
      <c r="W17" s="3"/>
      <c r="X17" s="3"/>
    </row>
    <row r="18" spans="1:24">
      <c r="A18" s="54"/>
      <c r="B18" s="63"/>
      <c r="C18" s="63"/>
      <c r="D18" s="47"/>
      <c r="E18" s="49"/>
      <c r="F18" s="38"/>
      <c r="G18" s="38"/>
      <c r="H18" s="39"/>
      <c r="I18" s="39"/>
      <c r="J18" s="39"/>
      <c r="K18" s="39"/>
      <c r="L18" s="39"/>
      <c r="M18" s="39"/>
      <c r="N18" s="41"/>
      <c r="O18" s="41"/>
      <c r="P18" s="38"/>
      <c r="Q18" s="38"/>
      <c r="R18" s="3"/>
      <c r="S18" s="3"/>
      <c r="T18" s="3"/>
      <c r="U18" s="3"/>
      <c r="V18" s="3"/>
      <c r="W18" s="3"/>
      <c r="X18" s="3"/>
    </row>
    <row r="19" spans="1:24" ht="25.5">
      <c r="A19" s="54"/>
      <c r="B19" s="63"/>
      <c r="C19" s="63"/>
      <c r="D19" s="47"/>
      <c r="E19" s="49"/>
      <c r="F19" s="38"/>
      <c r="G19" s="30" t="s">
        <v>7</v>
      </c>
      <c r="H19" s="31">
        <f>SUM(I19:O19)</f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11">
        <v>0</v>
      </c>
      <c r="O19" s="11">
        <v>0</v>
      </c>
      <c r="P19" s="38"/>
      <c r="Q19" s="38"/>
      <c r="R19" s="3"/>
      <c r="S19" s="3"/>
      <c r="T19" s="3"/>
      <c r="U19" s="3"/>
      <c r="V19" s="3"/>
      <c r="W19" s="3"/>
      <c r="X19" s="3"/>
    </row>
    <row r="20" spans="1:24" ht="25.5">
      <c r="A20" s="54"/>
      <c r="B20" s="63"/>
      <c r="C20" s="63"/>
      <c r="D20" s="47"/>
      <c r="E20" s="50"/>
      <c r="F20" s="38"/>
      <c r="G20" s="2" t="s">
        <v>8</v>
      </c>
      <c r="H20" s="11">
        <f>SUM(I20:O20)</f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38"/>
      <c r="Q20" s="38"/>
      <c r="R20" s="3"/>
      <c r="S20" s="3"/>
      <c r="T20" s="3"/>
      <c r="U20" s="3"/>
      <c r="V20" s="3"/>
      <c r="W20" s="3"/>
      <c r="X20" s="3"/>
    </row>
    <row r="21" spans="1:24" ht="12.75" customHeight="1">
      <c r="A21" s="54">
        <v>3</v>
      </c>
      <c r="B21" s="63" t="s">
        <v>20</v>
      </c>
      <c r="C21" s="63"/>
      <c r="D21" s="47" t="s">
        <v>13</v>
      </c>
      <c r="E21" s="48" t="s">
        <v>36</v>
      </c>
      <c r="F21" s="38" t="s">
        <v>1</v>
      </c>
      <c r="G21" s="2" t="s">
        <v>3</v>
      </c>
      <c r="H21" s="7">
        <f t="shared" ref="H21:O21" si="2">SUM(H23+H24+H26+H27)</f>
        <v>43860</v>
      </c>
      <c r="I21" s="7">
        <f t="shared" si="2"/>
        <v>8500</v>
      </c>
      <c r="J21" s="7">
        <f t="shared" si="2"/>
        <v>8500</v>
      </c>
      <c r="K21" s="7">
        <f t="shared" si="2"/>
        <v>8500</v>
      </c>
      <c r="L21" s="7">
        <f t="shared" si="2"/>
        <v>8925</v>
      </c>
      <c r="M21" s="7">
        <f t="shared" si="2"/>
        <v>9435</v>
      </c>
      <c r="N21" s="11">
        <f t="shared" si="2"/>
        <v>0</v>
      </c>
      <c r="O21" s="11">
        <f t="shared" si="2"/>
        <v>0</v>
      </c>
      <c r="P21" s="38" t="s">
        <v>46</v>
      </c>
      <c r="Q21" s="38"/>
      <c r="R21" s="3"/>
      <c r="S21" s="3"/>
      <c r="T21" s="3"/>
      <c r="U21" s="3"/>
      <c r="V21" s="3"/>
      <c r="W21" s="3"/>
      <c r="X21" s="3"/>
    </row>
    <row r="22" spans="1:24" ht="19.5" customHeight="1">
      <c r="A22" s="54"/>
      <c r="B22" s="63"/>
      <c r="C22" s="63"/>
      <c r="D22" s="47"/>
      <c r="E22" s="49"/>
      <c r="F22" s="38"/>
      <c r="G22" s="2" t="s">
        <v>4</v>
      </c>
      <c r="H22" s="11"/>
      <c r="I22" s="11"/>
      <c r="J22" s="11"/>
      <c r="K22" s="11"/>
      <c r="L22" s="11"/>
      <c r="M22" s="11"/>
      <c r="N22" s="11"/>
      <c r="O22" s="11"/>
      <c r="P22" s="38"/>
      <c r="Q22" s="38"/>
      <c r="R22" s="3"/>
      <c r="S22" s="3"/>
      <c r="T22" s="3"/>
      <c r="U22" s="3"/>
      <c r="V22" s="3"/>
      <c r="W22" s="3"/>
      <c r="X22" s="3"/>
    </row>
    <row r="23" spans="1:24" ht="29.25" customHeight="1">
      <c r="A23" s="54"/>
      <c r="B23" s="63"/>
      <c r="C23" s="63"/>
      <c r="D23" s="47"/>
      <c r="E23" s="49"/>
      <c r="F23" s="38"/>
      <c r="G23" s="2" t="s">
        <v>5</v>
      </c>
      <c r="H23" s="11">
        <f>SUM(I23:O23)</f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38"/>
      <c r="Q23" s="38"/>
      <c r="R23" s="3"/>
      <c r="S23" s="13"/>
      <c r="T23" s="3"/>
      <c r="U23" s="3"/>
      <c r="V23" s="3"/>
      <c r="W23" s="3"/>
      <c r="X23" s="3"/>
    </row>
    <row r="24" spans="1:24">
      <c r="A24" s="54"/>
      <c r="B24" s="63"/>
      <c r="C24" s="63"/>
      <c r="D24" s="47"/>
      <c r="E24" s="49"/>
      <c r="F24" s="38"/>
      <c r="G24" s="38" t="s">
        <v>6</v>
      </c>
      <c r="H24" s="39">
        <f>I24+J24+K24+L24+M24+N24+O24</f>
        <v>0</v>
      </c>
      <c r="I24" s="39">
        <v>0</v>
      </c>
      <c r="J24" s="39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38"/>
      <c r="Q24" s="38"/>
      <c r="R24" s="3"/>
      <c r="S24" s="3"/>
      <c r="T24" s="3"/>
      <c r="U24" s="3"/>
      <c r="V24" s="3"/>
      <c r="W24" s="3"/>
      <c r="X24" s="3"/>
    </row>
    <row r="25" spans="1:24">
      <c r="A25" s="54"/>
      <c r="B25" s="63"/>
      <c r="C25" s="63"/>
      <c r="D25" s="47"/>
      <c r="E25" s="49"/>
      <c r="F25" s="38"/>
      <c r="G25" s="38"/>
      <c r="H25" s="39"/>
      <c r="I25" s="39"/>
      <c r="J25" s="39"/>
      <c r="K25" s="41"/>
      <c r="L25" s="41"/>
      <c r="M25" s="41"/>
      <c r="N25" s="41"/>
      <c r="O25" s="41"/>
      <c r="P25" s="38"/>
      <c r="Q25" s="38"/>
      <c r="R25" s="3"/>
      <c r="S25" s="3"/>
      <c r="T25" s="3"/>
      <c r="U25" s="3"/>
      <c r="V25" s="3"/>
      <c r="W25" s="3"/>
      <c r="X25" s="3"/>
    </row>
    <row r="26" spans="1:24" ht="25.5">
      <c r="A26" s="54"/>
      <c r="B26" s="63"/>
      <c r="C26" s="63"/>
      <c r="D26" s="47"/>
      <c r="E26" s="49"/>
      <c r="F26" s="38"/>
      <c r="G26" s="30" t="s">
        <v>7</v>
      </c>
      <c r="H26" s="31">
        <f>SUM(I26:O26)</f>
        <v>43860</v>
      </c>
      <c r="I26" s="31">
        <v>8500</v>
      </c>
      <c r="J26" s="31">
        <v>8500</v>
      </c>
      <c r="K26" s="31">
        <v>8500</v>
      </c>
      <c r="L26" s="31">
        <v>8925</v>
      </c>
      <c r="M26" s="31">
        <v>9435</v>
      </c>
      <c r="N26" s="11">
        <v>0</v>
      </c>
      <c r="O26" s="11">
        <v>0</v>
      </c>
      <c r="P26" s="38"/>
      <c r="Q26" s="38"/>
      <c r="R26" s="3"/>
      <c r="S26" s="3"/>
      <c r="T26" s="3"/>
      <c r="U26" s="3"/>
      <c r="V26" s="3"/>
      <c r="W26" s="3"/>
      <c r="X26" s="3"/>
    </row>
    <row r="27" spans="1:24" ht="25.5">
      <c r="A27" s="54"/>
      <c r="B27" s="63"/>
      <c r="C27" s="63"/>
      <c r="D27" s="47"/>
      <c r="E27" s="50"/>
      <c r="F27" s="38"/>
      <c r="G27" s="2" t="s">
        <v>8</v>
      </c>
      <c r="H27" s="11">
        <f>SUM(I27:O27)</f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38"/>
      <c r="Q27" s="38"/>
      <c r="R27" s="3"/>
      <c r="S27" s="3"/>
      <c r="T27" s="3"/>
      <c r="U27" s="3"/>
      <c r="V27" s="3"/>
      <c r="W27" s="3"/>
      <c r="X27" s="3"/>
    </row>
    <row r="28" spans="1:24" ht="12.75" customHeight="1">
      <c r="A28" s="54">
        <v>4</v>
      </c>
      <c r="B28" s="63" t="s">
        <v>22</v>
      </c>
      <c r="C28" s="63"/>
      <c r="D28" s="47" t="s">
        <v>13</v>
      </c>
      <c r="E28" s="48" t="s">
        <v>36</v>
      </c>
      <c r="F28" s="38" t="s">
        <v>1</v>
      </c>
      <c r="G28" s="2" t="s">
        <v>3</v>
      </c>
      <c r="H28" s="7">
        <f t="shared" ref="H28:O28" si="3">SUM(H30+H31+H33+H34)</f>
        <v>0</v>
      </c>
      <c r="I28" s="7">
        <f t="shared" si="3"/>
        <v>0</v>
      </c>
      <c r="J28" s="7">
        <f t="shared" si="3"/>
        <v>0</v>
      </c>
      <c r="K28" s="7">
        <f t="shared" si="3"/>
        <v>0</v>
      </c>
      <c r="L28" s="7">
        <f t="shared" si="3"/>
        <v>0</v>
      </c>
      <c r="M28" s="7">
        <f t="shared" si="3"/>
        <v>0</v>
      </c>
      <c r="N28" s="7">
        <f t="shared" si="3"/>
        <v>0</v>
      </c>
      <c r="O28" s="7">
        <f t="shared" si="3"/>
        <v>0</v>
      </c>
      <c r="P28" s="38" t="s">
        <v>44</v>
      </c>
      <c r="Q28" s="38"/>
      <c r="R28" s="3"/>
      <c r="S28" s="3"/>
      <c r="T28" s="3"/>
      <c r="U28" s="3"/>
      <c r="V28" s="3"/>
      <c r="W28" s="3"/>
      <c r="X28" s="3"/>
    </row>
    <row r="29" spans="1:24" ht="19.5" customHeight="1">
      <c r="A29" s="54"/>
      <c r="B29" s="63"/>
      <c r="C29" s="63"/>
      <c r="D29" s="47"/>
      <c r="E29" s="49"/>
      <c r="F29" s="38"/>
      <c r="G29" s="2" t="s">
        <v>4</v>
      </c>
      <c r="H29" s="11"/>
      <c r="I29" s="11"/>
      <c r="J29" s="11"/>
      <c r="K29" s="11"/>
      <c r="L29" s="11"/>
      <c r="M29" s="11"/>
      <c r="N29" s="11"/>
      <c r="O29" s="11"/>
      <c r="P29" s="38"/>
      <c r="Q29" s="38"/>
      <c r="R29" s="3"/>
      <c r="S29" s="3"/>
      <c r="T29" s="3"/>
      <c r="U29" s="3"/>
      <c r="V29" s="3"/>
      <c r="W29" s="3"/>
      <c r="X29" s="3"/>
    </row>
    <row r="30" spans="1:24" ht="29.25" customHeight="1">
      <c r="A30" s="54"/>
      <c r="B30" s="63"/>
      <c r="C30" s="63"/>
      <c r="D30" s="47"/>
      <c r="E30" s="49"/>
      <c r="F30" s="38"/>
      <c r="G30" s="2" t="s">
        <v>5</v>
      </c>
      <c r="H30" s="11">
        <f>SUM(I30:O30)</f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38"/>
      <c r="Q30" s="38"/>
      <c r="R30" s="3"/>
      <c r="S30" s="3"/>
      <c r="T30" s="3"/>
      <c r="U30" s="3"/>
      <c r="V30" s="3"/>
      <c r="W30" s="3"/>
      <c r="X30" s="3"/>
    </row>
    <row r="31" spans="1:24">
      <c r="A31" s="54"/>
      <c r="B31" s="63"/>
      <c r="C31" s="63"/>
      <c r="D31" s="47"/>
      <c r="E31" s="49"/>
      <c r="F31" s="38"/>
      <c r="G31" s="38" t="s">
        <v>6</v>
      </c>
      <c r="H31" s="39">
        <f>I31+J31+K31+L31+M31+N31+O31</f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40">
        <v>0</v>
      </c>
      <c r="O31" s="40">
        <v>0</v>
      </c>
      <c r="P31" s="38"/>
      <c r="Q31" s="38"/>
      <c r="R31" s="3"/>
      <c r="S31" s="3"/>
      <c r="T31" s="3"/>
      <c r="U31" s="3"/>
      <c r="V31" s="3"/>
      <c r="W31" s="3"/>
      <c r="X31" s="3"/>
    </row>
    <row r="32" spans="1:24">
      <c r="A32" s="54"/>
      <c r="B32" s="63"/>
      <c r="C32" s="63"/>
      <c r="D32" s="47"/>
      <c r="E32" s="49"/>
      <c r="F32" s="38"/>
      <c r="G32" s="38"/>
      <c r="H32" s="39"/>
      <c r="I32" s="39"/>
      <c r="J32" s="39"/>
      <c r="K32" s="39"/>
      <c r="L32" s="39"/>
      <c r="M32" s="39"/>
      <c r="N32" s="41"/>
      <c r="O32" s="41"/>
      <c r="P32" s="38"/>
      <c r="Q32" s="38"/>
      <c r="R32" s="3"/>
      <c r="S32" s="3"/>
      <c r="T32" s="3"/>
      <c r="U32" s="3"/>
      <c r="V32" s="3"/>
      <c r="W32" s="3"/>
      <c r="X32" s="3"/>
    </row>
    <row r="33" spans="1:24" ht="25.5">
      <c r="A33" s="54"/>
      <c r="B33" s="63"/>
      <c r="C33" s="63"/>
      <c r="D33" s="47"/>
      <c r="E33" s="49"/>
      <c r="F33" s="38"/>
      <c r="G33" s="30" t="s">
        <v>7</v>
      </c>
      <c r="H33" s="31">
        <f>SUM(I33:O33)</f>
        <v>0</v>
      </c>
      <c r="I33" s="31"/>
      <c r="J33" s="31"/>
      <c r="K33" s="31"/>
      <c r="L33" s="31"/>
      <c r="M33" s="31"/>
      <c r="N33" s="11">
        <v>0</v>
      </c>
      <c r="O33" s="11">
        <v>0</v>
      </c>
      <c r="P33" s="38"/>
      <c r="Q33" s="38"/>
      <c r="R33" s="3"/>
      <c r="S33" s="3"/>
      <c r="T33" s="3"/>
      <c r="U33" s="3"/>
      <c r="V33" s="3"/>
      <c r="W33" s="3"/>
      <c r="X33" s="3"/>
    </row>
    <row r="34" spans="1:24" ht="25.5">
      <c r="A34" s="54"/>
      <c r="B34" s="63"/>
      <c r="C34" s="63"/>
      <c r="D34" s="47"/>
      <c r="E34" s="50"/>
      <c r="F34" s="38"/>
      <c r="G34" s="2" t="s">
        <v>8</v>
      </c>
      <c r="H34" s="11">
        <f>SUM(I34:O34)</f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38"/>
      <c r="Q34" s="38"/>
      <c r="R34" s="3"/>
      <c r="S34" s="3"/>
      <c r="T34" s="3"/>
      <c r="U34" s="3"/>
      <c r="V34" s="3"/>
      <c r="W34" s="3"/>
      <c r="X34" s="3"/>
    </row>
    <row r="35" spans="1:24" ht="30" customHeight="1">
      <c r="A35" s="51" t="s">
        <v>21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3"/>
      <c r="Q35" s="1"/>
      <c r="R35" s="3"/>
      <c r="S35" s="3"/>
      <c r="T35" s="3"/>
      <c r="U35" s="3"/>
      <c r="V35" s="3"/>
      <c r="W35" s="3"/>
      <c r="X35" s="3"/>
    </row>
    <row r="36" spans="1:24">
      <c r="A36" s="54">
        <v>5</v>
      </c>
      <c r="B36" s="38" t="s">
        <v>29</v>
      </c>
      <c r="C36" s="38"/>
      <c r="D36" s="47" t="s">
        <v>13</v>
      </c>
      <c r="E36" s="38" t="s">
        <v>36</v>
      </c>
      <c r="F36" s="38" t="s">
        <v>2</v>
      </c>
      <c r="G36" s="38" t="s">
        <v>3</v>
      </c>
      <c r="H36" s="58">
        <f>H47+H48+H49+H50</f>
        <v>0</v>
      </c>
      <c r="I36" s="58">
        <f t="shared" ref="I36:O36" si="4">SUM(I47+I48+I49+I50)</f>
        <v>0</v>
      </c>
      <c r="J36" s="58">
        <f t="shared" si="4"/>
        <v>0</v>
      </c>
      <c r="K36" s="58">
        <f t="shared" si="4"/>
        <v>0</v>
      </c>
      <c r="L36" s="58">
        <f t="shared" si="4"/>
        <v>0</v>
      </c>
      <c r="M36" s="58">
        <f t="shared" si="4"/>
        <v>0</v>
      </c>
      <c r="N36" s="58">
        <f t="shared" si="4"/>
        <v>0</v>
      </c>
      <c r="O36" s="58">
        <f t="shared" si="4"/>
        <v>0</v>
      </c>
      <c r="P36" s="38" t="s">
        <v>39</v>
      </c>
      <c r="Q36" s="38"/>
      <c r="R36" s="3"/>
      <c r="S36" s="3"/>
      <c r="T36" s="3"/>
      <c r="U36" s="3"/>
      <c r="V36" s="3"/>
      <c r="W36" s="3"/>
      <c r="X36" s="3"/>
    </row>
    <row r="37" spans="1:24" ht="12.75" hidden="1" customHeight="1">
      <c r="A37" s="54"/>
      <c r="B37" s="38"/>
      <c r="C37" s="38"/>
      <c r="D37" s="47"/>
      <c r="E37" s="38"/>
      <c r="F37" s="38"/>
      <c r="G37" s="60"/>
      <c r="H37" s="62"/>
      <c r="I37" s="59"/>
      <c r="J37" s="59"/>
      <c r="K37" s="59"/>
      <c r="L37" s="59"/>
      <c r="M37" s="59"/>
      <c r="N37" s="59"/>
      <c r="O37" s="59"/>
      <c r="P37" s="38"/>
      <c r="Q37" s="38"/>
      <c r="R37" s="3"/>
      <c r="S37" s="3"/>
      <c r="T37" s="3"/>
      <c r="U37" s="3"/>
      <c r="V37" s="3"/>
      <c r="W37" s="3"/>
      <c r="X37" s="3"/>
    </row>
    <row r="38" spans="1:24" ht="12.75" hidden="1" customHeight="1">
      <c r="A38" s="54"/>
      <c r="B38" s="38"/>
      <c r="C38" s="38"/>
      <c r="D38" s="47"/>
      <c r="E38" s="38"/>
      <c r="F38" s="38"/>
      <c r="G38" s="60"/>
      <c r="H38" s="62"/>
      <c r="I38" s="10"/>
      <c r="J38" s="10"/>
      <c r="K38" s="10"/>
      <c r="L38" s="10"/>
      <c r="M38" s="10"/>
      <c r="N38" s="10"/>
      <c r="O38" s="10"/>
      <c r="P38" s="38"/>
      <c r="Q38" s="38"/>
      <c r="R38" s="3"/>
      <c r="S38" s="3"/>
      <c r="T38" s="3"/>
      <c r="U38" s="3"/>
      <c r="V38" s="3"/>
      <c r="W38" s="3"/>
      <c r="X38" s="3"/>
    </row>
    <row r="39" spans="1:24" ht="12.75" hidden="1" customHeight="1">
      <c r="A39" s="54"/>
      <c r="B39" s="38"/>
      <c r="C39" s="38"/>
      <c r="D39" s="47"/>
      <c r="E39" s="38"/>
      <c r="F39" s="38"/>
      <c r="G39" s="60"/>
      <c r="H39" s="62"/>
      <c r="I39" s="10"/>
      <c r="J39" s="10"/>
      <c r="K39" s="10"/>
      <c r="L39" s="10"/>
      <c r="M39" s="10"/>
      <c r="N39" s="10"/>
      <c r="O39" s="10"/>
      <c r="P39" s="38"/>
      <c r="Q39" s="38"/>
      <c r="R39" s="3"/>
      <c r="S39" s="3"/>
      <c r="T39" s="3"/>
      <c r="U39" s="3"/>
      <c r="V39" s="3"/>
      <c r="W39" s="3"/>
      <c r="X39" s="3"/>
    </row>
    <row r="40" spans="1:24" ht="12.75" hidden="1" customHeight="1">
      <c r="A40" s="54"/>
      <c r="B40" s="38"/>
      <c r="C40" s="38"/>
      <c r="D40" s="47"/>
      <c r="E40" s="38"/>
      <c r="F40" s="38"/>
      <c r="G40" s="60"/>
      <c r="H40" s="62"/>
      <c r="I40" s="10"/>
      <c r="J40" s="10"/>
      <c r="K40" s="10"/>
      <c r="L40" s="10"/>
      <c r="M40" s="10"/>
      <c r="N40" s="10"/>
      <c r="O40" s="10"/>
      <c r="P40" s="38"/>
      <c r="Q40" s="38"/>
      <c r="R40" s="3"/>
      <c r="S40" s="3"/>
      <c r="T40" s="3"/>
      <c r="U40" s="3"/>
      <c r="V40" s="3"/>
      <c r="W40" s="3"/>
      <c r="X40" s="3"/>
    </row>
    <row r="41" spans="1:24" ht="28.5" hidden="1" customHeight="1">
      <c r="A41" s="54"/>
      <c r="B41" s="38"/>
      <c r="C41" s="38"/>
      <c r="D41" s="47"/>
      <c r="E41" s="38"/>
      <c r="F41" s="38"/>
      <c r="G41" s="60"/>
      <c r="H41" s="62"/>
      <c r="I41" s="10"/>
      <c r="J41" s="10"/>
      <c r="K41" s="10"/>
      <c r="L41" s="10"/>
      <c r="M41" s="10"/>
      <c r="N41" s="10"/>
      <c r="O41" s="10"/>
      <c r="P41" s="38"/>
      <c r="Q41" s="38"/>
      <c r="R41" s="3"/>
      <c r="S41" s="3"/>
      <c r="T41" s="3"/>
      <c r="U41" s="3"/>
      <c r="V41" s="3"/>
      <c r="W41" s="3"/>
      <c r="X41" s="3"/>
    </row>
    <row r="42" spans="1:24" ht="12.75" hidden="1" customHeight="1">
      <c r="A42" s="54"/>
      <c r="B42" s="38"/>
      <c r="C42" s="38"/>
      <c r="D42" s="47"/>
      <c r="E42" s="38"/>
      <c r="F42" s="38"/>
      <c r="G42" s="60"/>
      <c r="H42" s="62"/>
      <c r="I42" s="10"/>
      <c r="J42" s="10"/>
      <c r="K42" s="10"/>
      <c r="L42" s="10"/>
      <c r="M42" s="10"/>
      <c r="N42" s="10"/>
      <c r="O42" s="10"/>
      <c r="P42" s="38"/>
      <c r="Q42" s="38"/>
      <c r="R42" s="3"/>
      <c r="S42" s="3"/>
      <c r="T42" s="3"/>
      <c r="U42" s="3"/>
      <c r="V42" s="3"/>
      <c r="W42" s="3"/>
      <c r="X42" s="3"/>
    </row>
    <row r="43" spans="1:24" ht="0.75" hidden="1" customHeight="1">
      <c r="A43" s="54"/>
      <c r="B43" s="38"/>
      <c r="C43" s="38"/>
      <c r="D43" s="47"/>
      <c r="E43" s="38"/>
      <c r="F43" s="38"/>
      <c r="G43" s="60"/>
      <c r="H43" s="62"/>
      <c r="I43" s="10"/>
      <c r="J43" s="10"/>
      <c r="K43" s="10"/>
      <c r="L43" s="10"/>
      <c r="M43" s="10"/>
      <c r="N43" s="10"/>
      <c r="O43" s="10"/>
      <c r="P43" s="38"/>
      <c r="Q43" s="38"/>
      <c r="R43" s="3"/>
      <c r="S43" s="3"/>
      <c r="T43" s="3"/>
      <c r="U43" s="3"/>
      <c r="V43" s="3"/>
      <c r="W43" s="3"/>
      <c r="X43" s="3"/>
    </row>
    <row r="44" spans="1:24" ht="12.75" hidden="1" customHeight="1">
      <c r="A44" s="54"/>
      <c r="B44" s="38"/>
      <c r="C44" s="38"/>
      <c r="D44" s="47"/>
      <c r="E44" s="38"/>
      <c r="F44" s="38"/>
      <c r="G44" s="60"/>
      <c r="H44" s="62"/>
      <c r="I44" s="10"/>
      <c r="J44" s="10"/>
      <c r="K44" s="10"/>
      <c r="L44" s="10"/>
      <c r="M44" s="10"/>
      <c r="N44" s="10"/>
      <c r="O44" s="10"/>
      <c r="P44" s="38"/>
      <c r="Q44" s="38"/>
      <c r="R44" s="3"/>
      <c r="S44" s="3"/>
      <c r="T44" s="3"/>
      <c r="U44" s="3"/>
      <c r="V44" s="3"/>
      <c r="W44" s="3"/>
      <c r="X44" s="3"/>
    </row>
    <row r="45" spans="1:24" ht="16.5" hidden="1" customHeight="1">
      <c r="A45" s="54"/>
      <c r="B45" s="38"/>
      <c r="C45" s="38"/>
      <c r="D45" s="47"/>
      <c r="E45" s="38"/>
      <c r="F45" s="38"/>
      <c r="G45" s="61"/>
      <c r="H45" s="59"/>
      <c r="I45" s="10"/>
      <c r="J45" s="10"/>
      <c r="K45" s="10"/>
      <c r="L45" s="10"/>
      <c r="M45" s="10"/>
      <c r="N45" s="10"/>
      <c r="O45" s="10"/>
      <c r="P45" s="38"/>
      <c r="Q45" s="38"/>
      <c r="R45" s="3"/>
      <c r="S45" s="3"/>
      <c r="T45" s="3"/>
      <c r="U45" s="3"/>
      <c r="V45" s="3"/>
      <c r="W45" s="3"/>
      <c r="X45" s="3"/>
    </row>
    <row r="46" spans="1:24" ht="16.5" customHeight="1">
      <c r="A46" s="54"/>
      <c r="B46" s="38"/>
      <c r="C46" s="38"/>
      <c r="D46" s="47"/>
      <c r="E46" s="38"/>
      <c r="F46" s="38"/>
      <c r="G46" s="2" t="s">
        <v>4</v>
      </c>
      <c r="H46" s="6"/>
      <c r="I46" s="6"/>
      <c r="J46" s="6"/>
      <c r="K46" s="6"/>
      <c r="L46" s="6"/>
      <c r="M46" s="6"/>
      <c r="N46" s="6"/>
      <c r="O46" s="6"/>
      <c r="P46" s="38"/>
      <c r="Q46" s="38"/>
      <c r="R46" s="3"/>
      <c r="S46" s="3"/>
      <c r="T46" s="3"/>
      <c r="U46" s="3"/>
      <c r="V46" s="3"/>
      <c r="W46" s="3"/>
      <c r="X46" s="3"/>
    </row>
    <row r="47" spans="1:24" ht="24" customHeight="1">
      <c r="A47" s="54"/>
      <c r="B47" s="38"/>
      <c r="C47" s="38"/>
      <c r="D47" s="47"/>
      <c r="E47" s="38"/>
      <c r="F47" s="38"/>
      <c r="G47" s="2" t="s">
        <v>5</v>
      </c>
      <c r="H47" s="6">
        <f>I47+J47+K47+L47+M47+N47+O47</f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38"/>
      <c r="Q47" s="38"/>
      <c r="R47" s="3"/>
      <c r="S47" s="3"/>
      <c r="T47" s="3"/>
      <c r="U47" s="3"/>
      <c r="V47" s="3"/>
      <c r="W47" s="3"/>
      <c r="X47" s="3"/>
    </row>
    <row r="48" spans="1:24" ht="24" customHeight="1">
      <c r="A48" s="54"/>
      <c r="B48" s="38"/>
      <c r="C48" s="38"/>
      <c r="D48" s="47"/>
      <c r="E48" s="38"/>
      <c r="F48" s="38"/>
      <c r="G48" s="2" t="s">
        <v>6</v>
      </c>
      <c r="H48" s="6">
        <f>I48+J48+K48+L48+M48+N48+O48</f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38"/>
      <c r="Q48" s="38"/>
      <c r="R48" s="3"/>
      <c r="S48" s="3"/>
      <c r="T48" s="3"/>
      <c r="U48" s="3"/>
      <c r="V48" s="3"/>
      <c r="W48" s="3"/>
      <c r="X48" s="3"/>
    </row>
    <row r="49" spans="1:24" ht="25.5" customHeight="1">
      <c r="A49" s="54"/>
      <c r="B49" s="38"/>
      <c r="C49" s="38"/>
      <c r="D49" s="47"/>
      <c r="E49" s="38"/>
      <c r="F49" s="38"/>
      <c r="G49" s="30" t="s">
        <v>7</v>
      </c>
      <c r="H49" s="34">
        <f>SUM(I49:O49)</f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6">
        <v>0</v>
      </c>
      <c r="O49" s="6">
        <v>0</v>
      </c>
      <c r="P49" s="38"/>
      <c r="Q49" s="38"/>
      <c r="R49" s="3"/>
      <c r="S49" s="3"/>
      <c r="T49" s="3"/>
      <c r="U49" s="3"/>
      <c r="V49" s="3"/>
      <c r="W49" s="3"/>
      <c r="X49" s="3"/>
    </row>
    <row r="50" spans="1:24" ht="27" customHeight="1">
      <c r="A50" s="54"/>
      <c r="B50" s="38"/>
      <c r="C50" s="38"/>
      <c r="D50" s="47"/>
      <c r="E50" s="38"/>
      <c r="F50" s="38"/>
      <c r="G50" s="2" t="s">
        <v>8</v>
      </c>
      <c r="H50" s="6">
        <f>SUM(I50:O50)</f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f>'[1]к бюджету 27.06.14'!L41</f>
        <v>0</v>
      </c>
      <c r="O50" s="6">
        <f>'[1]к бюджету 27.06.14'!M41</f>
        <v>0</v>
      </c>
      <c r="P50" s="38"/>
      <c r="Q50" s="38"/>
      <c r="R50" s="3"/>
      <c r="S50" s="3"/>
      <c r="T50" s="3"/>
      <c r="U50" s="3"/>
      <c r="V50" s="3"/>
      <c r="W50" s="3"/>
      <c r="X50" s="3"/>
    </row>
    <row r="51" spans="1:24" ht="15" customHeight="1">
      <c r="A51" s="54">
        <v>6</v>
      </c>
      <c r="B51" s="38" t="s">
        <v>30</v>
      </c>
      <c r="C51" s="38"/>
      <c r="D51" s="47" t="s">
        <v>13</v>
      </c>
      <c r="E51" s="48" t="s">
        <v>36</v>
      </c>
      <c r="F51" s="38" t="s">
        <v>2</v>
      </c>
      <c r="G51" s="2" t="s">
        <v>3</v>
      </c>
      <c r="H51" s="7">
        <f t="shared" ref="H51:O51" si="5">SUM(H53+H54+H56+H57)</f>
        <v>0</v>
      </c>
      <c r="I51" s="7">
        <f t="shared" si="5"/>
        <v>0</v>
      </c>
      <c r="J51" s="7">
        <f t="shared" si="5"/>
        <v>0</v>
      </c>
      <c r="K51" s="7">
        <f t="shared" si="5"/>
        <v>0</v>
      </c>
      <c r="L51" s="7">
        <f t="shared" si="5"/>
        <v>0</v>
      </c>
      <c r="M51" s="7">
        <f t="shared" si="5"/>
        <v>0</v>
      </c>
      <c r="N51" s="7">
        <f t="shared" si="5"/>
        <v>0</v>
      </c>
      <c r="O51" s="7">
        <f t="shared" si="5"/>
        <v>0</v>
      </c>
      <c r="P51" s="45" t="s">
        <v>45</v>
      </c>
      <c r="Q51" s="57"/>
      <c r="R51" s="3"/>
      <c r="S51" s="3"/>
      <c r="T51" s="3"/>
      <c r="U51" s="3"/>
      <c r="V51" s="3"/>
      <c r="W51" s="3"/>
      <c r="X51" s="3"/>
    </row>
    <row r="52" spans="1:24" ht="18" customHeight="1">
      <c r="A52" s="54"/>
      <c r="B52" s="38"/>
      <c r="C52" s="38"/>
      <c r="D52" s="47"/>
      <c r="E52" s="49"/>
      <c r="F52" s="38"/>
      <c r="G52" s="2" t="s">
        <v>4</v>
      </c>
      <c r="H52" s="11"/>
      <c r="I52" s="11"/>
      <c r="J52" s="11"/>
      <c r="K52" s="11"/>
      <c r="L52" s="11"/>
      <c r="M52" s="11"/>
      <c r="N52" s="11"/>
      <c r="O52" s="11"/>
      <c r="P52" s="46"/>
      <c r="Q52" s="46"/>
      <c r="R52" s="3"/>
      <c r="S52" s="3"/>
      <c r="T52" s="3"/>
      <c r="U52" s="3"/>
      <c r="V52" s="3"/>
      <c r="W52" s="3"/>
      <c r="X52" s="3"/>
    </row>
    <row r="53" spans="1:24" ht="25.5">
      <c r="A53" s="54"/>
      <c r="B53" s="38"/>
      <c r="C53" s="38"/>
      <c r="D53" s="47"/>
      <c r="E53" s="49"/>
      <c r="F53" s="38"/>
      <c r="G53" s="2" t="s">
        <v>5</v>
      </c>
      <c r="H53" s="11">
        <f>SUM(I53:O53)</f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46"/>
      <c r="Q53" s="46"/>
      <c r="R53" s="3"/>
      <c r="S53" s="3"/>
      <c r="T53" s="3"/>
      <c r="U53" s="3"/>
      <c r="V53" s="3"/>
      <c r="W53" s="3"/>
      <c r="X53" s="3"/>
    </row>
    <row r="54" spans="1:24">
      <c r="A54" s="54"/>
      <c r="B54" s="38"/>
      <c r="C54" s="38"/>
      <c r="D54" s="47"/>
      <c r="E54" s="49"/>
      <c r="F54" s="38"/>
      <c r="G54" s="38" t="s">
        <v>6</v>
      </c>
      <c r="H54" s="39">
        <f>I54+J54+K54+L54+M54+N54+O54</f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40">
        <v>0</v>
      </c>
      <c r="O54" s="40">
        <v>0</v>
      </c>
      <c r="P54" s="46"/>
      <c r="Q54" s="46"/>
      <c r="R54" s="3"/>
      <c r="S54" s="3"/>
      <c r="T54" s="3"/>
      <c r="U54" s="3"/>
      <c r="V54" s="3"/>
      <c r="W54" s="3"/>
      <c r="X54" s="3"/>
    </row>
    <row r="55" spans="1:24">
      <c r="A55" s="54"/>
      <c r="B55" s="38"/>
      <c r="C55" s="38"/>
      <c r="D55" s="47"/>
      <c r="E55" s="49"/>
      <c r="F55" s="38"/>
      <c r="G55" s="38"/>
      <c r="H55" s="39"/>
      <c r="I55" s="39"/>
      <c r="J55" s="39"/>
      <c r="K55" s="39"/>
      <c r="L55" s="39"/>
      <c r="M55" s="39"/>
      <c r="N55" s="41"/>
      <c r="O55" s="41"/>
      <c r="P55" s="46"/>
      <c r="Q55" s="46"/>
      <c r="R55" s="3"/>
      <c r="S55" s="3"/>
      <c r="T55" s="3"/>
      <c r="U55" s="3"/>
      <c r="V55" s="3"/>
      <c r="W55" s="3"/>
      <c r="X55" s="3"/>
    </row>
    <row r="56" spans="1:24" ht="25.5">
      <c r="A56" s="54"/>
      <c r="B56" s="38"/>
      <c r="C56" s="38"/>
      <c r="D56" s="47"/>
      <c r="E56" s="49"/>
      <c r="F56" s="38"/>
      <c r="G56" s="30" t="s">
        <v>7</v>
      </c>
      <c r="H56" s="31">
        <f>SUM(I56:O56)</f>
        <v>0</v>
      </c>
      <c r="I56" s="31"/>
      <c r="J56" s="31"/>
      <c r="K56" s="31"/>
      <c r="L56" s="31"/>
      <c r="M56" s="31"/>
      <c r="N56" s="11">
        <v>0</v>
      </c>
      <c r="O56" s="11">
        <v>0</v>
      </c>
      <c r="P56" s="46"/>
      <c r="Q56" s="46"/>
      <c r="R56" s="3"/>
      <c r="S56" s="3"/>
      <c r="T56" s="3"/>
      <c r="U56" s="13"/>
      <c r="V56" s="3"/>
      <c r="W56" s="3"/>
      <c r="X56" s="3"/>
    </row>
    <row r="57" spans="1:24" ht="33" customHeight="1">
      <c r="A57" s="54"/>
      <c r="B57" s="38"/>
      <c r="C57" s="38"/>
      <c r="D57" s="47"/>
      <c r="E57" s="50"/>
      <c r="F57" s="38"/>
      <c r="G57" s="2" t="s">
        <v>8</v>
      </c>
      <c r="H57" s="11">
        <f>SUM(I57:O57)</f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46"/>
      <c r="Q57" s="46"/>
      <c r="R57" s="3"/>
      <c r="S57" s="3"/>
      <c r="T57" s="3"/>
      <c r="U57" s="3"/>
      <c r="V57" s="3"/>
      <c r="W57" s="3"/>
      <c r="X57" s="3"/>
    </row>
    <row r="58" spans="1:24" ht="28.5" customHeight="1">
      <c r="A58" s="51" t="s">
        <v>47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3"/>
      <c r="R58" s="3"/>
      <c r="S58" s="3"/>
      <c r="T58" s="3"/>
      <c r="U58" s="3"/>
      <c r="V58" s="3"/>
      <c r="W58" s="3"/>
      <c r="X58" s="3"/>
    </row>
    <row r="59" spans="1:24" ht="12.75" customHeight="1">
      <c r="A59" s="54">
        <v>7</v>
      </c>
      <c r="B59" s="38" t="s">
        <v>31</v>
      </c>
      <c r="C59" s="38"/>
      <c r="D59" s="47" t="s">
        <v>13</v>
      </c>
      <c r="E59" s="48" t="s">
        <v>36</v>
      </c>
      <c r="F59" s="38" t="s">
        <v>1</v>
      </c>
      <c r="G59" s="2" t="s">
        <v>3</v>
      </c>
      <c r="H59" s="7">
        <f t="shared" ref="H59:O59" si="6">SUM(H61+H62+H64+H65)</f>
        <v>0</v>
      </c>
      <c r="I59" s="7">
        <f t="shared" si="6"/>
        <v>0</v>
      </c>
      <c r="J59" s="7">
        <f t="shared" si="6"/>
        <v>0</v>
      </c>
      <c r="K59" s="7">
        <f t="shared" si="6"/>
        <v>0</v>
      </c>
      <c r="L59" s="7">
        <f t="shared" si="6"/>
        <v>0</v>
      </c>
      <c r="M59" s="7">
        <f t="shared" si="6"/>
        <v>0</v>
      </c>
      <c r="N59" s="7">
        <f t="shared" si="6"/>
        <v>0</v>
      </c>
      <c r="O59" s="7">
        <f t="shared" si="6"/>
        <v>0</v>
      </c>
      <c r="P59" s="48" t="s">
        <v>40</v>
      </c>
      <c r="Q59" s="48"/>
    </row>
    <row r="60" spans="1:24">
      <c r="A60" s="54"/>
      <c r="B60" s="38"/>
      <c r="C60" s="38"/>
      <c r="D60" s="47"/>
      <c r="E60" s="49"/>
      <c r="F60" s="38"/>
      <c r="G60" s="2" t="s">
        <v>4</v>
      </c>
      <c r="H60" s="11"/>
      <c r="I60" s="11"/>
      <c r="J60" s="11"/>
      <c r="K60" s="11"/>
      <c r="L60" s="11"/>
      <c r="M60" s="11"/>
      <c r="N60" s="11"/>
      <c r="O60" s="11"/>
      <c r="P60" s="49"/>
      <c r="Q60" s="49"/>
    </row>
    <row r="61" spans="1:24" ht="25.5">
      <c r="A61" s="54"/>
      <c r="B61" s="38"/>
      <c r="C61" s="38"/>
      <c r="D61" s="47"/>
      <c r="E61" s="49"/>
      <c r="F61" s="38"/>
      <c r="G61" s="2" t="s">
        <v>5</v>
      </c>
      <c r="H61" s="11">
        <f>SUM(I61:O61)</f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49"/>
      <c r="Q61" s="49"/>
    </row>
    <row r="62" spans="1:24">
      <c r="A62" s="54"/>
      <c r="B62" s="38"/>
      <c r="C62" s="38"/>
      <c r="D62" s="47"/>
      <c r="E62" s="49"/>
      <c r="F62" s="38"/>
      <c r="G62" s="38" t="s">
        <v>6</v>
      </c>
      <c r="H62" s="39">
        <f>I62+J62+K62+L62+M62+N62+O62</f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55">
        <v>0</v>
      </c>
      <c r="O62" s="40">
        <v>0</v>
      </c>
      <c r="P62" s="49"/>
      <c r="Q62" s="49"/>
    </row>
    <row r="63" spans="1:24">
      <c r="A63" s="54"/>
      <c r="B63" s="38"/>
      <c r="C63" s="38"/>
      <c r="D63" s="47"/>
      <c r="E63" s="49"/>
      <c r="F63" s="38"/>
      <c r="G63" s="38"/>
      <c r="H63" s="39"/>
      <c r="I63" s="39"/>
      <c r="J63" s="39"/>
      <c r="K63" s="39"/>
      <c r="L63" s="39"/>
      <c r="M63" s="39"/>
      <c r="N63" s="56"/>
      <c r="O63" s="41"/>
      <c r="P63" s="49"/>
      <c r="Q63" s="49"/>
    </row>
    <row r="64" spans="1:24" ht="25.5">
      <c r="A64" s="54"/>
      <c r="B64" s="38"/>
      <c r="C64" s="38"/>
      <c r="D64" s="47"/>
      <c r="E64" s="49"/>
      <c r="F64" s="38"/>
      <c r="G64" s="30" t="s">
        <v>7</v>
      </c>
      <c r="H64" s="31">
        <f>SUM(I64:O64)</f>
        <v>0</v>
      </c>
      <c r="I64" s="31"/>
      <c r="J64" s="31"/>
      <c r="K64" s="31"/>
      <c r="L64" s="31"/>
      <c r="M64" s="31"/>
      <c r="N64" s="11">
        <v>0</v>
      </c>
      <c r="O64" s="11">
        <v>0</v>
      </c>
      <c r="P64" s="49"/>
      <c r="Q64" s="49"/>
    </row>
    <row r="65" spans="1:24" ht="25.5">
      <c r="A65" s="54"/>
      <c r="B65" s="38"/>
      <c r="C65" s="38"/>
      <c r="D65" s="47"/>
      <c r="E65" s="50"/>
      <c r="F65" s="38"/>
      <c r="G65" s="2" t="s">
        <v>8</v>
      </c>
      <c r="H65" s="11">
        <f>SUM(I65:O65)</f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50"/>
      <c r="Q65" s="50"/>
    </row>
    <row r="66" spans="1:24" ht="12.75" customHeight="1">
      <c r="A66" s="54">
        <v>8</v>
      </c>
      <c r="B66" s="45" t="s">
        <v>32</v>
      </c>
      <c r="C66" s="46"/>
      <c r="D66" s="47" t="s">
        <v>13</v>
      </c>
      <c r="E66" s="48" t="s">
        <v>36</v>
      </c>
      <c r="F66" s="38" t="s">
        <v>1</v>
      </c>
      <c r="G66" s="2" t="s">
        <v>3</v>
      </c>
      <c r="H66" s="7">
        <f t="shared" ref="H66:O66" si="7">SUM(H68+H69+H71+H72)</f>
        <v>0</v>
      </c>
      <c r="I66" s="7">
        <f t="shared" si="7"/>
        <v>0</v>
      </c>
      <c r="J66" s="7">
        <f t="shared" si="7"/>
        <v>0</v>
      </c>
      <c r="K66" s="7">
        <f t="shared" si="7"/>
        <v>0</v>
      </c>
      <c r="L66" s="7">
        <f t="shared" si="7"/>
        <v>0</v>
      </c>
      <c r="M66" s="7">
        <f t="shared" si="7"/>
        <v>0</v>
      </c>
      <c r="N66" s="7">
        <f t="shared" si="7"/>
        <v>0</v>
      </c>
      <c r="O66" s="7">
        <f t="shared" si="7"/>
        <v>0</v>
      </c>
      <c r="P66" s="38" t="s">
        <v>41</v>
      </c>
      <c r="Q66" s="38"/>
    </row>
    <row r="67" spans="1:24">
      <c r="A67" s="54"/>
      <c r="B67" s="46"/>
      <c r="C67" s="46"/>
      <c r="D67" s="47"/>
      <c r="E67" s="49"/>
      <c r="F67" s="38"/>
      <c r="G67" s="2" t="s">
        <v>4</v>
      </c>
      <c r="H67" s="11"/>
      <c r="I67" s="11"/>
      <c r="J67" s="11"/>
      <c r="K67" s="11"/>
      <c r="L67" s="11"/>
      <c r="M67" s="11"/>
      <c r="N67" s="11"/>
      <c r="O67" s="11"/>
      <c r="P67" s="38"/>
      <c r="Q67" s="38"/>
    </row>
    <row r="68" spans="1:24" ht="25.5">
      <c r="A68" s="54"/>
      <c r="B68" s="46"/>
      <c r="C68" s="46"/>
      <c r="D68" s="47"/>
      <c r="E68" s="49"/>
      <c r="F68" s="38"/>
      <c r="G68" s="2" t="s">
        <v>5</v>
      </c>
      <c r="H68" s="11">
        <f>SUM(I68:O68)</f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38"/>
      <c r="Q68" s="38"/>
    </row>
    <row r="69" spans="1:24" ht="12.75" customHeight="1">
      <c r="A69" s="54"/>
      <c r="B69" s="46"/>
      <c r="C69" s="46"/>
      <c r="D69" s="47"/>
      <c r="E69" s="49"/>
      <c r="F69" s="38"/>
      <c r="G69" s="38" t="s">
        <v>6</v>
      </c>
      <c r="H69" s="39">
        <f>I69+J69+K69+L69+M69+N69+O69</f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40">
        <v>0</v>
      </c>
      <c r="O69" s="40">
        <v>0</v>
      </c>
      <c r="P69" s="38"/>
      <c r="Q69" s="38"/>
    </row>
    <row r="70" spans="1:24">
      <c r="A70" s="54"/>
      <c r="B70" s="46"/>
      <c r="C70" s="46"/>
      <c r="D70" s="47"/>
      <c r="E70" s="49"/>
      <c r="F70" s="38"/>
      <c r="G70" s="38"/>
      <c r="H70" s="39"/>
      <c r="I70" s="39"/>
      <c r="J70" s="39"/>
      <c r="K70" s="39"/>
      <c r="L70" s="39"/>
      <c r="M70" s="39"/>
      <c r="N70" s="41"/>
      <c r="O70" s="41"/>
      <c r="P70" s="38"/>
      <c r="Q70" s="38"/>
    </row>
    <row r="71" spans="1:24" ht="25.5">
      <c r="A71" s="54"/>
      <c r="B71" s="46"/>
      <c r="C71" s="46"/>
      <c r="D71" s="47"/>
      <c r="E71" s="49"/>
      <c r="F71" s="38"/>
      <c r="G71" s="30" t="s">
        <v>7</v>
      </c>
      <c r="H71" s="31">
        <f>SUM(I71:O71)</f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11">
        <v>0</v>
      </c>
      <c r="O71" s="11">
        <v>0</v>
      </c>
      <c r="P71" s="38"/>
      <c r="Q71" s="38"/>
    </row>
    <row r="72" spans="1:24" ht="25.5">
      <c r="A72" s="54"/>
      <c r="B72" s="46"/>
      <c r="C72" s="46"/>
      <c r="D72" s="47"/>
      <c r="E72" s="50"/>
      <c r="F72" s="38"/>
      <c r="G72" s="2" t="s">
        <v>8</v>
      </c>
      <c r="H72" s="11">
        <f>SUM(I72:O72)</f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38"/>
      <c r="Q72" s="38"/>
    </row>
    <row r="73" spans="1:24" ht="29.25" customHeight="1">
      <c r="A73" s="51" t="s">
        <v>35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3"/>
      <c r="R73" s="3"/>
      <c r="S73" s="3"/>
      <c r="T73" s="3"/>
      <c r="U73" s="3"/>
      <c r="V73" s="3"/>
      <c r="W73" s="3"/>
      <c r="X73" s="3"/>
    </row>
    <row r="74" spans="1:24" ht="12.75" customHeight="1">
      <c r="A74" s="54">
        <v>9</v>
      </c>
      <c r="B74" s="45" t="s">
        <v>23</v>
      </c>
      <c r="C74" s="46"/>
      <c r="D74" s="47" t="s">
        <v>13</v>
      </c>
      <c r="E74" s="48" t="s">
        <v>36</v>
      </c>
      <c r="F74" s="38" t="s">
        <v>1</v>
      </c>
      <c r="G74" s="2" t="s">
        <v>3</v>
      </c>
      <c r="H74" s="7">
        <f t="shared" ref="H74:O74" si="8">SUM(H76+H77+H79+H80)</f>
        <v>95990037</v>
      </c>
      <c r="I74" s="7">
        <f t="shared" si="8"/>
        <v>18552238</v>
      </c>
      <c r="J74" s="7">
        <f t="shared" si="8"/>
        <v>18813863</v>
      </c>
      <c r="K74" s="7">
        <f t="shared" si="8"/>
        <v>18962640</v>
      </c>
      <c r="L74" s="7">
        <f t="shared" si="8"/>
        <v>19523754</v>
      </c>
      <c r="M74" s="7">
        <f t="shared" si="8"/>
        <v>20137542</v>
      </c>
      <c r="N74" s="7">
        <f t="shared" si="8"/>
        <v>0</v>
      </c>
      <c r="O74" s="7">
        <f t="shared" si="8"/>
        <v>0</v>
      </c>
      <c r="P74" s="38" t="s">
        <v>42</v>
      </c>
      <c r="Q74" s="38"/>
    </row>
    <row r="75" spans="1:24">
      <c r="A75" s="54"/>
      <c r="B75" s="46"/>
      <c r="C75" s="46"/>
      <c r="D75" s="47"/>
      <c r="E75" s="49"/>
      <c r="F75" s="38"/>
      <c r="G75" s="2" t="s">
        <v>4</v>
      </c>
      <c r="H75" s="11"/>
      <c r="I75" s="11"/>
      <c r="J75" s="11"/>
      <c r="K75" s="11"/>
      <c r="L75" s="11"/>
      <c r="M75" s="11"/>
      <c r="N75" s="11"/>
      <c r="O75" s="11"/>
      <c r="P75" s="38"/>
      <c r="Q75" s="38"/>
    </row>
    <row r="76" spans="1:24" ht="25.5">
      <c r="A76" s="54"/>
      <c r="B76" s="46"/>
      <c r="C76" s="46"/>
      <c r="D76" s="47"/>
      <c r="E76" s="49"/>
      <c r="F76" s="38"/>
      <c r="G76" s="2" t="s">
        <v>5</v>
      </c>
      <c r="H76" s="11">
        <f>SUM(I76:O76)</f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38"/>
      <c r="Q76" s="38"/>
    </row>
    <row r="77" spans="1:24" ht="12.75" customHeight="1">
      <c r="A77" s="54"/>
      <c r="B77" s="46"/>
      <c r="C77" s="46"/>
      <c r="D77" s="47"/>
      <c r="E77" s="49"/>
      <c r="F77" s="38"/>
      <c r="G77" s="38" t="s">
        <v>6</v>
      </c>
      <c r="H77" s="39">
        <f>I77+J77+K77+L77+M77+N77+O77</f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40">
        <v>0</v>
      </c>
      <c r="O77" s="40">
        <v>0</v>
      </c>
      <c r="P77" s="38"/>
      <c r="Q77" s="38"/>
    </row>
    <row r="78" spans="1:24">
      <c r="A78" s="54"/>
      <c r="B78" s="46"/>
      <c r="C78" s="46"/>
      <c r="D78" s="47"/>
      <c r="E78" s="49"/>
      <c r="F78" s="38"/>
      <c r="G78" s="38"/>
      <c r="H78" s="39"/>
      <c r="I78" s="39"/>
      <c r="J78" s="39"/>
      <c r="K78" s="39"/>
      <c r="L78" s="39"/>
      <c r="M78" s="39"/>
      <c r="N78" s="41"/>
      <c r="O78" s="41"/>
      <c r="P78" s="38"/>
      <c r="Q78" s="38"/>
    </row>
    <row r="79" spans="1:24" ht="25.5">
      <c r="A79" s="54"/>
      <c r="B79" s="46"/>
      <c r="C79" s="46"/>
      <c r="D79" s="47"/>
      <c r="E79" s="49"/>
      <c r="F79" s="38"/>
      <c r="G79" s="30" t="s">
        <v>7</v>
      </c>
      <c r="H79" s="31">
        <f>SUM(I79:O79)</f>
        <v>95990037</v>
      </c>
      <c r="I79" s="31">
        <v>18552238</v>
      </c>
      <c r="J79" s="31">
        <v>18813863</v>
      </c>
      <c r="K79" s="31">
        <v>18962640</v>
      </c>
      <c r="L79" s="31">
        <v>19523754</v>
      </c>
      <c r="M79" s="31">
        <v>20137542</v>
      </c>
      <c r="N79" s="11">
        <v>0</v>
      </c>
      <c r="O79" s="11">
        <v>0</v>
      </c>
      <c r="P79" s="38"/>
      <c r="Q79" s="38"/>
    </row>
    <row r="80" spans="1:24" ht="25.5">
      <c r="A80" s="54"/>
      <c r="B80" s="46"/>
      <c r="C80" s="46"/>
      <c r="D80" s="47"/>
      <c r="E80" s="50"/>
      <c r="F80" s="38"/>
      <c r="G80" s="2" t="s">
        <v>8</v>
      </c>
      <c r="H80" s="11">
        <f>SUM(I80:O80)</f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38"/>
      <c r="Q80" s="38"/>
    </row>
    <row r="81" spans="1:17" ht="12.75" customHeight="1">
      <c r="A81" s="42">
        <v>10</v>
      </c>
      <c r="B81" s="45" t="s">
        <v>27</v>
      </c>
      <c r="C81" s="46"/>
      <c r="D81" s="47" t="s">
        <v>13</v>
      </c>
      <c r="E81" s="48" t="s">
        <v>36</v>
      </c>
      <c r="F81" s="38" t="s">
        <v>1</v>
      </c>
      <c r="G81" s="2" t="s">
        <v>3</v>
      </c>
      <c r="H81" s="7">
        <f t="shared" ref="H81:O81" si="9">SUM(H83+H84+H86+H87)</f>
        <v>0</v>
      </c>
      <c r="I81" s="7">
        <f t="shared" si="9"/>
        <v>0</v>
      </c>
      <c r="J81" s="7">
        <f t="shared" si="9"/>
        <v>0</v>
      </c>
      <c r="K81" s="7">
        <f t="shared" si="9"/>
        <v>0</v>
      </c>
      <c r="L81" s="7">
        <f t="shared" si="9"/>
        <v>0</v>
      </c>
      <c r="M81" s="7">
        <f t="shared" si="9"/>
        <v>0</v>
      </c>
      <c r="N81" s="7">
        <f t="shared" si="9"/>
        <v>0</v>
      </c>
      <c r="O81" s="7">
        <f t="shared" si="9"/>
        <v>0</v>
      </c>
      <c r="P81" s="38" t="s">
        <v>34</v>
      </c>
      <c r="Q81" s="38"/>
    </row>
    <row r="82" spans="1:17">
      <c r="A82" s="43"/>
      <c r="B82" s="46"/>
      <c r="C82" s="46"/>
      <c r="D82" s="47"/>
      <c r="E82" s="49"/>
      <c r="F82" s="38"/>
      <c r="G82" s="2" t="s">
        <v>4</v>
      </c>
      <c r="H82" s="11"/>
      <c r="I82" s="11"/>
      <c r="J82" s="11"/>
      <c r="K82" s="11"/>
      <c r="L82" s="11"/>
      <c r="M82" s="11"/>
      <c r="N82" s="11"/>
      <c r="O82" s="11"/>
      <c r="P82" s="38"/>
      <c r="Q82" s="38"/>
    </row>
    <row r="83" spans="1:17" ht="25.5">
      <c r="A83" s="43"/>
      <c r="B83" s="46"/>
      <c r="C83" s="46"/>
      <c r="D83" s="47"/>
      <c r="E83" s="49"/>
      <c r="F83" s="38"/>
      <c r="G83" s="2" t="s">
        <v>5</v>
      </c>
      <c r="H83" s="11">
        <f>SUM(I83:O83)</f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38"/>
      <c r="Q83" s="38"/>
    </row>
    <row r="84" spans="1:17" ht="12.75" customHeight="1">
      <c r="A84" s="43"/>
      <c r="B84" s="46"/>
      <c r="C84" s="46"/>
      <c r="D84" s="47"/>
      <c r="E84" s="49"/>
      <c r="F84" s="38"/>
      <c r="G84" s="38" t="s">
        <v>6</v>
      </c>
      <c r="H84" s="39">
        <f>I84+J84+K84+L84+M84+N84+O84</f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40">
        <v>0</v>
      </c>
      <c r="O84" s="40">
        <v>0</v>
      </c>
      <c r="P84" s="38"/>
      <c r="Q84" s="38"/>
    </row>
    <row r="85" spans="1:17">
      <c r="A85" s="43"/>
      <c r="B85" s="46"/>
      <c r="C85" s="46"/>
      <c r="D85" s="47"/>
      <c r="E85" s="49"/>
      <c r="F85" s="38"/>
      <c r="G85" s="38"/>
      <c r="H85" s="39"/>
      <c r="I85" s="39"/>
      <c r="J85" s="39"/>
      <c r="K85" s="39"/>
      <c r="L85" s="39"/>
      <c r="M85" s="39"/>
      <c r="N85" s="41"/>
      <c r="O85" s="41"/>
      <c r="P85" s="38"/>
      <c r="Q85" s="38"/>
    </row>
    <row r="86" spans="1:17" ht="25.5">
      <c r="A86" s="43"/>
      <c r="B86" s="46"/>
      <c r="C86" s="46"/>
      <c r="D86" s="47"/>
      <c r="E86" s="49"/>
      <c r="F86" s="38"/>
      <c r="G86" s="30" t="s">
        <v>7</v>
      </c>
      <c r="H86" s="31">
        <f>SUM(I86:O86)</f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11">
        <v>0</v>
      </c>
      <c r="O86" s="11">
        <f>N86</f>
        <v>0</v>
      </c>
      <c r="P86" s="38"/>
      <c r="Q86" s="38"/>
    </row>
    <row r="87" spans="1:17" ht="25.5">
      <c r="A87" s="44"/>
      <c r="B87" s="46"/>
      <c r="C87" s="46"/>
      <c r="D87" s="47"/>
      <c r="E87" s="50"/>
      <c r="F87" s="38"/>
      <c r="G87" s="2" t="s">
        <v>8</v>
      </c>
      <c r="H87" s="11">
        <f>SUM(I87:O87)</f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38"/>
      <c r="Q87" s="38"/>
    </row>
    <row r="88" spans="1:17" ht="12.75" customHeight="1">
      <c r="A88" s="42">
        <v>11</v>
      </c>
      <c r="B88" s="45" t="s">
        <v>24</v>
      </c>
      <c r="C88" s="46"/>
      <c r="D88" s="47" t="s">
        <v>13</v>
      </c>
      <c r="E88" s="48" t="s">
        <v>36</v>
      </c>
      <c r="F88" s="38" t="s">
        <v>1</v>
      </c>
      <c r="G88" s="2" t="s">
        <v>3</v>
      </c>
      <c r="H88" s="7">
        <f t="shared" ref="H88:O88" si="10">SUM(H90+H91+H93+H94)</f>
        <v>137130</v>
      </c>
      <c r="I88" s="7">
        <f t="shared" si="10"/>
        <v>137130</v>
      </c>
      <c r="J88" s="7">
        <f t="shared" si="10"/>
        <v>0</v>
      </c>
      <c r="K88" s="7">
        <f t="shared" si="10"/>
        <v>0</v>
      </c>
      <c r="L88" s="7">
        <f t="shared" si="10"/>
        <v>0</v>
      </c>
      <c r="M88" s="7">
        <f t="shared" si="10"/>
        <v>0</v>
      </c>
      <c r="N88" s="7">
        <f t="shared" si="10"/>
        <v>0</v>
      </c>
      <c r="O88" s="7">
        <f t="shared" si="10"/>
        <v>0</v>
      </c>
      <c r="P88" s="38" t="s">
        <v>26</v>
      </c>
      <c r="Q88" s="38"/>
    </row>
    <row r="89" spans="1:17">
      <c r="A89" s="43"/>
      <c r="B89" s="46"/>
      <c r="C89" s="46"/>
      <c r="D89" s="47"/>
      <c r="E89" s="49"/>
      <c r="F89" s="38"/>
      <c r="G89" s="2" t="s">
        <v>4</v>
      </c>
      <c r="H89" s="11"/>
      <c r="I89" s="11"/>
      <c r="J89" s="11"/>
      <c r="K89" s="11"/>
      <c r="L89" s="11"/>
      <c r="M89" s="11"/>
      <c r="N89" s="11"/>
      <c r="O89" s="11"/>
      <c r="P89" s="38"/>
      <c r="Q89" s="38"/>
    </row>
    <row r="90" spans="1:17" ht="25.5">
      <c r="A90" s="43"/>
      <c r="B90" s="46"/>
      <c r="C90" s="46"/>
      <c r="D90" s="47"/>
      <c r="E90" s="49"/>
      <c r="F90" s="38"/>
      <c r="G90" s="2" t="s">
        <v>5</v>
      </c>
      <c r="H90" s="11">
        <f>SUM(I90:O90)</f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38"/>
      <c r="Q90" s="38"/>
    </row>
    <row r="91" spans="1:17" ht="12.75" customHeight="1">
      <c r="A91" s="43"/>
      <c r="B91" s="46"/>
      <c r="C91" s="46"/>
      <c r="D91" s="47"/>
      <c r="E91" s="49"/>
      <c r="F91" s="38"/>
      <c r="G91" s="38" t="s">
        <v>6</v>
      </c>
      <c r="H91" s="39">
        <f>I91+J91+K91+L91+M91+N91+O91</f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40">
        <v>0</v>
      </c>
      <c r="O91" s="40">
        <v>0</v>
      </c>
      <c r="P91" s="38"/>
      <c r="Q91" s="38"/>
    </row>
    <row r="92" spans="1:17">
      <c r="A92" s="43"/>
      <c r="B92" s="46"/>
      <c r="C92" s="46"/>
      <c r="D92" s="47"/>
      <c r="E92" s="49"/>
      <c r="F92" s="38"/>
      <c r="G92" s="38"/>
      <c r="H92" s="39"/>
      <c r="I92" s="39"/>
      <c r="J92" s="39"/>
      <c r="K92" s="39"/>
      <c r="L92" s="39"/>
      <c r="M92" s="39"/>
      <c r="N92" s="41"/>
      <c r="O92" s="41"/>
      <c r="P92" s="38"/>
      <c r="Q92" s="38"/>
    </row>
    <row r="93" spans="1:17" ht="25.5">
      <c r="A93" s="43"/>
      <c r="B93" s="46"/>
      <c r="C93" s="46"/>
      <c r="D93" s="47"/>
      <c r="E93" s="49"/>
      <c r="F93" s="38"/>
      <c r="G93" s="30" t="s">
        <v>7</v>
      </c>
      <c r="H93" s="31">
        <f>SUM(I93:O93)</f>
        <v>137130</v>
      </c>
      <c r="I93" s="31">
        <f>90000+47130</f>
        <v>137130</v>
      </c>
      <c r="J93" s="31">
        <v>0</v>
      </c>
      <c r="K93" s="31">
        <v>0</v>
      </c>
      <c r="L93" s="31">
        <v>0</v>
      </c>
      <c r="M93" s="31">
        <v>0</v>
      </c>
      <c r="N93" s="27">
        <v>0</v>
      </c>
      <c r="O93" s="11">
        <v>0</v>
      </c>
      <c r="P93" s="38"/>
      <c r="Q93" s="38"/>
    </row>
    <row r="94" spans="1:17" ht="93" customHeight="1">
      <c r="A94" s="44"/>
      <c r="B94" s="46"/>
      <c r="C94" s="46"/>
      <c r="D94" s="47"/>
      <c r="E94" s="50"/>
      <c r="F94" s="38"/>
      <c r="G94" s="2" t="s">
        <v>8</v>
      </c>
      <c r="H94" s="11">
        <f>SUM(I94:O94)</f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38"/>
      <c r="Q94" s="38"/>
    </row>
    <row r="95" spans="1:17" ht="21.75" customHeight="1">
      <c r="A95" s="36"/>
      <c r="B95" s="37" t="s">
        <v>0</v>
      </c>
      <c r="C95" s="37"/>
      <c r="D95" s="37"/>
      <c r="E95" s="37"/>
      <c r="F95" s="37"/>
      <c r="G95" s="12" t="s">
        <v>9</v>
      </c>
      <c r="H95" s="14">
        <f>SUM(I95:M95)</f>
        <v>98560674</v>
      </c>
      <c r="I95" s="14">
        <f>SUM(I98:I100)</f>
        <v>19096053</v>
      </c>
      <c r="J95" s="14">
        <f t="shared" ref="J95:O95" si="11">SUM(J98:J100)</f>
        <v>19233788</v>
      </c>
      <c r="K95" s="14">
        <f>SUM(K97:K100)</f>
        <v>19458165</v>
      </c>
      <c r="L95" s="14">
        <f>SUM(L98:L100)</f>
        <v>20059817</v>
      </c>
      <c r="M95" s="14">
        <f t="shared" si="11"/>
        <v>20712851</v>
      </c>
      <c r="N95" s="7" t="e">
        <f>SUM(N98:N100)</f>
        <v>#REF!</v>
      </c>
      <c r="O95" s="7" t="e">
        <f t="shared" si="11"/>
        <v>#REF!</v>
      </c>
      <c r="P95" s="37"/>
      <c r="Q95" s="38"/>
    </row>
    <row r="96" spans="1:17" ht="22.5" customHeight="1">
      <c r="A96" s="36"/>
      <c r="B96" s="37"/>
      <c r="C96" s="37"/>
      <c r="D96" s="37"/>
      <c r="E96" s="37"/>
      <c r="F96" s="37"/>
      <c r="G96" s="12" t="s">
        <v>4</v>
      </c>
      <c r="H96" s="14"/>
      <c r="I96" s="14"/>
      <c r="J96" s="14"/>
      <c r="K96" s="14"/>
      <c r="L96" s="14"/>
      <c r="M96" s="14"/>
      <c r="N96" s="7"/>
      <c r="O96" s="7"/>
      <c r="P96" s="37"/>
      <c r="Q96" s="38"/>
    </row>
    <row r="97" spans="1:24" ht="25.5">
      <c r="A97" s="36"/>
      <c r="B97" s="37"/>
      <c r="C97" s="37"/>
      <c r="D97" s="37"/>
      <c r="E97" s="37"/>
      <c r="F97" s="37"/>
      <c r="G97" s="12" t="s">
        <v>5</v>
      </c>
      <c r="H97" s="14">
        <f t="shared" ref="H97:M98" si="12">+H68+H61+H53+H38+H23+H16+H9+H76+H30+H83+H90</f>
        <v>0</v>
      </c>
      <c r="I97" s="14">
        <f t="shared" si="12"/>
        <v>0</v>
      </c>
      <c r="J97" s="14">
        <f t="shared" si="12"/>
        <v>0</v>
      </c>
      <c r="K97" s="14">
        <f t="shared" si="12"/>
        <v>0</v>
      </c>
      <c r="L97" s="14">
        <f t="shared" si="12"/>
        <v>0</v>
      </c>
      <c r="M97" s="14">
        <f t="shared" si="12"/>
        <v>0</v>
      </c>
      <c r="N97" s="7" t="e">
        <f>+N68+N61+N53+N38+N23+N16+N9+N76+N30+N83+N90+#REF!</f>
        <v>#REF!</v>
      </c>
      <c r="O97" s="7" t="e">
        <f>+O68+O61+O53+O38+O23+O16+O9+O76+O30+O83+O90+#REF!</f>
        <v>#REF!</v>
      </c>
      <c r="P97" s="37"/>
      <c r="Q97" s="38"/>
    </row>
    <row r="98" spans="1:24" ht="25.5" customHeight="1">
      <c r="A98" s="36"/>
      <c r="B98" s="37"/>
      <c r="C98" s="37"/>
      <c r="D98" s="37"/>
      <c r="E98" s="37"/>
      <c r="F98" s="37"/>
      <c r="G98" s="12" t="s">
        <v>6</v>
      </c>
      <c r="H98" s="14">
        <f t="shared" si="12"/>
        <v>0</v>
      </c>
      <c r="I98" s="14">
        <f t="shared" si="12"/>
        <v>0</v>
      </c>
      <c r="J98" s="14">
        <f t="shared" si="12"/>
        <v>0</v>
      </c>
      <c r="K98" s="14">
        <f t="shared" si="12"/>
        <v>0</v>
      </c>
      <c r="L98" s="14">
        <f t="shared" si="12"/>
        <v>0</v>
      </c>
      <c r="M98" s="14">
        <f t="shared" si="12"/>
        <v>0</v>
      </c>
      <c r="N98" s="7" t="e">
        <f>+N69+N62+N54+N39+N24+N17+N10+N77+N31+N84+N91+#REF!</f>
        <v>#REF!</v>
      </c>
      <c r="O98" s="7" t="e">
        <f>+O69+O62+O54+O39+O24+O17+O10+O77+O31+O84+O91+#REF!</f>
        <v>#REF!</v>
      </c>
      <c r="P98" s="37"/>
      <c r="Q98" s="38"/>
    </row>
    <row r="99" spans="1:24" ht="25.5">
      <c r="A99" s="36"/>
      <c r="B99" s="37"/>
      <c r="C99" s="37"/>
      <c r="D99" s="37"/>
      <c r="E99" s="37"/>
      <c r="F99" s="37"/>
      <c r="G99" s="33" t="s">
        <v>7</v>
      </c>
      <c r="H99" s="32">
        <f t="shared" ref="H99:M99" si="13">H12+H19+H26+H33+H49+H56+H64+H71+H79+H86+H93</f>
        <v>98560674</v>
      </c>
      <c r="I99" s="32">
        <f t="shared" si="13"/>
        <v>19096053</v>
      </c>
      <c r="J99" s="32">
        <f t="shared" si="13"/>
        <v>19233788</v>
      </c>
      <c r="K99" s="32">
        <f t="shared" si="13"/>
        <v>19458165</v>
      </c>
      <c r="L99" s="32">
        <f t="shared" si="13"/>
        <v>20059817</v>
      </c>
      <c r="M99" s="32">
        <f t="shared" si="13"/>
        <v>20712851</v>
      </c>
      <c r="N99" s="7" t="e">
        <f>N12+N19+N26+N33+N49+N56+N64+N71+N79+#REF!+#REF!+N86+N93</f>
        <v>#REF!</v>
      </c>
      <c r="O99" s="7" t="e">
        <f>O12+O19+O26+O33+O49+O56+O64+O71+O79+#REF!+O86+O93</f>
        <v>#REF!</v>
      </c>
      <c r="P99" s="37"/>
      <c r="Q99" s="38"/>
    </row>
    <row r="100" spans="1:24" ht="35.25" customHeight="1">
      <c r="A100" s="36"/>
      <c r="B100" s="37"/>
      <c r="C100" s="37"/>
      <c r="D100" s="37"/>
      <c r="E100" s="37"/>
      <c r="F100" s="37"/>
      <c r="G100" s="12" t="s">
        <v>8</v>
      </c>
      <c r="H100" s="14">
        <f>SUM(I100:M100)</f>
        <v>0</v>
      </c>
      <c r="I100" s="14">
        <f>I13+I20+I27+I34+I50+I57+I65+I72+I80+I87+I94</f>
        <v>0</v>
      </c>
      <c r="J100" s="14">
        <f>J13+J20+J27+J34+J50+J57+J65+J72+J80+J87+J94</f>
        <v>0</v>
      </c>
      <c r="K100" s="14">
        <f>K13+K20+K27+K34+K50+K57+K65+K72+K80+K87+K94</f>
        <v>0</v>
      </c>
      <c r="L100" s="14">
        <f>L13+L20+L27+L34+L50+L57+L65+L72+L80+L87+L94</f>
        <v>0</v>
      </c>
      <c r="M100" s="14">
        <f>M13+M20+M27+M34+M50+M57+M65+M72+M80+M87+M94</f>
        <v>0</v>
      </c>
      <c r="N100" s="7" t="e">
        <f>N13+N20+N27+N34+N50+N57+N65+N72+N80+#REF!+N87+N94</f>
        <v>#REF!</v>
      </c>
      <c r="O100" s="7" t="e">
        <f>O13+O20+O27+O34+O50+O57+O65+O72+O80+#REF!+O87+O94</f>
        <v>#REF!</v>
      </c>
      <c r="P100" s="37"/>
      <c r="Q100" s="38"/>
    </row>
    <row r="101" spans="1:24" s="5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8"/>
      <c r="N101" s="4"/>
      <c r="O101" s="4"/>
      <c r="P101" s="4"/>
    </row>
    <row r="102" spans="1:24" s="5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28"/>
      <c r="N102" s="4"/>
      <c r="O102" s="4"/>
      <c r="P102" s="4"/>
    </row>
    <row r="103" spans="1:24" s="5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28"/>
      <c r="N103" s="4"/>
      <c r="O103" s="4"/>
      <c r="P103" s="4"/>
    </row>
    <row r="104" spans="1:24" s="5" customForma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8"/>
      <c r="N104" s="4"/>
      <c r="O104" s="4"/>
      <c r="P104" s="4"/>
      <c r="T104" s="29"/>
    </row>
    <row r="105" spans="1:24" s="5" customForma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28"/>
      <c r="N105" s="4"/>
      <c r="O105" s="4"/>
      <c r="P105" s="4"/>
    </row>
    <row r="106" spans="1:24" s="5" customForma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8" spans="1:24">
      <c r="Q108" s="3"/>
      <c r="R108" s="3"/>
      <c r="S108" s="3"/>
      <c r="T108" s="3"/>
      <c r="U108" s="3"/>
      <c r="V108" s="3"/>
      <c r="W108" s="3"/>
      <c r="X108" s="3"/>
    </row>
  </sheetData>
  <mergeCells count="188">
    <mergeCell ref="M1:P1"/>
    <mergeCell ref="B2:P2"/>
    <mergeCell ref="B4:C4"/>
    <mergeCell ref="B5:C5"/>
    <mergeCell ref="A6:P6"/>
    <mergeCell ref="A7:A13"/>
    <mergeCell ref="B7:C13"/>
    <mergeCell ref="D7:D13"/>
    <mergeCell ref="E7:E13"/>
    <mergeCell ref="F7:F13"/>
    <mergeCell ref="O10:O11"/>
    <mergeCell ref="A14:A20"/>
    <mergeCell ref="B14:C20"/>
    <mergeCell ref="D14:D20"/>
    <mergeCell ref="E14:E20"/>
    <mergeCell ref="F14:F20"/>
    <mergeCell ref="O17:O18"/>
    <mergeCell ref="P7:P13"/>
    <mergeCell ref="Q7:Q13"/>
    <mergeCell ref="G10:G11"/>
    <mergeCell ref="H10:H11"/>
    <mergeCell ref="I10:I11"/>
    <mergeCell ref="J10:J11"/>
    <mergeCell ref="K10:K11"/>
    <mergeCell ref="L10:L11"/>
    <mergeCell ref="M10:M11"/>
    <mergeCell ref="N10:N11"/>
    <mergeCell ref="P14:P20"/>
    <mergeCell ref="Q14:Q20"/>
    <mergeCell ref="G17:G18"/>
    <mergeCell ref="H17:H18"/>
    <mergeCell ref="I17:I18"/>
    <mergeCell ref="J17:J18"/>
    <mergeCell ref="K17:K18"/>
    <mergeCell ref="L17:L18"/>
    <mergeCell ref="M17:M18"/>
    <mergeCell ref="N17:N18"/>
    <mergeCell ref="A28:A34"/>
    <mergeCell ref="B28:C34"/>
    <mergeCell ref="D28:D34"/>
    <mergeCell ref="E28:E34"/>
    <mergeCell ref="F28:F34"/>
    <mergeCell ref="P28:P34"/>
    <mergeCell ref="Q21:Q27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A21:A27"/>
    <mergeCell ref="B21:C27"/>
    <mergeCell ref="D21:D27"/>
    <mergeCell ref="E21:E27"/>
    <mergeCell ref="F21:F27"/>
    <mergeCell ref="P21:P27"/>
    <mergeCell ref="Q28:Q34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A35:P35"/>
    <mergeCell ref="A36:A50"/>
    <mergeCell ref="B36:C50"/>
    <mergeCell ref="D36:D50"/>
    <mergeCell ref="E36:E50"/>
    <mergeCell ref="F36:F50"/>
    <mergeCell ref="G36:G45"/>
    <mergeCell ref="H36:H45"/>
    <mergeCell ref="I36:I37"/>
    <mergeCell ref="J36:J37"/>
    <mergeCell ref="Q36:Q50"/>
    <mergeCell ref="A51:A57"/>
    <mergeCell ref="B51:C57"/>
    <mergeCell ref="D51:D57"/>
    <mergeCell ref="E51:E57"/>
    <mergeCell ref="F51:F57"/>
    <mergeCell ref="P51:P57"/>
    <mergeCell ref="Q51:Q57"/>
    <mergeCell ref="G54:G55"/>
    <mergeCell ref="H54:H55"/>
    <mergeCell ref="K36:K37"/>
    <mergeCell ref="L36:L37"/>
    <mergeCell ref="M36:M37"/>
    <mergeCell ref="N36:N37"/>
    <mergeCell ref="O36:O37"/>
    <mergeCell ref="P36:P50"/>
    <mergeCell ref="O54:O55"/>
    <mergeCell ref="A58:P58"/>
    <mergeCell ref="A59:A65"/>
    <mergeCell ref="B59:C65"/>
    <mergeCell ref="D59:D65"/>
    <mergeCell ref="E59:E65"/>
    <mergeCell ref="F59:F65"/>
    <mergeCell ref="P59:P65"/>
    <mergeCell ref="I54:I55"/>
    <mergeCell ref="J54:J55"/>
    <mergeCell ref="K54:K55"/>
    <mergeCell ref="L54:L55"/>
    <mergeCell ref="M54:M55"/>
    <mergeCell ref="N54:N55"/>
    <mergeCell ref="Q59:Q65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A73:P73"/>
    <mergeCell ref="A74:A80"/>
    <mergeCell ref="B74:C80"/>
    <mergeCell ref="D74:D80"/>
    <mergeCell ref="E74:E80"/>
    <mergeCell ref="F74:F80"/>
    <mergeCell ref="P74:P80"/>
    <mergeCell ref="Q66:Q72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A66:A72"/>
    <mergeCell ref="B66:C72"/>
    <mergeCell ref="D66:D72"/>
    <mergeCell ref="E66:E72"/>
    <mergeCell ref="F66:F72"/>
    <mergeCell ref="P66:P72"/>
    <mergeCell ref="A81:A87"/>
    <mergeCell ref="B81:C87"/>
    <mergeCell ref="D81:D87"/>
    <mergeCell ref="E81:E87"/>
    <mergeCell ref="F81:F87"/>
    <mergeCell ref="P81:P87"/>
    <mergeCell ref="Q74:Q80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Q81:Q87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A95:A100"/>
    <mergeCell ref="B95:F100"/>
    <mergeCell ref="P95:P100"/>
    <mergeCell ref="Q95:Q100"/>
    <mergeCell ref="Q88:Q94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A88:A94"/>
    <mergeCell ref="B88:C94"/>
    <mergeCell ref="D88:D94"/>
    <mergeCell ref="E88:E94"/>
    <mergeCell ref="F88:F94"/>
    <mergeCell ref="P88:P9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1" manualBreakCount="1">
    <brk id="57" max="16383" man="1"/>
  </rowBreaks>
  <colBreaks count="2" manualBreakCount="2">
    <brk id="16" max="1048575" man="1"/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спорт</vt:lpstr>
      <vt:lpstr>спорт!Область_печати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nameX</cp:lastModifiedBy>
  <cp:lastPrinted>2019-11-14T14:09:29Z</cp:lastPrinted>
  <dcterms:created xsi:type="dcterms:W3CDTF">2012-09-11T11:25:31Z</dcterms:created>
  <dcterms:modified xsi:type="dcterms:W3CDTF">2019-11-18T06:25:07Z</dcterms:modified>
</cp:coreProperties>
</file>