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перечень" sheetId="1" r:id="rId1"/>
  </sheets>
  <definedNames>
    <definedName name="_xlnm.Print_Area" localSheetId="0">перечень!$A$1:$O$20</definedName>
  </definedNames>
  <calcPr calcId="125725"/>
</workbook>
</file>

<file path=xl/calcChain.xml><?xml version="1.0" encoding="utf-8"?>
<calcChain xmlns="http://schemas.openxmlformats.org/spreadsheetml/2006/main">
  <c r="G13" i="1"/>
  <c r="G20" s="1"/>
  <c r="G12"/>
  <c r="G19"/>
  <c r="M20"/>
  <c r="M17" l="1"/>
  <c r="M24"/>
  <c r="M11"/>
  <c r="M7" s="1"/>
  <c r="I7"/>
  <c r="N11"/>
  <c r="L7"/>
  <c r="K18"/>
  <c r="K7"/>
  <c r="G10"/>
  <c r="G9"/>
  <c r="H16"/>
  <c r="I16"/>
  <c r="J16"/>
  <c r="K16"/>
  <c r="L16"/>
  <c r="M16"/>
  <c r="N16"/>
  <c r="H17"/>
  <c r="I17"/>
  <c r="J17"/>
  <c r="K17"/>
  <c r="L17"/>
  <c r="N17"/>
  <c r="I18"/>
  <c r="I14" s="1"/>
  <c r="J18"/>
  <c r="N18"/>
  <c r="H19"/>
  <c r="I19"/>
  <c r="J19"/>
  <c r="K19"/>
  <c r="L19"/>
  <c r="M19"/>
  <c r="N19"/>
  <c r="H20"/>
  <c r="I20"/>
  <c r="J20"/>
  <c r="K20"/>
  <c r="L20"/>
  <c r="N20"/>
  <c r="N7"/>
  <c r="J14" l="1"/>
  <c r="M18"/>
  <c r="M14" s="1"/>
  <c r="N14"/>
  <c r="L18"/>
  <c r="L14" s="1"/>
  <c r="K14"/>
  <c r="H11"/>
  <c r="H18" s="1"/>
  <c r="H14" s="1"/>
  <c r="G17"/>
  <c r="G16"/>
  <c r="J7"/>
  <c r="G11" l="1"/>
  <c r="G18" s="1"/>
  <c r="H7"/>
  <c r="G7" s="1"/>
  <c r="G14" s="1"/>
</calcChain>
</file>

<file path=xl/comments1.xml><?xml version="1.0" encoding="utf-8"?>
<comments xmlns="http://schemas.openxmlformats.org/spreadsheetml/2006/main">
  <authors>
    <author>Автор</author>
  </authors>
  <commentList>
    <comment ref="L2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<sst xmlns="http://schemas.openxmlformats.org/spreadsheetml/2006/main" count="32" uniqueCount="26">
  <si>
    <t>1.</t>
  </si>
  <si>
    <t>общий объем средств</t>
  </si>
  <si>
    <t>в том числе:</t>
  </si>
  <si>
    <t>федеральный бюджет</t>
  </si>
  <si>
    <t>областной бюджет</t>
  </si>
  <si>
    <t>районный бюджет</t>
  </si>
  <si>
    <t>№ п/п</t>
  </si>
  <si>
    <t>Наименование мероприятий Программы</t>
  </si>
  <si>
    <t>Срок начала/окончания работ</t>
  </si>
  <si>
    <t>Источники финансирования</t>
  </si>
  <si>
    <t>Объемы финансирования , в том числе по годам (руб.)</t>
  </si>
  <si>
    <t xml:space="preserve">всего </t>
  </si>
  <si>
    <t>Ожидаемые результаты реализации мероприятий Программы</t>
  </si>
  <si>
    <t>Всего по Программе:</t>
  </si>
  <si>
    <t>Предоставление социальных выплат молодым семьям - участникам Программы</t>
  </si>
  <si>
    <t>2014-2020</t>
  </si>
  <si>
    <t>внебюджет</t>
  </si>
  <si>
    <t>Ответственный исполнитель</t>
  </si>
  <si>
    <t>Соисполнитель</t>
  </si>
  <si>
    <t>1. Предоставление молодым семьям – участникам Программы социальных выплат на приобретение жилья экономкласса или строительство индивидуального жилого дома экономкласса.</t>
  </si>
  <si>
    <t xml:space="preserve">Перечень мероприятий муниципальной программы «Обеспечение жильем молодых семей на 2014-2020 годы»   </t>
  </si>
  <si>
    <t xml:space="preserve">1. Улучшение жилищных условий 100 семей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</si>
  <si>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том числе дополнительная выплата 5%</t>
  </si>
  <si>
    <t xml:space="preserve"> в том числе дополнительная выплата 5%</t>
  </si>
  <si>
    <t>Управление культуры, спорта, туризма и молодежи администрации МО "Устьянский муниципальный район"</t>
  </si>
  <si>
    <t xml:space="preserve">Приложение №2
к  Постановлению администрации муниципального образования "Устьянский муниципальный район" от 31 декабря 2019 года № 1845
        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</si>
</sst>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vertical="top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top" wrapText="1"/>
    </xf>
    <xf numFmtId="0" fontId="1" fillId="0" borderId="0" xfId="0" applyFont="1"/>
    <xf numFmtId="0" fontId="1" fillId="0" borderId="0" xfId="0" applyFont="1" applyBorder="1"/>
    <xf numFmtId="4" fontId="0" fillId="0" borderId="0" xfId="0" applyNumberFormat="1" applyAlignment="1">
      <alignment vertical="top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horizontal="center"/>
    </xf>
    <xf numFmtId="4" fontId="7" fillId="0" borderId="1" xfId="0" applyNumberFormat="1" applyFont="1" applyFill="1" applyBorder="1" applyAlignment="1">
      <alignment vertical="top"/>
    </xf>
    <xf numFmtId="0" fontId="1" fillId="0" borderId="0" xfId="0" applyFont="1" applyFill="1"/>
    <xf numFmtId="0" fontId="0" fillId="0" borderId="0" xfId="0" applyFill="1"/>
    <xf numFmtId="0" fontId="2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0" fontId="8" fillId="0" borderId="0" xfId="0" applyFont="1"/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8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top"/>
    </xf>
    <xf numFmtId="4" fontId="9" fillId="0" borderId="1" xfId="0" applyNumberFormat="1" applyFont="1" applyBorder="1" applyAlignment="1">
      <alignment horizontal="right" vertical="top"/>
    </xf>
    <xf numFmtId="4" fontId="7" fillId="0" borderId="8" xfId="0" applyNumberFormat="1" applyFont="1" applyFill="1" applyBorder="1" applyAlignment="1">
      <alignment vertical="top"/>
    </xf>
    <xf numFmtId="4" fontId="7" fillId="0" borderId="0" xfId="0" applyNumberFormat="1" applyFont="1"/>
    <xf numFmtId="4" fontId="10" fillId="0" borderId="0" xfId="0" applyNumberFormat="1" applyFont="1"/>
    <xf numFmtId="4" fontId="1" fillId="0" borderId="0" xfId="0" applyNumberFormat="1" applyFont="1" applyFill="1"/>
    <xf numFmtId="0" fontId="1" fillId="0" borderId="0" xfId="0" applyFont="1" applyBorder="1" applyAlignment="1">
      <alignment vertical="top" wrapText="1"/>
    </xf>
    <xf numFmtId="0" fontId="0" fillId="0" borderId="0" xfId="0" applyBorder="1" applyAlignment="1"/>
    <xf numFmtId="0" fontId="1" fillId="0" borderId="10" xfId="0" applyFont="1" applyBorder="1" applyAlignment="1">
      <alignment horizontal="center" vertical="top" wrapText="1" shrinkToFit="1"/>
    </xf>
    <xf numFmtId="0" fontId="1" fillId="0" borderId="11" xfId="0" applyFont="1" applyBorder="1" applyAlignment="1">
      <alignment horizontal="center" vertical="top" wrapText="1" shrinkToFit="1"/>
    </xf>
    <xf numFmtId="0" fontId="1" fillId="0" borderId="12" xfId="0" applyFont="1" applyBorder="1" applyAlignment="1">
      <alignment horizontal="center" vertical="top" wrapText="1" shrinkToFi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0" fontId="2" fillId="0" borderId="8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1"/>
  <sheetViews>
    <sheetView tabSelected="1" view="pageBreakPreview" zoomScale="98" zoomScaleNormal="68" zoomScaleSheetLayoutView="98" workbookViewId="0">
      <selection activeCell="G7" sqref="G7"/>
    </sheetView>
  </sheetViews>
  <sheetFormatPr defaultRowHeight="15"/>
  <cols>
    <col min="1" max="1" width="9.5703125" customWidth="1"/>
    <col min="2" max="2" width="13.140625" customWidth="1"/>
    <col min="3" max="3" width="12.42578125" customWidth="1"/>
    <col min="4" max="5" width="9.5703125" customWidth="1"/>
    <col min="6" max="6" width="14.7109375" customWidth="1"/>
    <col min="7" max="7" width="11.42578125" customWidth="1"/>
    <col min="8" max="8" width="10.85546875" customWidth="1"/>
    <col min="9" max="9" width="10.42578125" customWidth="1"/>
    <col min="10" max="10" width="10.5703125" customWidth="1"/>
    <col min="11" max="11" width="10.7109375" style="18" customWidth="1"/>
    <col min="12" max="12" width="12" style="18" customWidth="1"/>
    <col min="13" max="13" width="10.42578125" customWidth="1"/>
    <col min="14" max="14" width="10.28515625" customWidth="1"/>
    <col min="15" max="15" width="14.28515625" customWidth="1"/>
    <col min="16" max="16" width="12.42578125" bestFit="1" customWidth="1"/>
    <col min="17" max="17" width="11.42578125" bestFit="1" customWidth="1"/>
  </cols>
  <sheetData>
    <row r="1" spans="1:16" ht="45.75" customHeight="1">
      <c r="K1" s="69" t="s">
        <v>25</v>
      </c>
      <c r="L1" s="69"/>
      <c r="M1" s="69"/>
      <c r="N1" s="69"/>
      <c r="O1" s="69"/>
    </row>
    <row r="2" spans="1:16" ht="30" customHeight="1">
      <c r="A2" s="70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6" ht="15.75" customHeight="1">
      <c r="A3" s="55" t="s">
        <v>6</v>
      </c>
      <c r="B3" s="55" t="s">
        <v>7</v>
      </c>
      <c r="C3" s="55" t="s">
        <v>17</v>
      </c>
      <c r="D3" s="55" t="s">
        <v>18</v>
      </c>
      <c r="E3" s="55" t="s">
        <v>8</v>
      </c>
      <c r="F3" s="55" t="s">
        <v>9</v>
      </c>
      <c r="G3" s="66" t="s">
        <v>10</v>
      </c>
      <c r="H3" s="67"/>
      <c r="I3" s="67"/>
      <c r="J3" s="67"/>
      <c r="K3" s="67"/>
      <c r="L3" s="67"/>
      <c r="M3" s="67"/>
      <c r="N3" s="68"/>
      <c r="O3" s="55" t="s">
        <v>12</v>
      </c>
    </row>
    <row r="4" spans="1:16" ht="67.900000000000006" customHeight="1">
      <c r="A4" s="56"/>
      <c r="B4" s="56"/>
      <c r="C4" s="56"/>
      <c r="D4" s="56"/>
      <c r="E4" s="56"/>
      <c r="F4" s="56"/>
      <c r="G4" s="29" t="s">
        <v>11</v>
      </c>
      <c r="H4" s="29">
        <v>2014</v>
      </c>
      <c r="I4" s="29">
        <v>2015</v>
      </c>
      <c r="J4" s="29">
        <v>2016</v>
      </c>
      <c r="K4" s="30">
        <v>2017</v>
      </c>
      <c r="L4" s="30">
        <v>2018</v>
      </c>
      <c r="M4" s="31">
        <v>2019</v>
      </c>
      <c r="N4" s="31">
        <v>2020</v>
      </c>
      <c r="O4" s="56"/>
    </row>
    <row r="5" spans="1:16" ht="13.5" customHeight="1">
      <c r="A5" s="3">
        <v>1</v>
      </c>
      <c r="B5" s="3">
        <v>2</v>
      </c>
      <c r="C5" s="3">
        <v>3</v>
      </c>
      <c r="D5" s="3"/>
      <c r="E5" s="3">
        <v>4</v>
      </c>
      <c r="F5" s="3">
        <v>5</v>
      </c>
      <c r="G5" s="3">
        <v>6</v>
      </c>
      <c r="H5" s="3"/>
      <c r="I5" s="3"/>
      <c r="J5" s="3"/>
      <c r="K5" s="15">
        <v>7</v>
      </c>
      <c r="L5" s="15">
        <v>8</v>
      </c>
      <c r="M5" s="4">
        <v>9</v>
      </c>
      <c r="N5" s="4">
        <v>10</v>
      </c>
      <c r="O5" s="4">
        <v>11</v>
      </c>
    </row>
    <row r="6" spans="1:16" ht="24" customHeight="1">
      <c r="A6" s="52" t="s">
        <v>19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4"/>
    </row>
    <row r="7" spans="1:16" ht="25.5" customHeight="1">
      <c r="A7" s="43" t="s">
        <v>0</v>
      </c>
      <c r="B7" s="43" t="s">
        <v>14</v>
      </c>
      <c r="C7" s="46" t="s">
        <v>24</v>
      </c>
      <c r="D7" s="46"/>
      <c r="E7" s="49" t="s">
        <v>15</v>
      </c>
      <c r="F7" s="5" t="s">
        <v>1</v>
      </c>
      <c r="G7" s="12">
        <f>SUM(H7:N7)</f>
        <v>190085905.50999999</v>
      </c>
      <c r="H7" s="12">
        <f t="shared" ref="H7:J7" si="0">SUM(H9:H13)</f>
        <v>16279704.75</v>
      </c>
      <c r="I7" s="12">
        <f>SUM(I9:I13)</f>
        <v>17874022</v>
      </c>
      <c r="J7" s="12">
        <f t="shared" si="0"/>
        <v>24158672</v>
      </c>
      <c r="K7" s="16">
        <f>K9+K10+K11+K13</f>
        <v>30900099.93</v>
      </c>
      <c r="L7" s="16">
        <f>L9+L10+L11+L13</f>
        <v>46189923.829999998</v>
      </c>
      <c r="M7" s="16">
        <f>M9+M10+M11+M13</f>
        <v>54647415</v>
      </c>
      <c r="N7" s="16">
        <f t="shared" ref="N7" si="1">N9+N10+N11+N13</f>
        <v>36068</v>
      </c>
      <c r="O7" s="40" t="s">
        <v>21</v>
      </c>
      <c r="P7" s="8"/>
    </row>
    <row r="8" spans="1:16" ht="14.25" customHeight="1">
      <c r="A8" s="44"/>
      <c r="B8" s="44"/>
      <c r="C8" s="47"/>
      <c r="D8" s="47"/>
      <c r="E8" s="50"/>
      <c r="F8" s="5" t="s">
        <v>2</v>
      </c>
      <c r="G8" s="12"/>
      <c r="H8" s="12"/>
      <c r="I8" s="12"/>
      <c r="J8" s="12"/>
      <c r="K8" s="16"/>
      <c r="L8" s="16"/>
      <c r="M8" s="12"/>
      <c r="N8" s="13"/>
      <c r="O8" s="41"/>
      <c r="P8" s="1"/>
    </row>
    <row r="9" spans="1:16" ht="28.15" customHeight="1">
      <c r="A9" s="44"/>
      <c r="B9" s="44"/>
      <c r="C9" s="47"/>
      <c r="D9" s="47"/>
      <c r="E9" s="50"/>
      <c r="F9" s="5" t="s">
        <v>3</v>
      </c>
      <c r="G9" s="12">
        <f>SUM(H9:N9)</f>
        <v>35856096.120000005</v>
      </c>
      <c r="H9" s="12">
        <v>3561930</v>
      </c>
      <c r="I9" s="12">
        <v>3483232.8</v>
      </c>
      <c r="J9" s="12">
        <v>4529505</v>
      </c>
      <c r="K9" s="16">
        <v>7072296</v>
      </c>
      <c r="L9" s="16">
        <v>8607940.3900000006</v>
      </c>
      <c r="M9" s="12">
        <v>8601191.9299999997</v>
      </c>
      <c r="N9" s="12">
        <v>0</v>
      </c>
      <c r="O9" s="41"/>
      <c r="P9" s="1"/>
    </row>
    <row r="10" spans="1:16" ht="25.5">
      <c r="A10" s="44"/>
      <c r="B10" s="44"/>
      <c r="C10" s="47"/>
      <c r="D10" s="47"/>
      <c r="E10" s="50"/>
      <c r="F10" s="5" t="s">
        <v>4</v>
      </c>
      <c r="G10" s="12">
        <f t="shared" ref="G10:G11" si="2">SUM(H10:N10)</f>
        <v>28549922.390000001</v>
      </c>
      <c r="H10" s="12">
        <v>3971721.45</v>
      </c>
      <c r="I10" s="12">
        <v>2802887.1</v>
      </c>
      <c r="J10" s="12">
        <v>3325710</v>
      </c>
      <c r="K10" s="16">
        <v>4991166</v>
      </c>
      <c r="L10" s="16">
        <v>8216483.3700000001</v>
      </c>
      <c r="M10" s="12">
        <v>5241954.47</v>
      </c>
      <c r="N10" s="12">
        <v>0</v>
      </c>
      <c r="O10" s="41"/>
      <c r="P10" s="34"/>
    </row>
    <row r="11" spans="1:16" ht="25.5">
      <c r="A11" s="44"/>
      <c r="B11" s="44"/>
      <c r="C11" s="47"/>
      <c r="D11" s="47"/>
      <c r="E11" s="50"/>
      <c r="F11" s="5" t="s">
        <v>5</v>
      </c>
      <c r="G11" s="12">
        <f t="shared" si="2"/>
        <v>23879825.640000001</v>
      </c>
      <c r="H11" s="12">
        <f>3931383-1618703.3</f>
        <v>2312679.7000000002</v>
      </c>
      <c r="I11" s="12">
        <v>2478282.1</v>
      </c>
      <c r="J11" s="12">
        <v>3325710</v>
      </c>
      <c r="K11" s="16">
        <v>4020496</v>
      </c>
      <c r="L11" s="32">
        <v>6269081.2400000002</v>
      </c>
      <c r="M11" s="12">
        <f>5437508.6</f>
        <v>5437508.5999999996</v>
      </c>
      <c r="N11" s="12">
        <f>N12</f>
        <v>36068</v>
      </c>
      <c r="O11" s="41"/>
      <c r="P11" s="1"/>
    </row>
    <row r="12" spans="1:16" ht="38.25">
      <c r="A12" s="44"/>
      <c r="B12" s="44"/>
      <c r="C12" s="47"/>
      <c r="D12" s="47"/>
      <c r="E12" s="50"/>
      <c r="F12" s="5" t="s">
        <v>22</v>
      </c>
      <c r="G12" s="12">
        <f>SUM(H12:N12)</f>
        <v>566002.5</v>
      </c>
      <c r="H12" s="12">
        <v>0</v>
      </c>
      <c r="I12" s="12">
        <v>0</v>
      </c>
      <c r="J12" s="12">
        <v>0</v>
      </c>
      <c r="K12" s="16">
        <v>92745</v>
      </c>
      <c r="L12" s="16">
        <v>200174.5</v>
      </c>
      <c r="M12" s="12">
        <v>237015</v>
      </c>
      <c r="N12" s="12">
        <v>36068</v>
      </c>
      <c r="O12" s="41"/>
      <c r="P12" s="8"/>
    </row>
    <row r="13" spans="1:16">
      <c r="A13" s="45"/>
      <c r="B13" s="45"/>
      <c r="C13" s="48"/>
      <c r="D13" s="48"/>
      <c r="E13" s="51"/>
      <c r="F13" s="5" t="s">
        <v>16</v>
      </c>
      <c r="G13" s="12">
        <f>SUM(H13:N13)</f>
        <v>101800061.36</v>
      </c>
      <c r="H13" s="12">
        <v>6433373.5999999996</v>
      </c>
      <c r="I13" s="12">
        <v>9109620</v>
      </c>
      <c r="J13" s="12">
        <v>12977747</v>
      </c>
      <c r="K13" s="16">
        <v>14816141.93</v>
      </c>
      <c r="L13" s="16">
        <v>23096418.829999998</v>
      </c>
      <c r="M13" s="12">
        <v>35366760</v>
      </c>
      <c r="N13" s="12">
        <v>0</v>
      </c>
      <c r="O13" s="42"/>
      <c r="P13" s="1"/>
    </row>
    <row r="14" spans="1:16" s="21" customFormat="1" ht="26.45" customHeight="1">
      <c r="A14" s="57" t="s">
        <v>13</v>
      </c>
      <c r="B14" s="58"/>
      <c r="C14" s="58"/>
      <c r="D14" s="58"/>
      <c r="E14" s="59"/>
      <c r="F14" s="19" t="s">
        <v>1</v>
      </c>
      <c r="G14" s="20">
        <f>G7</f>
        <v>190085905.50999999</v>
      </c>
      <c r="H14" s="20">
        <f>H16+H17+H18+H20</f>
        <v>16279704.75</v>
      </c>
      <c r="I14" s="20">
        <f t="shared" ref="I14:N14" si="3">I16+I17+I18+I20</f>
        <v>17874022</v>
      </c>
      <c r="J14" s="20">
        <f t="shared" si="3"/>
        <v>24158672</v>
      </c>
      <c r="K14" s="20">
        <f t="shared" si="3"/>
        <v>30900099.93</v>
      </c>
      <c r="L14" s="20">
        <f t="shared" si="3"/>
        <v>46189923.829999998</v>
      </c>
      <c r="M14" s="20">
        <f>M16+M17+M18+M20</f>
        <v>54647415</v>
      </c>
      <c r="N14" s="20">
        <f t="shared" si="3"/>
        <v>36068</v>
      </c>
      <c r="O14" s="63"/>
    </row>
    <row r="15" spans="1:16" s="21" customFormat="1" ht="15" customHeight="1">
      <c r="A15" s="60"/>
      <c r="B15" s="61"/>
      <c r="C15" s="61"/>
      <c r="D15" s="61"/>
      <c r="E15" s="62"/>
      <c r="F15" s="19" t="s">
        <v>2</v>
      </c>
      <c r="G15" s="20"/>
      <c r="H15" s="20"/>
      <c r="I15" s="20"/>
      <c r="J15" s="20"/>
      <c r="K15" s="20"/>
      <c r="L15" s="20"/>
      <c r="M15" s="20"/>
      <c r="N15" s="20"/>
      <c r="O15" s="64"/>
    </row>
    <row r="16" spans="1:16" s="21" customFormat="1" ht="30" customHeight="1">
      <c r="A16" s="60"/>
      <c r="B16" s="61"/>
      <c r="C16" s="61"/>
      <c r="D16" s="61"/>
      <c r="E16" s="62"/>
      <c r="F16" s="19" t="s">
        <v>3</v>
      </c>
      <c r="G16" s="20">
        <f t="shared" ref="G16" si="4">G9</f>
        <v>35856096.120000005</v>
      </c>
      <c r="H16" s="20">
        <f t="shared" ref="H16:N16" si="5">H9</f>
        <v>3561930</v>
      </c>
      <c r="I16" s="20">
        <f t="shared" si="5"/>
        <v>3483232.8</v>
      </c>
      <c r="J16" s="20">
        <f t="shared" si="5"/>
        <v>4529505</v>
      </c>
      <c r="K16" s="20">
        <f t="shared" si="5"/>
        <v>7072296</v>
      </c>
      <c r="L16" s="20">
        <f t="shared" si="5"/>
        <v>8607940.3900000006</v>
      </c>
      <c r="M16" s="20">
        <f t="shared" si="5"/>
        <v>8601191.9299999997</v>
      </c>
      <c r="N16" s="20">
        <f t="shared" si="5"/>
        <v>0</v>
      </c>
      <c r="O16" s="64"/>
    </row>
    <row r="17" spans="1:16" s="21" customFormat="1" ht="25.5">
      <c r="A17" s="60"/>
      <c r="B17" s="61"/>
      <c r="C17" s="61"/>
      <c r="D17" s="61"/>
      <c r="E17" s="62"/>
      <c r="F17" s="19" t="s">
        <v>4</v>
      </c>
      <c r="G17" s="20">
        <f t="shared" ref="G17" si="6">G10</f>
        <v>28549922.390000001</v>
      </c>
      <c r="H17" s="20">
        <f t="shared" ref="H17:N17" si="7">H10</f>
        <v>3971721.45</v>
      </c>
      <c r="I17" s="20">
        <f t="shared" si="7"/>
        <v>2802887.1</v>
      </c>
      <c r="J17" s="20">
        <f t="shared" si="7"/>
        <v>3325710</v>
      </c>
      <c r="K17" s="20">
        <f t="shared" si="7"/>
        <v>4991166</v>
      </c>
      <c r="L17" s="20">
        <f t="shared" si="7"/>
        <v>8216483.3700000001</v>
      </c>
      <c r="M17" s="20">
        <f>M10</f>
        <v>5241954.47</v>
      </c>
      <c r="N17" s="20">
        <f t="shared" si="7"/>
        <v>0</v>
      </c>
      <c r="O17" s="64"/>
    </row>
    <row r="18" spans="1:16" s="21" customFormat="1" ht="25.5">
      <c r="A18" s="60"/>
      <c r="B18" s="61"/>
      <c r="C18" s="61"/>
      <c r="D18" s="61"/>
      <c r="E18" s="62"/>
      <c r="F18" s="19" t="s">
        <v>5</v>
      </c>
      <c r="G18" s="20">
        <f t="shared" ref="G18" si="8">G11</f>
        <v>23879825.640000001</v>
      </c>
      <c r="H18" s="20">
        <f t="shared" ref="H18:N18" si="9">H11</f>
        <v>2312679.7000000002</v>
      </c>
      <c r="I18" s="20">
        <f t="shared" si="9"/>
        <v>2478282.1</v>
      </c>
      <c r="J18" s="20">
        <f t="shared" si="9"/>
        <v>3325710</v>
      </c>
      <c r="K18" s="20">
        <f>K11</f>
        <v>4020496</v>
      </c>
      <c r="L18" s="33">
        <f t="shared" si="9"/>
        <v>6269081.2400000002</v>
      </c>
      <c r="M18" s="20">
        <f>M11</f>
        <v>5437508.5999999996</v>
      </c>
      <c r="N18" s="20">
        <f t="shared" si="9"/>
        <v>36068</v>
      </c>
      <c r="O18" s="64"/>
    </row>
    <row r="19" spans="1:16" s="21" customFormat="1" ht="38.25">
      <c r="A19" s="22"/>
      <c r="B19" s="23"/>
      <c r="C19" s="23"/>
      <c r="D19" s="23"/>
      <c r="E19" s="24"/>
      <c r="F19" s="19" t="s">
        <v>23</v>
      </c>
      <c r="G19" s="20">
        <f>G12</f>
        <v>566002.5</v>
      </c>
      <c r="H19" s="20">
        <f t="shared" ref="H19:N19" si="10">H12</f>
        <v>0</v>
      </c>
      <c r="I19" s="20">
        <f t="shared" si="10"/>
        <v>0</v>
      </c>
      <c r="J19" s="20">
        <f t="shared" si="10"/>
        <v>0</v>
      </c>
      <c r="K19" s="20">
        <f t="shared" si="10"/>
        <v>92745</v>
      </c>
      <c r="L19" s="20">
        <f t="shared" si="10"/>
        <v>200174.5</v>
      </c>
      <c r="M19" s="20">
        <f t="shared" si="10"/>
        <v>237015</v>
      </c>
      <c r="N19" s="20">
        <f t="shared" si="10"/>
        <v>36068</v>
      </c>
      <c r="O19" s="64"/>
      <c r="P19" s="25"/>
    </row>
    <row r="20" spans="1:16" s="21" customFormat="1">
      <c r="A20" s="26"/>
      <c r="B20" s="27"/>
      <c r="C20" s="27"/>
      <c r="D20" s="27"/>
      <c r="E20" s="28"/>
      <c r="F20" s="19" t="s">
        <v>16</v>
      </c>
      <c r="G20" s="20">
        <f>G13</f>
        <v>101800061.36</v>
      </c>
      <c r="H20" s="20">
        <f t="shared" ref="H20:N20" si="11">H13</f>
        <v>6433373.5999999996</v>
      </c>
      <c r="I20" s="20">
        <f t="shared" si="11"/>
        <v>9109620</v>
      </c>
      <c r="J20" s="20">
        <f t="shared" si="11"/>
        <v>12977747</v>
      </c>
      <c r="K20" s="20">
        <f t="shared" si="11"/>
        <v>14816141.93</v>
      </c>
      <c r="L20" s="20">
        <f t="shared" si="11"/>
        <v>23096418.829999998</v>
      </c>
      <c r="M20" s="20">
        <f>M13</f>
        <v>35366760</v>
      </c>
      <c r="N20" s="20">
        <f t="shared" si="11"/>
        <v>0</v>
      </c>
      <c r="O20" s="65"/>
    </row>
    <row r="21" spans="1:16">
      <c r="A21" s="6"/>
      <c r="B21" s="6"/>
      <c r="C21" s="6"/>
      <c r="D21" s="6"/>
      <c r="E21" s="7"/>
      <c r="F21" s="38"/>
      <c r="G21" s="7"/>
      <c r="H21" s="7"/>
      <c r="I21" s="7"/>
      <c r="J21" s="7"/>
      <c r="K21" s="17"/>
      <c r="L21" s="37"/>
      <c r="M21" s="35"/>
      <c r="N21" s="6"/>
      <c r="O21" s="6"/>
    </row>
    <row r="22" spans="1:16">
      <c r="A22" s="6"/>
      <c r="B22" s="6"/>
      <c r="C22" s="6"/>
      <c r="D22" s="6"/>
      <c r="E22" s="7"/>
      <c r="F22" s="39"/>
      <c r="G22" s="7"/>
      <c r="H22" s="7"/>
      <c r="I22" s="7"/>
      <c r="J22" s="7"/>
      <c r="K22" s="17"/>
      <c r="L22" s="37"/>
      <c r="M22" s="35"/>
      <c r="N22" s="6"/>
      <c r="O22" s="6"/>
    </row>
    <row r="23" spans="1:16">
      <c r="E23" s="2"/>
      <c r="F23" s="39"/>
      <c r="G23" s="2"/>
      <c r="H23" s="2"/>
      <c r="I23" s="2"/>
      <c r="J23" s="2"/>
      <c r="M23" s="36">
        <v>35366760</v>
      </c>
    </row>
    <row r="24" spans="1:16">
      <c r="E24" s="2"/>
      <c r="F24" s="39"/>
      <c r="G24" s="2"/>
      <c r="H24" s="2"/>
      <c r="I24" s="2"/>
      <c r="J24" s="2"/>
      <c r="M24" s="36">
        <f>M22+M23</f>
        <v>35366760</v>
      </c>
    </row>
    <row r="25" spans="1:16">
      <c r="E25" s="2"/>
      <c r="F25" s="39"/>
      <c r="G25" s="2"/>
      <c r="H25" s="2"/>
      <c r="I25" s="2"/>
      <c r="J25" s="2"/>
    </row>
    <row r="26" spans="1:16">
      <c r="E26" s="2"/>
      <c r="F26" s="39"/>
      <c r="G26" s="2"/>
      <c r="H26" s="2"/>
      <c r="I26" s="2"/>
      <c r="J26" s="2"/>
    </row>
    <row r="27" spans="1:16">
      <c r="E27" s="2"/>
      <c r="F27" s="39"/>
      <c r="G27" s="2"/>
      <c r="H27" s="2"/>
      <c r="I27" s="2"/>
      <c r="J27" s="2"/>
    </row>
    <row r="28" spans="1:16">
      <c r="E28" s="2"/>
      <c r="F28" s="39"/>
      <c r="G28" s="2"/>
      <c r="H28" s="2"/>
      <c r="I28" s="2"/>
      <c r="J28" s="2"/>
    </row>
    <row r="29" spans="1:16">
      <c r="E29" s="2"/>
      <c r="F29" s="39"/>
      <c r="G29" s="2"/>
      <c r="H29" s="2"/>
      <c r="I29" s="2"/>
      <c r="J29" s="2"/>
    </row>
    <row r="30" spans="1:16">
      <c r="E30" s="2"/>
      <c r="F30" s="39"/>
      <c r="G30" s="2"/>
      <c r="H30" s="2"/>
      <c r="I30" s="2"/>
      <c r="J30" s="2"/>
    </row>
    <row r="31" spans="1:16">
      <c r="E31" s="2"/>
      <c r="F31" s="39"/>
      <c r="G31" s="2"/>
      <c r="H31" s="2"/>
      <c r="I31" s="2"/>
      <c r="J31" s="2"/>
    </row>
    <row r="32" spans="1:16">
      <c r="E32" s="2"/>
      <c r="F32" s="39"/>
      <c r="G32" s="2"/>
      <c r="H32" s="2"/>
      <c r="I32" s="2"/>
      <c r="J32" s="2"/>
    </row>
    <row r="33" spans="5:10">
      <c r="E33" s="2"/>
      <c r="F33" s="39"/>
      <c r="G33" s="2"/>
      <c r="H33" s="2"/>
      <c r="I33" s="2"/>
      <c r="J33" s="2"/>
    </row>
    <row r="34" spans="5:10">
      <c r="E34" s="2"/>
      <c r="F34" s="39"/>
      <c r="G34" s="2"/>
      <c r="H34" s="2"/>
      <c r="I34" s="2"/>
      <c r="J34" s="2"/>
    </row>
    <row r="35" spans="5:10">
      <c r="E35" s="2"/>
      <c r="F35" s="39"/>
      <c r="G35" s="2"/>
      <c r="H35" s="2"/>
      <c r="I35" s="2"/>
      <c r="J35" s="2"/>
    </row>
    <row r="36" spans="5:10">
      <c r="E36" s="2"/>
      <c r="F36" s="9"/>
      <c r="G36" s="2"/>
      <c r="H36" s="2"/>
      <c r="I36" s="2"/>
      <c r="J36" s="2"/>
    </row>
    <row r="37" spans="5:10">
      <c r="E37" s="2"/>
      <c r="F37" s="9"/>
      <c r="G37" s="2"/>
      <c r="H37" s="2"/>
      <c r="I37" s="2"/>
      <c r="J37" s="2"/>
    </row>
    <row r="38" spans="5:10">
      <c r="E38" s="2"/>
      <c r="F38" s="9"/>
      <c r="G38" s="2"/>
      <c r="H38" s="2"/>
      <c r="I38" s="2"/>
      <c r="J38" s="2"/>
    </row>
    <row r="39" spans="5:10">
      <c r="E39" s="2"/>
      <c r="F39" s="9"/>
      <c r="G39" s="2"/>
      <c r="H39" s="2"/>
      <c r="I39" s="2"/>
      <c r="J39" s="2"/>
    </row>
    <row r="40" spans="5:10">
      <c r="E40" s="2"/>
      <c r="F40" s="9"/>
      <c r="G40" s="2"/>
      <c r="H40" s="2"/>
      <c r="I40" s="2"/>
      <c r="J40" s="2"/>
    </row>
    <row r="41" spans="5:10">
      <c r="E41" s="2"/>
      <c r="F41" s="9"/>
      <c r="G41" s="2"/>
      <c r="H41" s="2"/>
      <c r="I41" s="2"/>
      <c r="J41" s="2"/>
    </row>
    <row r="42" spans="5:10">
      <c r="E42" s="2"/>
      <c r="F42" s="9"/>
      <c r="G42" s="2"/>
      <c r="H42" s="2"/>
      <c r="I42" s="2"/>
      <c r="J42" s="2"/>
    </row>
    <row r="43" spans="5:10">
      <c r="E43" s="2"/>
      <c r="F43" s="10"/>
      <c r="G43" s="2"/>
      <c r="H43" s="2"/>
      <c r="I43" s="2"/>
      <c r="J43" s="2"/>
    </row>
    <row r="44" spans="5:10">
      <c r="E44" s="2"/>
      <c r="F44" s="11"/>
      <c r="G44" s="2"/>
      <c r="H44" s="2"/>
      <c r="I44" s="2"/>
      <c r="J44" s="2"/>
    </row>
    <row r="45" spans="5:10">
      <c r="E45" s="2"/>
      <c r="F45" s="14"/>
      <c r="G45" s="2"/>
      <c r="H45" s="2"/>
      <c r="I45" s="2"/>
      <c r="J45" s="2"/>
    </row>
    <row r="46" spans="5:10">
      <c r="E46" s="2"/>
      <c r="F46" s="14"/>
      <c r="G46" s="2"/>
      <c r="H46" s="2"/>
      <c r="I46" s="2"/>
      <c r="J46" s="2"/>
    </row>
    <row r="47" spans="5:10">
      <c r="E47" s="2"/>
      <c r="F47" s="14"/>
      <c r="G47" s="2"/>
      <c r="H47" s="2"/>
      <c r="I47" s="2"/>
      <c r="J47" s="2"/>
    </row>
    <row r="48" spans="5:10">
      <c r="E48" s="2"/>
      <c r="F48" s="14"/>
      <c r="G48" s="2"/>
      <c r="H48" s="2"/>
      <c r="I48" s="2"/>
      <c r="J48" s="2"/>
    </row>
    <row r="49" spans="6:6">
      <c r="F49" s="14"/>
    </row>
    <row r="50" spans="6:6">
      <c r="F50" s="14"/>
    </row>
    <row r="51" spans="6:6">
      <c r="F51" s="14"/>
    </row>
    <row r="52" spans="6:6">
      <c r="F52" s="14"/>
    </row>
    <row r="53" spans="6:6">
      <c r="F53" s="14"/>
    </row>
    <row r="54" spans="6:6">
      <c r="F54" s="14"/>
    </row>
    <row r="55" spans="6:6">
      <c r="F55" s="14"/>
    </row>
    <row r="56" spans="6:6">
      <c r="F56" s="14"/>
    </row>
    <row r="57" spans="6:6">
      <c r="F57" s="14"/>
    </row>
    <row r="58" spans="6:6">
      <c r="F58" s="14"/>
    </row>
    <row r="59" spans="6:6">
      <c r="F59" s="14"/>
    </row>
    <row r="60" spans="6:6">
      <c r="F60" s="14"/>
    </row>
    <row r="61" spans="6:6">
      <c r="F61" s="14"/>
    </row>
    <row r="62" spans="6:6">
      <c r="F62" s="14"/>
    </row>
    <row r="63" spans="6:6">
      <c r="F63" s="10"/>
    </row>
    <row r="64" spans="6:6">
      <c r="F64" s="7"/>
    </row>
    <row r="65" spans="6:6">
      <c r="F65" s="7"/>
    </row>
    <row r="66" spans="6:6">
      <c r="F66" s="7"/>
    </row>
    <row r="67" spans="6:6">
      <c r="F67" s="7"/>
    </row>
    <row r="68" spans="6:6">
      <c r="F68" s="7"/>
    </row>
    <row r="69" spans="6:6">
      <c r="F69" s="7"/>
    </row>
    <row r="70" spans="6:6">
      <c r="F70" s="7"/>
    </row>
    <row r="71" spans="6:6">
      <c r="F71" s="2"/>
    </row>
  </sheetData>
  <mergeCells count="20">
    <mergeCell ref="K1:O1"/>
    <mergeCell ref="B3:B4"/>
    <mergeCell ref="C3:C4"/>
    <mergeCell ref="E3:E4"/>
    <mergeCell ref="F3:F4"/>
    <mergeCell ref="A2:O2"/>
    <mergeCell ref="A6:O6"/>
    <mergeCell ref="D3:D4"/>
    <mergeCell ref="D7:D13"/>
    <mergeCell ref="A14:E18"/>
    <mergeCell ref="O14:O20"/>
    <mergeCell ref="A3:A4"/>
    <mergeCell ref="G3:N3"/>
    <mergeCell ref="O3:O4"/>
    <mergeCell ref="F21:F35"/>
    <mergeCell ref="O7:O13"/>
    <mergeCell ref="B7:B13"/>
    <mergeCell ref="A7:A13"/>
    <mergeCell ref="C7:C13"/>
    <mergeCell ref="E7:E1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180" verticalDpi="18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</vt:lpstr>
      <vt:lpstr>перечень!Область_печати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2015-12-09T06:51:16Z</cp:lastPrinted>
  <dcterms:created xsi:type="dcterms:W3CDTF">2006-09-28T05:33:49Z</dcterms:created>
  <dcterms:modified xsi:type="dcterms:W3CDTF">2020-03-23T06:46:06Z</dcterms:modified>
</cp:coreProperties>
</file>