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Лист4" sheetId="13"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Приложение!$9:$10</definedName>
    <definedName name="_xlnm.Print_Area" localSheetId="0">'для руководства'!$A$1:$K$193</definedName>
    <definedName name="_xlnm.Print_Area" localSheetId="1">'доходы по федер бюдж'!$A$1:$K$193</definedName>
  </definedNames>
  <calcPr calcId="124519"/>
</workbook>
</file>

<file path=xl/calcChain.xml><?xml version="1.0" encoding="utf-8"?>
<calcChain xmlns="http://schemas.openxmlformats.org/spreadsheetml/2006/main">
  <c r="H48" i="14"/>
  <c r="E48"/>
  <c r="H44" i="12"/>
  <c r="E44"/>
  <c r="E82" i="14"/>
  <c r="E83"/>
  <c r="E78" i="12"/>
  <c r="D77" i="14"/>
  <c r="C77"/>
  <c r="D73" i="12"/>
  <c r="C73"/>
  <c r="E57" i="14"/>
  <c r="K50"/>
  <c r="H50"/>
  <c r="E50"/>
  <c r="K46" i="12"/>
  <c r="H46"/>
  <c r="E46"/>
  <c r="E53"/>
  <c r="F77" i="14"/>
  <c r="G77"/>
  <c r="I77"/>
  <c r="J77"/>
  <c r="E69" i="12"/>
  <c r="F73"/>
  <c r="G73"/>
  <c r="I73"/>
  <c r="J73"/>
  <c r="E79"/>
  <c r="D59" i="14"/>
  <c r="C59"/>
  <c r="E76"/>
  <c r="D55" i="12"/>
  <c r="C55"/>
  <c r="E72"/>
  <c r="F85" i="14" l="1"/>
  <c r="H85" s="1"/>
  <c r="E85"/>
  <c r="K84"/>
  <c r="E84"/>
  <c r="K81"/>
  <c r="H81"/>
  <c r="E81"/>
  <c r="K80"/>
  <c r="H80"/>
  <c r="E80"/>
  <c r="K79"/>
  <c r="H79"/>
  <c r="E79"/>
  <c r="K78"/>
  <c r="K77" s="1"/>
  <c r="H78"/>
  <c r="E78"/>
  <c r="K75"/>
  <c r="H75"/>
  <c r="E75"/>
  <c r="K74"/>
  <c r="H74"/>
  <c r="E74"/>
  <c r="K73"/>
  <c r="H73"/>
  <c r="E73"/>
  <c r="K72"/>
  <c r="H72"/>
  <c r="E72"/>
  <c r="K71"/>
  <c r="H71"/>
  <c r="E71"/>
  <c r="K70"/>
  <c r="H70"/>
  <c r="E70"/>
  <c r="K69"/>
  <c r="H69"/>
  <c r="E69"/>
  <c r="K68"/>
  <c r="H68"/>
  <c r="E68"/>
  <c r="K67"/>
  <c r="H67"/>
  <c r="E67"/>
  <c r="K66"/>
  <c r="H66"/>
  <c r="E66"/>
  <c r="K65"/>
  <c r="H65"/>
  <c r="E65"/>
  <c r="K64"/>
  <c r="H64"/>
  <c r="E64"/>
  <c r="K63"/>
  <c r="H63"/>
  <c r="E63"/>
  <c r="K62"/>
  <c r="H62"/>
  <c r="E62"/>
  <c r="K61"/>
  <c r="H61"/>
  <c r="E61"/>
  <c r="K60"/>
  <c r="K59" s="1"/>
  <c r="H60"/>
  <c r="E60"/>
  <c r="J59"/>
  <c r="I59"/>
  <c r="G59"/>
  <c r="F59"/>
  <c r="K58"/>
  <c r="H58"/>
  <c r="E58"/>
  <c r="K56"/>
  <c r="H56"/>
  <c r="E56"/>
  <c r="K55"/>
  <c r="H55"/>
  <c r="E55"/>
  <c r="K54"/>
  <c r="H54"/>
  <c r="E54"/>
  <c r="K53"/>
  <c r="H53"/>
  <c r="E53"/>
  <c r="K52"/>
  <c r="H52"/>
  <c r="E52"/>
  <c r="K51"/>
  <c r="H51"/>
  <c r="E51"/>
  <c r="E49"/>
  <c r="K47"/>
  <c r="H47"/>
  <c r="E47"/>
  <c r="K46"/>
  <c r="H46"/>
  <c r="E46"/>
  <c r="K45"/>
  <c r="H45"/>
  <c r="H44" s="1"/>
  <c r="E45"/>
  <c r="J44"/>
  <c r="I44"/>
  <c r="G44"/>
  <c r="F44"/>
  <c r="E44"/>
  <c r="D44"/>
  <c r="C44"/>
  <c r="K43"/>
  <c r="H43"/>
  <c r="H42" s="1"/>
  <c r="E43"/>
  <c r="K42"/>
  <c r="J42"/>
  <c r="I42"/>
  <c r="G42"/>
  <c r="F42"/>
  <c r="F41" s="1"/>
  <c r="F40" s="1"/>
  <c r="E42"/>
  <c r="D42"/>
  <c r="C42"/>
  <c r="J41"/>
  <c r="J40" s="1"/>
  <c r="K35"/>
  <c r="J35"/>
  <c r="I35"/>
  <c r="H35"/>
  <c r="G35"/>
  <c r="F35"/>
  <c r="E35"/>
  <c r="D35"/>
  <c r="C35"/>
  <c r="K33"/>
  <c r="J33"/>
  <c r="I33"/>
  <c r="H33"/>
  <c r="G33"/>
  <c r="F33"/>
  <c r="E33"/>
  <c r="D33"/>
  <c r="C33"/>
  <c r="K29"/>
  <c r="J29"/>
  <c r="I29"/>
  <c r="H29"/>
  <c r="G29"/>
  <c r="F29"/>
  <c r="E29"/>
  <c r="D29"/>
  <c r="C29"/>
  <c r="K25"/>
  <c r="J25"/>
  <c r="I25"/>
  <c r="H25"/>
  <c r="G25"/>
  <c r="F25"/>
  <c r="E25"/>
  <c r="D25"/>
  <c r="C25"/>
  <c r="K21"/>
  <c r="J21"/>
  <c r="I21"/>
  <c r="H21"/>
  <c r="G21"/>
  <c r="F21"/>
  <c r="E21"/>
  <c r="D21"/>
  <c r="C21"/>
  <c r="K17"/>
  <c r="J17"/>
  <c r="I17"/>
  <c r="H17"/>
  <c r="G17"/>
  <c r="F17"/>
  <c r="E17"/>
  <c r="D17"/>
  <c r="C17"/>
  <c r="K15"/>
  <c r="J15"/>
  <c r="J12" s="1"/>
  <c r="I15"/>
  <c r="H15"/>
  <c r="G15"/>
  <c r="F15"/>
  <c r="F12" s="1"/>
  <c r="E15"/>
  <c r="D15"/>
  <c r="C15"/>
  <c r="K13"/>
  <c r="J13"/>
  <c r="I13"/>
  <c r="H13"/>
  <c r="G13"/>
  <c r="F13"/>
  <c r="E13"/>
  <c r="D13"/>
  <c r="C13"/>
  <c r="K31" i="12"/>
  <c r="J31"/>
  <c r="I31"/>
  <c r="H31"/>
  <c r="G31"/>
  <c r="F31"/>
  <c r="E31"/>
  <c r="D31"/>
  <c r="C31"/>
  <c r="D29"/>
  <c r="E29"/>
  <c r="F29"/>
  <c r="G29"/>
  <c r="H29"/>
  <c r="I29"/>
  <c r="J29"/>
  <c r="K29"/>
  <c r="C29"/>
  <c r="D25"/>
  <c r="E25"/>
  <c r="F25"/>
  <c r="G25"/>
  <c r="H25"/>
  <c r="I25"/>
  <c r="J25"/>
  <c r="K25"/>
  <c r="C25"/>
  <c r="D21"/>
  <c r="E21"/>
  <c r="F21"/>
  <c r="G21"/>
  <c r="H21"/>
  <c r="I21"/>
  <c r="J21"/>
  <c r="K21"/>
  <c r="C21"/>
  <c r="D17"/>
  <c r="E17"/>
  <c r="F17"/>
  <c r="G17"/>
  <c r="H17"/>
  <c r="I17"/>
  <c r="J17"/>
  <c r="K17"/>
  <c r="C17"/>
  <c r="D13"/>
  <c r="E13"/>
  <c r="F13"/>
  <c r="G13"/>
  <c r="H13"/>
  <c r="I13"/>
  <c r="J13"/>
  <c r="K13"/>
  <c r="C13"/>
  <c r="D11"/>
  <c r="E11"/>
  <c r="F11"/>
  <c r="G11"/>
  <c r="H11"/>
  <c r="I11"/>
  <c r="J11"/>
  <c r="K11"/>
  <c r="C11"/>
  <c r="D9"/>
  <c r="D8" s="1"/>
  <c r="E9"/>
  <c r="F9"/>
  <c r="F8" s="1"/>
  <c r="G9"/>
  <c r="H9"/>
  <c r="H8" s="1"/>
  <c r="I9"/>
  <c r="J9"/>
  <c r="J8" s="1"/>
  <c r="K9"/>
  <c r="C9"/>
  <c r="C8" s="1"/>
  <c r="E77" i="14" l="1"/>
  <c r="D12"/>
  <c r="H12"/>
  <c r="J87"/>
  <c r="K8" i="12"/>
  <c r="I8"/>
  <c r="G8"/>
  <c r="E8"/>
  <c r="C12" i="14"/>
  <c r="E12"/>
  <c r="G12"/>
  <c r="I12"/>
  <c r="K12"/>
  <c r="C41"/>
  <c r="C40" s="1"/>
  <c r="D41"/>
  <c r="D40" s="1"/>
  <c r="D87" s="1"/>
  <c r="K44"/>
  <c r="K41" s="1"/>
  <c r="K40" s="1"/>
  <c r="H77"/>
  <c r="H41" s="1"/>
  <c r="H40" s="1"/>
  <c r="H87" s="1"/>
  <c r="H59"/>
  <c r="F87"/>
  <c r="I41"/>
  <c r="I40" s="1"/>
  <c r="I87" s="1"/>
  <c r="K90" s="1"/>
  <c r="E59"/>
  <c r="E41" s="1"/>
  <c r="E40" s="1"/>
  <c r="E87" s="1"/>
  <c r="G41"/>
  <c r="G40" s="1"/>
  <c r="G87" l="1"/>
  <c r="K87"/>
  <c r="C87"/>
  <c r="H90"/>
  <c r="E89"/>
  <c r="E45" i="12"/>
  <c r="E47"/>
  <c r="H47"/>
  <c r="K47"/>
  <c r="K75"/>
  <c r="K76"/>
  <c r="K77"/>
  <c r="K80"/>
  <c r="K74"/>
  <c r="K73" s="1"/>
  <c r="K57"/>
  <c r="K58"/>
  <c r="K59"/>
  <c r="K60"/>
  <c r="K61"/>
  <c r="K62"/>
  <c r="K63"/>
  <c r="K64"/>
  <c r="K65"/>
  <c r="K66"/>
  <c r="K67"/>
  <c r="K68"/>
  <c r="K69"/>
  <c r="K70"/>
  <c r="K71"/>
  <c r="K56"/>
  <c r="K42"/>
  <c r="K43"/>
  <c r="K48"/>
  <c r="K49"/>
  <c r="K50"/>
  <c r="K51"/>
  <c r="K52"/>
  <c r="K54"/>
  <c r="K41"/>
  <c r="K39"/>
  <c r="K38" s="1"/>
  <c r="F81"/>
  <c r="H81"/>
  <c r="H75"/>
  <c r="H76"/>
  <c r="H77"/>
  <c r="H74"/>
  <c r="H73" s="1"/>
  <c r="H57"/>
  <c r="H58"/>
  <c r="H59"/>
  <c r="H60"/>
  <c r="H61"/>
  <c r="H62"/>
  <c r="H63"/>
  <c r="H64"/>
  <c r="H65"/>
  <c r="H66"/>
  <c r="H67"/>
  <c r="H68"/>
  <c r="H69"/>
  <c r="H70"/>
  <c r="H71"/>
  <c r="H56"/>
  <c r="H42"/>
  <c r="H43"/>
  <c r="H48"/>
  <c r="H49"/>
  <c r="H50"/>
  <c r="H51"/>
  <c r="H52"/>
  <c r="H54"/>
  <c r="H41"/>
  <c r="H39"/>
  <c r="D38"/>
  <c r="F38"/>
  <c r="G38"/>
  <c r="H38"/>
  <c r="I38"/>
  <c r="J38"/>
  <c r="C38"/>
  <c r="E39"/>
  <c r="E38" s="1"/>
  <c r="D40"/>
  <c r="F40"/>
  <c r="G40"/>
  <c r="I40"/>
  <c r="J40"/>
  <c r="C40"/>
  <c r="E42"/>
  <c r="E43"/>
  <c r="E48"/>
  <c r="E49"/>
  <c r="E50"/>
  <c r="E51"/>
  <c r="E52"/>
  <c r="E54"/>
  <c r="E41"/>
  <c r="E57"/>
  <c r="E58"/>
  <c r="E59"/>
  <c r="E60"/>
  <c r="E61"/>
  <c r="E62"/>
  <c r="E63"/>
  <c r="E64"/>
  <c r="E65"/>
  <c r="E66"/>
  <c r="E67"/>
  <c r="E68"/>
  <c r="E70"/>
  <c r="E71"/>
  <c r="E56"/>
  <c r="E81"/>
  <c r="E80" s="1"/>
  <c r="E75"/>
  <c r="E76"/>
  <c r="E77"/>
  <c r="E74"/>
  <c r="E73" s="1"/>
  <c r="H40" l="1"/>
  <c r="E55"/>
  <c r="E40"/>
  <c r="K40"/>
  <c r="D37" l="1"/>
  <c r="D36" s="1"/>
  <c r="D83" s="1"/>
  <c r="E37"/>
  <c r="E36" s="1"/>
  <c r="F55"/>
  <c r="G55"/>
  <c r="H55"/>
  <c r="H37" s="1"/>
  <c r="H36" s="1"/>
  <c r="H83" s="1"/>
  <c r="I55"/>
  <c r="J55"/>
  <c r="K55"/>
  <c r="K37" s="1"/>
  <c r="K36" s="1"/>
  <c r="K83" s="1"/>
  <c r="C37"/>
  <c r="C36" s="1"/>
  <c r="C83" s="1"/>
  <c r="E85" l="1"/>
  <c r="E83"/>
  <c r="J37"/>
  <c r="J36" s="1"/>
  <c r="J83" s="1"/>
  <c r="F37"/>
  <c r="F36" s="1"/>
  <c r="F83" s="1"/>
  <c r="I37"/>
  <c r="I36" s="1"/>
  <c r="I83" s="1"/>
  <c r="G37"/>
  <c r="G36" s="1"/>
  <c r="G83" s="1"/>
  <c r="K85" l="1"/>
  <c r="H85"/>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s="1"/>
  <c r="F68" s="1"/>
  <c r="F193" s="1"/>
  <c r="J68"/>
  <c r="E193" l="1"/>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<sst xmlns="http://schemas.openxmlformats.org/spreadsheetml/2006/main" count="1160" uniqueCount="457">
  <si>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</si>
  <si>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</si>
  <si>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</si>
  <si>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</si>
  <si>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</si>
  <si>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</si>
  <si>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</si>
  <si>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</si>
  <si>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</si>
  <si>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</si>
  <si>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</si>
  <si>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</si>
  <si>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</si>
  <si>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</si>
  <si>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</si>
  <si>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</si>
  <si>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</si>
  <si>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</si>
  <si>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</si>
  <si>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</si>
  <si>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</si>
  <si>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</si>
  <si>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</si>
  <si>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</si>
  <si>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</si>
  <si>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</si>
  <si>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</si>
  <si>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</si>
  <si>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</si>
  <si>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</si>
  <si>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</si>
  <si>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</si>
  <si>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</si>
  <si>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</si>
  <si>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</si>
  <si>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</si>
  <si>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</si>
  <si>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</si>
  <si>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</si>
  <si>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</si>
  <si>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</si>
  <si>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</si>
  <si>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</si>
  <si>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</si>
  <si>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</si>
  <si>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</si>
  <si>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</si>
  <si>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</si>
  <si>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</si>
  <si>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</si>
  <si>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</si>
  <si>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</si>
  <si>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</si>
  <si>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</si>
  <si>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</si>
  <si>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</si>
  <si>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</si>
  <si>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</si>
  <si>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</si>
  <si>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</si>
  <si>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</si>
  <si>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</si>
  <si>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</si>
  <si>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</si>
  <si>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</si>
  <si>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</si>
  <si>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</si>
  <si>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</si>
  <si>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</si>
  <si>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</si>
  <si>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</si>
  <si>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</si>
  <si>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</si>
  <si>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</si>
  <si>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</si>
  <si>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</si>
  <si>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</si>
  <si>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</si>
  <si>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</si>
  <si>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</si>
  <si>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</si>
  <si>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</si>
  <si>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</si>
  <si>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</si>
  <si>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</si>
  <si>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</si>
  <si>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</si>
  <si>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</si>
  <si>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</si>
  <si>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</si>
  <si>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</si>
  <si>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</si>
  <si>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</si>
  <si>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</si>
  <si>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</si>
  <si>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</si>
  <si>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</si>
  <si>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</si>
  <si>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</si>
  <si>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</si>
  <si>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</si>
  <si>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</si>
  <si>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</si>
  <si>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</si>
  <si>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</si>
  <si>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</si>
  <si>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</si>
  <si>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</si>
  <si>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</si>
  <si>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</si>
  <si>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</si>
  <si>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</si>
  <si>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</si>
  <si>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</si>
  <si>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</si>
  <si>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</si>
  <si>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</si>
  <si>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</si>
  <si>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</si>
  <si>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</si>
  <si>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</si>
  <si>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</si>
  <si>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</si>
  <si>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</si>
  <si>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</si>
  <si>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</si>
  <si>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</si>
  <si>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</si>
  <si>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</si>
  <si>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</si>
  <si>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</si>
  <si>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</si>
  <si>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</si>
  <si>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</si>
  <si>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</si>
  <si>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</si>
  <si>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</si>
  <si>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</si>
  <si>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</si>
  <si>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</si>
  <si>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</si>
  <si>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</si>
  <si>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</si>
  <si>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</si>
  <si>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</si>
  <si>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</si>
  <si>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</si>
  <si>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</si>
  <si>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</si>
  <si>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</si>
  <si>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</si>
  <si>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</si>
  <si>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</si>
  <si>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</si>
  <si>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</si>
  <si>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</si>
  <si>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</si>
  <si>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</si>
  <si>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</si>
  <si>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</si>
  <si>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</si>
  <si>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</si>
  <si>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</si>
  <si>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</si>
  <si>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</si>
  <si>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</si>
  <si>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</si>
  <si>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</si>
  <si>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</si>
  <si>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</si>
  <si>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</si>
  <si>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</si>
  <si>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</si>
  <si>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</si>
  <si>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</si>
  <si>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</si>
  <si>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</si>
  <si>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</si>
  <si>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</si>
  <si>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</si>
  <si>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</si>
  <si>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</si>
  <si>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</si>
  <si>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</si>
  <si>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</si>
  <si>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</si>
  <si>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</si>
  <si>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</si>
  <si>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</si>
  <si>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</si>
  <si>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</si>
  <si>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</si>
  <si>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</si>
  <si>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</si>
  <si>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</si>
  <si>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</si>
  <si>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</si>
  <si>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</si>
  <si>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</si>
  <si>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</si>
  <si>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</si>
  <si>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</si>
  <si>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</si>
  <si>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</si>
  <si>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</si>
  <si>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</si>
  <si>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</si>
  <si>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</si>
  <si>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</si>
  <si>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</si>
  <si>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</si>
  <si>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</si>
  <si>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</si>
  <si>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</si>
  <si>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</si>
  <si>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</si>
  <si>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</si>
  <si>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</si>
  <si>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</si>
  <si>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</si>
  <si>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</si>
  <si>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</si>
  <si>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</si>
  <si>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</si>
  <si>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</si>
  <si>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</si>
  <si>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</si>
  <si>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</si>
  <si>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</si>
  <si>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</si>
  <si>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</si>
  <si>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</si>
  <si>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</si>
  <si>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</si>
  <si>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</si>
  <si>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</si>
  <si>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</si>
  <si>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</si>
  <si>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</si>
  <si>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</si>
  <si>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</si>
  <si>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</si>
  <si>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</si>
  <si>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</si>
  <si>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</si>
  <si>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</si>
  <si>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</si>
  <si>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</si>
  <si>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</si>
  <si>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</si>
  <si>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</si>
  <si>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</si>
  <si>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</si>
  <si>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</si>
  <si>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</si>
  <si>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</si>
  <si>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</si>
  <si>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</si>
  <si>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</si>
  <si>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</si>
  <si>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</si>
  <si>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</si>
  <si>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</si>
  <si>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</si>
  <si>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</si>
  <si>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</si>
  <si>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</si>
  <si>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</si>
  <si>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</si>
  <si>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</si>
  <si>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</si>
  <si>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</si>
  <si>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</si>
  <si>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</si>
  <si>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</si>
  <si>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</si>
  <si>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</si>
  <si>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</si>
  <si>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</si>
  <si>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</si>
  <si>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</si>
  <si>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</si>
  <si>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</si>
  <si>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</si>
  <si>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</si>
  <si>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</si>
  <si>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</si>
  <si>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</si>
  <si>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</si>
  <si>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</si>
  <si>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</si>
  <si>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</si>
  <si>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</si>
  <si>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</si>
  <si>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</si>
  <si>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</si>
  <si>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</si>
  <si>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</si>
  <si>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</si>
  <si>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</si>
  <si>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</si>
  <si>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</si>
  <si>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</si>
  <si>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</si>
  <si>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</si>
  <si>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</si>
  <si>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</si>
  <si>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</si>
  <si>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</si>
  <si>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</si>
  <si>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</si>
  <si>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</si>
  <si>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</si>
  <si>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</si>
  <si>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</si>
  <si>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</si>
  <si>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</si>
  <si>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</si>
  <si>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</si>
  <si>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</si>
  <si>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</si>
  <si>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</si>
  <si>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</si>
  <si>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</si>
  <si>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</si>
  <si>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</si>
  <si>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</si>
  <si>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</si>
  <si>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</si>
  <si>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</si>
  <si>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</si>
  <si>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</si>
  <si>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</si>
  <si>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</si>
  <si>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</si>
  <si>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</si>
  <si>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</si>
  <si>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</si>
  <si>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</si>
  <si>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</si>
  <si>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</si>
  <si>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</si>
  <si>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</si>
  <si>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</si>
  <si>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</si>
  <si>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</si>
  <si>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</si>
  <si>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</si>
  <si>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</si>
  <si>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</si>
  <si>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</si>
  <si>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</si>
  <si>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</si>
  <si>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</si>
  <si>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</si>
  <si>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</si>
  <si>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</si>
  <si>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</si>
  <si>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</si>
  <si>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</si>
  <si>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</si>
  <si>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</si>
  <si>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</si>
  <si>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</si>
  <si>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</si>
  <si>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</si>
  <si>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</si>
  <si>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</si>
  <si>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</si>
  <si>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</si>
  <si>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</si>
  <si>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</si>
  <si>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</si>
  <si>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</si>
  <si>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</si>
  <si>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</si>
  <si>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</si>
  <si>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</si>
  <si>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</si>
  <si>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</si>
  <si>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</si>
  <si>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</si>
  <si>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</si>
  <si>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</si>
  <si>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</si>
  <si>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</si>
  <si>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</si>
  <si>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</si>
  <si>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</si>
  <si>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</si>
  <si>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</si>
  <si>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</si>
  <si>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</si>
  <si>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</si>
  <si>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</si>
  <si>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</si>
  <si>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</si>
  <si>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</si>
  <si>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</si>
  <si>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</si>
  <si>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</si>
  <si>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</si>
  <si>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</si>
  <si>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</si>
  <si>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</si>
  <si>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</si>
  <si>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</si>
  <si>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</si>
  <si>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</si>
  <si>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</si>
  <si>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</si>
  <si>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</si>
  <si>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</si>
  <si>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</si>
  <si>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</si>
  <si>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</si>
  <si>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</si>
  <si>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</si>
  <si>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</si>
  <si>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</si>
  <si>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</si>
  <si>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</si>
  <si>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</si>
  <si>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</si>
  <si>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</si>
  <si>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</si>
  <si>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</si>
  <si>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</si>
  <si>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</si>
  <si>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</si>
  <si>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</si>
  <si>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</si>
  <si>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</si>
  <si>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</si>
  <si>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</si>
  <si>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</si>
  <si>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</si>
  <si>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</si>
  <si>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</si>
  <si>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</si>
  <si>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</si>
  <si>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</si>
  <si>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</si>
  <si>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</si>
  <si>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</si>
  <si>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</si>
  <si>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</si>
  <si>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</si>
  <si>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</si>
  <si>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</si>
  <si>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</si>
  <si>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</si>
  <si>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</si>
  <si>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</si>
  <si>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</si>
  <si>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№1  от 21 декабря  2022 года</t>
  </si>
  <si>
    <t>к решению сессии первого созыва Собрания депутатов № 53 от 09 февраля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</si>
</sst>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8">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36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5" borderId="2" xfId="0" applyFont="1" applyFill="1" applyBorder="1" applyAlignment="1">
      <alignment horizontal="left" vertical="center" wrapText="1" indent="2"/>
    </xf>
    <xf numFmtId="164" fontId="18" fillId="5"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30" fillId="4" borderId="0" xfId="0" applyFont="1" applyFill="1" applyAlignment="1">
      <alignment horizontal="left" vertical="center" wrapText="1" indent="3"/>
    </xf>
    <xf numFmtId="0" fontId="22" fillId="4" borderId="3" xfId="0" applyFont="1" applyFill="1" applyBorder="1" applyAlignment="1">
      <alignment horizontal="center" vertical="center"/>
    </xf>
    <xf numFmtId="0" fontId="23" fillId="4" borderId="30" xfId="0" applyFont="1" applyFill="1" applyBorder="1" applyAlignment="1">
      <alignment vertical="center" wrapText="1"/>
    </xf>
    <xf numFmtId="0" fontId="18" fillId="4" borderId="30" xfId="0" applyFont="1" applyFill="1" applyBorder="1" applyAlignment="1">
      <alignment vertical="center" wrapText="1"/>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indent="1"/>
    </xf>
    <xf numFmtId="0" fontId="23" fillId="4" borderId="30" xfId="0" applyFont="1" applyFill="1" applyBorder="1" applyAlignment="1">
      <alignment horizontal="left" vertical="center" wrapText="1" indent="1"/>
    </xf>
    <xf numFmtId="0" fontId="18" fillId="4" borderId="30" xfId="0" applyFont="1" applyFill="1" applyBorder="1" applyAlignment="1">
      <alignment horizontal="left" vertical="center" wrapText="1" indent="2"/>
    </xf>
    <xf numFmtId="0" fontId="23" fillId="4" borderId="30" xfId="0" applyFont="1" applyFill="1" applyBorder="1" applyAlignment="1">
      <alignment horizontal="left"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18" fillId="4" borderId="30" xfId="0" applyNumberFormat="1" applyFont="1" applyFill="1" applyBorder="1" applyAlignment="1">
      <alignment horizontal="left" vertical="center" wrapText="1" indent="2"/>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30" xfId="0" applyFont="1" applyFill="1" applyBorder="1" applyAlignment="1">
      <alignment horizontal="center" vertical="center" wrapText="1"/>
    </xf>
    <xf numFmtId="0" fontId="0" fillId="0" borderId="30" xfId="0"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0" fillId="7" borderId="30" xfId="0" applyFill="1" applyBorder="1" applyAlignment="1">
      <alignment horizontal="center" vertical="center" wrapText="1"/>
    </xf>
    <xf numFmtId="0" fontId="18" fillId="9" borderId="30" xfId="0" applyFont="1" applyFill="1" applyBorder="1" applyAlignment="1">
      <alignment horizontal="center" vertical="center" wrapText="1"/>
    </xf>
    <xf numFmtId="0" fontId="0" fillId="9" borderId="30" xfId="0"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0" xfId="0" applyAlignment="1"/>
    <xf numFmtId="0" fontId="18" fillId="0" borderId="0" xfId="0" applyFont="1" applyFill="1" applyAlignment="1">
      <alignment horizontal="left" vertical="center" wrapText="1"/>
    </xf>
    <xf numFmtId="0" fontId="0" fillId="0" borderId="0" xfId="0" applyAlignment="1">
      <alignment horizontal="left"/>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4" fontId="20" fillId="0" borderId="0" xfId="0" applyNumberFormat="1" applyFont="1" applyFill="1" applyAlignment="1">
      <alignment horizontal="center" wrapText="1"/>
    </xf>
    <xf numFmtId="4" fontId="18" fillId="0" borderId="0" xfId="0" applyNumberFormat="1" applyFont="1" applyFill="1" applyAlignment="1">
      <alignment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1" t="s">
        <v>336</v>
      </c>
      <c r="B8" s="321"/>
      <c r="C8" s="322"/>
      <c r="D8" s="322"/>
      <c r="E8" s="322"/>
      <c r="F8" s="322"/>
      <c r="G8" s="322"/>
      <c r="H8" s="322"/>
      <c r="I8" s="322"/>
      <c r="J8" s="322"/>
      <c r="K8" s="128"/>
      <c r="L8" s="128"/>
    </row>
    <row r="9" spans="1:12" ht="12" customHeight="1">
      <c r="A9" s="3"/>
      <c r="B9" s="5"/>
      <c r="C9" s="5"/>
      <c r="D9" s="5"/>
      <c r="E9" s="5"/>
      <c r="F9" s="5"/>
      <c r="G9" s="5"/>
      <c r="H9" s="5"/>
      <c r="I9" s="5"/>
      <c r="J9" s="5"/>
      <c r="K9" s="5"/>
      <c r="L9" s="11"/>
    </row>
    <row r="10" spans="1:12" ht="30" customHeight="1">
      <c r="A10" s="323" t="s">
        <v>50</v>
      </c>
      <c r="B10" s="325" t="s">
        <v>51</v>
      </c>
      <c r="C10" s="327" t="s">
        <v>337</v>
      </c>
      <c r="D10" s="328"/>
      <c r="E10" s="329"/>
      <c r="F10" s="327" t="s">
        <v>290</v>
      </c>
      <c r="G10" s="328"/>
      <c r="H10" s="329"/>
      <c r="I10" s="330" t="s">
        <v>338</v>
      </c>
      <c r="J10" s="331"/>
      <c r="K10" s="332"/>
      <c r="L10" s="11"/>
    </row>
    <row r="11" spans="1:12" ht="22.5" customHeight="1">
      <c r="A11" s="324"/>
      <c r="B11" s="32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1" t="s">
        <v>292</v>
      </c>
      <c r="B8" s="321"/>
      <c r="C8" s="322"/>
      <c r="D8" s="322"/>
      <c r="E8" s="322"/>
      <c r="F8" s="322"/>
      <c r="G8" s="322"/>
      <c r="H8" s="322"/>
      <c r="I8" s="322"/>
      <c r="J8" s="322"/>
      <c r="K8" s="19"/>
      <c r="L8" s="19"/>
    </row>
    <row r="9" spans="1:12" ht="12" customHeight="1">
      <c r="A9" s="3"/>
      <c r="B9" s="5"/>
      <c r="C9" s="5"/>
      <c r="D9" s="5"/>
      <c r="E9" s="5"/>
      <c r="F9" s="5"/>
      <c r="G9" s="5"/>
      <c r="H9" s="5"/>
      <c r="I9" s="5"/>
      <c r="J9" s="5"/>
      <c r="K9" s="5"/>
      <c r="L9" s="11"/>
    </row>
    <row r="10" spans="1:12" ht="20.25" customHeight="1">
      <c r="A10" s="323" t="s">
        <v>50</v>
      </c>
      <c r="B10" s="325" t="s">
        <v>51</v>
      </c>
      <c r="C10" s="327" t="s">
        <v>289</v>
      </c>
      <c r="D10" s="328"/>
      <c r="E10" s="329"/>
      <c r="F10" s="327" t="s">
        <v>290</v>
      </c>
      <c r="G10" s="328"/>
      <c r="H10" s="329"/>
      <c r="I10" s="330" t="s">
        <v>291</v>
      </c>
      <c r="J10" s="331"/>
      <c r="K10" s="332"/>
      <c r="L10" s="11"/>
    </row>
    <row r="11" spans="1:12" ht="22.5" customHeight="1">
      <c r="A11" s="324"/>
      <c r="B11" s="32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1" activePane="bottomRight" state="frozen"/>
      <selection pane="topRight" activeCell="B1" sqref="B1"/>
      <selection pane="bottomLeft" activeCell="A14" sqref="A14"/>
      <selection pane="bottomRight" activeCell="A3" sqref="A3:E3"/>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33" t="s">
        <v>409</v>
      </c>
      <c r="E1" s="333"/>
    </row>
    <row r="2" spans="1:8" ht="41.25" customHeight="1">
      <c r="C2" s="341" t="s">
        <v>410</v>
      </c>
      <c r="D2" s="341"/>
      <c r="E2" s="341"/>
    </row>
    <row r="3" spans="1:8" ht="47.25" customHeight="1">
      <c r="A3" s="334" t="s">
        <v>411</v>
      </c>
      <c r="B3" s="334"/>
      <c r="C3" s="335"/>
      <c r="D3" s="335"/>
      <c r="E3" s="335"/>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36" t="s">
        <v>50</v>
      </c>
      <c r="B6" s="336" t="s">
        <v>51</v>
      </c>
      <c r="C6" s="338" t="s">
        <v>343</v>
      </c>
      <c r="D6" s="339"/>
      <c r="E6" s="340"/>
    </row>
    <row r="7" spans="1:8" ht="16.5" customHeight="1">
      <c r="A7" s="337"/>
      <c r="B7" s="337"/>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5"/>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3" t="s">
        <v>404</v>
      </c>
      <c r="B84" s="304"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301" t="s">
        <v>258</v>
      </c>
      <c r="B91" s="302"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Q87"/>
  <sheetViews>
    <sheetView zoomScaleSheetLayoutView="100" workbookViewId="0">
      <pane xSplit="1" ySplit="9" topLeftCell="B10" activePane="bottomRight" state="frozen"/>
      <selection pane="topRight" activeCell="B1" sqref="B1"/>
      <selection pane="bottomLeft" activeCell="A14" sqref="A14"/>
      <selection pane="bottomRight" activeCell="D4" sqref="D4"/>
    </sheetView>
  </sheetViews>
  <sheetFormatPr defaultColWidth="9.140625" defaultRowHeight="12.75"/>
  <cols>
    <col min="1" max="1" width="72.140625" style="316" customWidth="1"/>
    <col min="2" max="2" width="22.85546875" style="184" customWidth="1"/>
    <col min="3" max="4" width="14.28515625" style="183" customWidth="1"/>
    <col min="5" max="5" width="14.85546875" style="183" customWidth="1"/>
    <col min="6" max="8" width="14.5703125" style="183" customWidth="1"/>
    <col min="9" max="9" width="14.85546875" style="183" customWidth="1"/>
    <col min="10" max="10" width="14.5703125" style="183" customWidth="1"/>
    <col min="11" max="12" width="14.85546875" style="183" customWidth="1"/>
    <col min="13" max="13" width="13.28515625" style="186" customWidth="1"/>
    <col min="14" max="14" width="14.5703125" style="183" customWidth="1"/>
    <col min="15" max="15" width="17.5703125" style="183" customWidth="1"/>
    <col min="16" max="16" width="16.28515625" style="183" customWidth="1"/>
    <col min="17" max="17" width="17.28515625" style="183" customWidth="1"/>
    <col min="18" max="16384" width="9.140625" style="183"/>
  </cols>
  <sheetData>
    <row r="1" spans="1:17" ht="18" customHeight="1">
      <c r="A1" s="334" t="s">
        <v>439</v>
      </c>
      <c r="B1" s="334"/>
      <c r="C1" s="335"/>
      <c r="D1" s="335"/>
      <c r="E1" s="335"/>
      <c r="F1" s="335"/>
      <c r="G1" s="335"/>
      <c r="H1" s="335"/>
      <c r="I1" s="335"/>
      <c r="J1" s="257"/>
      <c r="K1" s="257"/>
      <c r="L1" s="257"/>
    </row>
    <row r="2" spans="1:17" s="226" customFormat="1" ht="6.6" hidden="1" customHeight="1">
      <c r="A2" s="306" t="s">
        <v>354</v>
      </c>
      <c r="B2" s="234"/>
      <c r="C2" s="235">
        <v>419542818</v>
      </c>
      <c r="D2" s="235"/>
      <c r="E2" s="235">
        <v>419542818</v>
      </c>
      <c r="F2" s="235">
        <v>450639017</v>
      </c>
      <c r="G2" s="235"/>
      <c r="H2" s="235">
        <v>450639017</v>
      </c>
      <c r="I2" s="235">
        <v>483059134</v>
      </c>
      <c r="J2" s="235"/>
      <c r="K2" s="235">
        <v>483059134</v>
      </c>
      <c r="L2" s="235"/>
      <c r="M2" s="227"/>
    </row>
    <row r="3" spans="1:17" s="226" customFormat="1" ht="6.6" hidden="1" customHeight="1">
      <c r="A3" s="306" t="s">
        <v>356</v>
      </c>
      <c r="B3" s="234"/>
      <c r="C3" s="235">
        <v>27653606</v>
      </c>
      <c r="D3" s="235"/>
      <c r="E3" s="235">
        <v>27653606</v>
      </c>
      <c r="F3" s="235">
        <v>27327700</v>
      </c>
      <c r="G3" s="235"/>
      <c r="H3" s="235">
        <v>27327700</v>
      </c>
      <c r="I3" s="235">
        <v>26740700</v>
      </c>
      <c r="J3" s="235"/>
      <c r="K3" s="235">
        <v>26740700</v>
      </c>
      <c r="L3" s="235"/>
      <c r="M3" s="227"/>
    </row>
    <row r="4" spans="1:17" s="226" customFormat="1" ht="16.899999999999999" customHeight="1">
      <c r="A4" s="306"/>
      <c r="B4" s="234"/>
      <c r="C4" s="235"/>
      <c r="D4" s="235"/>
      <c r="E4" s="235"/>
      <c r="F4" s="235"/>
      <c r="G4" s="235"/>
      <c r="H4" s="235"/>
      <c r="I4" s="235"/>
      <c r="J4" s="235"/>
      <c r="K4" s="235"/>
      <c r="L4" s="235"/>
      <c r="M4" s="227"/>
    </row>
    <row r="5" spans="1:17">
      <c r="A5" s="344" t="s">
        <v>50</v>
      </c>
      <c r="B5" s="336" t="s">
        <v>51</v>
      </c>
      <c r="C5" s="342" t="s">
        <v>343</v>
      </c>
      <c r="D5" s="342"/>
      <c r="E5" s="342"/>
      <c r="F5" s="342"/>
      <c r="G5" s="342"/>
      <c r="H5" s="342"/>
      <c r="I5" s="342"/>
      <c r="J5" s="343"/>
      <c r="K5" s="343"/>
      <c r="L5" s="259"/>
    </row>
    <row r="6" spans="1:17" ht="12.6" customHeight="1">
      <c r="A6" s="345"/>
      <c r="B6" s="337"/>
      <c r="C6" s="346" t="s">
        <v>341</v>
      </c>
      <c r="D6" s="347"/>
      <c r="E6" s="347"/>
      <c r="F6" s="348" t="s">
        <v>342</v>
      </c>
      <c r="G6" s="349"/>
      <c r="H6" s="349"/>
      <c r="I6" s="350" t="s">
        <v>360</v>
      </c>
      <c r="J6" s="351"/>
      <c r="K6" s="351"/>
      <c r="L6" s="259"/>
    </row>
    <row r="7" spans="1:17" ht="19.149999999999999" customHeight="1">
      <c r="A7" s="307">
        <v>1</v>
      </c>
      <c r="B7" s="188">
        <v>2</v>
      </c>
      <c r="C7" s="239">
        <v>3</v>
      </c>
      <c r="D7" s="289" t="s">
        <v>412</v>
      </c>
      <c r="E7" s="239">
        <v>5</v>
      </c>
      <c r="F7" s="240">
        <v>6</v>
      </c>
      <c r="G7" s="289" t="s">
        <v>412</v>
      </c>
      <c r="H7" s="240">
        <v>8</v>
      </c>
      <c r="I7" s="241">
        <v>9</v>
      </c>
      <c r="J7" s="289" t="s">
        <v>412</v>
      </c>
      <c r="K7" s="241">
        <v>11</v>
      </c>
      <c r="L7" s="260"/>
    </row>
    <row r="8" spans="1:17" s="186" customFormat="1" ht="15.6" customHeight="1">
      <c r="A8" s="308" t="s">
        <v>59</v>
      </c>
      <c r="B8" s="268" t="s">
        <v>22</v>
      </c>
      <c r="C8" s="269">
        <f>C9+C11+C13+C17+C21+C25+C28+C29+C31+C34</f>
        <v>447196424</v>
      </c>
      <c r="D8" s="269">
        <f t="shared" ref="D8:K8" si="0">D9+D11+D13+D17+D21+D25+D28+D29+D31+D34</f>
        <v>0</v>
      </c>
      <c r="E8" s="269">
        <f t="shared" si="0"/>
        <v>447196424</v>
      </c>
      <c r="F8" s="269">
        <f t="shared" si="0"/>
        <v>477966717</v>
      </c>
      <c r="G8" s="269">
        <f t="shared" si="0"/>
        <v>0</v>
      </c>
      <c r="H8" s="269">
        <f t="shared" si="0"/>
        <v>477966717</v>
      </c>
      <c r="I8" s="269">
        <f t="shared" si="0"/>
        <v>509799834</v>
      </c>
      <c r="J8" s="269">
        <f t="shared" si="0"/>
        <v>0</v>
      </c>
      <c r="K8" s="269">
        <f t="shared" si="0"/>
        <v>509799834</v>
      </c>
      <c r="L8" s="261"/>
    </row>
    <row r="9" spans="1:17" s="186" customFormat="1" ht="19.899999999999999" customHeight="1">
      <c r="A9" s="309" t="s">
        <v>18</v>
      </c>
      <c r="B9" s="272" t="s">
        <v>23</v>
      </c>
      <c r="C9" s="273">
        <f>C10</f>
        <v>318134000</v>
      </c>
      <c r="D9" s="273">
        <f t="shared" ref="D9:K9" si="1">D10</f>
        <v>0</v>
      </c>
      <c r="E9" s="273">
        <f t="shared" si="1"/>
        <v>318134000</v>
      </c>
      <c r="F9" s="273">
        <f t="shared" si="1"/>
        <v>345270830</v>
      </c>
      <c r="G9" s="273">
        <f t="shared" si="1"/>
        <v>0</v>
      </c>
      <c r="H9" s="273">
        <f t="shared" si="1"/>
        <v>345270830</v>
      </c>
      <c r="I9" s="273">
        <f t="shared" si="1"/>
        <v>374722432</v>
      </c>
      <c r="J9" s="273">
        <f t="shared" si="1"/>
        <v>0</v>
      </c>
      <c r="K9" s="273">
        <f t="shared" si="1"/>
        <v>374722432</v>
      </c>
      <c r="L9" s="262"/>
    </row>
    <row r="10" spans="1:17" s="186" customFormat="1" ht="15.6" customHeight="1">
      <c r="A10" s="310" t="s">
        <v>1</v>
      </c>
      <c r="B10" s="272" t="s">
        <v>25</v>
      </c>
      <c r="C10" s="273">
        <v>318134000</v>
      </c>
      <c r="D10" s="273"/>
      <c r="E10" s="273">
        <v>318134000</v>
      </c>
      <c r="F10" s="274">
        <v>345270830</v>
      </c>
      <c r="G10" s="274"/>
      <c r="H10" s="274">
        <v>345270830</v>
      </c>
      <c r="I10" s="274">
        <v>374722432</v>
      </c>
      <c r="J10" s="274"/>
      <c r="K10" s="274">
        <v>374722432</v>
      </c>
      <c r="L10" s="262"/>
    </row>
    <row r="11" spans="1:17" s="186" customFormat="1" ht="30" customHeight="1">
      <c r="A11" s="311" t="s">
        <v>9</v>
      </c>
      <c r="B11" s="272" t="s">
        <v>26</v>
      </c>
      <c r="C11" s="273">
        <f>C12</f>
        <v>34823020</v>
      </c>
      <c r="D11" s="273">
        <f t="shared" ref="D11:K11" si="2">D12</f>
        <v>0</v>
      </c>
      <c r="E11" s="273">
        <f t="shared" si="2"/>
        <v>34823020</v>
      </c>
      <c r="F11" s="273">
        <f t="shared" si="2"/>
        <v>37455011</v>
      </c>
      <c r="G11" s="273">
        <f t="shared" si="2"/>
        <v>0</v>
      </c>
      <c r="H11" s="273">
        <f t="shared" si="2"/>
        <v>37455011</v>
      </c>
      <c r="I11" s="273">
        <f t="shared" si="2"/>
        <v>39247926</v>
      </c>
      <c r="J11" s="273">
        <f t="shared" si="2"/>
        <v>0</v>
      </c>
      <c r="K11" s="273">
        <f t="shared" si="2"/>
        <v>39247926</v>
      </c>
      <c r="L11" s="262"/>
    </row>
    <row r="12" spans="1:17" s="186" customFormat="1" ht="25.15" customHeight="1">
      <c r="A12" s="310" t="s">
        <v>10</v>
      </c>
      <c r="B12" s="272" t="s">
        <v>27</v>
      </c>
      <c r="C12" s="273">
        <v>34823020</v>
      </c>
      <c r="D12" s="273"/>
      <c r="E12" s="273">
        <v>34823020</v>
      </c>
      <c r="F12" s="274">
        <v>37455011</v>
      </c>
      <c r="G12" s="274"/>
      <c r="H12" s="274">
        <v>37455011</v>
      </c>
      <c r="I12" s="274">
        <v>39247926</v>
      </c>
      <c r="J12" s="274"/>
      <c r="K12" s="274">
        <v>39247926</v>
      </c>
      <c r="L12" s="262"/>
    </row>
    <row r="13" spans="1:17" s="186" customFormat="1" ht="15.6" customHeight="1">
      <c r="A13" s="311" t="s">
        <v>2</v>
      </c>
      <c r="B13" s="272" t="s">
        <v>28</v>
      </c>
      <c r="C13" s="273">
        <f>SUM(C14:C16)</f>
        <v>21263000</v>
      </c>
      <c r="D13" s="273">
        <f t="shared" ref="D13:K13" si="3">SUM(D14:D16)</f>
        <v>0</v>
      </c>
      <c r="E13" s="273">
        <f t="shared" si="3"/>
        <v>21263000</v>
      </c>
      <c r="F13" s="273">
        <f t="shared" si="3"/>
        <v>22307014</v>
      </c>
      <c r="G13" s="273">
        <f t="shared" si="3"/>
        <v>0</v>
      </c>
      <c r="H13" s="273">
        <f t="shared" si="3"/>
        <v>22307014</v>
      </c>
      <c r="I13" s="273">
        <f t="shared" si="3"/>
        <v>23226062</v>
      </c>
      <c r="J13" s="273">
        <f t="shared" si="3"/>
        <v>0</v>
      </c>
      <c r="K13" s="273">
        <f t="shared" si="3"/>
        <v>23226062</v>
      </c>
      <c r="L13" s="258"/>
      <c r="N13" s="183"/>
      <c r="O13" s="183"/>
      <c r="P13" s="183"/>
      <c r="Q13" s="183"/>
    </row>
    <row r="14" spans="1:17" s="186" customFormat="1" ht="18" customHeight="1">
      <c r="A14" s="310" t="s">
        <v>58</v>
      </c>
      <c r="B14" s="272" t="s">
        <v>29</v>
      </c>
      <c r="C14" s="273">
        <v>16657000</v>
      </c>
      <c r="D14" s="273"/>
      <c r="E14" s="273">
        <v>16657000</v>
      </c>
      <c r="F14" s="273">
        <v>17474859</v>
      </c>
      <c r="G14" s="273"/>
      <c r="H14" s="273">
        <v>17474859</v>
      </c>
      <c r="I14" s="273">
        <v>18194823</v>
      </c>
      <c r="J14" s="273"/>
      <c r="K14" s="273">
        <v>18194823</v>
      </c>
      <c r="L14" s="258"/>
      <c r="N14" s="183"/>
      <c r="O14" s="183"/>
      <c r="P14" s="183"/>
      <c r="Q14" s="183"/>
    </row>
    <row r="15" spans="1:17" s="186" customFormat="1" ht="13.15" customHeight="1">
      <c r="A15" s="310" t="s">
        <v>344</v>
      </c>
      <c r="B15" s="272" t="s">
        <v>345</v>
      </c>
      <c r="C15" s="273">
        <v>6000</v>
      </c>
      <c r="D15" s="273"/>
      <c r="E15" s="273">
        <v>6000</v>
      </c>
      <c r="F15" s="273">
        <v>6295</v>
      </c>
      <c r="G15" s="273"/>
      <c r="H15" s="273">
        <v>6295</v>
      </c>
      <c r="I15" s="273">
        <v>6554</v>
      </c>
      <c r="J15" s="273"/>
      <c r="K15" s="273">
        <v>6554</v>
      </c>
      <c r="L15" s="258"/>
      <c r="N15" s="183"/>
      <c r="O15" s="183"/>
      <c r="P15" s="183"/>
      <c r="Q15" s="183"/>
    </row>
    <row r="16" spans="1:17" s="186" customFormat="1" ht="14.45" customHeight="1">
      <c r="A16" s="310" t="s">
        <v>346</v>
      </c>
      <c r="B16" s="272" t="s">
        <v>347</v>
      </c>
      <c r="C16" s="273">
        <v>4600000</v>
      </c>
      <c r="D16" s="273"/>
      <c r="E16" s="273">
        <v>4600000</v>
      </c>
      <c r="F16" s="273">
        <v>4825860</v>
      </c>
      <c r="G16" s="273"/>
      <c r="H16" s="273">
        <v>4825860</v>
      </c>
      <c r="I16" s="273">
        <v>5024685</v>
      </c>
      <c r="J16" s="273"/>
      <c r="K16" s="273">
        <v>5024685</v>
      </c>
      <c r="L16" s="258"/>
      <c r="N16" s="183"/>
      <c r="O16" s="183"/>
      <c r="P16" s="183"/>
      <c r="Q16" s="183"/>
    </row>
    <row r="17" spans="1:17" s="186" customFormat="1" ht="15.6" customHeight="1">
      <c r="A17" s="311" t="s">
        <v>3</v>
      </c>
      <c r="B17" s="272" t="s">
        <v>30</v>
      </c>
      <c r="C17" s="273">
        <f>SUM(C18:C20)</f>
        <v>40255798</v>
      </c>
      <c r="D17" s="273">
        <f t="shared" ref="D17:K17" si="4">SUM(D18:D20)</f>
        <v>0</v>
      </c>
      <c r="E17" s="273">
        <f t="shared" si="4"/>
        <v>40255798</v>
      </c>
      <c r="F17" s="273">
        <f t="shared" si="4"/>
        <v>40317162</v>
      </c>
      <c r="G17" s="273">
        <f t="shared" si="4"/>
        <v>0</v>
      </c>
      <c r="H17" s="273">
        <f t="shared" si="4"/>
        <v>40317162</v>
      </c>
      <c r="I17" s="273">
        <f t="shared" si="4"/>
        <v>40378714</v>
      </c>
      <c r="J17" s="273">
        <f t="shared" si="4"/>
        <v>0</v>
      </c>
      <c r="K17" s="273">
        <f t="shared" si="4"/>
        <v>40378714</v>
      </c>
      <c r="L17" s="263"/>
      <c r="N17" s="183"/>
      <c r="O17" s="183"/>
      <c r="P17" s="183"/>
      <c r="Q17" s="183"/>
    </row>
    <row r="18" spans="1:17" s="186" customFormat="1" ht="13.9" customHeight="1">
      <c r="A18" s="310" t="s">
        <v>355</v>
      </c>
      <c r="B18" s="272" t="s">
        <v>357</v>
      </c>
      <c r="C18" s="273">
        <v>7310000</v>
      </c>
      <c r="D18" s="273"/>
      <c r="E18" s="273">
        <v>7310000</v>
      </c>
      <c r="F18" s="277">
        <v>7310000</v>
      </c>
      <c r="G18" s="277"/>
      <c r="H18" s="277">
        <v>7310000</v>
      </c>
      <c r="I18" s="277">
        <v>7310000</v>
      </c>
      <c r="J18" s="277"/>
      <c r="K18" s="277">
        <v>7310000</v>
      </c>
      <c r="L18" s="263"/>
      <c r="N18" s="183"/>
      <c r="O18" s="183"/>
      <c r="P18" s="183"/>
      <c r="Q18" s="183"/>
    </row>
    <row r="19" spans="1:17" s="186" customFormat="1" ht="14.45" customHeight="1">
      <c r="A19" s="310" t="s">
        <v>6</v>
      </c>
      <c r="B19" s="278" t="s">
        <v>32</v>
      </c>
      <c r="C19" s="273">
        <v>19794498</v>
      </c>
      <c r="D19" s="273"/>
      <c r="E19" s="273">
        <v>19794498</v>
      </c>
      <c r="F19" s="277">
        <v>19855862</v>
      </c>
      <c r="G19" s="277"/>
      <c r="H19" s="277">
        <v>19855862</v>
      </c>
      <c r="I19" s="277">
        <v>19917414</v>
      </c>
      <c r="J19" s="277"/>
      <c r="K19" s="277">
        <v>19917414</v>
      </c>
      <c r="L19" s="263"/>
      <c r="N19" s="183"/>
      <c r="O19" s="183"/>
      <c r="P19" s="183"/>
      <c r="Q19" s="183"/>
    </row>
    <row r="20" spans="1:17" s="186" customFormat="1" ht="13.9" customHeight="1">
      <c r="A20" s="310" t="s">
        <v>359</v>
      </c>
      <c r="B20" s="272" t="s">
        <v>358</v>
      </c>
      <c r="C20" s="273">
        <v>13151300</v>
      </c>
      <c r="D20" s="273"/>
      <c r="E20" s="273">
        <v>13151300</v>
      </c>
      <c r="F20" s="277">
        <v>13151300</v>
      </c>
      <c r="G20" s="277"/>
      <c r="H20" s="277">
        <v>13151300</v>
      </c>
      <c r="I20" s="277">
        <v>13151300</v>
      </c>
      <c r="J20" s="277"/>
      <c r="K20" s="277">
        <v>13151300</v>
      </c>
      <c r="L20" s="263"/>
      <c r="N20" s="183"/>
      <c r="O20" s="183"/>
      <c r="P20" s="183"/>
      <c r="Q20" s="183"/>
    </row>
    <row r="21" spans="1:17" s="186" customFormat="1" ht="15.6" customHeight="1">
      <c r="A21" s="311" t="s">
        <v>56</v>
      </c>
      <c r="B21" s="272" t="s">
        <v>37</v>
      </c>
      <c r="C21" s="273">
        <f>SUM(C22:C24)</f>
        <v>5067000</v>
      </c>
      <c r="D21" s="273">
        <f t="shared" ref="D21:K21" si="5">SUM(D22:D24)</f>
        <v>0</v>
      </c>
      <c r="E21" s="273">
        <f t="shared" si="5"/>
        <v>5067000</v>
      </c>
      <c r="F21" s="273">
        <f t="shared" si="5"/>
        <v>5289000</v>
      </c>
      <c r="G21" s="273">
        <f t="shared" si="5"/>
        <v>0</v>
      </c>
      <c r="H21" s="273">
        <f t="shared" si="5"/>
        <v>5289000</v>
      </c>
      <c r="I21" s="273">
        <f t="shared" si="5"/>
        <v>5484000</v>
      </c>
      <c r="J21" s="273">
        <f t="shared" si="5"/>
        <v>0</v>
      </c>
      <c r="K21" s="273">
        <f t="shared" si="5"/>
        <v>5484000</v>
      </c>
      <c r="L21" s="258"/>
      <c r="N21" s="183"/>
      <c r="O21" s="183"/>
      <c r="P21" s="183"/>
      <c r="Q21" s="183"/>
    </row>
    <row r="22" spans="1:17" s="186" customFormat="1" ht="30" customHeight="1">
      <c r="A22" s="310" t="s">
        <v>348</v>
      </c>
      <c r="B22" s="272" t="s">
        <v>349</v>
      </c>
      <c r="C22" s="273">
        <v>3800000</v>
      </c>
      <c r="D22" s="273"/>
      <c r="E22" s="273">
        <v>3800000</v>
      </c>
      <c r="F22" s="273">
        <v>3966000</v>
      </c>
      <c r="G22" s="273"/>
      <c r="H22" s="273">
        <v>3966000</v>
      </c>
      <c r="I22" s="273">
        <v>4112000</v>
      </c>
      <c r="J22" s="273"/>
      <c r="K22" s="273">
        <v>4112000</v>
      </c>
      <c r="L22" s="258"/>
      <c r="N22" s="183"/>
      <c r="O22" s="183"/>
      <c r="P22" s="183"/>
      <c r="Q22" s="183"/>
    </row>
    <row r="23" spans="1:17" s="186" customFormat="1" ht="30" customHeight="1">
      <c r="A23" s="310" t="s">
        <v>361</v>
      </c>
      <c r="B23" s="272" t="s">
        <v>362</v>
      </c>
      <c r="C23" s="273">
        <v>130000</v>
      </c>
      <c r="D23" s="273"/>
      <c r="E23" s="273">
        <v>130000</v>
      </c>
      <c r="F23" s="273">
        <v>136000</v>
      </c>
      <c r="G23" s="273"/>
      <c r="H23" s="273">
        <v>136000</v>
      </c>
      <c r="I23" s="273">
        <v>141000</v>
      </c>
      <c r="J23" s="273"/>
      <c r="K23" s="273">
        <v>141000</v>
      </c>
      <c r="L23" s="258"/>
      <c r="N23" s="183"/>
      <c r="O23" s="183"/>
      <c r="P23" s="183"/>
      <c r="Q23" s="183"/>
    </row>
    <row r="24" spans="1:17" s="186" customFormat="1" ht="27" customHeight="1">
      <c r="A24" s="310" t="s">
        <v>17</v>
      </c>
      <c r="B24" s="272" t="s">
        <v>38</v>
      </c>
      <c r="C24" s="273">
        <v>1137000</v>
      </c>
      <c r="D24" s="273"/>
      <c r="E24" s="273">
        <v>1137000</v>
      </c>
      <c r="F24" s="273">
        <v>1187000</v>
      </c>
      <c r="G24" s="273"/>
      <c r="H24" s="273">
        <v>1187000</v>
      </c>
      <c r="I24" s="273">
        <v>1231000</v>
      </c>
      <c r="J24" s="273"/>
      <c r="K24" s="273">
        <v>1231000</v>
      </c>
      <c r="L24" s="258"/>
      <c r="N24" s="183"/>
      <c r="O24" s="183"/>
      <c r="P24" s="183"/>
      <c r="Q24" s="183"/>
    </row>
    <row r="25" spans="1:17" s="186" customFormat="1" ht="28.15" customHeight="1">
      <c r="A25" s="309" t="s">
        <v>13</v>
      </c>
      <c r="B25" s="272" t="s">
        <v>39</v>
      </c>
      <c r="C25" s="273">
        <f>SUM(C26:C27)</f>
        <v>22617906</v>
      </c>
      <c r="D25" s="273">
        <f t="shared" ref="D25:K25" si="6">SUM(D26:D27)</f>
        <v>0</v>
      </c>
      <c r="E25" s="273">
        <f t="shared" si="6"/>
        <v>22617906</v>
      </c>
      <c r="F25" s="273">
        <f t="shared" si="6"/>
        <v>22424900</v>
      </c>
      <c r="G25" s="273">
        <f t="shared" si="6"/>
        <v>0</v>
      </c>
      <c r="H25" s="273">
        <f t="shared" si="6"/>
        <v>22424900</v>
      </c>
      <c r="I25" s="273">
        <f t="shared" si="6"/>
        <v>22424900</v>
      </c>
      <c r="J25" s="273">
        <f t="shared" si="6"/>
        <v>0</v>
      </c>
      <c r="K25" s="273">
        <f t="shared" si="6"/>
        <v>22424900</v>
      </c>
      <c r="L25" s="258"/>
      <c r="N25" s="183"/>
      <c r="O25" s="183"/>
      <c r="P25" s="183"/>
      <c r="Q25" s="183"/>
    </row>
    <row r="26" spans="1:17" ht="54.6" customHeight="1">
      <c r="A26" s="310" t="s">
        <v>60</v>
      </c>
      <c r="B26" s="272" t="s">
        <v>41</v>
      </c>
      <c r="C26" s="273">
        <v>12740606</v>
      </c>
      <c r="D26" s="273"/>
      <c r="E26" s="273">
        <v>12740606</v>
      </c>
      <c r="F26" s="273">
        <v>12547600</v>
      </c>
      <c r="G26" s="273"/>
      <c r="H26" s="273">
        <v>12547600</v>
      </c>
      <c r="I26" s="273">
        <v>12547600</v>
      </c>
      <c r="J26" s="273"/>
      <c r="K26" s="273">
        <v>12547600</v>
      </c>
      <c r="L26" s="258"/>
    </row>
    <row r="27" spans="1:17" ht="54" customHeight="1">
      <c r="A27" s="312" t="s">
        <v>80</v>
      </c>
      <c r="B27" s="272" t="s">
        <v>77</v>
      </c>
      <c r="C27" s="273">
        <v>9877300</v>
      </c>
      <c r="D27" s="273"/>
      <c r="E27" s="273">
        <v>9877300</v>
      </c>
      <c r="F27" s="280">
        <v>9877300</v>
      </c>
      <c r="G27" s="280"/>
      <c r="H27" s="280">
        <v>9877300</v>
      </c>
      <c r="I27" s="273">
        <v>9877300</v>
      </c>
      <c r="J27" s="280"/>
      <c r="K27" s="273">
        <v>9877300</v>
      </c>
      <c r="L27" s="258"/>
    </row>
    <row r="28" spans="1:17" ht="19.899999999999999" customHeight="1">
      <c r="A28" s="311" t="s">
        <v>19</v>
      </c>
      <c r="B28" s="272" t="s">
        <v>43</v>
      </c>
      <c r="C28" s="273">
        <v>388800</v>
      </c>
      <c r="D28" s="273"/>
      <c r="E28" s="273">
        <v>388800</v>
      </c>
      <c r="F28" s="273">
        <v>388800</v>
      </c>
      <c r="G28" s="273"/>
      <c r="H28" s="273">
        <v>388800</v>
      </c>
      <c r="I28" s="273">
        <v>388800</v>
      </c>
      <c r="J28" s="273"/>
      <c r="K28" s="273">
        <v>388800</v>
      </c>
      <c r="L28" s="258"/>
      <c r="M28" s="197"/>
    </row>
    <row r="29" spans="1:17" s="185" customFormat="1" ht="27.6" customHeight="1">
      <c r="A29" s="311" t="s">
        <v>141</v>
      </c>
      <c r="B29" s="272" t="s">
        <v>46</v>
      </c>
      <c r="C29" s="273">
        <f>C30</f>
        <v>350000</v>
      </c>
      <c r="D29" s="273">
        <f t="shared" ref="D29:K29" si="7">D30</f>
        <v>0</v>
      </c>
      <c r="E29" s="273">
        <f t="shared" si="7"/>
        <v>350000</v>
      </c>
      <c r="F29" s="273">
        <f t="shared" si="7"/>
        <v>350000</v>
      </c>
      <c r="G29" s="273">
        <f t="shared" si="7"/>
        <v>0</v>
      </c>
      <c r="H29" s="273">
        <f t="shared" si="7"/>
        <v>350000</v>
      </c>
      <c r="I29" s="273">
        <f t="shared" si="7"/>
        <v>350000</v>
      </c>
      <c r="J29" s="273">
        <f t="shared" si="7"/>
        <v>0</v>
      </c>
      <c r="K29" s="273">
        <f t="shared" si="7"/>
        <v>350000</v>
      </c>
      <c r="L29" s="258"/>
      <c r="M29" s="186"/>
    </row>
    <row r="30" spans="1:17" s="185" customFormat="1" ht="15.6" customHeight="1">
      <c r="A30" s="310" t="s">
        <v>67</v>
      </c>
      <c r="B30" s="272" t="s">
        <v>70</v>
      </c>
      <c r="C30" s="273">
        <v>350000</v>
      </c>
      <c r="D30" s="273"/>
      <c r="E30" s="273">
        <v>350000</v>
      </c>
      <c r="F30" s="273">
        <v>350000</v>
      </c>
      <c r="G30" s="273"/>
      <c r="H30" s="273">
        <v>350000</v>
      </c>
      <c r="I30" s="273">
        <v>350000</v>
      </c>
      <c r="J30" s="273"/>
      <c r="K30" s="273">
        <v>350000</v>
      </c>
      <c r="L30" s="258"/>
      <c r="M30" s="186"/>
    </row>
    <row r="31" spans="1:17" s="185" customFormat="1" ht="22.15" customHeight="1">
      <c r="A31" s="311" t="s">
        <v>20</v>
      </c>
      <c r="B31" s="272" t="s">
        <v>47</v>
      </c>
      <c r="C31" s="273">
        <f>SUM(C32:C33)</f>
        <v>2296900</v>
      </c>
      <c r="D31" s="273">
        <f t="shared" ref="D31:K31" si="8">SUM(D32:D33)</f>
        <v>0</v>
      </c>
      <c r="E31" s="273">
        <f t="shared" si="8"/>
        <v>2296900</v>
      </c>
      <c r="F31" s="273">
        <f t="shared" si="8"/>
        <v>2164000</v>
      </c>
      <c r="G31" s="273">
        <f t="shared" si="8"/>
        <v>0</v>
      </c>
      <c r="H31" s="273">
        <f t="shared" si="8"/>
        <v>2164000</v>
      </c>
      <c r="I31" s="273">
        <f t="shared" si="8"/>
        <v>1577000</v>
      </c>
      <c r="J31" s="273">
        <f t="shared" si="8"/>
        <v>0</v>
      </c>
      <c r="K31" s="273">
        <f t="shared" si="8"/>
        <v>1577000</v>
      </c>
      <c r="L31" s="258"/>
      <c r="M31" s="186"/>
    </row>
    <row r="32" spans="1:17" s="185" customFormat="1" ht="54" customHeight="1">
      <c r="A32" s="310" t="s">
        <v>339</v>
      </c>
      <c r="B32" s="272" t="s">
        <v>340</v>
      </c>
      <c r="C32" s="273">
        <v>996900</v>
      </c>
      <c r="D32" s="273"/>
      <c r="E32" s="273">
        <v>996900</v>
      </c>
      <c r="F32" s="273">
        <v>864000</v>
      </c>
      <c r="G32" s="273"/>
      <c r="H32" s="273">
        <v>864000</v>
      </c>
      <c r="I32" s="273">
        <v>277000</v>
      </c>
      <c r="J32" s="273"/>
      <c r="K32" s="273">
        <v>277000</v>
      </c>
      <c r="L32" s="258"/>
      <c r="M32" s="196"/>
    </row>
    <row r="33" spans="1:17" s="185" customFormat="1" ht="28.9" customHeight="1">
      <c r="A33" s="310" t="s">
        <v>79</v>
      </c>
      <c r="B33" s="272" t="s">
        <v>55</v>
      </c>
      <c r="C33" s="273">
        <v>1300000</v>
      </c>
      <c r="D33" s="273"/>
      <c r="E33" s="273">
        <v>1300000</v>
      </c>
      <c r="F33" s="273">
        <v>1300000</v>
      </c>
      <c r="G33" s="273"/>
      <c r="H33" s="273">
        <v>1300000</v>
      </c>
      <c r="I33" s="273">
        <v>1300000</v>
      </c>
      <c r="J33" s="273"/>
      <c r="K33" s="273">
        <v>1300000</v>
      </c>
      <c r="L33" s="258"/>
      <c r="M33" s="196"/>
    </row>
    <row r="34" spans="1:17" s="185" customFormat="1" ht="19.899999999999999" customHeight="1">
      <c r="A34" s="311" t="s">
        <v>15</v>
      </c>
      <c r="B34" s="272" t="s">
        <v>350</v>
      </c>
      <c r="C34" s="273">
        <v>2000000</v>
      </c>
      <c r="D34" s="273"/>
      <c r="E34" s="273">
        <v>2000000</v>
      </c>
      <c r="F34" s="273">
        <v>2000000</v>
      </c>
      <c r="G34" s="273"/>
      <c r="H34" s="273">
        <v>2000000</v>
      </c>
      <c r="I34" s="273">
        <v>2000000</v>
      </c>
      <c r="J34" s="273"/>
      <c r="K34" s="273">
        <v>2000000</v>
      </c>
      <c r="L34" s="258"/>
      <c r="M34" s="186"/>
    </row>
    <row r="35" spans="1:17" s="185" customFormat="1" ht="21" customHeight="1">
      <c r="A35" s="311" t="s">
        <v>351</v>
      </c>
      <c r="B35" s="272" t="s">
        <v>352</v>
      </c>
      <c r="C35" s="273">
        <v>0</v>
      </c>
      <c r="D35" s="273"/>
      <c r="E35" s="273">
        <v>0</v>
      </c>
      <c r="F35" s="273">
        <v>0</v>
      </c>
      <c r="G35" s="273"/>
      <c r="H35" s="273">
        <v>0</v>
      </c>
      <c r="I35" s="273">
        <v>0</v>
      </c>
      <c r="J35" s="273"/>
      <c r="K35" s="273">
        <v>0</v>
      </c>
      <c r="L35" s="258"/>
      <c r="M35" s="186"/>
    </row>
    <row r="36" spans="1:17" s="185" customFormat="1" ht="18.600000000000001" customHeight="1">
      <c r="A36" s="308" t="s">
        <v>270</v>
      </c>
      <c r="B36" s="281" t="s">
        <v>271</v>
      </c>
      <c r="C36" s="282">
        <f t="shared" ref="C36:K36" si="9">C37+C80</f>
        <v>1390205085.8700001</v>
      </c>
      <c r="D36" s="282">
        <f t="shared" si="9"/>
        <v>50079151.469999999</v>
      </c>
      <c r="E36" s="282">
        <f t="shared" si="9"/>
        <v>1440284237.3399999</v>
      </c>
      <c r="F36" s="282">
        <f t="shared" si="9"/>
        <v>1240137787.5599999</v>
      </c>
      <c r="G36" s="282">
        <f t="shared" si="9"/>
        <v>12606396.420000002</v>
      </c>
      <c r="H36" s="282">
        <f t="shared" si="9"/>
        <v>1252744183.9799998</v>
      </c>
      <c r="I36" s="282">
        <f t="shared" si="9"/>
        <v>1245095207.3999999</v>
      </c>
      <c r="J36" s="282">
        <f t="shared" si="9"/>
        <v>-4297177.2600000016</v>
      </c>
      <c r="K36" s="282">
        <f t="shared" si="9"/>
        <v>1240798030.1399999</v>
      </c>
      <c r="L36" s="264"/>
      <c r="M36" s="186"/>
      <c r="O36" s="256"/>
    </row>
    <row r="37" spans="1:17" s="185" customFormat="1" ht="36.6" customHeight="1">
      <c r="A37" s="309" t="s">
        <v>65</v>
      </c>
      <c r="B37" s="283" t="s">
        <v>57</v>
      </c>
      <c r="C37" s="284">
        <f t="shared" ref="C37:K37" si="10">C38+C40+C55+C73</f>
        <v>1381125244.2600002</v>
      </c>
      <c r="D37" s="284">
        <f t="shared" si="10"/>
        <v>50079151.469999999</v>
      </c>
      <c r="E37" s="284">
        <f t="shared" si="10"/>
        <v>1431204395.73</v>
      </c>
      <c r="F37" s="284">
        <f t="shared" si="10"/>
        <v>1240137787.5599999</v>
      </c>
      <c r="G37" s="284">
        <f t="shared" si="10"/>
        <v>12606396.420000002</v>
      </c>
      <c r="H37" s="284">
        <f t="shared" si="10"/>
        <v>1252744183.9799998</v>
      </c>
      <c r="I37" s="284">
        <f t="shared" si="10"/>
        <v>1245095207.3999999</v>
      </c>
      <c r="J37" s="284">
        <f t="shared" si="10"/>
        <v>-4297177.2600000016</v>
      </c>
      <c r="K37" s="284">
        <f t="shared" si="10"/>
        <v>1240798030.1399999</v>
      </c>
      <c r="L37" s="265"/>
      <c r="M37" s="186"/>
      <c r="O37" s="256"/>
      <c r="P37" s="256"/>
      <c r="Q37" s="256"/>
    </row>
    <row r="38" spans="1:17" s="291" customFormat="1" ht="15.6" customHeight="1">
      <c r="A38" s="313" t="s">
        <v>75</v>
      </c>
      <c r="B38" s="229" t="s">
        <v>134</v>
      </c>
      <c r="C38" s="269">
        <f>SUM(C39)</f>
        <v>41122395.399999999</v>
      </c>
      <c r="D38" s="269">
        <f t="shared" ref="D38:K38" si="11">SUM(D39)</f>
        <v>0</v>
      </c>
      <c r="E38" s="269">
        <f t="shared" si="11"/>
        <v>41122395.399999999</v>
      </c>
      <c r="F38" s="269">
        <f t="shared" si="11"/>
        <v>18316568</v>
      </c>
      <c r="G38" s="269">
        <f t="shared" si="11"/>
        <v>0</v>
      </c>
      <c r="H38" s="269">
        <f t="shared" si="11"/>
        <v>18316568</v>
      </c>
      <c r="I38" s="269">
        <f t="shared" si="11"/>
        <v>0</v>
      </c>
      <c r="J38" s="269">
        <f t="shared" si="11"/>
        <v>0</v>
      </c>
      <c r="K38" s="269">
        <f t="shared" si="11"/>
        <v>0</v>
      </c>
      <c r="L38" s="261"/>
    </row>
    <row r="39" spans="1:17" s="186" customFormat="1" ht="43.15" customHeight="1">
      <c r="A39" s="314" t="s">
        <v>448</v>
      </c>
      <c r="B39" s="283" t="s">
        <v>366</v>
      </c>
      <c r="C39" s="273">
        <v>41122395.399999999</v>
      </c>
      <c r="D39" s="273"/>
      <c r="E39" s="273">
        <f>C39+D39</f>
        <v>41122395.399999999</v>
      </c>
      <c r="F39" s="274">
        <v>18316568</v>
      </c>
      <c r="G39" s="274"/>
      <c r="H39" s="274">
        <f>F39+G39</f>
        <v>18316568</v>
      </c>
      <c r="I39" s="274">
        <v>0</v>
      </c>
      <c r="J39" s="274"/>
      <c r="K39" s="274">
        <f>I39+J39</f>
        <v>0</v>
      </c>
      <c r="L39" s="262"/>
    </row>
    <row r="40" spans="1:17" s="291" customFormat="1" ht="25.9" customHeight="1">
      <c r="A40" s="313" t="s">
        <v>71</v>
      </c>
      <c r="B40" s="229" t="s">
        <v>135</v>
      </c>
      <c r="C40" s="269">
        <f t="shared" ref="C40:K40" si="12">SUM(C41:C54)</f>
        <v>380400647.46000004</v>
      </c>
      <c r="D40" s="269">
        <f t="shared" si="12"/>
        <v>20943979.240000002</v>
      </c>
      <c r="E40" s="269">
        <f t="shared" si="12"/>
        <v>401344626.69999999</v>
      </c>
      <c r="F40" s="269">
        <f t="shared" si="12"/>
        <v>358855491.71000004</v>
      </c>
      <c r="G40" s="269">
        <f t="shared" si="12"/>
        <v>19190363.220000003</v>
      </c>
      <c r="H40" s="269">
        <f t="shared" si="12"/>
        <v>378045854.93000001</v>
      </c>
      <c r="I40" s="269">
        <f t="shared" si="12"/>
        <v>357148443.24000001</v>
      </c>
      <c r="J40" s="269">
        <f t="shared" si="12"/>
        <v>1601457.44</v>
      </c>
      <c r="K40" s="269">
        <f t="shared" si="12"/>
        <v>358749900.68000001</v>
      </c>
      <c r="L40" s="261"/>
    </row>
    <row r="41" spans="1:17" s="186" customFormat="1" ht="67.900000000000006" customHeight="1">
      <c r="A41" s="314" t="s">
        <v>444</v>
      </c>
      <c r="B41" s="283" t="s">
        <v>367</v>
      </c>
      <c r="C41" s="273">
        <v>47022948</v>
      </c>
      <c r="D41" s="273"/>
      <c r="E41" s="273">
        <f>C41+D41</f>
        <v>47022948</v>
      </c>
      <c r="F41" s="274">
        <v>15674316</v>
      </c>
      <c r="G41" s="274"/>
      <c r="H41" s="274">
        <f>F41+G41</f>
        <v>15674316</v>
      </c>
      <c r="I41" s="274">
        <v>0</v>
      </c>
      <c r="J41" s="274"/>
      <c r="K41" s="274">
        <f>I41+J41</f>
        <v>0</v>
      </c>
      <c r="L41" s="262"/>
    </row>
    <row r="42" spans="1:17" s="186" customFormat="1" ht="59.45" customHeight="1">
      <c r="A42" s="314" t="s">
        <v>445</v>
      </c>
      <c r="B42" s="283" t="s">
        <v>368</v>
      </c>
      <c r="C42" s="273">
        <v>911669.4</v>
      </c>
      <c r="D42" s="273"/>
      <c r="E42" s="273">
        <f t="shared" ref="E42:E54" si="13">C42+D42</f>
        <v>911669.4</v>
      </c>
      <c r="F42" s="274">
        <v>303889.8</v>
      </c>
      <c r="G42" s="274"/>
      <c r="H42" s="274">
        <f t="shared" ref="H42:H54" si="14">F42+G42</f>
        <v>303889.8</v>
      </c>
      <c r="I42" s="274">
        <v>0</v>
      </c>
      <c r="J42" s="274"/>
      <c r="K42" s="274">
        <f t="shared" ref="K42:K54" si="15">I42+J42</f>
        <v>0</v>
      </c>
      <c r="L42" s="262"/>
    </row>
    <row r="43" spans="1:17" s="186" customFormat="1" ht="57.6" customHeight="1">
      <c r="A43" s="314" t="s">
        <v>447</v>
      </c>
      <c r="B43" s="286" t="s">
        <v>370</v>
      </c>
      <c r="C43" s="273">
        <v>17871298.719999999</v>
      </c>
      <c r="D43" s="273">
        <v>1228051.8600000001</v>
      </c>
      <c r="E43" s="273">
        <f t="shared" si="13"/>
        <v>19099350.579999998</v>
      </c>
      <c r="F43" s="274">
        <v>17303503.890000001</v>
      </c>
      <c r="G43" s="274">
        <v>1189900.6200000001</v>
      </c>
      <c r="H43" s="274">
        <f t="shared" si="14"/>
        <v>18493404.510000002</v>
      </c>
      <c r="I43" s="274">
        <v>16628801.560000001</v>
      </c>
      <c r="J43" s="274">
        <v>1201636.32</v>
      </c>
      <c r="K43" s="274">
        <f t="shared" si="15"/>
        <v>17830437.879999999</v>
      </c>
      <c r="L43" s="262"/>
    </row>
    <row r="44" spans="1:17" s="186" customFormat="1" ht="73.900000000000006" customHeight="1">
      <c r="A44" s="320" t="s">
        <v>454</v>
      </c>
      <c r="B44" s="319" t="s">
        <v>453</v>
      </c>
      <c r="C44" s="273"/>
      <c r="D44" s="273">
        <v>16497532.48</v>
      </c>
      <c r="E44" s="273">
        <f t="shared" si="13"/>
        <v>16497532.48</v>
      </c>
      <c r="F44" s="274"/>
      <c r="G44" s="274">
        <v>18049880.109999999</v>
      </c>
      <c r="H44" s="274">
        <f t="shared" si="14"/>
        <v>18049880.109999999</v>
      </c>
      <c r="I44" s="274"/>
      <c r="J44" s="274"/>
      <c r="K44" s="274"/>
      <c r="L44" s="262"/>
    </row>
    <row r="45" spans="1:17" s="186" customFormat="1" ht="22.15" customHeight="1">
      <c r="A45" s="314" t="s">
        <v>416</v>
      </c>
      <c r="B45" s="286" t="s">
        <v>415</v>
      </c>
      <c r="C45" s="273"/>
      <c r="D45" s="273">
        <v>7050000</v>
      </c>
      <c r="E45" s="273">
        <f t="shared" si="13"/>
        <v>7050000</v>
      </c>
      <c r="F45" s="274"/>
      <c r="G45" s="274"/>
      <c r="H45" s="274"/>
      <c r="I45" s="274"/>
      <c r="J45" s="274"/>
      <c r="K45" s="274"/>
      <c r="L45" s="262"/>
    </row>
    <row r="46" spans="1:17" s="186" customFormat="1" ht="52.15" customHeight="1">
      <c r="A46" s="314" t="s">
        <v>446</v>
      </c>
      <c r="B46" s="305" t="s">
        <v>379</v>
      </c>
      <c r="C46" s="273">
        <v>448772.27</v>
      </c>
      <c r="D46" s="273">
        <v>-49170.15</v>
      </c>
      <c r="E46" s="273">
        <f t="shared" ref="E46" si="16">C46+D46</f>
        <v>399602.12</v>
      </c>
      <c r="F46" s="274">
        <v>448772.27</v>
      </c>
      <c r="G46" s="274">
        <v>-49170.15</v>
      </c>
      <c r="H46" s="274">
        <f t="shared" ref="H46" si="17">F46+G46</f>
        <v>399602.12</v>
      </c>
      <c r="I46" s="274">
        <v>0</v>
      </c>
      <c r="J46" s="274">
        <v>400068.48</v>
      </c>
      <c r="K46" s="274">
        <f t="shared" ref="K46" si="18">I46+J46</f>
        <v>400068.48</v>
      </c>
      <c r="L46" s="262"/>
    </row>
    <row r="47" spans="1:17" s="186" customFormat="1" ht="42.6" customHeight="1">
      <c r="A47" s="314" t="s">
        <v>417</v>
      </c>
      <c r="B47" s="283" t="s">
        <v>372</v>
      </c>
      <c r="C47" s="273">
        <v>109090.88</v>
      </c>
      <c r="D47" s="273">
        <v>144877.44</v>
      </c>
      <c r="E47" s="273">
        <f t="shared" si="13"/>
        <v>253968.32</v>
      </c>
      <c r="F47" s="274">
        <v>109090.88</v>
      </c>
      <c r="G47" s="274">
        <v>-247.36</v>
      </c>
      <c r="H47" s="274">
        <f t="shared" si="14"/>
        <v>108843.52</v>
      </c>
      <c r="I47" s="274">
        <v>109090.88</v>
      </c>
      <c r="J47" s="274">
        <v>-247.36</v>
      </c>
      <c r="K47" s="274">
        <f t="shared" si="15"/>
        <v>108843.52</v>
      </c>
      <c r="L47" s="262"/>
    </row>
    <row r="48" spans="1:17" s="186" customFormat="1" ht="46.9" customHeight="1">
      <c r="A48" s="314" t="s">
        <v>419</v>
      </c>
      <c r="B48" s="286" t="s">
        <v>372</v>
      </c>
      <c r="C48" s="273">
        <v>1050000</v>
      </c>
      <c r="D48" s="273"/>
      <c r="E48" s="273">
        <f t="shared" si="13"/>
        <v>1050000</v>
      </c>
      <c r="F48" s="274">
        <v>414715</v>
      </c>
      <c r="G48" s="274"/>
      <c r="H48" s="274">
        <f t="shared" si="14"/>
        <v>414715</v>
      </c>
      <c r="I48" s="274">
        <v>414715</v>
      </c>
      <c r="J48" s="274"/>
      <c r="K48" s="274">
        <f t="shared" si="15"/>
        <v>414715</v>
      </c>
      <c r="L48" s="262"/>
    </row>
    <row r="49" spans="1:17" s="186" customFormat="1" ht="55.9" customHeight="1">
      <c r="A49" s="314" t="s">
        <v>425</v>
      </c>
      <c r="B49" s="286" t="s">
        <v>372</v>
      </c>
      <c r="C49" s="273">
        <v>278700</v>
      </c>
      <c r="D49" s="273"/>
      <c r="E49" s="273">
        <f t="shared" si="13"/>
        <v>278700</v>
      </c>
      <c r="F49" s="274">
        <v>277290</v>
      </c>
      <c r="G49" s="274"/>
      <c r="H49" s="274">
        <f t="shared" si="14"/>
        <v>277290</v>
      </c>
      <c r="I49" s="274">
        <v>262170</v>
      </c>
      <c r="J49" s="274"/>
      <c r="K49" s="274">
        <f t="shared" si="15"/>
        <v>262170</v>
      </c>
      <c r="L49" s="262"/>
    </row>
    <row r="50" spans="1:17" s="186" customFormat="1" ht="30" customHeight="1">
      <c r="A50" s="314" t="s">
        <v>426</v>
      </c>
      <c r="B50" s="283" t="s">
        <v>372</v>
      </c>
      <c r="C50" s="273">
        <v>4472402.3899999997</v>
      </c>
      <c r="D50" s="273">
        <v>-4472402.3899999997</v>
      </c>
      <c r="E50" s="273">
        <f t="shared" si="13"/>
        <v>0</v>
      </c>
      <c r="F50" s="274">
        <v>0</v>
      </c>
      <c r="G50" s="274"/>
      <c r="H50" s="274">
        <f t="shared" si="14"/>
        <v>0</v>
      </c>
      <c r="I50" s="274">
        <v>0</v>
      </c>
      <c r="J50" s="274"/>
      <c r="K50" s="274">
        <f t="shared" si="15"/>
        <v>0</v>
      </c>
      <c r="L50" s="262"/>
    </row>
    <row r="51" spans="1:17" s="186" customFormat="1" ht="54.6" customHeight="1">
      <c r="A51" s="314" t="s">
        <v>427</v>
      </c>
      <c r="B51" s="283" t="s">
        <v>372</v>
      </c>
      <c r="C51" s="273">
        <v>5502100</v>
      </c>
      <c r="D51" s="273"/>
      <c r="E51" s="273">
        <f t="shared" si="13"/>
        <v>5502100</v>
      </c>
      <c r="F51" s="274">
        <v>0</v>
      </c>
      <c r="G51" s="274"/>
      <c r="H51" s="274">
        <f t="shared" si="14"/>
        <v>0</v>
      </c>
      <c r="I51" s="274">
        <v>0</v>
      </c>
      <c r="J51" s="274"/>
      <c r="K51" s="274">
        <f t="shared" si="15"/>
        <v>0</v>
      </c>
      <c r="L51" s="262"/>
    </row>
    <row r="52" spans="1:17" s="186" customFormat="1" ht="60.6" customHeight="1">
      <c r="A52" s="314" t="s">
        <v>428</v>
      </c>
      <c r="B52" s="283" t="s">
        <v>372</v>
      </c>
      <c r="C52" s="273">
        <v>893788</v>
      </c>
      <c r="D52" s="273"/>
      <c r="E52" s="273">
        <f t="shared" si="13"/>
        <v>893788</v>
      </c>
      <c r="F52" s="274">
        <v>893788</v>
      </c>
      <c r="G52" s="274"/>
      <c r="H52" s="274">
        <f t="shared" si="14"/>
        <v>893788</v>
      </c>
      <c r="I52" s="274">
        <v>893788</v>
      </c>
      <c r="J52" s="274"/>
      <c r="K52" s="274">
        <f t="shared" si="15"/>
        <v>893788</v>
      </c>
      <c r="L52" s="262"/>
    </row>
    <row r="53" spans="1:17" s="186" customFormat="1" ht="22.9" customHeight="1">
      <c r="A53" s="314" t="s">
        <v>449</v>
      </c>
      <c r="B53" s="283" t="s">
        <v>372</v>
      </c>
      <c r="C53" s="273"/>
      <c r="D53" s="273">
        <v>545090</v>
      </c>
      <c r="E53" s="273">
        <f t="shared" si="13"/>
        <v>545090</v>
      </c>
      <c r="F53" s="274"/>
      <c r="G53" s="274"/>
      <c r="H53" s="274"/>
      <c r="I53" s="274"/>
      <c r="J53" s="274"/>
      <c r="K53" s="274"/>
      <c r="L53" s="262"/>
    </row>
    <row r="54" spans="1:17" s="186" customFormat="1" ht="20.45" customHeight="1">
      <c r="A54" s="314" t="s">
        <v>421</v>
      </c>
      <c r="B54" s="286" t="s">
        <v>372</v>
      </c>
      <c r="C54" s="273">
        <v>301839877.80000001</v>
      </c>
      <c r="D54" s="273"/>
      <c r="E54" s="273">
        <f t="shared" si="13"/>
        <v>301839877.80000001</v>
      </c>
      <c r="F54" s="273">
        <v>323430125.87</v>
      </c>
      <c r="G54" s="273"/>
      <c r="H54" s="274">
        <f t="shared" si="14"/>
        <v>323430125.87</v>
      </c>
      <c r="I54" s="273">
        <v>338839877.80000001</v>
      </c>
      <c r="J54" s="273"/>
      <c r="K54" s="274">
        <f t="shared" si="15"/>
        <v>338839877.80000001</v>
      </c>
      <c r="L54" s="258"/>
    </row>
    <row r="55" spans="1:17" s="292" customFormat="1" ht="22.9" customHeight="1">
      <c r="A55" s="313" t="s">
        <v>76</v>
      </c>
      <c r="B55" s="229" t="s">
        <v>112</v>
      </c>
      <c r="C55" s="269">
        <f>SUM(C56:C72)</f>
        <v>884905479.19000006</v>
      </c>
      <c r="D55" s="269">
        <f t="shared" ref="D55:E55" si="19">SUM(D56:D72)</f>
        <v>-7853907.120000001</v>
      </c>
      <c r="E55" s="269">
        <f t="shared" si="19"/>
        <v>877051572.07000005</v>
      </c>
      <c r="F55" s="269">
        <f t="shared" ref="F55:K55" si="20">SUM(F56:F71)</f>
        <v>861410487.24000001</v>
      </c>
      <c r="G55" s="269">
        <f t="shared" si="20"/>
        <v>-6583966.8000000007</v>
      </c>
      <c r="H55" s="269">
        <f t="shared" si="20"/>
        <v>854826520.43999994</v>
      </c>
      <c r="I55" s="269">
        <f t="shared" si="20"/>
        <v>887232194.14999998</v>
      </c>
      <c r="J55" s="269">
        <f t="shared" si="20"/>
        <v>-5898634.7000000011</v>
      </c>
      <c r="K55" s="269">
        <f t="shared" si="20"/>
        <v>881333559.44999993</v>
      </c>
      <c r="L55" s="261"/>
      <c r="M55" s="291"/>
      <c r="O55" s="293"/>
      <c r="P55" s="293"/>
      <c r="Q55" s="293"/>
    </row>
    <row r="56" spans="1:17" ht="73.900000000000006" customHeight="1">
      <c r="A56" s="314" t="s">
        <v>440</v>
      </c>
      <c r="B56" s="286" t="s">
        <v>382</v>
      </c>
      <c r="C56" s="273">
        <v>65219627.200000003</v>
      </c>
      <c r="D56" s="273"/>
      <c r="E56" s="273">
        <f>C56+D56</f>
        <v>65219627.200000003</v>
      </c>
      <c r="F56" s="274">
        <v>0</v>
      </c>
      <c r="G56" s="274"/>
      <c r="H56" s="274">
        <f>F56+G56</f>
        <v>0</v>
      </c>
      <c r="I56" s="274">
        <v>0</v>
      </c>
      <c r="J56" s="274"/>
      <c r="K56" s="274">
        <f>I56+J56</f>
        <v>0</v>
      </c>
      <c r="L56" s="262"/>
    </row>
    <row r="57" spans="1:17" ht="55.9" customHeight="1">
      <c r="A57" s="314" t="s">
        <v>441</v>
      </c>
      <c r="B57" s="283" t="s">
        <v>382</v>
      </c>
      <c r="C57" s="273">
        <v>1331012.8</v>
      </c>
      <c r="D57" s="273"/>
      <c r="E57" s="273">
        <f t="shared" ref="E57:E72" si="21">C57+D57</f>
        <v>1331012.8</v>
      </c>
      <c r="F57" s="274">
        <v>0</v>
      </c>
      <c r="G57" s="274"/>
      <c r="H57" s="274">
        <f t="shared" ref="H57:H71" si="22">F57+G57</f>
        <v>0</v>
      </c>
      <c r="I57" s="274">
        <v>0</v>
      </c>
      <c r="J57" s="274"/>
      <c r="K57" s="274">
        <f t="shared" ref="K57:K71" si="23">I57+J57</f>
        <v>0</v>
      </c>
      <c r="L57" s="262"/>
    </row>
    <row r="58" spans="1:17" ht="32.450000000000003" customHeight="1">
      <c r="A58" s="314" t="s">
        <v>429</v>
      </c>
      <c r="B58" s="283" t="s">
        <v>382</v>
      </c>
      <c r="C58" s="273">
        <v>431436.97</v>
      </c>
      <c r="D58" s="273">
        <v>3864.89</v>
      </c>
      <c r="E58" s="273">
        <f t="shared" si="21"/>
        <v>435301.86</v>
      </c>
      <c r="F58" s="274">
        <v>468998.64</v>
      </c>
      <c r="G58" s="274">
        <v>-13771.87</v>
      </c>
      <c r="H58" s="274">
        <f t="shared" si="22"/>
        <v>455226.77</v>
      </c>
      <c r="I58" s="274">
        <v>528820.61</v>
      </c>
      <c r="J58" s="274">
        <v>-57242.2</v>
      </c>
      <c r="K58" s="274">
        <f t="shared" si="23"/>
        <v>471578.41</v>
      </c>
      <c r="L58" s="262"/>
    </row>
    <row r="59" spans="1:17" ht="55.15" customHeight="1">
      <c r="A59" s="314" t="s">
        <v>413</v>
      </c>
      <c r="B59" s="283" t="s">
        <v>382</v>
      </c>
      <c r="C59" s="273">
        <v>14000</v>
      </c>
      <c r="D59" s="273"/>
      <c r="E59" s="273">
        <f t="shared" si="21"/>
        <v>14000</v>
      </c>
      <c r="F59" s="274">
        <v>14000</v>
      </c>
      <c r="G59" s="274"/>
      <c r="H59" s="274">
        <f t="shared" si="22"/>
        <v>14000</v>
      </c>
      <c r="I59" s="274">
        <v>14000</v>
      </c>
      <c r="J59" s="274"/>
      <c r="K59" s="274">
        <f t="shared" si="23"/>
        <v>14000</v>
      </c>
      <c r="L59" s="262"/>
    </row>
    <row r="60" spans="1:17" ht="31.15" customHeight="1">
      <c r="A60" s="314" t="s">
        <v>420</v>
      </c>
      <c r="B60" s="283" t="s">
        <v>382</v>
      </c>
      <c r="C60" s="273">
        <v>35000</v>
      </c>
      <c r="D60" s="273"/>
      <c r="E60" s="273">
        <f t="shared" si="21"/>
        <v>35000</v>
      </c>
      <c r="F60" s="274">
        <v>35000</v>
      </c>
      <c r="G60" s="274"/>
      <c r="H60" s="274">
        <f t="shared" si="22"/>
        <v>35000</v>
      </c>
      <c r="I60" s="274">
        <v>35000</v>
      </c>
      <c r="J60" s="274"/>
      <c r="K60" s="274">
        <f t="shared" si="23"/>
        <v>35000</v>
      </c>
      <c r="L60" s="262"/>
    </row>
    <row r="61" spans="1:17" ht="73.150000000000006" customHeight="1">
      <c r="A61" s="314" t="s">
        <v>430</v>
      </c>
      <c r="B61" s="283" t="s">
        <v>382</v>
      </c>
      <c r="C61" s="273">
        <v>60713050.770000003</v>
      </c>
      <c r="D61" s="273">
        <v>-8121933.6100000003</v>
      </c>
      <c r="E61" s="273">
        <f t="shared" si="21"/>
        <v>52591117.160000004</v>
      </c>
      <c r="F61" s="274">
        <v>63141573.200000003</v>
      </c>
      <c r="G61" s="274">
        <v>-6310791.1100000003</v>
      </c>
      <c r="H61" s="274">
        <f t="shared" si="22"/>
        <v>56830782.090000004</v>
      </c>
      <c r="I61" s="274">
        <v>71637135.730000004</v>
      </c>
      <c r="J61" s="274">
        <v>-5581730.3799999999</v>
      </c>
      <c r="K61" s="274">
        <f t="shared" si="23"/>
        <v>66055405.350000001</v>
      </c>
      <c r="L61" s="262"/>
    </row>
    <row r="62" spans="1:17" ht="54.6" customHeight="1">
      <c r="A62" s="314" t="s">
        <v>431</v>
      </c>
      <c r="B62" s="283" t="s">
        <v>382</v>
      </c>
      <c r="C62" s="273">
        <v>4971604.92</v>
      </c>
      <c r="D62" s="273"/>
      <c r="E62" s="273">
        <f t="shared" si="21"/>
        <v>4971604.92</v>
      </c>
      <c r="F62" s="274">
        <v>5170475.4000000004</v>
      </c>
      <c r="G62" s="274"/>
      <c r="H62" s="274">
        <f t="shared" si="22"/>
        <v>5170475.4000000004</v>
      </c>
      <c r="I62" s="274">
        <v>5377303.2400000002</v>
      </c>
      <c r="J62" s="274"/>
      <c r="K62" s="274">
        <f t="shared" si="23"/>
        <v>5377303.2400000002</v>
      </c>
      <c r="L62" s="262"/>
    </row>
    <row r="63" spans="1:17" ht="50.45" customHeight="1">
      <c r="A63" s="314" t="s">
        <v>432</v>
      </c>
      <c r="B63" s="283" t="s">
        <v>390</v>
      </c>
      <c r="C63" s="273">
        <v>8545600</v>
      </c>
      <c r="D63" s="273"/>
      <c r="E63" s="273">
        <f t="shared" si="21"/>
        <v>8545600</v>
      </c>
      <c r="F63" s="274">
        <v>8653080</v>
      </c>
      <c r="G63" s="274"/>
      <c r="H63" s="274">
        <f t="shared" si="22"/>
        <v>8653080</v>
      </c>
      <c r="I63" s="274">
        <v>9990560</v>
      </c>
      <c r="J63" s="274"/>
      <c r="K63" s="274">
        <f t="shared" si="23"/>
        <v>9990560</v>
      </c>
      <c r="L63" s="262"/>
    </row>
    <row r="64" spans="1:17" ht="82.15" customHeight="1">
      <c r="A64" s="314" t="s">
        <v>433</v>
      </c>
      <c r="B64" s="283" t="s">
        <v>392</v>
      </c>
      <c r="C64" s="273">
        <v>8514686.3300000001</v>
      </c>
      <c r="D64" s="273">
        <v>-8514686.3300000001</v>
      </c>
      <c r="E64" s="273">
        <f t="shared" si="21"/>
        <v>0</v>
      </c>
      <c r="F64" s="274">
        <v>8962827.7200000007</v>
      </c>
      <c r="G64" s="274">
        <v>-297252.37</v>
      </c>
      <c r="H64" s="274">
        <f t="shared" si="22"/>
        <v>8665575.3500000015</v>
      </c>
      <c r="I64" s="274">
        <v>8962827.7200000007</v>
      </c>
      <c r="J64" s="274">
        <v>-264318.86</v>
      </c>
      <c r="K64" s="274">
        <f t="shared" si="23"/>
        <v>8698508.8600000013</v>
      </c>
      <c r="L64" s="262"/>
    </row>
    <row r="65" spans="1:13" ht="49.15" customHeight="1">
      <c r="A65" s="314" t="s">
        <v>423</v>
      </c>
      <c r="B65" s="283" t="s">
        <v>394</v>
      </c>
      <c r="C65" s="273">
        <v>2485383.7999999998</v>
      </c>
      <c r="D65" s="273">
        <v>37873.75</v>
      </c>
      <c r="E65" s="273">
        <f t="shared" si="21"/>
        <v>2523257.5499999998</v>
      </c>
      <c r="F65" s="274">
        <v>2570332.25</v>
      </c>
      <c r="G65" s="274">
        <v>68308.3</v>
      </c>
      <c r="H65" s="274">
        <f t="shared" si="22"/>
        <v>2638640.5499999998</v>
      </c>
      <c r="I65" s="274">
        <v>2664765.25</v>
      </c>
      <c r="J65" s="274">
        <v>68210.55</v>
      </c>
      <c r="K65" s="274">
        <f t="shared" si="23"/>
        <v>2732975.8</v>
      </c>
      <c r="L65" s="262"/>
    </row>
    <row r="66" spans="1:13" ht="42.6" customHeight="1">
      <c r="A66" s="314" t="s">
        <v>422</v>
      </c>
      <c r="B66" s="283" t="s">
        <v>396</v>
      </c>
      <c r="C66" s="273">
        <v>4132.9799999999996</v>
      </c>
      <c r="D66" s="273">
        <v>-2722.4</v>
      </c>
      <c r="E66" s="273">
        <f t="shared" si="21"/>
        <v>1410.5799999999995</v>
      </c>
      <c r="F66" s="274">
        <v>3684.33</v>
      </c>
      <c r="G66" s="274">
        <v>-2200.91</v>
      </c>
      <c r="H66" s="274">
        <f t="shared" si="22"/>
        <v>1483.42</v>
      </c>
      <c r="I66" s="274">
        <v>3684.75</v>
      </c>
      <c r="J66" s="274">
        <v>-2361.4499999999998</v>
      </c>
      <c r="K66" s="274">
        <f t="shared" si="23"/>
        <v>1323.3000000000002</v>
      </c>
      <c r="L66" s="262"/>
    </row>
    <row r="67" spans="1:13" ht="43.9" customHeight="1">
      <c r="A67" s="314" t="s">
        <v>434</v>
      </c>
      <c r="B67" s="283" t="s">
        <v>398</v>
      </c>
      <c r="C67" s="273">
        <v>30405510</v>
      </c>
      <c r="D67" s="273"/>
      <c r="E67" s="273">
        <f t="shared" si="21"/>
        <v>30405510</v>
      </c>
      <c r="F67" s="274">
        <v>30783990</v>
      </c>
      <c r="G67" s="274"/>
      <c r="H67" s="274">
        <f t="shared" si="22"/>
        <v>30783990</v>
      </c>
      <c r="I67" s="274">
        <v>30783990</v>
      </c>
      <c r="J67" s="274"/>
      <c r="K67" s="274">
        <f t="shared" si="23"/>
        <v>30783990</v>
      </c>
      <c r="L67" s="262"/>
    </row>
    <row r="68" spans="1:13" ht="31.15" customHeight="1">
      <c r="A68" s="314" t="s">
        <v>424</v>
      </c>
      <c r="B68" s="283" t="s">
        <v>400</v>
      </c>
      <c r="C68" s="273">
        <v>8375735.4199999999</v>
      </c>
      <c r="D68" s="273"/>
      <c r="E68" s="273">
        <f t="shared" si="21"/>
        <v>8375735.4199999999</v>
      </c>
      <c r="F68" s="274">
        <v>8754308.7100000009</v>
      </c>
      <c r="G68" s="274"/>
      <c r="H68" s="274">
        <f t="shared" si="22"/>
        <v>8754308.7100000009</v>
      </c>
      <c r="I68" s="274">
        <v>9064989.8599999994</v>
      </c>
      <c r="J68" s="274"/>
      <c r="K68" s="274">
        <f t="shared" si="23"/>
        <v>9064989.8599999994</v>
      </c>
      <c r="L68" s="262"/>
    </row>
    <row r="69" spans="1:13" ht="28.9" customHeight="1">
      <c r="A69" s="314" t="s">
        <v>435</v>
      </c>
      <c r="B69" s="283" t="s">
        <v>402</v>
      </c>
      <c r="C69" s="273">
        <v>690642900</v>
      </c>
      <c r="D69" s="273">
        <v>511400</v>
      </c>
      <c r="E69" s="273">
        <f>C69+D69</f>
        <v>691154300</v>
      </c>
      <c r="F69" s="274">
        <v>715126400</v>
      </c>
      <c r="G69" s="274"/>
      <c r="H69" s="274">
        <f t="shared" si="22"/>
        <v>715126400</v>
      </c>
      <c r="I69" s="274">
        <v>730443300</v>
      </c>
      <c r="J69" s="274"/>
      <c r="K69" s="274">
        <f t="shared" si="23"/>
        <v>730443300</v>
      </c>
      <c r="L69" s="262"/>
    </row>
    <row r="70" spans="1:13" ht="57" customHeight="1">
      <c r="A70" s="314" t="s">
        <v>436</v>
      </c>
      <c r="B70" s="283" t="s">
        <v>402</v>
      </c>
      <c r="C70" s="273">
        <v>0</v>
      </c>
      <c r="D70" s="273">
        <v>8232296.5800000001</v>
      </c>
      <c r="E70" s="273">
        <f t="shared" si="21"/>
        <v>8232296.5800000001</v>
      </c>
      <c r="F70" s="274">
        <v>17725816.989999998</v>
      </c>
      <c r="G70" s="274">
        <v>-28258.84</v>
      </c>
      <c r="H70" s="274">
        <f t="shared" si="22"/>
        <v>17697558.149999999</v>
      </c>
      <c r="I70" s="274">
        <v>17725816.989999998</v>
      </c>
      <c r="J70" s="274">
        <v>-61192.36</v>
      </c>
      <c r="K70" s="274">
        <f t="shared" si="23"/>
        <v>17664624.629999999</v>
      </c>
      <c r="L70" s="262"/>
    </row>
    <row r="71" spans="1:13" ht="47.45" customHeight="1">
      <c r="A71" s="314" t="s">
        <v>437</v>
      </c>
      <c r="B71" s="283" t="s">
        <v>382</v>
      </c>
      <c r="C71" s="273">
        <v>3215798</v>
      </c>
      <c r="D71" s="273">
        <v>-3215798</v>
      </c>
      <c r="E71" s="273">
        <f t="shared" si="21"/>
        <v>0</v>
      </c>
      <c r="F71" s="274">
        <v>0</v>
      </c>
      <c r="G71" s="274"/>
      <c r="H71" s="274">
        <f t="shared" si="22"/>
        <v>0</v>
      </c>
      <c r="I71" s="274">
        <v>0</v>
      </c>
      <c r="J71" s="274"/>
      <c r="K71" s="274">
        <f t="shared" si="23"/>
        <v>0</v>
      </c>
      <c r="L71" s="262"/>
    </row>
    <row r="72" spans="1:13" ht="47.45" customHeight="1">
      <c r="A72" s="314" t="s">
        <v>437</v>
      </c>
      <c r="B72" s="283" t="s">
        <v>402</v>
      </c>
      <c r="C72" s="273"/>
      <c r="D72" s="273">
        <v>3215798</v>
      </c>
      <c r="E72" s="273">
        <f t="shared" si="21"/>
        <v>3215798</v>
      </c>
      <c r="F72" s="274"/>
      <c r="G72" s="274"/>
      <c r="H72" s="274"/>
      <c r="I72" s="274"/>
      <c r="J72" s="274"/>
      <c r="K72" s="274"/>
      <c r="L72" s="262"/>
    </row>
    <row r="73" spans="1:13" s="292" customFormat="1" ht="18.600000000000001" customHeight="1">
      <c r="A73" s="313" t="s">
        <v>54</v>
      </c>
      <c r="B73" s="229" t="s">
        <v>130</v>
      </c>
      <c r="C73" s="269">
        <f>SUM(C74:C79)</f>
        <v>74696722.209999993</v>
      </c>
      <c r="D73" s="269">
        <f>SUM(D74:D79)</f>
        <v>36989079.350000001</v>
      </c>
      <c r="E73" s="269">
        <f>SUM(E74:E79)</f>
        <v>111685801.56</v>
      </c>
      <c r="F73" s="269">
        <f t="shared" ref="F73:K73" si="24">SUM(F74:F79)</f>
        <v>1555240.61</v>
      </c>
      <c r="G73" s="269">
        <f t="shared" si="24"/>
        <v>0</v>
      </c>
      <c r="H73" s="269">
        <f t="shared" si="24"/>
        <v>1555240.61</v>
      </c>
      <c r="I73" s="269">
        <f t="shared" si="24"/>
        <v>714570.01</v>
      </c>
      <c r="J73" s="269">
        <f t="shared" si="24"/>
        <v>0</v>
      </c>
      <c r="K73" s="269">
        <f t="shared" si="24"/>
        <v>714570.01</v>
      </c>
      <c r="L73" s="261"/>
      <c r="M73" s="291"/>
    </row>
    <row r="74" spans="1:13" ht="85.9" customHeight="1">
      <c r="A74" s="314" t="s">
        <v>418</v>
      </c>
      <c r="B74" s="283" t="s">
        <v>406</v>
      </c>
      <c r="C74" s="273">
        <v>21481.599999999999</v>
      </c>
      <c r="D74" s="273"/>
      <c r="E74" s="273">
        <f>C74+D74</f>
        <v>21481.599999999999</v>
      </c>
      <c r="F74" s="274">
        <v>0</v>
      </c>
      <c r="G74" s="274"/>
      <c r="H74" s="274">
        <f>F74+G74</f>
        <v>0</v>
      </c>
      <c r="I74" s="274">
        <v>0</v>
      </c>
      <c r="J74" s="274"/>
      <c r="K74" s="274">
        <f>I74+J74</f>
        <v>0</v>
      </c>
      <c r="L74" s="262"/>
    </row>
    <row r="75" spans="1:13" ht="41.45" customHeight="1">
      <c r="A75" s="314" t="s">
        <v>414</v>
      </c>
      <c r="B75" s="283" t="s">
        <v>406</v>
      </c>
      <c r="C75" s="273">
        <v>1555240.61</v>
      </c>
      <c r="D75" s="273">
        <v>218574.36</v>
      </c>
      <c r="E75" s="273">
        <f t="shared" ref="E75:E79" si="25">C75+D75</f>
        <v>1773814.9700000002</v>
      </c>
      <c r="F75" s="274">
        <v>1555240.61</v>
      </c>
      <c r="G75" s="274"/>
      <c r="H75" s="274">
        <f t="shared" ref="H75:H77" si="26">F75+G75</f>
        <v>1555240.61</v>
      </c>
      <c r="I75" s="274">
        <v>714570.01</v>
      </c>
      <c r="J75" s="274"/>
      <c r="K75" s="274">
        <f t="shared" ref="K75:K80" si="27">I75+J75</f>
        <v>714570.01</v>
      </c>
      <c r="L75" s="262"/>
    </row>
    <row r="76" spans="1:13" ht="32.450000000000003" customHeight="1">
      <c r="A76" s="314" t="s">
        <v>438</v>
      </c>
      <c r="B76" s="283" t="s">
        <v>406</v>
      </c>
      <c r="C76" s="273">
        <v>73120000</v>
      </c>
      <c r="D76" s="273"/>
      <c r="E76" s="273">
        <f t="shared" si="25"/>
        <v>73120000</v>
      </c>
      <c r="F76" s="274">
        <v>0</v>
      </c>
      <c r="G76" s="274"/>
      <c r="H76" s="274">
        <f t="shared" si="26"/>
        <v>0</v>
      </c>
      <c r="I76" s="274">
        <v>0</v>
      </c>
      <c r="J76" s="274"/>
      <c r="K76" s="274">
        <f t="shared" si="27"/>
        <v>0</v>
      </c>
      <c r="L76" s="262"/>
    </row>
    <row r="77" spans="1:13" ht="34.9" customHeight="1">
      <c r="A77" s="314" t="s">
        <v>451</v>
      </c>
      <c r="B77" s="283" t="s">
        <v>406</v>
      </c>
      <c r="C77" s="273"/>
      <c r="D77" s="273">
        <v>16390116.210000001</v>
      </c>
      <c r="E77" s="273">
        <f t="shared" si="25"/>
        <v>16390116.210000001</v>
      </c>
      <c r="F77" s="274"/>
      <c r="G77" s="274"/>
      <c r="H77" s="274">
        <f t="shared" si="26"/>
        <v>0</v>
      </c>
      <c r="I77" s="274"/>
      <c r="J77" s="274"/>
      <c r="K77" s="274">
        <f t="shared" si="27"/>
        <v>0</v>
      </c>
      <c r="L77" s="262"/>
    </row>
    <row r="78" spans="1:13" ht="35.450000000000003" customHeight="1">
      <c r="A78" s="314" t="s">
        <v>452</v>
      </c>
      <c r="B78" s="283" t="s">
        <v>406</v>
      </c>
      <c r="C78" s="273"/>
      <c r="D78" s="273">
        <v>19792777.780000001</v>
      </c>
      <c r="E78" s="273">
        <f t="shared" ref="E78" si="28">C78+D78</f>
        <v>19792777.780000001</v>
      </c>
      <c r="F78" s="274"/>
      <c r="G78" s="274"/>
      <c r="H78" s="274"/>
      <c r="I78" s="274"/>
      <c r="J78" s="274"/>
      <c r="K78" s="274"/>
      <c r="L78" s="262"/>
    </row>
    <row r="79" spans="1:13" ht="40.15" customHeight="1">
      <c r="A79" s="314" t="s">
        <v>450</v>
      </c>
      <c r="B79" s="283" t="s">
        <v>406</v>
      </c>
      <c r="C79" s="273"/>
      <c r="D79" s="273">
        <v>587611</v>
      </c>
      <c r="E79" s="273">
        <f t="shared" si="25"/>
        <v>587611</v>
      </c>
      <c r="F79" s="274"/>
      <c r="G79" s="274"/>
      <c r="H79" s="274"/>
      <c r="I79" s="274"/>
      <c r="J79" s="274"/>
      <c r="K79" s="274"/>
      <c r="L79" s="262"/>
    </row>
    <row r="80" spans="1:13" s="292" customFormat="1">
      <c r="A80" s="315" t="s">
        <v>256</v>
      </c>
      <c r="B80" s="229" t="s">
        <v>257</v>
      </c>
      <c r="C80" s="269">
        <v>9079841.6099999994</v>
      </c>
      <c r="D80" s="269"/>
      <c r="E80" s="269">
        <f>E81</f>
        <v>9079841.6099999994</v>
      </c>
      <c r="F80" s="270">
        <v>0</v>
      </c>
      <c r="G80" s="270">
        <v>0</v>
      </c>
      <c r="H80" s="270">
        <v>0</v>
      </c>
      <c r="I80" s="270">
        <v>0</v>
      </c>
      <c r="J80" s="270">
        <v>0</v>
      </c>
      <c r="K80" s="274">
        <f t="shared" si="27"/>
        <v>0</v>
      </c>
      <c r="L80" s="261"/>
      <c r="M80" s="291"/>
    </row>
    <row r="81" spans="1:17">
      <c r="A81" s="310" t="s">
        <v>442</v>
      </c>
      <c r="B81" s="283" t="s">
        <v>443</v>
      </c>
      <c r="C81" s="273">
        <v>9079841.6099999994</v>
      </c>
      <c r="D81" s="273"/>
      <c r="E81" s="273">
        <f>C81</f>
        <v>9079841.6099999994</v>
      </c>
      <c r="F81" s="273">
        <f>F80</f>
        <v>0</v>
      </c>
      <c r="G81" s="273"/>
      <c r="H81" s="273">
        <f>F81</f>
        <v>0</v>
      </c>
      <c r="I81" s="273">
        <v>0</v>
      </c>
      <c r="J81" s="273"/>
      <c r="K81" s="273">
        <v>0</v>
      </c>
      <c r="L81" s="258"/>
    </row>
    <row r="82" spans="1:17" ht="6.75" customHeight="1">
      <c r="A82" s="314"/>
      <c r="B82" s="283"/>
      <c r="C82" s="287"/>
      <c r="D82" s="287"/>
      <c r="E82" s="287"/>
      <c r="F82" s="288"/>
      <c r="G82" s="288"/>
      <c r="H82" s="288"/>
      <c r="I82" s="288"/>
      <c r="J82" s="288"/>
      <c r="K82" s="288"/>
      <c r="L82" s="266"/>
    </row>
    <row r="83" spans="1:17">
      <c r="A83" s="308" t="s">
        <v>66</v>
      </c>
      <c r="B83" s="229"/>
      <c r="C83" s="230">
        <f>C8+C36</f>
        <v>1837401509.8700001</v>
      </c>
      <c r="D83" s="230">
        <f t="shared" ref="D83:K83" si="29">D8+D36</f>
        <v>50079151.469999999</v>
      </c>
      <c r="E83" s="230">
        <f t="shared" si="29"/>
        <v>1887480661.3399999</v>
      </c>
      <c r="F83" s="230">
        <f t="shared" si="29"/>
        <v>1718104504.5599999</v>
      </c>
      <c r="G83" s="230">
        <f t="shared" si="29"/>
        <v>12606396.420000002</v>
      </c>
      <c r="H83" s="230">
        <f t="shared" si="29"/>
        <v>1730710900.9799998</v>
      </c>
      <c r="I83" s="230">
        <f t="shared" si="29"/>
        <v>1754895041.3999999</v>
      </c>
      <c r="J83" s="230">
        <f t="shared" si="29"/>
        <v>-4297177.2600000016</v>
      </c>
      <c r="K83" s="230">
        <f t="shared" si="29"/>
        <v>1750597864.1399999</v>
      </c>
      <c r="L83" s="267"/>
      <c r="O83" s="255"/>
      <c r="P83" s="255"/>
      <c r="Q83" s="255"/>
    </row>
    <row r="84" spans="1:17" s="318" customFormat="1">
      <c r="A84" s="298"/>
      <c r="B84" s="317"/>
      <c r="M84" s="227"/>
    </row>
    <row r="85" spans="1:17" s="298" customFormat="1">
      <c r="B85" s="299"/>
      <c r="C85" s="297"/>
      <c r="D85" s="297"/>
      <c r="E85" s="297">
        <f>C83+D83</f>
        <v>1887480661.3400002</v>
      </c>
      <c r="F85" s="297"/>
      <c r="G85" s="297"/>
      <c r="H85" s="297">
        <f>F83+G83</f>
        <v>1730710900.98</v>
      </c>
      <c r="I85" s="297"/>
      <c r="J85" s="297"/>
      <c r="K85" s="297">
        <f>I83+J83</f>
        <v>1750597864.1399999</v>
      </c>
      <c r="L85" s="297"/>
      <c r="M85" s="300"/>
      <c r="P85" s="297"/>
      <c r="Q85" s="297"/>
    </row>
    <row r="86" spans="1:17" s="298" customFormat="1">
      <c r="B86" s="299"/>
      <c r="M86" s="300"/>
    </row>
    <row r="87" spans="1:17" s="318" customFormat="1">
      <c r="A87" s="298"/>
      <c r="B87" s="317"/>
      <c r="M87" s="227"/>
    </row>
  </sheetData>
  <mergeCells count="7">
    <mergeCell ref="C5:K5"/>
    <mergeCell ref="A1:I1"/>
    <mergeCell ref="A5:A6"/>
    <mergeCell ref="B5:B6"/>
    <mergeCell ref="C6:E6"/>
    <mergeCell ref="F6:H6"/>
    <mergeCell ref="I6:K6"/>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Q91"/>
  <sheetViews>
    <sheetView tabSelected="1" zoomScaleSheetLayoutView="100" workbookViewId="0">
      <pane xSplit="1" ySplit="13" topLeftCell="B14" activePane="bottomRight" state="frozen"/>
      <selection pane="topRight" activeCell="B1" sqref="B1"/>
      <selection pane="bottomLeft" activeCell="A14" sqref="A14"/>
      <selection pane="bottomRight" activeCell="C2" sqref="C2:K2"/>
    </sheetView>
  </sheetViews>
  <sheetFormatPr defaultColWidth="9.140625" defaultRowHeight="12.75"/>
  <cols>
    <col min="1" max="1" width="56" style="183" customWidth="1"/>
    <col min="2" max="2" width="21.7109375" style="184" customWidth="1"/>
    <col min="3" max="4" width="14.28515625" style="183" hidden="1" customWidth="1"/>
    <col min="5" max="5" width="14.7109375" style="183" customWidth="1"/>
    <col min="6" max="7" width="14.5703125" style="183" hidden="1" customWidth="1"/>
    <col min="8" max="8" width="14.5703125" style="183" customWidth="1"/>
    <col min="9" max="9" width="14.85546875" style="183" hidden="1" customWidth="1"/>
    <col min="10" max="10" width="14.5703125" style="183" hidden="1" customWidth="1"/>
    <col min="11" max="12" width="14.85546875" style="183" customWidth="1"/>
    <col min="13" max="13" width="13.28515625" style="186" customWidth="1"/>
    <col min="14" max="14" width="14.5703125" style="183" customWidth="1"/>
    <col min="15" max="15" width="17.5703125" style="183" customWidth="1"/>
    <col min="16" max="16" width="16.28515625" style="183" customWidth="1"/>
    <col min="17" max="17" width="17.28515625" style="183" customWidth="1"/>
    <col min="18" max="16384" width="9.140625" style="183"/>
  </cols>
  <sheetData>
    <row r="1" spans="1:13" ht="14.45" customHeight="1">
      <c r="D1" s="333" t="s">
        <v>409</v>
      </c>
      <c r="E1" s="333"/>
      <c r="F1" s="352"/>
      <c r="G1" s="352"/>
      <c r="H1" s="352"/>
      <c r="I1" s="352"/>
      <c r="J1" s="352"/>
      <c r="K1" s="352"/>
      <c r="M1" s="183"/>
    </row>
    <row r="2" spans="1:13" ht="32.450000000000003" customHeight="1">
      <c r="C2" s="353" t="s">
        <v>456</v>
      </c>
      <c r="D2" s="353"/>
      <c r="E2" s="353"/>
      <c r="F2" s="354"/>
      <c r="G2" s="354"/>
      <c r="H2" s="354"/>
      <c r="I2" s="354"/>
      <c r="J2" s="354"/>
      <c r="K2" s="354"/>
      <c r="M2" s="183"/>
    </row>
    <row r="3" spans="1:13" s="226" customFormat="1" ht="6.6" hidden="1" customHeight="1">
      <c r="A3" s="233" t="s">
        <v>356</v>
      </c>
      <c r="B3" s="234"/>
      <c r="C3" s="235">
        <v>27653606</v>
      </c>
      <c r="D3" s="235"/>
      <c r="E3" s="235">
        <v>27653606</v>
      </c>
      <c r="F3" s="235">
        <v>27327700</v>
      </c>
      <c r="G3" s="235"/>
      <c r="H3" s="235">
        <v>27327700</v>
      </c>
      <c r="I3" s="235">
        <v>26740700</v>
      </c>
      <c r="J3" s="235"/>
      <c r="K3" s="235">
        <v>26740700</v>
      </c>
      <c r="L3" s="235"/>
      <c r="M3" s="227"/>
    </row>
    <row r="4" spans="1:13" s="226" customFormat="1" ht="15.6" customHeight="1">
      <c r="A4" s="233"/>
      <c r="B4" s="234"/>
      <c r="C4" s="235"/>
      <c r="D4" s="235"/>
      <c r="E4" s="358" t="s">
        <v>409</v>
      </c>
      <c r="F4" s="358"/>
      <c r="G4" s="358"/>
      <c r="H4" s="358"/>
      <c r="I4" s="358"/>
      <c r="J4" s="358"/>
      <c r="K4" s="358"/>
      <c r="L4" s="235"/>
      <c r="M4" s="227"/>
    </row>
    <row r="5" spans="1:13" s="226" customFormat="1" ht="24.6" customHeight="1">
      <c r="A5" s="233"/>
      <c r="B5" s="234"/>
      <c r="C5" s="235"/>
      <c r="D5" s="235"/>
      <c r="E5" s="359" t="s">
        <v>455</v>
      </c>
      <c r="F5" s="359"/>
      <c r="G5" s="359"/>
      <c r="H5" s="359"/>
      <c r="I5" s="359"/>
      <c r="J5" s="359"/>
      <c r="K5" s="359"/>
      <c r="L5" s="235"/>
      <c r="M5" s="227"/>
    </row>
    <row r="6" spans="1:13" s="226" customFormat="1" ht="15" customHeight="1">
      <c r="A6" s="233"/>
      <c r="B6" s="234"/>
      <c r="C6" s="235"/>
      <c r="D6" s="235"/>
      <c r="E6" s="235"/>
      <c r="F6" s="235"/>
      <c r="G6" s="235"/>
      <c r="H6" s="235"/>
      <c r="I6" s="235"/>
      <c r="J6" s="235"/>
      <c r="K6" s="235"/>
      <c r="L6" s="235"/>
      <c r="M6" s="227"/>
    </row>
    <row r="7" spans="1:13" s="226" customFormat="1" ht="16.899999999999999" customHeight="1">
      <c r="A7" s="355" t="s">
        <v>439</v>
      </c>
      <c r="B7" s="355"/>
      <c r="C7" s="356"/>
      <c r="D7" s="356"/>
      <c r="E7" s="356"/>
      <c r="F7" s="356"/>
      <c r="G7" s="356"/>
      <c r="H7" s="356"/>
      <c r="I7" s="356"/>
      <c r="J7" s="357"/>
      <c r="K7" s="357"/>
      <c r="L7" s="235"/>
      <c r="M7" s="227"/>
    </row>
    <row r="8" spans="1:13" s="226" customFormat="1" ht="16.899999999999999" customHeight="1">
      <c r="A8" s="233"/>
      <c r="B8" s="234"/>
      <c r="C8" s="235"/>
      <c r="D8" s="235"/>
      <c r="E8" s="235"/>
      <c r="F8" s="235"/>
      <c r="G8" s="235"/>
      <c r="H8" s="235"/>
      <c r="I8" s="235"/>
      <c r="J8" s="235"/>
      <c r="K8" s="235"/>
      <c r="L8" s="235"/>
      <c r="M8" s="227"/>
    </row>
    <row r="9" spans="1:13" ht="19.149999999999999" customHeight="1">
      <c r="A9" s="336" t="s">
        <v>50</v>
      </c>
      <c r="B9" s="336" t="s">
        <v>51</v>
      </c>
      <c r="C9" s="342" t="s">
        <v>343</v>
      </c>
      <c r="D9" s="342"/>
      <c r="E9" s="342"/>
      <c r="F9" s="342"/>
      <c r="G9" s="342"/>
      <c r="H9" s="342"/>
      <c r="I9" s="342"/>
      <c r="J9" s="343"/>
      <c r="K9" s="343"/>
      <c r="L9" s="259"/>
    </row>
    <row r="10" spans="1:13" ht="22.9" customHeight="1">
      <c r="A10" s="337"/>
      <c r="B10" s="337"/>
      <c r="C10" s="346" t="s">
        <v>341</v>
      </c>
      <c r="D10" s="347"/>
      <c r="E10" s="347"/>
      <c r="F10" s="348" t="s">
        <v>342</v>
      </c>
      <c r="G10" s="349"/>
      <c r="H10" s="349"/>
      <c r="I10" s="350" t="s">
        <v>360</v>
      </c>
      <c r="J10" s="351"/>
      <c r="K10" s="351"/>
      <c r="L10" s="259"/>
    </row>
    <row r="11" spans="1:13" ht="13.9" customHeight="1">
      <c r="A11" s="187">
        <v>1</v>
      </c>
      <c r="B11" s="188">
        <v>2</v>
      </c>
      <c r="C11" s="239">
        <v>3</v>
      </c>
      <c r="D11" s="289" t="s">
        <v>412</v>
      </c>
      <c r="E11" s="239">
        <v>3</v>
      </c>
      <c r="F11" s="240">
        <v>4</v>
      </c>
      <c r="G11" s="289" t="s">
        <v>412</v>
      </c>
      <c r="H11" s="240">
        <v>4</v>
      </c>
      <c r="I11" s="241">
        <v>5</v>
      </c>
      <c r="J11" s="289" t="s">
        <v>412</v>
      </c>
      <c r="K11" s="241">
        <v>5</v>
      </c>
      <c r="L11" s="260"/>
    </row>
    <row r="12" spans="1:13" s="186" customFormat="1" ht="15.6" customHeight="1">
      <c r="A12" s="228" t="s">
        <v>59</v>
      </c>
      <c r="B12" s="268" t="s">
        <v>22</v>
      </c>
      <c r="C12" s="269">
        <f>C13+C15+C17+C21+C25+C29+C32+C33+C35+C38</f>
        <v>447196424</v>
      </c>
      <c r="D12" s="269">
        <f t="shared" ref="D12:K12" si="0">D13+D15+D17+D21+D25+D29+D32+D33+D35+D38</f>
        <v>0</v>
      </c>
      <c r="E12" s="269">
        <f t="shared" si="0"/>
        <v>447196424</v>
      </c>
      <c r="F12" s="269">
        <f t="shared" si="0"/>
        <v>477966717</v>
      </c>
      <c r="G12" s="269">
        <f t="shared" si="0"/>
        <v>0</v>
      </c>
      <c r="H12" s="269">
        <f t="shared" si="0"/>
        <v>477966717</v>
      </c>
      <c r="I12" s="269">
        <f t="shared" si="0"/>
        <v>509799834</v>
      </c>
      <c r="J12" s="269">
        <f t="shared" si="0"/>
        <v>0</v>
      </c>
      <c r="K12" s="269">
        <f t="shared" si="0"/>
        <v>509799834</v>
      </c>
      <c r="L12" s="261"/>
    </row>
    <row r="13" spans="1:13" s="186" customFormat="1" ht="19.899999999999999" customHeight="1">
      <c r="A13" s="271" t="s">
        <v>18</v>
      </c>
      <c r="B13" s="272" t="s">
        <v>23</v>
      </c>
      <c r="C13" s="273">
        <f>C14</f>
        <v>318134000</v>
      </c>
      <c r="D13" s="273">
        <f t="shared" ref="D13:K13" si="1">D14</f>
        <v>0</v>
      </c>
      <c r="E13" s="273">
        <f t="shared" si="1"/>
        <v>318134000</v>
      </c>
      <c r="F13" s="273">
        <f t="shared" si="1"/>
        <v>345270830</v>
      </c>
      <c r="G13" s="273">
        <f t="shared" si="1"/>
        <v>0</v>
      </c>
      <c r="H13" s="273">
        <f t="shared" si="1"/>
        <v>345270830</v>
      </c>
      <c r="I13" s="273">
        <f t="shared" si="1"/>
        <v>374722432</v>
      </c>
      <c r="J13" s="273">
        <f t="shared" si="1"/>
        <v>0</v>
      </c>
      <c r="K13" s="273">
        <f t="shared" si="1"/>
        <v>374722432</v>
      </c>
      <c r="L13" s="262"/>
    </row>
    <row r="14" spans="1:13" s="186" customFormat="1" ht="15.6" customHeight="1">
      <c r="A14" s="275" t="s">
        <v>1</v>
      </c>
      <c r="B14" s="272" t="s">
        <v>25</v>
      </c>
      <c r="C14" s="273">
        <v>318134000</v>
      </c>
      <c r="D14" s="273"/>
      <c r="E14" s="273">
        <v>318134000</v>
      </c>
      <c r="F14" s="274">
        <v>345270830</v>
      </c>
      <c r="G14" s="274"/>
      <c r="H14" s="274">
        <v>345270830</v>
      </c>
      <c r="I14" s="274">
        <v>374722432</v>
      </c>
      <c r="J14" s="274"/>
      <c r="K14" s="274">
        <v>374722432</v>
      </c>
      <c r="L14" s="262"/>
    </row>
    <row r="15" spans="1:13" s="186" customFormat="1" ht="30" customHeight="1">
      <c r="A15" s="276" t="s">
        <v>9</v>
      </c>
      <c r="B15" s="272" t="s">
        <v>26</v>
      </c>
      <c r="C15" s="273">
        <f>C16</f>
        <v>34823020</v>
      </c>
      <c r="D15" s="273">
        <f t="shared" ref="D15:K15" si="2">D16</f>
        <v>0</v>
      </c>
      <c r="E15" s="273">
        <f t="shared" si="2"/>
        <v>34823020</v>
      </c>
      <c r="F15" s="273">
        <f t="shared" si="2"/>
        <v>37455011</v>
      </c>
      <c r="G15" s="273">
        <f t="shared" si="2"/>
        <v>0</v>
      </c>
      <c r="H15" s="273">
        <f t="shared" si="2"/>
        <v>37455011</v>
      </c>
      <c r="I15" s="273">
        <f t="shared" si="2"/>
        <v>39247926</v>
      </c>
      <c r="J15" s="273">
        <f t="shared" si="2"/>
        <v>0</v>
      </c>
      <c r="K15" s="273">
        <f t="shared" si="2"/>
        <v>39247926</v>
      </c>
      <c r="L15" s="262"/>
    </row>
    <row r="16" spans="1:13" s="186" customFormat="1" ht="25.15" customHeight="1">
      <c r="A16" s="275" t="s">
        <v>10</v>
      </c>
      <c r="B16" s="272" t="s">
        <v>27</v>
      </c>
      <c r="C16" s="273">
        <v>34823020</v>
      </c>
      <c r="D16" s="273"/>
      <c r="E16" s="273">
        <v>34823020</v>
      </c>
      <c r="F16" s="274">
        <v>37455011</v>
      </c>
      <c r="G16" s="274"/>
      <c r="H16" s="274">
        <v>37455011</v>
      </c>
      <c r="I16" s="274">
        <v>39247926</v>
      </c>
      <c r="J16" s="274"/>
      <c r="K16" s="274">
        <v>39247926</v>
      </c>
      <c r="L16" s="262"/>
    </row>
    <row r="17" spans="1:17" s="186" customFormat="1" ht="15.6" customHeight="1">
      <c r="A17" s="276" t="s">
        <v>2</v>
      </c>
      <c r="B17" s="272" t="s">
        <v>28</v>
      </c>
      <c r="C17" s="273">
        <f>SUM(C18:C20)</f>
        <v>21263000</v>
      </c>
      <c r="D17" s="273">
        <f t="shared" ref="D17:K17" si="3">SUM(D18:D20)</f>
        <v>0</v>
      </c>
      <c r="E17" s="273">
        <f t="shared" si="3"/>
        <v>21263000</v>
      </c>
      <c r="F17" s="273">
        <f t="shared" si="3"/>
        <v>22307014</v>
      </c>
      <c r="G17" s="273">
        <f t="shared" si="3"/>
        <v>0</v>
      </c>
      <c r="H17" s="273">
        <f t="shared" si="3"/>
        <v>22307014</v>
      </c>
      <c r="I17" s="273">
        <f t="shared" si="3"/>
        <v>23226062</v>
      </c>
      <c r="J17" s="273">
        <f t="shared" si="3"/>
        <v>0</v>
      </c>
      <c r="K17" s="273">
        <f t="shared" si="3"/>
        <v>23226062</v>
      </c>
      <c r="L17" s="258"/>
      <c r="N17" s="183"/>
      <c r="O17" s="183"/>
      <c r="P17" s="183"/>
      <c r="Q17" s="183"/>
    </row>
    <row r="18" spans="1:17" s="186" customFormat="1" ht="18" customHeight="1">
      <c r="A18" s="275" t="s">
        <v>58</v>
      </c>
      <c r="B18" s="272" t="s">
        <v>29</v>
      </c>
      <c r="C18" s="273">
        <v>16657000</v>
      </c>
      <c r="D18" s="273"/>
      <c r="E18" s="273">
        <v>16657000</v>
      </c>
      <c r="F18" s="273">
        <v>17474859</v>
      </c>
      <c r="G18" s="273"/>
      <c r="H18" s="273">
        <v>17474859</v>
      </c>
      <c r="I18" s="273">
        <v>18194823</v>
      </c>
      <c r="J18" s="273"/>
      <c r="K18" s="273">
        <v>18194823</v>
      </c>
      <c r="L18" s="258"/>
      <c r="N18" s="183"/>
      <c r="O18" s="183"/>
      <c r="P18" s="183"/>
      <c r="Q18" s="183"/>
    </row>
    <row r="19" spans="1:17" s="186" customFormat="1" ht="13.15" customHeight="1">
      <c r="A19" s="275" t="s">
        <v>344</v>
      </c>
      <c r="B19" s="272" t="s">
        <v>345</v>
      </c>
      <c r="C19" s="273">
        <v>6000</v>
      </c>
      <c r="D19" s="273"/>
      <c r="E19" s="273">
        <v>6000</v>
      </c>
      <c r="F19" s="273">
        <v>6295</v>
      </c>
      <c r="G19" s="273"/>
      <c r="H19" s="273">
        <v>6295</v>
      </c>
      <c r="I19" s="273">
        <v>6554</v>
      </c>
      <c r="J19" s="273"/>
      <c r="K19" s="273">
        <v>6554</v>
      </c>
      <c r="L19" s="258"/>
      <c r="N19" s="183"/>
      <c r="O19" s="183"/>
      <c r="P19" s="183"/>
      <c r="Q19" s="183"/>
    </row>
    <row r="20" spans="1:17" s="186" customFormat="1" ht="14.45" customHeight="1">
      <c r="A20" s="275" t="s">
        <v>346</v>
      </c>
      <c r="B20" s="272" t="s">
        <v>347</v>
      </c>
      <c r="C20" s="273">
        <v>4600000</v>
      </c>
      <c r="D20" s="273"/>
      <c r="E20" s="273">
        <v>4600000</v>
      </c>
      <c r="F20" s="273">
        <v>4825860</v>
      </c>
      <c r="G20" s="273"/>
      <c r="H20" s="273">
        <v>4825860</v>
      </c>
      <c r="I20" s="273">
        <v>5024685</v>
      </c>
      <c r="J20" s="273"/>
      <c r="K20" s="273">
        <v>5024685</v>
      </c>
      <c r="L20" s="258"/>
      <c r="N20" s="183"/>
      <c r="O20" s="183"/>
      <c r="P20" s="183"/>
      <c r="Q20" s="183"/>
    </row>
    <row r="21" spans="1:17" s="186" customFormat="1" ht="15.6" customHeight="1">
      <c r="A21" s="276" t="s">
        <v>3</v>
      </c>
      <c r="B21" s="272" t="s">
        <v>30</v>
      </c>
      <c r="C21" s="273">
        <f>SUM(C22:C24)</f>
        <v>40255798</v>
      </c>
      <c r="D21" s="273">
        <f t="shared" ref="D21:K21" si="4">SUM(D22:D24)</f>
        <v>0</v>
      </c>
      <c r="E21" s="273">
        <f t="shared" si="4"/>
        <v>40255798</v>
      </c>
      <c r="F21" s="273">
        <f t="shared" si="4"/>
        <v>40317162</v>
      </c>
      <c r="G21" s="273">
        <f t="shared" si="4"/>
        <v>0</v>
      </c>
      <c r="H21" s="273">
        <f t="shared" si="4"/>
        <v>40317162</v>
      </c>
      <c r="I21" s="273">
        <f t="shared" si="4"/>
        <v>40378714</v>
      </c>
      <c r="J21" s="273">
        <f t="shared" si="4"/>
        <v>0</v>
      </c>
      <c r="K21" s="273">
        <f t="shared" si="4"/>
        <v>40378714</v>
      </c>
      <c r="L21" s="263"/>
      <c r="N21" s="183"/>
      <c r="O21" s="183"/>
      <c r="P21" s="183"/>
      <c r="Q21" s="183"/>
    </row>
    <row r="22" spans="1:17" s="186" customFormat="1" ht="13.9" customHeight="1">
      <c r="A22" s="275" t="s">
        <v>355</v>
      </c>
      <c r="B22" s="272" t="s">
        <v>357</v>
      </c>
      <c r="C22" s="273">
        <v>7310000</v>
      </c>
      <c r="D22" s="273"/>
      <c r="E22" s="273">
        <v>7310000</v>
      </c>
      <c r="F22" s="277">
        <v>7310000</v>
      </c>
      <c r="G22" s="277"/>
      <c r="H22" s="277">
        <v>7310000</v>
      </c>
      <c r="I22" s="277">
        <v>7310000</v>
      </c>
      <c r="J22" s="277"/>
      <c r="K22" s="277">
        <v>7310000</v>
      </c>
      <c r="L22" s="263"/>
      <c r="N22" s="183"/>
      <c r="O22" s="183"/>
      <c r="P22" s="183"/>
      <c r="Q22" s="183"/>
    </row>
    <row r="23" spans="1:17" s="186" customFormat="1" ht="14.45" customHeight="1">
      <c r="A23" s="275" t="s">
        <v>6</v>
      </c>
      <c r="B23" s="278" t="s">
        <v>32</v>
      </c>
      <c r="C23" s="273">
        <v>19794498</v>
      </c>
      <c r="D23" s="273"/>
      <c r="E23" s="273">
        <v>19794498</v>
      </c>
      <c r="F23" s="277">
        <v>19855862</v>
      </c>
      <c r="G23" s="277"/>
      <c r="H23" s="277">
        <v>19855862</v>
      </c>
      <c r="I23" s="277">
        <v>19917414</v>
      </c>
      <c r="J23" s="277"/>
      <c r="K23" s="277">
        <v>19917414</v>
      </c>
      <c r="L23" s="263"/>
      <c r="N23" s="183"/>
      <c r="O23" s="183"/>
      <c r="P23" s="183"/>
      <c r="Q23" s="183"/>
    </row>
    <row r="24" spans="1:17" s="186" customFormat="1" ht="13.9" customHeight="1">
      <c r="A24" s="275" t="s">
        <v>359</v>
      </c>
      <c r="B24" s="272" t="s">
        <v>358</v>
      </c>
      <c r="C24" s="273">
        <v>13151300</v>
      </c>
      <c r="D24" s="273"/>
      <c r="E24" s="273">
        <v>13151300</v>
      </c>
      <c r="F24" s="277">
        <v>13151300</v>
      </c>
      <c r="G24" s="277"/>
      <c r="H24" s="277">
        <v>13151300</v>
      </c>
      <c r="I24" s="277">
        <v>13151300</v>
      </c>
      <c r="J24" s="277"/>
      <c r="K24" s="277">
        <v>13151300</v>
      </c>
      <c r="L24" s="263"/>
      <c r="N24" s="183"/>
      <c r="O24" s="183"/>
      <c r="P24" s="183"/>
      <c r="Q24" s="183"/>
    </row>
    <row r="25" spans="1:17" s="186" customFormat="1" ht="15.6" customHeight="1">
      <c r="A25" s="276" t="s">
        <v>56</v>
      </c>
      <c r="B25" s="272" t="s">
        <v>37</v>
      </c>
      <c r="C25" s="273">
        <f>SUM(C26:C28)</f>
        <v>5067000</v>
      </c>
      <c r="D25" s="273">
        <f t="shared" ref="D25:K25" si="5">SUM(D26:D28)</f>
        <v>0</v>
      </c>
      <c r="E25" s="273">
        <f t="shared" si="5"/>
        <v>5067000</v>
      </c>
      <c r="F25" s="273">
        <f t="shared" si="5"/>
        <v>5289000</v>
      </c>
      <c r="G25" s="273">
        <f t="shared" si="5"/>
        <v>0</v>
      </c>
      <c r="H25" s="273">
        <f t="shared" si="5"/>
        <v>5289000</v>
      </c>
      <c r="I25" s="273">
        <f t="shared" si="5"/>
        <v>5484000</v>
      </c>
      <c r="J25" s="273">
        <f t="shared" si="5"/>
        <v>0</v>
      </c>
      <c r="K25" s="273">
        <f t="shared" si="5"/>
        <v>5484000</v>
      </c>
      <c r="L25" s="258"/>
      <c r="N25" s="183"/>
      <c r="O25" s="183"/>
      <c r="P25" s="183"/>
      <c r="Q25" s="183"/>
    </row>
    <row r="26" spans="1:17" s="186" customFormat="1" ht="30" customHeight="1">
      <c r="A26" s="275" t="s">
        <v>348</v>
      </c>
      <c r="B26" s="272" t="s">
        <v>349</v>
      </c>
      <c r="C26" s="273">
        <v>3800000</v>
      </c>
      <c r="D26" s="273"/>
      <c r="E26" s="273">
        <v>3800000</v>
      </c>
      <c r="F26" s="273">
        <v>3966000</v>
      </c>
      <c r="G26" s="273"/>
      <c r="H26" s="273">
        <v>3966000</v>
      </c>
      <c r="I26" s="273">
        <v>4112000</v>
      </c>
      <c r="J26" s="273"/>
      <c r="K26" s="273">
        <v>4112000</v>
      </c>
      <c r="L26" s="258"/>
      <c r="N26" s="183"/>
      <c r="O26" s="183"/>
      <c r="P26" s="183"/>
      <c r="Q26" s="183"/>
    </row>
    <row r="27" spans="1:17" s="186" customFormat="1" ht="30" customHeight="1">
      <c r="A27" s="275" t="s">
        <v>361</v>
      </c>
      <c r="B27" s="272" t="s">
        <v>362</v>
      </c>
      <c r="C27" s="273">
        <v>130000</v>
      </c>
      <c r="D27" s="273"/>
      <c r="E27" s="273">
        <v>130000</v>
      </c>
      <c r="F27" s="273">
        <v>136000</v>
      </c>
      <c r="G27" s="273"/>
      <c r="H27" s="273">
        <v>136000</v>
      </c>
      <c r="I27" s="273">
        <v>141000</v>
      </c>
      <c r="J27" s="273"/>
      <c r="K27" s="273">
        <v>141000</v>
      </c>
      <c r="L27" s="258"/>
      <c r="N27" s="183"/>
      <c r="O27" s="183"/>
      <c r="P27" s="183"/>
      <c r="Q27" s="183"/>
    </row>
    <row r="28" spans="1:17" s="186" customFormat="1" ht="27" customHeight="1">
      <c r="A28" s="275" t="s">
        <v>17</v>
      </c>
      <c r="B28" s="272" t="s">
        <v>38</v>
      </c>
      <c r="C28" s="273">
        <v>1137000</v>
      </c>
      <c r="D28" s="273"/>
      <c r="E28" s="273">
        <v>1137000</v>
      </c>
      <c r="F28" s="273">
        <v>1187000</v>
      </c>
      <c r="G28" s="273"/>
      <c r="H28" s="273">
        <v>1187000</v>
      </c>
      <c r="I28" s="273">
        <v>1231000</v>
      </c>
      <c r="J28" s="273"/>
      <c r="K28" s="273">
        <v>1231000</v>
      </c>
      <c r="L28" s="258"/>
      <c r="N28" s="183"/>
      <c r="O28" s="183"/>
      <c r="P28" s="183"/>
      <c r="Q28" s="183"/>
    </row>
    <row r="29" spans="1:17" s="186" customFormat="1" ht="28.15" customHeight="1">
      <c r="A29" s="271" t="s">
        <v>13</v>
      </c>
      <c r="B29" s="272" t="s">
        <v>39</v>
      </c>
      <c r="C29" s="273">
        <f>SUM(C30:C31)</f>
        <v>22617906</v>
      </c>
      <c r="D29" s="273">
        <f t="shared" ref="D29:K29" si="6">SUM(D30:D31)</f>
        <v>0</v>
      </c>
      <c r="E29" s="273">
        <f t="shared" si="6"/>
        <v>22617906</v>
      </c>
      <c r="F29" s="273">
        <f t="shared" si="6"/>
        <v>22424900</v>
      </c>
      <c r="G29" s="273">
        <f t="shared" si="6"/>
        <v>0</v>
      </c>
      <c r="H29" s="273">
        <f t="shared" si="6"/>
        <v>22424900</v>
      </c>
      <c r="I29" s="273">
        <f t="shared" si="6"/>
        <v>22424900</v>
      </c>
      <c r="J29" s="273">
        <f t="shared" si="6"/>
        <v>0</v>
      </c>
      <c r="K29" s="273">
        <f t="shared" si="6"/>
        <v>22424900</v>
      </c>
      <c r="L29" s="258"/>
      <c r="N29" s="183"/>
      <c r="O29" s="183"/>
      <c r="P29" s="183"/>
      <c r="Q29" s="183"/>
    </row>
    <row r="30" spans="1:17" ht="69" customHeight="1">
      <c r="A30" s="275" t="s">
        <v>60</v>
      </c>
      <c r="B30" s="272" t="s">
        <v>41</v>
      </c>
      <c r="C30" s="273">
        <v>12740606</v>
      </c>
      <c r="D30" s="273"/>
      <c r="E30" s="273">
        <v>12740606</v>
      </c>
      <c r="F30" s="273">
        <v>12547600</v>
      </c>
      <c r="G30" s="273"/>
      <c r="H30" s="273">
        <v>12547600</v>
      </c>
      <c r="I30" s="273">
        <v>12547600</v>
      </c>
      <c r="J30" s="273"/>
      <c r="K30" s="273">
        <v>12547600</v>
      </c>
      <c r="L30" s="258"/>
    </row>
    <row r="31" spans="1:17" ht="65.45" customHeight="1">
      <c r="A31" s="279" t="s">
        <v>80</v>
      </c>
      <c r="B31" s="272" t="s">
        <v>77</v>
      </c>
      <c r="C31" s="273">
        <v>9877300</v>
      </c>
      <c r="D31" s="273"/>
      <c r="E31" s="273">
        <v>9877300</v>
      </c>
      <c r="F31" s="280">
        <v>9877300</v>
      </c>
      <c r="G31" s="280"/>
      <c r="H31" s="280">
        <v>9877300</v>
      </c>
      <c r="I31" s="273">
        <v>9877300</v>
      </c>
      <c r="J31" s="280"/>
      <c r="K31" s="273">
        <v>9877300</v>
      </c>
      <c r="L31" s="258"/>
    </row>
    <row r="32" spans="1:17" ht="19.899999999999999" customHeight="1">
      <c r="A32" s="276" t="s">
        <v>19</v>
      </c>
      <c r="B32" s="272" t="s">
        <v>43</v>
      </c>
      <c r="C32" s="273">
        <v>388800</v>
      </c>
      <c r="D32" s="273"/>
      <c r="E32" s="273">
        <v>388800</v>
      </c>
      <c r="F32" s="273">
        <v>388800</v>
      </c>
      <c r="G32" s="273"/>
      <c r="H32" s="273">
        <v>388800</v>
      </c>
      <c r="I32" s="273">
        <v>388800</v>
      </c>
      <c r="J32" s="273"/>
      <c r="K32" s="273">
        <v>388800</v>
      </c>
      <c r="L32" s="258"/>
      <c r="M32" s="197"/>
    </row>
    <row r="33" spans="1:17" s="185" customFormat="1" ht="27.6" customHeight="1">
      <c r="A33" s="276" t="s">
        <v>141</v>
      </c>
      <c r="B33" s="272" t="s">
        <v>46</v>
      </c>
      <c r="C33" s="273">
        <f>C34</f>
        <v>350000</v>
      </c>
      <c r="D33" s="273">
        <f t="shared" ref="D33:K33" si="7">D34</f>
        <v>0</v>
      </c>
      <c r="E33" s="273">
        <f t="shared" si="7"/>
        <v>350000</v>
      </c>
      <c r="F33" s="273">
        <f t="shared" si="7"/>
        <v>350000</v>
      </c>
      <c r="G33" s="273">
        <f t="shared" si="7"/>
        <v>0</v>
      </c>
      <c r="H33" s="273">
        <f t="shared" si="7"/>
        <v>350000</v>
      </c>
      <c r="I33" s="273">
        <f t="shared" si="7"/>
        <v>350000</v>
      </c>
      <c r="J33" s="273">
        <f t="shared" si="7"/>
        <v>0</v>
      </c>
      <c r="K33" s="273">
        <f t="shared" si="7"/>
        <v>350000</v>
      </c>
      <c r="L33" s="258"/>
      <c r="M33" s="186"/>
    </row>
    <row r="34" spans="1:17" s="185" customFormat="1" ht="15.6" customHeight="1">
      <c r="A34" s="275" t="s">
        <v>67</v>
      </c>
      <c r="B34" s="272" t="s">
        <v>70</v>
      </c>
      <c r="C34" s="273">
        <v>350000</v>
      </c>
      <c r="D34" s="273"/>
      <c r="E34" s="273">
        <v>350000</v>
      </c>
      <c r="F34" s="273">
        <v>350000</v>
      </c>
      <c r="G34" s="273"/>
      <c r="H34" s="273">
        <v>350000</v>
      </c>
      <c r="I34" s="273">
        <v>350000</v>
      </c>
      <c r="J34" s="273"/>
      <c r="K34" s="273">
        <v>350000</v>
      </c>
      <c r="L34" s="258"/>
      <c r="M34" s="186"/>
    </row>
    <row r="35" spans="1:17" s="185" customFormat="1" ht="22.15" customHeight="1">
      <c r="A35" s="276" t="s">
        <v>20</v>
      </c>
      <c r="B35" s="272" t="s">
        <v>47</v>
      </c>
      <c r="C35" s="273">
        <f>SUM(C36:C37)</f>
        <v>2296900</v>
      </c>
      <c r="D35" s="273">
        <f t="shared" ref="D35:K35" si="8">SUM(D36:D37)</f>
        <v>0</v>
      </c>
      <c r="E35" s="273">
        <f t="shared" si="8"/>
        <v>2296900</v>
      </c>
      <c r="F35" s="273">
        <f t="shared" si="8"/>
        <v>2164000</v>
      </c>
      <c r="G35" s="273">
        <f t="shared" si="8"/>
        <v>0</v>
      </c>
      <c r="H35" s="273">
        <f t="shared" si="8"/>
        <v>2164000</v>
      </c>
      <c r="I35" s="273">
        <f t="shared" si="8"/>
        <v>1577000</v>
      </c>
      <c r="J35" s="273">
        <f t="shared" si="8"/>
        <v>0</v>
      </c>
      <c r="K35" s="273">
        <f t="shared" si="8"/>
        <v>1577000</v>
      </c>
      <c r="L35" s="258"/>
      <c r="M35" s="186"/>
    </row>
    <row r="36" spans="1:17" s="185" customFormat="1" ht="67.150000000000006" customHeight="1">
      <c r="A36" s="275" t="s">
        <v>339</v>
      </c>
      <c r="B36" s="272" t="s">
        <v>340</v>
      </c>
      <c r="C36" s="273">
        <v>996900</v>
      </c>
      <c r="D36" s="273"/>
      <c r="E36" s="273">
        <v>996900</v>
      </c>
      <c r="F36" s="273">
        <v>864000</v>
      </c>
      <c r="G36" s="273"/>
      <c r="H36" s="273">
        <v>864000</v>
      </c>
      <c r="I36" s="273">
        <v>277000</v>
      </c>
      <c r="J36" s="273"/>
      <c r="K36" s="273">
        <v>277000</v>
      </c>
      <c r="L36" s="258"/>
      <c r="M36" s="196"/>
    </row>
    <row r="37" spans="1:17" s="185" customFormat="1" ht="24.6" customHeight="1">
      <c r="A37" s="275" t="s">
        <v>79</v>
      </c>
      <c r="B37" s="272" t="s">
        <v>55</v>
      </c>
      <c r="C37" s="273">
        <v>1300000</v>
      </c>
      <c r="D37" s="273"/>
      <c r="E37" s="273">
        <v>1300000</v>
      </c>
      <c r="F37" s="273">
        <v>1300000</v>
      </c>
      <c r="G37" s="273"/>
      <c r="H37" s="273">
        <v>1300000</v>
      </c>
      <c r="I37" s="273">
        <v>1300000</v>
      </c>
      <c r="J37" s="273"/>
      <c r="K37" s="273">
        <v>1300000</v>
      </c>
      <c r="L37" s="258"/>
      <c r="M37" s="196"/>
    </row>
    <row r="38" spans="1:17" s="185" customFormat="1" ht="19.899999999999999" customHeight="1">
      <c r="A38" s="276" t="s">
        <v>15</v>
      </c>
      <c r="B38" s="272" t="s">
        <v>350</v>
      </c>
      <c r="C38" s="273">
        <v>2000000</v>
      </c>
      <c r="D38" s="273"/>
      <c r="E38" s="273">
        <v>2000000</v>
      </c>
      <c r="F38" s="273">
        <v>2000000</v>
      </c>
      <c r="G38" s="273"/>
      <c r="H38" s="273">
        <v>2000000</v>
      </c>
      <c r="I38" s="273">
        <v>2000000</v>
      </c>
      <c r="J38" s="273"/>
      <c r="K38" s="273">
        <v>2000000</v>
      </c>
      <c r="L38" s="258"/>
      <c r="M38" s="186"/>
    </row>
    <row r="39" spans="1:17" s="185" customFormat="1" ht="21" customHeight="1">
      <c r="A39" s="276" t="s">
        <v>351</v>
      </c>
      <c r="B39" s="272" t="s">
        <v>352</v>
      </c>
      <c r="C39" s="273">
        <v>0</v>
      </c>
      <c r="D39" s="273"/>
      <c r="E39" s="273">
        <v>0</v>
      </c>
      <c r="F39" s="273">
        <v>0</v>
      </c>
      <c r="G39" s="273"/>
      <c r="H39" s="273">
        <v>0</v>
      </c>
      <c r="I39" s="273">
        <v>0</v>
      </c>
      <c r="J39" s="273"/>
      <c r="K39" s="273">
        <v>0</v>
      </c>
      <c r="L39" s="258"/>
      <c r="M39" s="186"/>
    </row>
    <row r="40" spans="1:17" s="185" customFormat="1" ht="18.600000000000001" customHeight="1">
      <c r="A40" s="228" t="s">
        <v>270</v>
      </c>
      <c r="B40" s="281" t="s">
        <v>271</v>
      </c>
      <c r="C40" s="282">
        <f t="shared" ref="C40:K40" si="9">C41+C84</f>
        <v>1390205085.8700001</v>
      </c>
      <c r="D40" s="282">
        <f t="shared" si="9"/>
        <v>50079151.469999999</v>
      </c>
      <c r="E40" s="296">
        <f t="shared" si="9"/>
        <v>1440284237.3399999</v>
      </c>
      <c r="F40" s="296">
        <f t="shared" si="9"/>
        <v>1240137787.5599999</v>
      </c>
      <c r="G40" s="296">
        <f t="shared" si="9"/>
        <v>12606396.420000002</v>
      </c>
      <c r="H40" s="296">
        <f t="shared" si="9"/>
        <v>1252744183.9799998</v>
      </c>
      <c r="I40" s="296">
        <f t="shared" si="9"/>
        <v>1245095207.3999999</v>
      </c>
      <c r="J40" s="296">
        <f t="shared" si="9"/>
        <v>-4297177.2600000016</v>
      </c>
      <c r="K40" s="296">
        <f t="shared" si="9"/>
        <v>1240798030.1399999</v>
      </c>
      <c r="L40" s="264"/>
      <c r="M40" s="186"/>
      <c r="O40" s="256"/>
    </row>
    <row r="41" spans="1:17" s="185" customFormat="1" ht="36.6" customHeight="1">
      <c r="A41" s="271" t="s">
        <v>65</v>
      </c>
      <c r="B41" s="283" t="s">
        <v>57</v>
      </c>
      <c r="C41" s="284">
        <f t="shared" ref="C41:K41" si="10">C42+C44+C59+C77</f>
        <v>1381125244.2600002</v>
      </c>
      <c r="D41" s="284">
        <f t="shared" si="10"/>
        <v>50079151.469999999</v>
      </c>
      <c r="E41" s="287">
        <f t="shared" si="10"/>
        <v>1431204395.73</v>
      </c>
      <c r="F41" s="287">
        <f t="shared" si="10"/>
        <v>1240137787.5599999</v>
      </c>
      <c r="G41" s="287">
        <f t="shared" si="10"/>
        <v>12606396.420000002</v>
      </c>
      <c r="H41" s="287">
        <f t="shared" si="10"/>
        <v>1252744183.9799998</v>
      </c>
      <c r="I41" s="287">
        <f t="shared" si="10"/>
        <v>1245095207.3999999</v>
      </c>
      <c r="J41" s="287">
        <f t="shared" si="10"/>
        <v>-4297177.2600000016</v>
      </c>
      <c r="K41" s="287">
        <f t="shared" si="10"/>
        <v>1240798030.1399999</v>
      </c>
      <c r="L41" s="265"/>
      <c r="M41" s="186"/>
      <c r="O41" s="256"/>
      <c r="P41" s="256"/>
      <c r="Q41" s="256"/>
    </row>
    <row r="42" spans="1:17" s="291" customFormat="1" ht="15.6" customHeight="1">
      <c r="A42" s="290" t="s">
        <v>75</v>
      </c>
      <c r="B42" s="229" t="s">
        <v>134</v>
      </c>
      <c r="C42" s="269">
        <f>SUM(C43)</f>
        <v>41122395.399999999</v>
      </c>
      <c r="D42" s="269">
        <f t="shared" ref="D42:K42" si="11">SUM(D43)</f>
        <v>0</v>
      </c>
      <c r="E42" s="269">
        <f t="shared" si="11"/>
        <v>41122395.399999999</v>
      </c>
      <c r="F42" s="269">
        <f t="shared" si="11"/>
        <v>18316568</v>
      </c>
      <c r="G42" s="269">
        <f t="shared" si="11"/>
        <v>0</v>
      </c>
      <c r="H42" s="269">
        <f t="shared" si="11"/>
        <v>18316568</v>
      </c>
      <c r="I42" s="269">
        <f t="shared" si="11"/>
        <v>0</v>
      </c>
      <c r="J42" s="269">
        <f t="shared" si="11"/>
        <v>0</v>
      </c>
      <c r="K42" s="269">
        <f t="shared" si="11"/>
        <v>0</v>
      </c>
      <c r="L42" s="261"/>
    </row>
    <row r="43" spans="1:17" s="186" customFormat="1" ht="43.15" customHeight="1">
      <c r="A43" s="285" t="s">
        <v>448</v>
      </c>
      <c r="B43" s="283" t="s">
        <v>366</v>
      </c>
      <c r="C43" s="273">
        <v>41122395.399999999</v>
      </c>
      <c r="D43" s="273"/>
      <c r="E43" s="273">
        <f>C43+D43</f>
        <v>41122395.399999999</v>
      </c>
      <c r="F43" s="274">
        <v>18316568</v>
      </c>
      <c r="G43" s="274"/>
      <c r="H43" s="274">
        <f>F43+G43</f>
        <v>18316568</v>
      </c>
      <c r="I43" s="274">
        <v>0</v>
      </c>
      <c r="J43" s="274"/>
      <c r="K43" s="274">
        <f>I43+J43</f>
        <v>0</v>
      </c>
      <c r="L43" s="262"/>
    </row>
    <row r="44" spans="1:17" s="291" customFormat="1" ht="25.9" customHeight="1">
      <c r="A44" s="290" t="s">
        <v>71</v>
      </c>
      <c r="B44" s="229" t="s">
        <v>135</v>
      </c>
      <c r="C44" s="269">
        <f t="shared" ref="C44:K44" si="12">SUM(C45:C58)</f>
        <v>380400647.46000004</v>
      </c>
      <c r="D44" s="269">
        <f t="shared" si="12"/>
        <v>20943979.240000002</v>
      </c>
      <c r="E44" s="269">
        <f t="shared" si="12"/>
        <v>401344626.69999999</v>
      </c>
      <c r="F44" s="269">
        <f t="shared" si="12"/>
        <v>358855491.71000004</v>
      </c>
      <c r="G44" s="269">
        <f t="shared" si="12"/>
        <v>19190363.220000003</v>
      </c>
      <c r="H44" s="269">
        <f t="shared" si="12"/>
        <v>378045854.93000001</v>
      </c>
      <c r="I44" s="269">
        <f t="shared" si="12"/>
        <v>357148443.24000001</v>
      </c>
      <c r="J44" s="269">
        <f t="shared" si="12"/>
        <v>1601457.44</v>
      </c>
      <c r="K44" s="269">
        <f t="shared" si="12"/>
        <v>358749900.68000001</v>
      </c>
      <c r="L44" s="261"/>
    </row>
    <row r="45" spans="1:17" s="186" customFormat="1" ht="82.15" customHeight="1">
      <c r="A45" s="314" t="s">
        <v>444</v>
      </c>
      <c r="B45" s="283" t="s">
        <v>367</v>
      </c>
      <c r="C45" s="273">
        <v>47022948</v>
      </c>
      <c r="D45" s="273"/>
      <c r="E45" s="273">
        <f>C45+D45</f>
        <v>47022948</v>
      </c>
      <c r="F45" s="274">
        <v>15674316</v>
      </c>
      <c r="G45" s="274"/>
      <c r="H45" s="274">
        <f>F45+G45</f>
        <v>15674316</v>
      </c>
      <c r="I45" s="274">
        <v>0</v>
      </c>
      <c r="J45" s="274"/>
      <c r="K45" s="274">
        <f>I45+J45</f>
        <v>0</v>
      </c>
      <c r="L45" s="262"/>
    </row>
    <row r="46" spans="1:17" s="186" customFormat="1" ht="66.599999999999994" customHeight="1">
      <c r="A46" s="314" t="s">
        <v>445</v>
      </c>
      <c r="B46" s="283" t="s">
        <v>368</v>
      </c>
      <c r="C46" s="273">
        <v>911669.4</v>
      </c>
      <c r="D46" s="273"/>
      <c r="E46" s="273">
        <f t="shared" ref="E46:E58" si="13">C46+D46</f>
        <v>911669.4</v>
      </c>
      <c r="F46" s="274">
        <v>303889.8</v>
      </c>
      <c r="G46" s="274"/>
      <c r="H46" s="274">
        <f t="shared" ref="H46:H58" si="14">F46+G46</f>
        <v>303889.8</v>
      </c>
      <c r="I46" s="274">
        <v>0</v>
      </c>
      <c r="J46" s="274"/>
      <c r="K46" s="274">
        <f t="shared" ref="K46:K58" si="15">I46+J46</f>
        <v>0</v>
      </c>
      <c r="L46" s="262"/>
    </row>
    <row r="47" spans="1:17" s="186" customFormat="1" ht="69.599999999999994" customHeight="1">
      <c r="A47" s="314" t="s">
        <v>447</v>
      </c>
      <c r="B47" s="286" t="s">
        <v>370</v>
      </c>
      <c r="C47" s="273">
        <v>17871298.719999999</v>
      </c>
      <c r="D47" s="273">
        <v>1228051.8600000001</v>
      </c>
      <c r="E47" s="273">
        <f t="shared" si="13"/>
        <v>19099350.579999998</v>
      </c>
      <c r="F47" s="274">
        <v>17303503.890000001</v>
      </c>
      <c r="G47" s="274">
        <v>1189900.6200000001</v>
      </c>
      <c r="H47" s="274">
        <f t="shared" si="14"/>
        <v>18493404.510000002</v>
      </c>
      <c r="I47" s="274">
        <v>16628801.560000001</v>
      </c>
      <c r="J47" s="274">
        <v>1201636.32</v>
      </c>
      <c r="K47" s="274">
        <f t="shared" si="15"/>
        <v>17830437.879999999</v>
      </c>
      <c r="L47" s="262"/>
    </row>
    <row r="48" spans="1:17" s="186" customFormat="1" ht="69.599999999999994" customHeight="1">
      <c r="A48" s="320" t="s">
        <v>454</v>
      </c>
      <c r="B48" s="319" t="s">
        <v>453</v>
      </c>
      <c r="C48" s="273"/>
      <c r="D48" s="273">
        <v>16497532.48</v>
      </c>
      <c r="E48" s="273">
        <f t="shared" si="13"/>
        <v>16497532.48</v>
      </c>
      <c r="F48" s="274"/>
      <c r="G48" s="274">
        <v>18049880.109999999</v>
      </c>
      <c r="H48" s="274">
        <f t="shared" si="14"/>
        <v>18049880.109999999</v>
      </c>
      <c r="I48" s="274"/>
      <c r="J48" s="274"/>
      <c r="K48" s="274"/>
      <c r="L48" s="262"/>
    </row>
    <row r="49" spans="1:17" s="186" customFormat="1" ht="30.6" customHeight="1">
      <c r="A49" s="314" t="s">
        <v>416</v>
      </c>
      <c r="B49" s="286" t="s">
        <v>415</v>
      </c>
      <c r="C49" s="273"/>
      <c r="D49" s="273">
        <v>7050000</v>
      </c>
      <c r="E49" s="273">
        <f t="shared" si="13"/>
        <v>7050000</v>
      </c>
      <c r="F49" s="274"/>
      <c r="G49" s="274"/>
      <c r="H49" s="274"/>
      <c r="I49" s="274"/>
      <c r="J49" s="274"/>
      <c r="K49" s="274"/>
      <c r="L49" s="262"/>
    </row>
    <row r="50" spans="1:17" s="186" customFormat="1" ht="85.15" customHeight="1">
      <c r="A50" s="314" t="s">
        <v>446</v>
      </c>
      <c r="B50" s="305" t="s">
        <v>379</v>
      </c>
      <c r="C50" s="273">
        <v>448772.27</v>
      </c>
      <c r="D50" s="273">
        <v>-49170.15</v>
      </c>
      <c r="E50" s="273">
        <f t="shared" ref="E50" si="16">C50+D50</f>
        <v>399602.12</v>
      </c>
      <c r="F50" s="274">
        <v>448772.27</v>
      </c>
      <c r="G50" s="274">
        <v>-49170.15</v>
      </c>
      <c r="H50" s="274">
        <f t="shared" ref="H50" si="17">F50+G50</f>
        <v>399602.12</v>
      </c>
      <c r="I50" s="274">
        <v>0</v>
      </c>
      <c r="J50" s="274">
        <v>400068.48</v>
      </c>
      <c r="K50" s="274">
        <f t="shared" ref="K50" si="18">I50+J50</f>
        <v>400068.48</v>
      </c>
      <c r="L50" s="262"/>
    </row>
    <row r="51" spans="1:17" s="186" customFormat="1" ht="54" customHeight="1">
      <c r="A51" s="314" t="s">
        <v>417</v>
      </c>
      <c r="B51" s="283" t="s">
        <v>372</v>
      </c>
      <c r="C51" s="273">
        <v>109090.88</v>
      </c>
      <c r="D51" s="273">
        <v>144877.44</v>
      </c>
      <c r="E51" s="273">
        <f t="shared" si="13"/>
        <v>253968.32</v>
      </c>
      <c r="F51" s="274">
        <v>109090.88</v>
      </c>
      <c r="G51" s="274">
        <v>-247.36</v>
      </c>
      <c r="H51" s="274">
        <f t="shared" si="14"/>
        <v>108843.52</v>
      </c>
      <c r="I51" s="274">
        <v>109090.88</v>
      </c>
      <c r="J51" s="274">
        <v>-247.36</v>
      </c>
      <c r="K51" s="274">
        <f t="shared" si="15"/>
        <v>108843.52</v>
      </c>
      <c r="L51" s="262"/>
    </row>
    <row r="52" spans="1:17" s="186" customFormat="1" ht="42" customHeight="1">
      <c r="A52" s="314" t="s">
        <v>419</v>
      </c>
      <c r="B52" s="286" t="s">
        <v>372</v>
      </c>
      <c r="C52" s="273">
        <v>1050000</v>
      </c>
      <c r="D52" s="273"/>
      <c r="E52" s="273">
        <f t="shared" si="13"/>
        <v>1050000</v>
      </c>
      <c r="F52" s="274">
        <v>414715</v>
      </c>
      <c r="G52" s="274"/>
      <c r="H52" s="274">
        <f t="shared" si="14"/>
        <v>414715</v>
      </c>
      <c r="I52" s="274">
        <v>414715</v>
      </c>
      <c r="J52" s="274"/>
      <c r="K52" s="274">
        <f t="shared" si="15"/>
        <v>414715</v>
      </c>
      <c r="L52" s="262"/>
    </row>
    <row r="53" spans="1:17" s="186" customFormat="1" ht="55.9" customHeight="1">
      <c r="A53" s="314" t="s">
        <v>425</v>
      </c>
      <c r="B53" s="286" t="s">
        <v>372</v>
      </c>
      <c r="C53" s="273">
        <v>278700</v>
      </c>
      <c r="D53" s="273"/>
      <c r="E53" s="273">
        <f t="shared" si="13"/>
        <v>278700</v>
      </c>
      <c r="F53" s="274">
        <v>277290</v>
      </c>
      <c r="G53" s="274"/>
      <c r="H53" s="274">
        <f t="shared" si="14"/>
        <v>277290</v>
      </c>
      <c r="I53" s="274">
        <v>262170</v>
      </c>
      <c r="J53" s="274"/>
      <c r="K53" s="274">
        <f t="shared" si="15"/>
        <v>262170</v>
      </c>
      <c r="L53" s="262"/>
    </row>
    <row r="54" spans="1:17" s="186" customFormat="1" ht="27" customHeight="1">
      <c r="A54" s="314" t="s">
        <v>426</v>
      </c>
      <c r="B54" s="283" t="s">
        <v>372</v>
      </c>
      <c r="C54" s="273">
        <v>4472402.3899999997</v>
      </c>
      <c r="D54" s="273">
        <v>-4472402.3899999997</v>
      </c>
      <c r="E54" s="273">
        <f t="shared" si="13"/>
        <v>0</v>
      </c>
      <c r="F54" s="274">
        <v>0</v>
      </c>
      <c r="G54" s="274"/>
      <c r="H54" s="274">
        <f t="shared" si="14"/>
        <v>0</v>
      </c>
      <c r="I54" s="274">
        <v>0</v>
      </c>
      <c r="J54" s="274"/>
      <c r="K54" s="274">
        <f t="shared" si="15"/>
        <v>0</v>
      </c>
      <c r="L54" s="262"/>
    </row>
    <row r="55" spans="1:17" s="186" customFormat="1" ht="66.599999999999994" customHeight="1">
      <c r="A55" s="314" t="s">
        <v>427</v>
      </c>
      <c r="B55" s="283" t="s">
        <v>372</v>
      </c>
      <c r="C55" s="273">
        <v>5502100</v>
      </c>
      <c r="D55" s="273"/>
      <c r="E55" s="273">
        <f t="shared" si="13"/>
        <v>5502100</v>
      </c>
      <c r="F55" s="274">
        <v>0</v>
      </c>
      <c r="G55" s="274"/>
      <c r="H55" s="274">
        <f t="shared" si="14"/>
        <v>0</v>
      </c>
      <c r="I55" s="274">
        <v>0</v>
      </c>
      <c r="J55" s="274"/>
      <c r="K55" s="274">
        <f t="shared" si="15"/>
        <v>0</v>
      </c>
      <c r="L55" s="262"/>
    </row>
    <row r="56" spans="1:17" s="186" customFormat="1" ht="83.45" customHeight="1">
      <c r="A56" s="314" t="s">
        <v>428</v>
      </c>
      <c r="B56" s="283" t="s">
        <v>372</v>
      </c>
      <c r="C56" s="273">
        <v>893788</v>
      </c>
      <c r="D56" s="273"/>
      <c r="E56" s="273">
        <f t="shared" si="13"/>
        <v>893788</v>
      </c>
      <c r="F56" s="274">
        <v>893788</v>
      </c>
      <c r="G56" s="274"/>
      <c r="H56" s="274">
        <f t="shared" si="14"/>
        <v>893788</v>
      </c>
      <c r="I56" s="274">
        <v>893788</v>
      </c>
      <c r="J56" s="274"/>
      <c r="K56" s="274">
        <f t="shared" si="15"/>
        <v>893788</v>
      </c>
      <c r="L56" s="262"/>
    </row>
    <row r="57" spans="1:17" s="186" customFormat="1" ht="24.6" customHeight="1">
      <c r="A57" s="314" t="s">
        <v>449</v>
      </c>
      <c r="B57" s="283" t="s">
        <v>372</v>
      </c>
      <c r="C57" s="273"/>
      <c r="D57" s="273">
        <v>545090</v>
      </c>
      <c r="E57" s="273">
        <f t="shared" si="13"/>
        <v>545090</v>
      </c>
      <c r="F57" s="274"/>
      <c r="G57" s="274"/>
      <c r="H57" s="274"/>
      <c r="I57" s="274"/>
      <c r="J57" s="274"/>
      <c r="K57" s="274"/>
      <c r="L57" s="262"/>
    </row>
    <row r="58" spans="1:17" s="186" customFormat="1" ht="28.9" customHeight="1">
      <c r="A58" s="314" t="s">
        <v>421</v>
      </c>
      <c r="B58" s="286" t="s">
        <v>372</v>
      </c>
      <c r="C58" s="273">
        <v>301839877.80000001</v>
      </c>
      <c r="D58" s="273"/>
      <c r="E58" s="273">
        <f t="shared" si="13"/>
        <v>301839877.80000001</v>
      </c>
      <c r="F58" s="273">
        <v>323430125.87</v>
      </c>
      <c r="G58" s="273"/>
      <c r="H58" s="274">
        <f t="shared" si="14"/>
        <v>323430125.87</v>
      </c>
      <c r="I58" s="273">
        <v>338839877.80000001</v>
      </c>
      <c r="J58" s="273"/>
      <c r="K58" s="274">
        <f t="shared" si="15"/>
        <v>338839877.80000001</v>
      </c>
      <c r="L58" s="258"/>
    </row>
    <row r="59" spans="1:17" s="292" customFormat="1" ht="28.9" customHeight="1">
      <c r="A59" s="290" t="s">
        <v>76</v>
      </c>
      <c r="B59" s="229" t="s">
        <v>112</v>
      </c>
      <c r="C59" s="269">
        <f>SUM(C60:C76)</f>
        <v>884905479.19000006</v>
      </c>
      <c r="D59" s="269">
        <f t="shared" ref="D59:E59" si="19">SUM(D60:D76)</f>
        <v>-7853907.120000001</v>
      </c>
      <c r="E59" s="269">
        <f t="shared" si="19"/>
        <v>877051572.07000005</v>
      </c>
      <c r="F59" s="269">
        <f t="shared" ref="F59:K59" si="20">SUM(F60:F75)</f>
        <v>861410487.24000001</v>
      </c>
      <c r="G59" s="269">
        <f t="shared" si="20"/>
        <v>-6583966.8000000007</v>
      </c>
      <c r="H59" s="269">
        <f t="shared" si="20"/>
        <v>854826520.43999994</v>
      </c>
      <c r="I59" s="269">
        <f t="shared" si="20"/>
        <v>887232194.14999998</v>
      </c>
      <c r="J59" s="269">
        <f t="shared" si="20"/>
        <v>-5898634.7000000011</v>
      </c>
      <c r="K59" s="269">
        <f t="shared" si="20"/>
        <v>881333559.44999993</v>
      </c>
      <c r="L59" s="261"/>
      <c r="M59" s="291"/>
      <c r="O59" s="293"/>
      <c r="P59" s="293"/>
      <c r="Q59" s="293"/>
    </row>
    <row r="60" spans="1:17" ht="81.599999999999994" customHeight="1">
      <c r="A60" s="314" t="s">
        <v>440</v>
      </c>
      <c r="B60" s="286" t="s">
        <v>382</v>
      </c>
      <c r="C60" s="273">
        <v>65219627.200000003</v>
      </c>
      <c r="D60" s="273"/>
      <c r="E60" s="273">
        <f>C60+D60</f>
        <v>65219627.200000003</v>
      </c>
      <c r="F60" s="274">
        <v>0</v>
      </c>
      <c r="G60" s="274"/>
      <c r="H60" s="274">
        <f>F60+G60</f>
        <v>0</v>
      </c>
      <c r="I60" s="274">
        <v>0</v>
      </c>
      <c r="J60" s="274"/>
      <c r="K60" s="274">
        <f>I60+J60</f>
        <v>0</v>
      </c>
      <c r="L60" s="262"/>
    </row>
    <row r="61" spans="1:17" ht="66" customHeight="1">
      <c r="A61" s="314" t="s">
        <v>441</v>
      </c>
      <c r="B61" s="283" t="s">
        <v>382</v>
      </c>
      <c r="C61" s="273">
        <v>1331012.8</v>
      </c>
      <c r="D61" s="273"/>
      <c r="E61" s="273">
        <f t="shared" ref="E61:E76" si="21">C61+D61</f>
        <v>1331012.8</v>
      </c>
      <c r="F61" s="274">
        <v>0</v>
      </c>
      <c r="G61" s="274"/>
      <c r="H61" s="274">
        <f t="shared" ref="H61:H75" si="22">F61+G61</f>
        <v>0</v>
      </c>
      <c r="I61" s="274">
        <v>0</v>
      </c>
      <c r="J61" s="274"/>
      <c r="K61" s="274">
        <f t="shared" ref="K61:K75" si="23">I61+J61</f>
        <v>0</v>
      </c>
      <c r="L61" s="262"/>
    </row>
    <row r="62" spans="1:17" ht="39" customHeight="1">
      <c r="A62" s="314" t="s">
        <v>429</v>
      </c>
      <c r="B62" s="283" t="s">
        <v>382</v>
      </c>
      <c r="C62" s="273">
        <v>431436.97</v>
      </c>
      <c r="D62" s="273">
        <v>3864.89</v>
      </c>
      <c r="E62" s="273">
        <f t="shared" si="21"/>
        <v>435301.86</v>
      </c>
      <c r="F62" s="274">
        <v>468998.64</v>
      </c>
      <c r="G62" s="274">
        <v>-13771.87</v>
      </c>
      <c r="H62" s="274">
        <f t="shared" si="22"/>
        <v>455226.77</v>
      </c>
      <c r="I62" s="274">
        <v>528820.61</v>
      </c>
      <c r="J62" s="274">
        <v>-57242.2</v>
      </c>
      <c r="K62" s="274">
        <f t="shared" si="23"/>
        <v>471578.41</v>
      </c>
      <c r="L62" s="262"/>
    </row>
    <row r="63" spans="1:17" ht="66" customHeight="1">
      <c r="A63" s="314" t="s">
        <v>413</v>
      </c>
      <c r="B63" s="283" t="s">
        <v>382</v>
      </c>
      <c r="C63" s="273">
        <v>14000</v>
      </c>
      <c r="D63" s="273"/>
      <c r="E63" s="273">
        <f t="shared" si="21"/>
        <v>14000</v>
      </c>
      <c r="F63" s="274">
        <v>14000</v>
      </c>
      <c r="G63" s="274"/>
      <c r="H63" s="274">
        <f t="shared" si="22"/>
        <v>14000</v>
      </c>
      <c r="I63" s="274">
        <v>14000</v>
      </c>
      <c r="J63" s="274"/>
      <c r="K63" s="274">
        <f t="shared" si="23"/>
        <v>14000</v>
      </c>
      <c r="L63" s="262"/>
    </row>
    <row r="64" spans="1:17" ht="43.15" customHeight="1">
      <c r="A64" s="314" t="s">
        <v>420</v>
      </c>
      <c r="B64" s="283" t="s">
        <v>382</v>
      </c>
      <c r="C64" s="273">
        <v>35000</v>
      </c>
      <c r="D64" s="273"/>
      <c r="E64" s="273">
        <f t="shared" si="21"/>
        <v>35000</v>
      </c>
      <c r="F64" s="274">
        <v>35000</v>
      </c>
      <c r="G64" s="274"/>
      <c r="H64" s="274">
        <f t="shared" si="22"/>
        <v>35000</v>
      </c>
      <c r="I64" s="274">
        <v>35000</v>
      </c>
      <c r="J64" s="274"/>
      <c r="K64" s="274">
        <f t="shared" si="23"/>
        <v>35000</v>
      </c>
      <c r="L64" s="262"/>
    </row>
    <row r="65" spans="1:13" ht="84" customHeight="1">
      <c r="A65" s="314" t="s">
        <v>430</v>
      </c>
      <c r="B65" s="283" t="s">
        <v>382</v>
      </c>
      <c r="C65" s="273">
        <v>60713050.770000003</v>
      </c>
      <c r="D65" s="273">
        <v>-8121933.6100000003</v>
      </c>
      <c r="E65" s="273">
        <f t="shared" si="21"/>
        <v>52591117.160000004</v>
      </c>
      <c r="F65" s="274">
        <v>63141573.200000003</v>
      </c>
      <c r="G65" s="274">
        <v>-6310791.1100000003</v>
      </c>
      <c r="H65" s="274">
        <f t="shared" si="22"/>
        <v>56830782.090000004</v>
      </c>
      <c r="I65" s="274">
        <v>71637135.730000004</v>
      </c>
      <c r="J65" s="274">
        <v>-5581730.3799999999</v>
      </c>
      <c r="K65" s="274">
        <f t="shared" si="23"/>
        <v>66055405.350000001</v>
      </c>
      <c r="L65" s="262"/>
    </row>
    <row r="66" spans="1:13" ht="67.150000000000006" customHeight="1">
      <c r="A66" s="314" t="s">
        <v>431</v>
      </c>
      <c r="B66" s="283" t="s">
        <v>382</v>
      </c>
      <c r="C66" s="273">
        <v>4971604.92</v>
      </c>
      <c r="D66" s="273"/>
      <c r="E66" s="273">
        <f t="shared" si="21"/>
        <v>4971604.92</v>
      </c>
      <c r="F66" s="274">
        <v>5170475.4000000004</v>
      </c>
      <c r="G66" s="274"/>
      <c r="H66" s="274">
        <f t="shared" si="22"/>
        <v>5170475.4000000004</v>
      </c>
      <c r="I66" s="274">
        <v>5377303.2400000002</v>
      </c>
      <c r="J66" s="274"/>
      <c r="K66" s="274">
        <f t="shared" si="23"/>
        <v>5377303.2400000002</v>
      </c>
      <c r="L66" s="262"/>
    </row>
    <row r="67" spans="1:13" ht="57.6" customHeight="1">
      <c r="A67" s="314" t="s">
        <v>432</v>
      </c>
      <c r="B67" s="283" t="s">
        <v>390</v>
      </c>
      <c r="C67" s="273">
        <v>8545600</v>
      </c>
      <c r="D67" s="273"/>
      <c r="E67" s="273">
        <f t="shared" si="21"/>
        <v>8545600</v>
      </c>
      <c r="F67" s="274">
        <v>8653080</v>
      </c>
      <c r="G67" s="274"/>
      <c r="H67" s="274">
        <f t="shared" si="22"/>
        <v>8653080</v>
      </c>
      <c r="I67" s="274">
        <v>9990560</v>
      </c>
      <c r="J67" s="274"/>
      <c r="K67" s="274">
        <f t="shared" si="23"/>
        <v>9990560</v>
      </c>
      <c r="L67" s="262"/>
    </row>
    <row r="68" spans="1:13" ht="82.15" customHeight="1">
      <c r="A68" s="314" t="s">
        <v>433</v>
      </c>
      <c r="B68" s="283" t="s">
        <v>392</v>
      </c>
      <c r="C68" s="273">
        <v>8514686.3300000001</v>
      </c>
      <c r="D68" s="273">
        <v>-8514686.3300000001</v>
      </c>
      <c r="E68" s="273">
        <f t="shared" si="21"/>
        <v>0</v>
      </c>
      <c r="F68" s="274">
        <v>8962827.7200000007</v>
      </c>
      <c r="G68" s="274">
        <v>-297252.37</v>
      </c>
      <c r="H68" s="274">
        <f t="shared" si="22"/>
        <v>8665575.3500000015</v>
      </c>
      <c r="I68" s="274">
        <v>8962827.7200000007</v>
      </c>
      <c r="J68" s="274">
        <v>-264318.86</v>
      </c>
      <c r="K68" s="274">
        <f t="shared" si="23"/>
        <v>8698508.8600000013</v>
      </c>
      <c r="L68" s="262"/>
    </row>
    <row r="69" spans="1:13" ht="54.6" customHeight="1">
      <c r="A69" s="314" t="s">
        <v>423</v>
      </c>
      <c r="B69" s="283" t="s">
        <v>394</v>
      </c>
      <c r="C69" s="273">
        <v>2485383.7999999998</v>
      </c>
      <c r="D69" s="273">
        <v>37873.75</v>
      </c>
      <c r="E69" s="273">
        <f t="shared" si="21"/>
        <v>2523257.5499999998</v>
      </c>
      <c r="F69" s="274">
        <v>2570332.25</v>
      </c>
      <c r="G69" s="274">
        <v>68308.3</v>
      </c>
      <c r="H69" s="274">
        <f t="shared" si="22"/>
        <v>2638640.5499999998</v>
      </c>
      <c r="I69" s="274">
        <v>2664765.25</v>
      </c>
      <c r="J69" s="274">
        <v>68210.55</v>
      </c>
      <c r="K69" s="274">
        <f t="shared" si="23"/>
        <v>2732975.8</v>
      </c>
      <c r="L69" s="262"/>
    </row>
    <row r="70" spans="1:13" ht="42.6" customHeight="1">
      <c r="A70" s="314" t="s">
        <v>422</v>
      </c>
      <c r="B70" s="283" t="s">
        <v>396</v>
      </c>
      <c r="C70" s="273">
        <v>4132.9799999999996</v>
      </c>
      <c r="D70" s="273">
        <v>-2722.4</v>
      </c>
      <c r="E70" s="273">
        <f t="shared" si="21"/>
        <v>1410.5799999999995</v>
      </c>
      <c r="F70" s="274">
        <v>3684.33</v>
      </c>
      <c r="G70" s="274">
        <v>-2200.91</v>
      </c>
      <c r="H70" s="274">
        <f t="shared" si="22"/>
        <v>1483.42</v>
      </c>
      <c r="I70" s="274">
        <v>3684.75</v>
      </c>
      <c r="J70" s="274">
        <v>-2361.4499999999998</v>
      </c>
      <c r="K70" s="274">
        <f t="shared" si="23"/>
        <v>1323.3000000000002</v>
      </c>
      <c r="L70" s="262"/>
    </row>
    <row r="71" spans="1:13" ht="56.45" customHeight="1">
      <c r="A71" s="314" t="s">
        <v>434</v>
      </c>
      <c r="B71" s="283" t="s">
        <v>398</v>
      </c>
      <c r="C71" s="273">
        <v>30405510</v>
      </c>
      <c r="D71" s="273"/>
      <c r="E71" s="273">
        <f t="shared" si="21"/>
        <v>30405510</v>
      </c>
      <c r="F71" s="274">
        <v>30783990</v>
      </c>
      <c r="G71" s="274"/>
      <c r="H71" s="274">
        <f t="shared" si="22"/>
        <v>30783990</v>
      </c>
      <c r="I71" s="274">
        <v>30783990</v>
      </c>
      <c r="J71" s="274"/>
      <c r="K71" s="274">
        <f t="shared" si="23"/>
        <v>30783990</v>
      </c>
      <c r="L71" s="262"/>
    </row>
    <row r="72" spans="1:13" ht="31.15" customHeight="1">
      <c r="A72" s="314" t="s">
        <v>424</v>
      </c>
      <c r="B72" s="283" t="s">
        <v>400</v>
      </c>
      <c r="C72" s="273">
        <v>8375735.4199999999</v>
      </c>
      <c r="D72" s="273"/>
      <c r="E72" s="273">
        <f t="shared" si="21"/>
        <v>8375735.4199999999</v>
      </c>
      <c r="F72" s="274">
        <v>8754308.7100000009</v>
      </c>
      <c r="G72" s="274"/>
      <c r="H72" s="274">
        <f t="shared" si="22"/>
        <v>8754308.7100000009</v>
      </c>
      <c r="I72" s="274">
        <v>9064989.8599999994</v>
      </c>
      <c r="J72" s="274"/>
      <c r="K72" s="274">
        <f t="shared" si="23"/>
        <v>9064989.8599999994</v>
      </c>
      <c r="L72" s="262"/>
    </row>
    <row r="73" spans="1:13" ht="28.9" customHeight="1">
      <c r="A73" s="314" t="s">
        <v>435</v>
      </c>
      <c r="B73" s="283" t="s">
        <v>402</v>
      </c>
      <c r="C73" s="273">
        <v>690642900</v>
      </c>
      <c r="D73" s="273">
        <v>511400</v>
      </c>
      <c r="E73" s="273">
        <f t="shared" si="21"/>
        <v>691154300</v>
      </c>
      <c r="F73" s="274">
        <v>715126400</v>
      </c>
      <c r="G73" s="274"/>
      <c r="H73" s="274">
        <f t="shared" si="22"/>
        <v>715126400</v>
      </c>
      <c r="I73" s="274">
        <v>730443300</v>
      </c>
      <c r="J73" s="274"/>
      <c r="K73" s="274">
        <f t="shared" si="23"/>
        <v>730443300</v>
      </c>
      <c r="L73" s="262"/>
    </row>
    <row r="74" spans="1:13" ht="79.150000000000006" customHeight="1">
      <c r="A74" s="314" t="s">
        <v>436</v>
      </c>
      <c r="B74" s="283" t="s">
        <v>402</v>
      </c>
      <c r="C74" s="273">
        <v>0</v>
      </c>
      <c r="D74" s="273">
        <v>8232296.5800000001</v>
      </c>
      <c r="E74" s="273">
        <f t="shared" si="21"/>
        <v>8232296.5800000001</v>
      </c>
      <c r="F74" s="274">
        <v>17725816.989999998</v>
      </c>
      <c r="G74" s="274">
        <v>-28258.84</v>
      </c>
      <c r="H74" s="274">
        <f t="shared" si="22"/>
        <v>17697558.149999999</v>
      </c>
      <c r="I74" s="274">
        <v>17725816.989999998</v>
      </c>
      <c r="J74" s="274">
        <v>-61192.36</v>
      </c>
      <c r="K74" s="274">
        <f t="shared" si="23"/>
        <v>17664624.629999999</v>
      </c>
      <c r="L74" s="262"/>
    </row>
    <row r="75" spans="1:13" ht="70.150000000000006" customHeight="1">
      <c r="A75" s="314" t="s">
        <v>437</v>
      </c>
      <c r="B75" s="283" t="s">
        <v>382</v>
      </c>
      <c r="C75" s="273">
        <v>3215798</v>
      </c>
      <c r="D75" s="273">
        <v>-3215798</v>
      </c>
      <c r="E75" s="273">
        <f t="shared" si="21"/>
        <v>0</v>
      </c>
      <c r="F75" s="274">
        <v>0</v>
      </c>
      <c r="G75" s="274"/>
      <c r="H75" s="274">
        <f t="shared" si="22"/>
        <v>0</v>
      </c>
      <c r="I75" s="274">
        <v>0</v>
      </c>
      <c r="J75" s="274"/>
      <c r="K75" s="274">
        <f t="shared" si="23"/>
        <v>0</v>
      </c>
      <c r="L75" s="262"/>
    </row>
    <row r="76" spans="1:13" ht="66" customHeight="1">
      <c r="A76" s="314" t="s">
        <v>437</v>
      </c>
      <c r="B76" s="283" t="s">
        <v>402</v>
      </c>
      <c r="C76" s="273"/>
      <c r="D76" s="273">
        <v>3215798</v>
      </c>
      <c r="E76" s="273">
        <f t="shared" si="21"/>
        <v>3215798</v>
      </c>
      <c r="F76" s="274"/>
      <c r="G76" s="274"/>
      <c r="H76" s="274"/>
      <c r="I76" s="274"/>
      <c r="J76" s="274"/>
      <c r="K76" s="274"/>
      <c r="L76" s="262"/>
    </row>
    <row r="77" spans="1:13" s="292" customFormat="1" ht="18.600000000000001" customHeight="1">
      <c r="A77" s="290" t="s">
        <v>54</v>
      </c>
      <c r="B77" s="229" t="s">
        <v>130</v>
      </c>
      <c r="C77" s="269">
        <f>SUM(C78:C83)</f>
        <v>74696722.209999993</v>
      </c>
      <c r="D77" s="269">
        <f>SUM(D78:D83)</f>
        <v>36989079.350000001</v>
      </c>
      <c r="E77" s="269">
        <f>SUM(E78:E83)</f>
        <v>111685801.56</v>
      </c>
      <c r="F77" s="269">
        <f t="shared" ref="F77:K77" si="24">SUM(F78:F83)</f>
        <v>1555240.61</v>
      </c>
      <c r="G77" s="269">
        <f t="shared" si="24"/>
        <v>0</v>
      </c>
      <c r="H77" s="269">
        <f t="shared" si="24"/>
        <v>1555240.61</v>
      </c>
      <c r="I77" s="269">
        <f t="shared" si="24"/>
        <v>714570.01</v>
      </c>
      <c r="J77" s="269">
        <f t="shared" si="24"/>
        <v>0</v>
      </c>
      <c r="K77" s="269">
        <f t="shared" si="24"/>
        <v>714570.01</v>
      </c>
      <c r="L77" s="261"/>
      <c r="M77" s="291"/>
    </row>
    <row r="78" spans="1:13" ht="96.6" customHeight="1">
      <c r="A78" s="314" t="s">
        <v>418</v>
      </c>
      <c r="B78" s="283" t="s">
        <v>406</v>
      </c>
      <c r="C78" s="273">
        <v>21481.599999999999</v>
      </c>
      <c r="D78" s="273"/>
      <c r="E78" s="273">
        <f>C78+D78</f>
        <v>21481.599999999999</v>
      </c>
      <c r="F78" s="274">
        <v>0</v>
      </c>
      <c r="G78" s="274"/>
      <c r="H78" s="274">
        <f>F78+G78</f>
        <v>0</v>
      </c>
      <c r="I78" s="274">
        <v>0</v>
      </c>
      <c r="J78" s="274"/>
      <c r="K78" s="274">
        <f>I78+J78</f>
        <v>0</v>
      </c>
      <c r="L78" s="262"/>
    </row>
    <row r="79" spans="1:13" ht="41.45" customHeight="1">
      <c r="A79" s="314" t="s">
        <v>414</v>
      </c>
      <c r="B79" s="283" t="s">
        <v>406</v>
      </c>
      <c r="C79" s="273">
        <v>1555240.61</v>
      </c>
      <c r="D79" s="273">
        <v>218574.36</v>
      </c>
      <c r="E79" s="273">
        <f t="shared" ref="E79:E83" si="25">C79+D79</f>
        <v>1773814.9700000002</v>
      </c>
      <c r="F79" s="274">
        <v>1555240.61</v>
      </c>
      <c r="G79" s="274"/>
      <c r="H79" s="274">
        <f t="shared" ref="H79:H81" si="26">F79+G79</f>
        <v>1555240.61</v>
      </c>
      <c r="I79" s="274">
        <v>714570.01</v>
      </c>
      <c r="J79" s="274"/>
      <c r="K79" s="274">
        <f t="shared" ref="K79:K84" si="27">I79+J79</f>
        <v>714570.01</v>
      </c>
      <c r="L79" s="262"/>
    </row>
    <row r="80" spans="1:13" ht="40.9" customHeight="1">
      <c r="A80" s="314" t="s">
        <v>438</v>
      </c>
      <c r="B80" s="283" t="s">
        <v>406</v>
      </c>
      <c r="C80" s="273">
        <v>73120000</v>
      </c>
      <c r="D80" s="273"/>
      <c r="E80" s="273">
        <f t="shared" si="25"/>
        <v>73120000</v>
      </c>
      <c r="F80" s="274">
        <v>0</v>
      </c>
      <c r="G80" s="274"/>
      <c r="H80" s="274">
        <f t="shared" si="26"/>
        <v>0</v>
      </c>
      <c r="I80" s="274">
        <v>0</v>
      </c>
      <c r="J80" s="274"/>
      <c r="K80" s="274">
        <f t="shared" si="27"/>
        <v>0</v>
      </c>
      <c r="L80" s="262"/>
    </row>
    <row r="81" spans="1:17" ht="34.9" customHeight="1">
      <c r="A81" s="314" t="s">
        <v>451</v>
      </c>
      <c r="B81" s="283" t="s">
        <v>406</v>
      </c>
      <c r="C81" s="273"/>
      <c r="D81" s="273">
        <v>16390116.210000001</v>
      </c>
      <c r="E81" s="273">
        <f t="shared" si="25"/>
        <v>16390116.210000001</v>
      </c>
      <c r="F81" s="274"/>
      <c r="G81" s="274"/>
      <c r="H81" s="274">
        <f t="shared" si="26"/>
        <v>0</v>
      </c>
      <c r="I81" s="274"/>
      <c r="J81" s="274"/>
      <c r="K81" s="274">
        <f t="shared" si="27"/>
        <v>0</v>
      </c>
      <c r="L81" s="262"/>
    </row>
    <row r="82" spans="1:17" ht="39.6" customHeight="1">
      <c r="A82" s="314" t="s">
        <v>452</v>
      </c>
      <c r="B82" s="283" t="s">
        <v>406</v>
      </c>
      <c r="C82" s="273"/>
      <c r="D82" s="273">
        <v>19792777.780000001</v>
      </c>
      <c r="E82" s="273">
        <f t="shared" ref="E82" si="28">C82+D82</f>
        <v>19792777.780000001</v>
      </c>
      <c r="F82" s="274"/>
      <c r="G82" s="274"/>
      <c r="H82" s="274"/>
      <c r="I82" s="274"/>
      <c r="J82" s="274"/>
      <c r="K82" s="274"/>
      <c r="L82" s="262"/>
    </row>
    <row r="83" spans="1:17" ht="52.9" customHeight="1">
      <c r="A83" s="314" t="s">
        <v>450</v>
      </c>
      <c r="B83" s="283" t="s">
        <v>406</v>
      </c>
      <c r="C83" s="273"/>
      <c r="D83" s="273">
        <v>587611</v>
      </c>
      <c r="E83" s="273">
        <f t="shared" si="25"/>
        <v>587611</v>
      </c>
      <c r="F83" s="274"/>
      <c r="G83" s="274"/>
      <c r="H83" s="274"/>
      <c r="I83" s="274"/>
      <c r="J83" s="274"/>
      <c r="K83" s="274"/>
      <c r="L83" s="262"/>
    </row>
    <row r="84" spans="1:17" s="292" customFormat="1" ht="18.600000000000001" customHeight="1">
      <c r="A84" s="294" t="s">
        <v>256</v>
      </c>
      <c r="B84" s="229" t="s">
        <v>257</v>
      </c>
      <c r="C84" s="269">
        <v>9079841.6099999994</v>
      </c>
      <c r="D84" s="269"/>
      <c r="E84" s="269">
        <f>E85</f>
        <v>9079841.6099999994</v>
      </c>
      <c r="F84" s="270">
        <v>0</v>
      </c>
      <c r="G84" s="270">
        <v>0</v>
      </c>
      <c r="H84" s="270">
        <v>0</v>
      </c>
      <c r="I84" s="270">
        <v>0</v>
      </c>
      <c r="J84" s="270">
        <v>0</v>
      </c>
      <c r="K84" s="274">
        <f t="shared" si="27"/>
        <v>0</v>
      </c>
      <c r="L84" s="261"/>
      <c r="M84" s="291"/>
    </row>
    <row r="85" spans="1:17" ht="18" customHeight="1">
      <c r="A85" s="275" t="s">
        <v>442</v>
      </c>
      <c r="B85" s="283" t="s">
        <v>443</v>
      </c>
      <c r="C85" s="273">
        <v>9079841.6099999994</v>
      </c>
      <c r="D85" s="273"/>
      <c r="E85" s="273">
        <f>C85</f>
        <v>9079841.6099999994</v>
      </c>
      <c r="F85" s="273">
        <f>F84</f>
        <v>0</v>
      </c>
      <c r="G85" s="273"/>
      <c r="H85" s="273">
        <f>F85</f>
        <v>0</v>
      </c>
      <c r="I85" s="273">
        <v>0</v>
      </c>
      <c r="J85" s="273"/>
      <c r="K85" s="273">
        <v>0</v>
      </c>
      <c r="L85" s="258"/>
    </row>
    <row r="86" spans="1:17" ht="10.9" customHeight="1">
      <c r="A86" s="285"/>
      <c r="B86" s="283"/>
      <c r="C86" s="287"/>
      <c r="D86" s="287"/>
      <c r="E86" s="287"/>
      <c r="F86" s="288"/>
      <c r="G86" s="288"/>
      <c r="H86" s="288"/>
      <c r="I86" s="288"/>
      <c r="J86" s="288"/>
      <c r="K86" s="288"/>
      <c r="L86" s="266"/>
    </row>
    <row r="87" spans="1:17" ht="15" customHeight="1">
      <c r="A87" s="228" t="s">
        <v>66</v>
      </c>
      <c r="B87" s="229"/>
      <c r="C87" s="230">
        <f>C12+C40</f>
        <v>1837401509.8700001</v>
      </c>
      <c r="D87" s="230">
        <f t="shared" ref="D87:K87" si="29">D12+D40</f>
        <v>50079151.469999999</v>
      </c>
      <c r="E87" s="230">
        <f t="shared" si="29"/>
        <v>1887480661.3399999</v>
      </c>
      <c r="F87" s="230">
        <f t="shared" si="29"/>
        <v>1718104504.5599999</v>
      </c>
      <c r="G87" s="230">
        <f t="shared" si="29"/>
        <v>12606396.420000002</v>
      </c>
      <c r="H87" s="230">
        <f t="shared" si="29"/>
        <v>1730710900.9799998</v>
      </c>
      <c r="I87" s="230">
        <f t="shared" si="29"/>
        <v>1754895041.3999999</v>
      </c>
      <c r="J87" s="230">
        <f t="shared" si="29"/>
        <v>-4297177.2600000016</v>
      </c>
      <c r="K87" s="230">
        <f t="shared" si="29"/>
        <v>1750597864.1399999</v>
      </c>
      <c r="L87" s="267"/>
      <c r="O87" s="255"/>
      <c r="P87" s="255"/>
      <c r="Q87" s="255"/>
    </row>
    <row r="88" spans="1:17" s="318" customFormat="1">
      <c r="B88" s="317"/>
      <c r="M88" s="227"/>
    </row>
    <row r="89" spans="1:17" s="298" customFormat="1">
      <c r="B89" s="299"/>
      <c r="C89" s="297"/>
      <c r="D89" s="297"/>
      <c r="E89" s="297">
        <f>C87+D87</f>
        <v>1887480661.3400002</v>
      </c>
      <c r="F89" s="297"/>
      <c r="G89" s="297"/>
      <c r="H89" s="297"/>
      <c r="I89" s="297"/>
      <c r="J89" s="297"/>
      <c r="K89" s="297"/>
      <c r="L89" s="297"/>
      <c r="M89" s="300"/>
      <c r="P89" s="297"/>
      <c r="Q89" s="297"/>
    </row>
    <row r="90" spans="1:17" s="298" customFormat="1">
      <c r="B90" s="299"/>
      <c r="H90" s="297">
        <f>F87+G87</f>
        <v>1730710900.98</v>
      </c>
      <c r="K90" s="297">
        <f>I87+J87</f>
        <v>1750597864.1399999</v>
      </c>
      <c r="M90" s="300"/>
    </row>
    <row r="91" spans="1:17" s="298" customFormat="1">
      <c r="B91" s="299"/>
      <c r="M91" s="300"/>
    </row>
  </sheetData>
  <mergeCells count="11">
    <mergeCell ref="D1:K1"/>
    <mergeCell ref="C2:K2"/>
    <mergeCell ref="A7:K7"/>
    <mergeCell ref="A9:A10"/>
    <mergeCell ref="B9:B10"/>
    <mergeCell ref="C9:K9"/>
    <mergeCell ref="C10:E10"/>
    <mergeCell ref="F10:H10"/>
    <mergeCell ref="I10:K10"/>
    <mergeCell ref="E4:K4"/>
    <mergeCell ref="E5:K5"/>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для руководства</vt:lpstr>
      <vt:lpstr>доходы по федер бюдж</vt:lpstr>
      <vt:lpstr>Доходы на 2023 г.</vt:lpstr>
      <vt:lpstr>ПЗ</vt:lpstr>
      <vt:lpstr>Приложение</vt:lpstr>
      <vt:lpstr>Лист4</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2023-01-23T06:37:41Z</cp:lastPrinted>
  <dcterms:created xsi:type="dcterms:W3CDTF">2004-09-13T07:20:24Z</dcterms:created>
  <dcterms:modified xsi:type="dcterms:W3CDTF">2023-02-09T11:53:32Z</dcterms:modified>
</cp:coreProperties>
</file>