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definedNames>
    <definedName name="_xlnm.Print_Area" localSheetId="0">'Приложение №1'!$A$1:$M$112</definedName>
  </definedNames>
  <calcPr calcId="125725" calcOnSave="0"/>
</workbook>
</file>

<file path=xl/calcChain.xml><?xml version="1.0" encoding="utf-8"?>
<calcChain xmlns="http://schemas.openxmlformats.org/spreadsheetml/2006/main">
  <c r="I109" i="5"/>
  <c r="J109"/>
  <c r="I110"/>
  <c r="J110"/>
  <c r="I111"/>
  <c r="J111"/>
  <c r="I112"/>
  <c r="J112"/>
  <c r="H110"/>
  <c r="H111"/>
  <c r="J26"/>
  <c r="G21"/>
  <c r="G14"/>
  <c r="G77"/>
  <c r="I77"/>
  <c r="J77"/>
  <c r="H77"/>
  <c r="G80"/>
  <c r="G81"/>
  <c r="G82"/>
  <c r="G79"/>
  <c r="I79"/>
  <c r="J79"/>
  <c r="I80"/>
  <c r="J80"/>
  <c r="I81"/>
  <c r="J81"/>
  <c r="I82"/>
  <c r="J82"/>
  <c r="H82"/>
  <c r="H80"/>
  <c r="H81"/>
  <c r="H79"/>
  <c r="H45"/>
  <c r="G45" s="1"/>
  <c r="G44"/>
  <c r="I41"/>
  <c r="J41"/>
  <c r="I43"/>
  <c r="J43"/>
  <c r="I44"/>
  <c r="J44"/>
  <c r="I45"/>
  <c r="J45"/>
  <c r="I46"/>
  <c r="J46"/>
  <c r="H44"/>
  <c r="G98"/>
  <c r="G99"/>
  <c r="G100"/>
  <c r="G97"/>
  <c r="H95"/>
  <c r="I95"/>
  <c r="J95"/>
  <c r="G95"/>
  <c r="G88"/>
  <c r="G83" s="1"/>
  <c r="G87"/>
  <c r="G86"/>
  <c r="G85"/>
  <c r="J83"/>
  <c r="I83"/>
  <c r="H83"/>
  <c r="G76"/>
  <c r="G75"/>
  <c r="G74"/>
  <c r="G73"/>
  <c r="J71"/>
  <c r="I71"/>
  <c r="H71"/>
  <c r="G71"/>
  <c r="J65"/>
  <c r="G55"/>
  <c r="H53"/>
  <c r="I53"/>
  <c r="J53"/>
  <c r="G57"/>
  <c r="G53" s="1"/>
  <c r="G52"/>
  <c r="G51"/>
  <c r="G50"/>
  <c r="G47" s="1"/>
  <c r="G49"/>
  <c r="J47"/>
  <c r="I47"/>
  <c r="H47"/>
  <c r="I13"/>
  <c r="I12"/>
  <c r="H13"/>
  <c r="H12"/>
  <c r="G15"/>
  <c r="G10" s="1"/>
  <c r="I10"/>
  <c r="G94"/>
  <c r="K109"/>
  <c r="K107" s="1"/>
  <c r="L109"/>
  <c r="L107" s="1"/>
  <c r="K110"/>
  <c r="L110"/>
  <c r="K111"/>
  <c r="L111"/>
  <c r="K112"/>
  <c r="L112"/>
  <c r="G62"/>
  <c r="G104"/>
  <c r="G106"/>
  <c r="G105"/>
  <c r="G103"/>
  <c r="J101"/>
  <c r="I101"/>
  <c r="H101"/>
  <c r="H70"/>
  <c r="G70" s="1"/>
  <c r="G69"/>
  <c r="G68"/>
  <c r="H67"/>
  <c r="H43" s="1"/>
  <c r="I65"/>
  <c r="G93"/>
  <c r="G92"/>
  <c r="G91"/>
  <c r="L89"/>
  <c r="K89"/>
  <c r="J89"/>
  <c r="I89"/>
  <c r="H89"/>
  <c r="G64"/>
  <c r="G63"/>
  <c r="G61"/>
  <c r="L59"/>
  <c r="K59"/>
  <c r="J59"/>
  <c r="I59"/>
  <c r="H59"/>
  <c r="G40"/>
  <c r="G39"/>
  <c r="G38"/>
  <c r="G37"/>
  <c r="L35"/>
  <c r="K35"/>
  <c r="J35"/>
  <c r="I35"/>
  <c r="H35"/>
  <c r="H16"/>
  <c r="I16"/>
  <c r="J16"/>
  <c r="K16"/>
  <c r="L16"/>
  <c r="G20"/>
  <c r="G32"/>
  <c r="G33"/>
  <c r="G34"/>
  <c r="G31"/>
  <c r="H109" l="1"/>
  <c r="G43"/>
  <c r="H46"/>
  <c r="H10"/>
  <c r="H65"/>
  <c r="G65" s="1"/>
  <c r="G101"/>
  <c r="G110"/>
  <c r="G67"/>
  <c r="G111"/>
  <c r="J107"/>
  <c r="I107"/>
  <c r="G109"/>
  <c r="G89"/>
  <c r="G16"/>
  <c r="G35"/>
  <c r="G59"/>
  <c r="L29"/>
  <c r="G46" l="1"/>
  <c r="H112"/>
  <c r="H107" s="1"/>
  <c r="G107" s="1"/>
  <c r="H41"/>
  <c r="G41" s="1"/>
  <c r="I29"/>
  <c r="K27"/>
  <c r="J27"/>
  <c r="K25"/>
  <c r="J25"/>
  <c r="J13" s="1"/>
  <c r="K24"/>
  <c r="J24"/>
  <c r="J12" s="1"/>
  <c r="J10" s="1"/>
  <c r="L22"/>
  <c r="I22"/>
  <c r="H22"/>
  <c r="G112" l="1"/>
  <c r="G24"/>
  <c r="K22"/>
  <c r="K29"/>
  <c r="J22"/>
  <c r="G25"/>
  <c r="H29"/>
  <c r="J29"/>
  <c r="G29" l="1"/>
  <c r="G22"/>
</calcChain>
</file>

<file path=xl/sharedStrings.xml><?xml version="1.0" encoding="utf-8"?>
<sst xmlns="http://schemas.openxmlformats.org/spreadsheetml/2006/main" count="199" uniqueCount="64">
  <si>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</si>
  <si>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</si>
  <si>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</si>
  <si>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</si>
  <si>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</si>
  <si>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</si>
  <si>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</si>
  <si>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</si>
  <si>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</si>
  <si>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</si>
  <si>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</si>
  <si>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</si>
  <si>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</si>
  <si>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</si>
  <si>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</si>
  <si>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2020-2025 годы</t>
  </si>
  <si>
    <t>Объем финансирования, руб.коп.</t>
  </si>
  <si>
    <t>2.1</t>
  </si>
  <si>
    <t xml:space="preserve">ВСЕГО по муниципальной программе </t>
  </si>
  <si>
    <t xml:space="preserve">Перечень мероприятий муниципальной программы "Комплексное развитие сельских территорий Устьянского муниципального округа" </t>
  </si>
  <si>
    <t>Задача №1 - Улучшение жилищных условий граждан, проживающих в сельской местности;</t>
  </si>
  <si>
    <t>2.2</t>
  </si>
  <si>
    <t>2.3</t>
  </si>
  <si>
    <t>2.4</t>
  </si>
  <si>
    <t>отдел экономики</t>
  </si>
  <si>
    <t>Задача № 2 -повышение качества и комфорта сельской среды и создание условий для ее дальнейшего развития</t>
  </si>
  <si>
    <t>управление культуры</t>
  </si>
  <si>
    <t>Улучшение жилищных условий сельских жителей, привлечение специалистов сельского хозяйства для жизни и работы на селе путем предоставления субсидии на строительство (приобретение) жилья (не менее 2 семей в год)</t>
  </si>
  <si>
    <t xml:space="preserve">Улучшение внешнего облика учреждения культуры (1 объект) </t>
  </si>
  <si>
    <t>отдел благоустройства</t>
  </si>
  <si>
    <t>2024-2026 гг.</t>
  </si>
  <si>
    <t>Создание условий для получения качественного образования в соответствии с потребностями населения и экономической целесообразностью (1объект)</t>
  </si>
  <si>
    <t>Обеспечение условий профильного обучения в хоккейных классах и комфортного проживания                      (200 детей)</t>
  </si>
  <si>
    <t xml:space="preserve">управление образования, отдел архитектуры </t>
  </si>
  <si>
    <t>управление образования, отдел архитектуры</t>
  </si>
  <si>
    <t>Обеспечение комплексного развития сельских территорий (Улучшение жилищных условий граждан, проживающих на сельских территориях)</t>
  </si>
  <si>
    <t>Обеспечение комплексного развития сельских территорий (строительство интерната для участия на 200 мест в с.Березник Устьянского района МО "Березницкое" Архангельской области)</t>
  </si>
  <si>
    <t>2.3.1</t>
  </si>
  <si>
    <t>2.4.1</t>
  </si>
  <si>
    <t>Благоустройство прилегающей территории МБУК «Устьянский краеведческий музей», за счет средств местного бюджета</t>
  </si>
  <si>
    <t xml:space="preserve">Приложениее №4 </t>
  </si>
  <si>
    <t>к муниципальной программе "Комплексере развитие сельских территорий"</t>
  </si>
  <si>
    <t>Создание условий для массового отдыха детей, семей и жителей, ведущих активный образ жизни (1 объект)</t>
  </si>
  <si>
    <t>Устройство детской спортивной площадки в д.Бережная, Бестужевской сельской территории</t>
  </si>
  <si>
    <t>Реализация мероприятий по социаль-экономическому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"Строительство начальной школы-детского сада на 580 мест, в т.ч. 180 мест - под детский сад" по адресу: Архангельская область, Устьянский район, с.Березник", с.Березник)</t>
  </si>
  <si>
    <t>Реализация мероприятий по социально- 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"Интернат для учащихся на 200 мест в с.Березник Устьянского района МО "Березницкое" Архангельской области", сел.Березник)</t>
  </si>
  <si>
    <t>"Получение технических условий для разработки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"Строительство начальной школы-детского сада на 580 мест, в том числе 180 мест - под детский сад" по адресу Архангельская область, Устьянский район, с.Березник"</t>
  </si>
  <si>
    <t>Строительство начальной школы-детского сада на 580 мест, в т.ч. 180 мест - под детский сад по адресу: Архангельская область, Устьянский район, с.Березник)</t>
  </si>
  <si>
    <t>Улучшение жилищных условий граждан, проживающих на сельских территориях</t>
  </si>
  <si>
    <t>Обеспечение комплексного развития сельских территорий (Осуществлено строительство (приобретено)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выплаты)</t>
  </si>
  <si>
    <t>2.3.2</t>
  </si>
  <si>
    <t>Обеспечение комплексного развития сельских территорий (Строительство начальной школы-детского сада на 580 мест, в т.ч. 180 мест - под детский сад по адресу: Архангельская область, Устьянский район, с.Березник)</t>
  </si>
  <si>
    <t>Строительство начальной школы-детского сада на 580 мест в с.Березник за счет средств местного бюджета</t>
  </si>
  <si>
    <t>Строительство начальной школы-детского сада на 580 мест, в т.ч. 180 мест - под детский сад по адресу: Архангельская область, Устьянский район, с.Березник ( за счет добровольного пожертвования денежных средств ООО "Группа Компаний "УЛК"</t>
  </si>
  <si>
    <t>2.3.3</t>
  </si>
  <si>
    <t>2.3.4</t>
  </si>
  <si>
    <t>2.3.5</t>
  </si>
  <si>
    <t>2.4.2</t>
  </si>
  <si>
    <t>2.4.4</t>
  </si>
  <si>
    <t>Строительство интерната для участия на 200 мест в с.Березник  за счет средств местного бюджета</t>
  </si>
  <si>
    <t>2.4.3</t>
  </si>
  <si>
    <t>Строительство интерната для участия на 200 мест в с.Березник  Устьянского района МО "Березницкое" Архангельской области (за счет добровольного пожертвования денежных средств ООО "Группа Компаний "УЛК"</t>
  </si>
  <si>
    <t>1.1.1</t>
  </si>
  <si>
    <t>1.1.2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</si>
</sst>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3" borderId="3" xfId="0" applyFont="1" applyFill="1" applyBorder="1"/>
    <xf numFmtId="164" fontId="4" fillId="3" borderId="3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164" fontId="5" fillId="2" borderId="3" xfId="0" applyNumberFormat="1" applyFont="1" applyFill="1" applyBorder="1"/>
    <xf numFmtId="164" fontId="4" fillId="2" borderId="3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5" fillId="6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/>
    <xf numFmtId="0" fontId="2" fillId="2" borderId="0" xfId="0" applyFont="1" applyFill="1" applyAlignment="1">
      <alignment horizontal="center"/>
    </xf>
    <xf numFmtId="49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left"/>
    </xf>
    <xf numFmtId="49" fontId="5" fillId="3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/>
    <xf numFmtId="164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textRotation="90" wrapText="1"/>
    </xf>
    <xf numFmtId="49" fontId="2" fillId="3" borderId="3" xfId="0" applyNumberFormat="1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164" fontId="5" fillId="3" borderId="3" xfId="0" applyNumberFormat="1" applyFont="1" applyFill="1" applyBorder="1"/>
    <xf numFmtId="0" fontId="2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117"/>
  <sheetViews>
    <sheetView tabSelected="1" zoomScale="70" zoomScaleNormal="70" zoomScaleSheetLayoutView="55" workbookViewId="0">
      <pane xSplit="2" ySplit="7" topLeftCell="C89" activePane="bottomRight" state="frozen"/>
      <selection pane="topRight" activeCell="C1" sqref="C1"/>
      <selection pane="bottomLeft" activeCell="A7" sqref="A7"/>
      <selection pane="bottomRight" activeCell="D125" sqref="D125"/>
    </sheetView>
  </sheetViews>
  <sheetFormatPr defaultRowHeight="15"/>
  <cols>
    <col min="1" max="1" width="5.7109375" style="28" customWidth="1"/>
    <col min="2" max="2" width="77.5703125" style="1" customWidth="1"/>
    <col min="3" max="3" width="24.7109375" style="1" customWidth="1"/>
    <col min="4" max="4" width="20.7109375" style="1" customWidth="1"/>
    <col min="5" max="5" width="9.42578125" style="1" customWidth="1"/>
    <col min="6" max="6" width="14.42578125" style="1" customWidth="1"/>
    <col min="7" max="7" width="22.28515625" style="1" customWidth="1"/>
    <col min="8" max="8" width="25.140625" style="1" customWidth="1"/>
    <col min="9" max="9" width="22.85546875" style="1" customWidth="1"/>
    <col min="10" max="10" width="23.5703125" style="1" customWidth="1"/>
    <col min="11" max="11" width="21.5703125" style="1" hidden="1" customWidth="1"/>
    <col min="12" max="12" width="0.140625" style="1" customWidth="1"/>
    <col min="13" max="13" width="43.28515625" style="1" customWidth="1"/>
    <col min="14" max="16384" width="9.140625" style="1"/>
  </cols>
  <sheetData>
    <row r="1" spans="1:16" ht="75" customHeight="1">
      <c r="A1" s="32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7" t="s">
        <v>40</v>
      </c>
    </row>
    <row r="2" spans="1:16" ht="75" customHeight="1">
      <c r="A2" s="32"/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7" t="s">
        <v>41</v>
      </c>
    </row>
    <row r="3" spans="1:16" ht="23.25" customHeight="1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6">
      <c r="A4" s="63" t="s">
        <v>0</v>
      </c>
      <c r="B4" s="63" t="s">
        <v>1</v>
      </c>
      <c r="C4" s="63" t="s">
        <v>2</v>
      </c>
      <c r="D4" s="64" t="s">
        <v>3</v>
      </c>
      <c r="E4" s="64" t="s">
        <v>4</v>
      </c>
      <c r="F4" s="63" t="s">
        <v>5</v>
      </c>
      <c r="G4" s="65" t="s">
        <v>16</v>
      </c>
      <c r="H4" s="65"/>
      <c r="I4" s="65"/>
      <c r="J4" s="65"/>
      <c r="K4" s="65"/>
      <c r="L4" s="65"/>
      <c r="M4" s="63" t="s">
        <v>6</v>
      </c>
    </row>
    <row r="5" spans="1:16">
      <c r="A5" s="63"/>
      <c r="B5" s="63"/>
      <c r="C5" s="63"/>
      <c r="D5" s="64"/>
      <c r="E5" s="64"/>
      <c r="F5" s="63"/>
      <c r="G5" s="65"/>
      <c r="H5" s="65"/>
      <c r="I5" s="65"/>
      <c r="J5" s="65"/>
      <c r="K5" s="65"/>
      <c r="L5" s="65"/>
      <c r="M5" s="63"/>
    </row>
    <row r="6" spans="1:16" ht="15" customHeight="1">
      <c r="A6" s="63"/>
      <c r="B6" s="63"/>
      <c r="C6" s="63"/>
      <c r="D6" s="64"/>
      <c r="E6" s="64"/>
      <c r="F6" s="63"/>
      <c r="G6" s="66" t="s">
        <v>7</v>
      </c>
      <c r="H6" s="65">
        <v>2024</v>
      </c>
      <c r="I6" s="65">
        <v>2025</v>
      </c>
      <c r="J6" s="65">
        <v>2026</v>
      </c>
      <c r="K6" s="67">
        <v>2027</v>
      </c>
      <c r="L6" s="67">
        <v>2028</v>
      </c>
      <c r="M6" s="63"/>
    </row>
    <row r="7" spans="1:16" ht="30" customHeight="1">
      <c r="A7" s="63"/>
      <c r="B7" s="63"/>
      <c r="C7" s="63"/>
      <c r="D7" s="64"/>
      <c r="E7" s="64"/>
      <c r="F7" s="63"/>
      <c r="G7" s="66"/>
      <c r="H7" s="65"/>
      <c r="I7" s="65"/>
      <c r="J7" s="65"/>
      <c r="K7" s="67"/>
      <c r="L7" s="67"/>
      <c r="M7" s="63"/>
      <c r="O7" s="4"/>
      <c r="P7" s="4"/>
    </row>
    <row r="8" spans="1:16" ht="26.2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10</v>
      </c>
      <c r="L8" s="8">
        <v>11</v>
      </c>
      <c r="M8" s="8">
        <v>11</v>
      </c>
    </row>
    <row r="9" spans="1:16" ht="24" customHeight="1">
      <c r="A9" s="8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6" ht="24.95" customHeight="1">
      <c r="A10" s="75" t="s">
        <v>8</v>
      </c>
      <c r="B10" s="72" t="s">
        <v>48</v>
      </c>
      <c r="C10" s="72" t="s">
        <v>24</v>
      </c>
      <c r="D10" s="76"/>
      <c r="E10" s="77" t="s">
        <v>30</v>
      </c>
      <c r="F10" s="10" t="s">
        <v>9</v>
      </c>
      <c r="G10" s="11">
        <f>SUM(G12:G15)</f>
        <v>1200000</v>
      </c>
      <c r="H10" s="11">
        <f>SUM(H12:H15)</f>
        <v>3122317.8400000003</v>
      </c>
      <c r="I10" s="11">
        <f>SUM(I12:I15)</f>
        <v>400000</v>
      </c>
      <c r="J10" s="11">
        <f>SUM(J12:J15)</f>
        <v>400000</v>
      </c>
      <c r="K10" s="78"/>
      <c r="L10" s="78"/>
      <c r="M10" s="72" t="s">
        <v>27</v>
      </c>
    </row>
    <row r="11" spans="1:16" ht="21.75" customHeight="1">
      <c r="A11" s="79"/>
      <c r="B11" s="73"/>
      <c r="C11" s="73"/>
      <c r="D11" s="80"/>
      <c r="E11" s="81"/>
      <c r="F11" s="82" t="s">
        <v>10</v>
      </c>
      <c r="G11" s="83"/>
      <c r="H11" s="83"/>
      <c r="I11" s="83"/>
      <c r="J11" s="83"/>
      <c r="K11" s="78"/>
      <c r="L11" s="78"/>
      <c r="M11" s="73"/>
    </row>
    <row r="12" spans="1:16" ht="24.95" customHeight="1">
      <c r="A12" s="79"/>
      <c r="B12" s="73"/>
      <c r="C12" s="73"/>
      <c r="D12" s="80"/>
      <c r="E12" s="81"/>
      <c r="F12" s="84" t="s">
        <v>11</v>
      </c>
      <c r="G12" s="11">
        <v>0</v>
      </c>
      <c r="H12" s="11">
        <f>H18+H24</f>
        <v>509970.62</v>
      </c>
      <c r="I12" s="11">
        <f t="shared" ref="I12:J12" si="0">I18+I24</f>
        <v>0</v>
      </c>
      <c r="J12" s="11">
        <f t="shared" si="0"/>
        <v>0</v>
      </c>
      <c r="K12" s="78"/>
      <c r="L12" s="78"/>
      <c r="M12" s="73"/>
    </row>
    <row r="13" spans="1:16" ht="24.95" customHeight="1">
      <c r="A13" s="79"/>
      <c r="B13" s="73"/>
      <c r="C13" s="73"/>
      <c r="D13" s="80"/>
      <c r="E13" s="81"/>
      <c r="F13" s="84" t="s">
        <v>12</v>
      </c>
      <c r="G13" s="11">
        <v>0</v>
      </c>
      <c r="H13" s="11">
        <f>H19+H25</f>
        <v>2212347.2200000002</v>
      </c>
      <c r="I13" s="11">
        <f t="shared" ref="I13:J13" si="1">I19+I25</f>
        <v>0</v>
      </c>
      <c r="J13" s="11">
        <f t="shared" si="1"/>
        <v>0</v>
      </c>
      <c r="K13" s="78"/>
      <c r="L13" s="78"/>
      <c r="M13" s="73"/>
    </row>
    <row r="14" spans="1:16" ht="24.95" customHeight="1">
      <c r="A14" s="79"/>
      <c r="B14" s="73"/>
      <c r="C14" s="73"/>
      <c r="D14" s="80"/>
      <c r="E14" s="81"/>
      <c r="F14" s="84" t="s">
        <v>13</v>
      </c>
      <c r="G14" s="11">
        <f t="shared" ref="G14" si="2">SUM(H14:L14)</f>
        <v>1200000</v>
      </c>
      <c r="H14" s="11">
        <v>400000</v>
      </c>
      <c r="I14" s="11">
        <v>400000</v>
      </c>
      <c r="J14" s="11">
        <v>400000</v>
      </c>
      <c r="K14" s="78"/>
      <c r="L14" s="78"/>
      <c r="M14" s="73"/>
    </row>
    <row r="15" spans="1:16" ht="24.95" customHeight="1">
      <c r="A15" s="79"/>
      <c r="B15" s="74"/>
      <c r="C15" s="73"/>
      <c r="D15" s="85"/>
      <c r="E15" s="86"/>
      <c r="F15" s="84" t="s">
        <v>14</v>
      </c>
      <c r="G15" s="11">
        <f t="shared" ref="G15" si="3">SUM(H15:L15)</f>
        <v>0</v>
      </c>
      <c r="H15" s="11">
        <v>0</v>
      </c>
      <c r="I15" s="11">
        <v>0</v>
      </c>
      <c r="J15" s="11">
        <v>0</v>
      </c>
      <c r="K15" s="78"/>
      <c r="L15" s="78"/>
      <c r="M15" s="74"/>
    </row>
    <row r="16" spans="1:16" ht="20.100000000000001" customHeight="1">
      <c r="A16" s="68" t="s">
        <v>62</v>
      </c>
      <c r="B16" s="50" t="s">
        <v>35</v>
      </c>
      <c r="C16" s="39" t="s">
        <v>24</v>
      </c>
      <c r="D16" s="70"/>
      <c r="E16" s="56" t="s">
        <v>30</v>
      </c>
      <c r="F16" s="10" t="s">
        <v>9</v>
      </c>
      <c r="G16" s="11">
        <f t="shared" ref="G16:L16" si="4">SUM(G18:G20)</f>
        <v>1200000</v>
      </c>
      <c r="H16" s="11">
        <f t="shared" si="4"/>
        <v>400000</v>
      </c>
      <c r="I16" s="11">
        <f t="shared" si="4"/>
        <v>400000</v>
      </c>
      <c r="J16" s="11">
        <f t="shared" si="4"/>
        <v>400000</v>
      </c>
      <c r="K16" s="11">
        <f t="shared" si="4"/>
        <v>0</v>
      </c>
      <c r="L16" s="11">
        <f t="shared" si="4"/>
        <v>0</v>
      </c>
      <c r="M16" s="48"/>
      <c r="N16" s="2"/>
    </row>
    <row r="17" spans="1:14" ht="20.100000000000001" customHeight="1">
      <c r="A17" s="69"/>
      <c r="B17" s="51"/>
      <c r="C17" s="40"/>
      <c r="D17" s="71"/>
      <c r="E17" s="57"/>
      <c r="F17" s="12" t="s">
        <v>10</v>
      </c>
      <c r="G17" s="13"/>
      <c r="H17" s="13"/>
      <c r="I17" s="13"/>
      <c r="J17" s="13"/>
      <c r="K17" s="13"/>
      <c r="L17" s="13"/>
      <c r="M17" s="48"/>
    </row>
    <row r="18" spans="1:14" ht="20.100000000000001" customHeight="1">
      <c r="A18" s="69"/>
      <c r="B18" s="51"/>
      <c r="C18" s="40"/>
      <c r="D18" s="71"/>
      <c r="E18" s="57"/>
      <c r="F18" s="14" t="s">
        <v>11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48"/>
    </row>
    <row r="19" spans="1:14" ht="20.100000000000001" customHeight="1">
      <c r="A19" s="69"/>
      <c r="B19" s="51"/>
      <c r="C19" s="40"/>
      <c r="D19" s="71"/>
      <c r="E19" s="57"/>
      <c r="F19" s="14" t="s">
        <v>12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48"/>
    </row>
    <row r="20" spans="1:14" ht="20.100000000000001" customHeight="1">
      <c r="A20" s="69"/>
      <c r="B20" s="51"/>
      <c r="C20" s="40"/>
      <c r="D20" s="71"/>
      <c r="E20" s="57"/>
      <c r="F20" s="14" t="s">
        <v>13</v>
      </c>
      <c r="G20" s="15">
        <f t="shared" ref="G20:G21" si="5">SUM(H20:L20)</f>
        <v>1200000</v>
      </c>
      <c r="H20" s="15">
        <v>400000</v>
      </c>
      <c r="I20" s="15">
        <v>400000</v>
      </c>
      <c r="J20" s="15">
        <v>400000</v>
      </c>
      <c r="K20" s="15">
        <v>0</v>
      </c>
      <c r="L20" s="15">
        <v>0</v>
      </c>
      <c r="M20" s="48"/>
    </row>
    <row r="21" spans="1:14" ht="20.100000000000001" customHeight="1">
      <c r="A21" s="33"/>
      <c r="B21" s="52"/>
      <c r="C21" s="22"/>
      <c r="D21" s="25"/>
      <c r="E21" s="26"/>
      <c r="F21" s="27" t="s">
        <v>14</v>
      </c>
      <c r="G21" s="15">
        <f t="shared" si="5"/>
        <v>0</v>
      </c>
      <c r="H21" s="15">
        <v>0</v>
      </c>
      <c r="I21" s="15">
        <v>0</v>
      </c>
      <c r="J21" s="15">
        <v>0</v>
      </c>
      <c r="K21" s="15"/>
      <c r="L21" s="15"/>
      <c r="M21" s="48"/>
    </row>
    <row r="22" spans="1:14" ht="20.25" customHeight="1">
      <c r="A22" s="49" t="s">
        <v>63</v>
      </c>
      <c r="B22" s="50" t="s">
        <v>49</v>
      </c>
      <c r="C22" s="39" t="s">
        <v>24</v>
      </c>
      <c r="D22" s="61"/>
      <c r="E22" s="38" t="s">
        <v>15</v>
      </c>
      <c r="F22" s="18" t="s">
        <v>9</v>
      </c>
      <c r="G22" s="11">
        <f t="shared" ref="G22:L22" si="6">SUM(G24:G27)</f>
        <v>2722317.8400000003</v>
      </c>
      <c r="H22" s="11">
        <f t="shared" si="6"/>
        <v>2722317.8400000003</v>
      </c>
      <c r="I22" s="11">
        <f t="shared" si="6"/>
        <v>0</v>
      </c>
      <c r="J22" s="11">
        <f t="shared" si="6"/>
        <v>0</v>
      </c>
      <c r="K22" s="16">
        <f t="shared" si="6"/>
        <v>0</v>
      </c>
      <c r="L22" s="16">
        <f t="shared" si="6"/>
        <v>0</v>
      </c>
      <c r="M22" s="48"/>
      <c r="N22" s="2"/>
    </row>
    <row r="23" spans="1:14" ht="21" customHeight="1">
      <c r="A23" s="49"/>
      <c r="B23" s="51"/>
      <c r="C23" s="40"/>
      <c r="D23" s="61"/>
      <c r="E23" s="38"/>
      <c r="F23" s="17" t="s">
        <v>10</v>
      </c>
      <c r="G23" s="15"/>
      <c r="H23" s="15"/>
      <c r="I23" s="15"/>
      <c r="J23" s="15"/>
      <c r="K23" s="15"/>
      <c r="L23" s="15"/>
      <c r="M23" s="48"/>
    </row>
    <row r="24" spans="1:14" ht="21.75" customHeight="1">
      <c r="A24" s="49"/>
      <c r="B24" s="51"/>
      <c r="C24" s="40"/>
      <c r="D24" s="61"/>
      <c r="E24" s="38"/>
      <c r="F24" s="14" t="s">
        <v>11</v>
      </c>
      <c r="G24" s="15">
        <f>SUM(H24:L24)</f>
        <v>509970.62</v>
      </c>
      <c r="H24" s="15">
        <v>509970.62</v>
      </c>
      <c r="I24" s="15">
        <v>0</v>
      </c>
      <c r="J24" s="15">
        <f t="shared" ref="J24:K27" si="7">0*35000*10/100</f>
        <v>0</v>
      </c>
      <c r="K24" s="15">
        <f t="shared" si="7"/>
        <v>0</v>
      </c>
      <c r="L24" s="15">
        <v>0</v>
      </c>
      <c r="M24" s="48"/>
    </row>
    <row r="25" spans="1:14" ht="23.25" customHeight="1">
      <c r="A25" s="49"/>
      <c r="B25" s="51"/>
      <c r="C25" s="40"/>
      <c r="D25" s="61"/>
      <c r="E25" s="38"/>
      <c r="F25" s="14" t="s">
        <v>12</v>
      </c>
      <c r="G25" s="15">
        <f>SUM(H25:L25)</f>
        <v>2212347.2200000002</v>
      </c>
      <c r="H25" s="15">
        <v>2212347.2200000002</v>
      </c>
      <c r="I25" s="15">
        <v>0</v>
      </c>
      <c r="J25" s="15">
        <f t="shared" si="7"/>
        <v>0</v>
      </c>
      <c r="K25" s="15">
        <f t="shared" si="7"/>
        <v>0</v>
      </c>
      <c r="L25" s="15">
        <v>0</v>
      </c>
      <c r="M25" s="48"/>
    </row>
    <row r="26" spans="1:14" ht="23.25" customHeight="1">
      <c r="A26" s="49"/>
      <c r="B26" s="51"/>
      <c r="C26" s="40"/>
      <c r="D26" s="61"/>
      <c r="E26" s="38"/>
      <c r="F26" s="27" t="s">
        <v>13</v>
      </c>
      <c r="G26" s="15">
        <v>0</v>
      </c>
      <c r="H26" s="15">
        <v>0</v>
      </c>
      <c r="I26" s="15">
        <v>0</v>
      </c>
      <c r="J26" s="15">
        <f t="shared" si="7"/>
        <v>0</v>
      </c>
      <c r="K26" s="15"/>
      <c r="L26" s="15"/>
      <c r="M26" s="48"/>
    </row>
    <row r="27" spans="1:14" ht="24" customHeight="1">
      <c r="A27" s="49"/>
      <c r="B27" s="52"/>
      <c r="C27" s="41"/>
      <c r="D27" s="61"/>
      <c r="E27" s="38"/>
      <c r="F27" s="27" t="s">
        <v>14</v>
      </c>
      <c r="G27" s="15">
        <v>0</v>
      </c>
      <c r="H27" s="15">
        <v>0</v>
      </c>
      <c r="I27" s="15">
        <v>0</v>
      </c>
      <c r="J27" s="15">
        <f t="shared" si="7"/>
        <v>0</v>
      </c>
      <c r="K27" s="15">
        <f t="shared" si="7"/>
        <v>0</v>
      </c>
      <c r="L27" s="15">
        <v>0</v>
      </c>
      <c r="M27" s="48"/>
      <c r="N27" s="2"/>
    </row>
    <row r="28" spans="1:14" ht="22.5" customHeight="1">
      <c r="A28" s="59" t="s">
        <v>25</v>
      </c>
      <c r="B28" s="59"/>
      <c r="C28" s="59"/>
      <c r="D28" s="59"/>
      <c r="E28" s="59"/>
      <c r="F28" s="60"/>
      <c r="G28" s="60"/>
      <c r="H28" s="60"/>
      <c r="I28" s="60"/>
      <c r="J28" s="60"/>
      <c r="K28" s="60"/>
      <c r="L28" s="60"/>
      <c r="M28" s="60"/>
    </row>
    <row r="29" spans="1:14" ht="20.100000000000001" customHeight="1">
      <c r="A29" s="87" t="s">
        <v>17</v>
      </c>
      <c r="B29" s="88" t="s">
        <v>39</v>
      </c>
      <c r="C29" s="89" t="s">
        <v>24</v>
      </c>
      <c r="D29" s="90" t="s">
        <v>26</v>
      </c>
      <c r="E29" s="91" t="s">
        <v>30</v>
      </c>
      <c r="F29" s="18" t="s">
        <v>9</v>
      </c>
      <c r="G29" s="11">
        <f>SUM(G31:G34)</f>
        <v>226660</v>
      </c>
      <c r="H29" s="11">
        <f t="shared" ref="H29:L29" si="8">SUM(H31:H34)</f>
        <v>226660</v>
      </c>
      <c r="I29" s="11">
        <f t="shared" si="8"/>
        <v>0</v>
      </c>
      <c r="J29" s="11">
        <f t="shared" si="8"/>
        <v>0</v>
      </c>
      <c r="K29" s="11">
        <f t="shared" si="8"/>
        <v>0</v>
      </c>
      <c r="L29" s="11">
        <f t="shared" si="8"/>
        <v>0</v>
      </c>
      <c r="M29" s="90" t="s">
        <v>28</v>
      </c>
      <c r="N29" s="2"/>
    </row>
    <row r="30" spans="1:14" ht="20.100000000000001" customHeight="1">
      <c r="A30" s="87"/>
      <c r="B30" s="88"/>
      <c r="C30" s="92"/>
      <c r="D30" s="90"/>
      <c r="E30" s="91"/>
      <c r="F30" s="93" t="s">
        <v>10</v>
      </c>
      <c r="G30" s="94"/>
      <c r="H30" s="94"/>
      <c r="I30" s="94"/>
      <c r="J30" s="94"/>
      <c r="K30" s="94"/>
      <c r="L30" s="94"/>
      <c r="M30" s="90"/>
    </row>
    <row r="31" spans="1:14" ht="20.100000000000001" customHeight="1">
      <c r="A31" s="87"/>
      <c r="B31" s="88"/>
      <c r="C31" s="92"/>
      <c r="D31" s="90"/>
      <c r="E31" s="91"/>
      <c r="F31" s="95" t="s">
        <v>11</v>
      </c>
      <c r="G31" s="94">
        <f>SUM(H31:L31)</f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0"/>
    </row>
    <row r="32" spans="1:14" ht="20.100000000000001" customHeight="1">
      <c r="A32" s="87"/>
      <c r="B32" s="88"/>
      <c r="C32" s="92"/>
      <c r="D32" s="90"/>
      <c r="E32" s="91"/>
      <c r="F32" s="95" t="s">
        <v>12</v>
      </c>
      <c r="G32" s="94">
        <f t="shared" ref="G32:G34" si="9">SUM(H32:L32)</f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0"/>
    </row>
    <row r="33" spans="1:14" ht="20.100000000000001" customHeight="1">
      <c r="A33" s="87"/>
      <c r="B33" s="88"/>
      <c r="C33" s="92"/>
      <c r="D33" s="90"/>
      <c r="E33" s="91"/>
      <c r="F33" s="95" t="s">
        <v>13</v>
      </c>
      <c r="G33" s="94">
        <f t="shared" si="9"/>
        <v>226660</v>
      </c>
      <c r="H33" s="94">
        <v>226660</v>
      </c>
      <c r="I33" s="94">
        <v>0</v>
      </c>
      <c r="J33" s="94">
        <v>0</v>
      </c>
      <c r="K33" s="94">
        <v>0</v>
      </c>
      <c r="L33" s="94">
        <v>0</v>
      </c>
      <c r="M33" s="90"/>
      <c r="N33" s="2"/>
    </row>
    <row r="34" spans="1:14" ht="20.100000000000001" customHeight="1">
      <c r="A34" s="87"/>
      <c r="B34" s="88"/>
      <c r="C34" s="96"/>
      <c r="D34" s="90"/>
      <c r="E34" s="91"/>
      <c r="F34" s="95" t="s">
        <v>14</v>
      </c>
      <c r="G34" s="94">
        <f t="shared" si="9"/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0"/>
      <c r="N34" s="2"/>
    </row>
    <row r="35" spans="1:14" ht="20.100000000000001" customHeight="1">
      <c r="A35" s="87" t="s">
        <v>21</v>
      </c>
      <c r="B35" s="88" t="s">
        <v>43</v>
      </c>
      <c r="C35" s="89" t="s">
        <v>24</v>
      </c>
      <c r="D35" s="90" t="s">
        <v>29</v>
      </c>
      <c r="E35" s="91" t="s">
        <v>30</v>
      </c>
      <c r="F35" s="18" t="s">
        <v>9</v>
      </c>
      <c r="G35" s="11">
        <f>SUM(G37:G40)</f>
        <v>761779.01</v>
      </c>
      <c r="H35" s="11">
        <f t="shared" ref="H35:L35" si="10">SUM(H37:H40)</f>
        <v>761779.01</v>
      </c>
      <c r="I35" s="11">
        <f t="shared" si="10"/>
        <v>0</v>
      </c>
      <c r="J35" s="11">
        <f t="shared" si="10"/>
        <v>0</v>
      </c>
      <c r="K35" s="11">
        <f t="shared" si="10"/>
        <v>0</v>
      </c>
      <c r="L35" s="11">
        <f t="shared" si="10"/>
        <v>0</v>
      </c>
      <c r="M35" s="90" t="s">
        <v>42</v>
      </c>
      <c r="N35" s="2"/>
    </row>
    <row r="36" spans="1:14" ht="20.100000000000001" customHeight="1">
      <c r="A36" s="87"/>
      <c r="B36" s="88"/>
      <c r="C36" s="92"/>
      <c r="D36" s="90"/>
      <c r="E36" s="91"/>
      <c r="F36" s="93" t="s">
        <v>10</v>
      </c>
      <c r="G36" s="94"/>
      <c r="H36" s="94"/>
      <c r="I36" s="94"/>
      <c r="J36" s="94"/>
      <c r="K36" s="94"/>
      <c r="L36" s="94"/>
      <c r="M36" s="90"/>
      <c r="N36" s="2"/>
    </row>
    <row r="37" spans="1:14" ht="20.100000000000001" customHeight="1">
      <c r="A37" s="87"/>
      <c r="B37" s="88"/>
      <c r="C37" s="92"/>
      <c r="D37" s="90"/>
      <c r="E37" s="91"/>
      <c r="F37" s="95" t="s">
        <v>11</v>
      </c>
      <c r="G37" s="94">
        <f>SUM(H37:L37)</f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0"/>
      <c r="N37" s="2"/>
    </row>
    <row r="38" spans="1:14" ht="20.100000000000001" customHeight="1">
      <c r="A38" s="87"/>
      <c r="B38" s="88"/>
      <c r="C38" s="92"/>
      <c r="D38" s="90"/>
      <c r="E38" s="91"/>
      <c r="F38" s="95" t="s">
        <v>12</v>
      </c>
      <c r="G38" s="94">
        <f t="shared" ref="G38:G40" si="11">SUM(H38:L38)</f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0"/>
      <c r="N38" s="2"/>
    </row>
    <row r="39" spans="1:14" ht="20.100000000000001" customHeight="1">
      <c r="A39" s="87"/>
      <c r="B39" s="88"/>
      <c r="C39" s="92"/>
      <c r="D39" s="90"/>
      <c r="E39" s="91"/>
      <c r="F39" s="95" t="s">
        <v>13</v>
      </c>
      <c r="G39" s="94">
        <f t="shared" si="11"/>
        <v>761779.01</v>
      </c>
      <c r="H39" s="94">
        <v>761779.01</v>
      </c>
      <c r="I39" s="94">
        <v>0</v>
      </c>
      <c r="J39" s="94">
        <v>0</v>
      </c>
      <c r="K39" s="94">
        <v>0</v>
      </c>
      <c r="L39" s="94">
        <v>0</v>
      </c>
      <c r="M39" s="90"/>
      <c r="N39" s="2"/>
    </row>
    <row r="40" spans="1:14" ht="20.100000000000001" customHeight="1">
      <c r="A40" s="87"/>
      <c r="B40" s="88"/>
      <c r="C40" s="96"/>
      <c r="D40" s="90"/>
      <c r="E40" s="91"/>
      <c r="F40" s="95" t="s">
        <v>14</v>
      </c>
      <c r="G40" s="94">
        <f t="shared" si="11"/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0"/>
      <c r="N40" s="2"/>
    </row>
    <row r="41" spans="1:14" ht="20.100000000000001" customHeight="1">
      <c r="A41" s="87" t="s">
        <v>22</v>
      </c>
      <c r="B41" s="97" t="s">
        <v>47</v>
      </c>
      <c r="C41" s="89" t="s">
        <v>24</v>
      </c>
      <c r="D41" s="90" t="s">
        <v>33</v>
      </c>
      <c r="E41" s="91" t="s">
        <v>30</v>
      </c>
      <c r="F41" s="18" t="s">
        <v>9</v>
      </c>
      <c r="G41" s="94">
        <f>SUM(H41:J41)</f>
        <v>982602770</v>
      </c>
      <c r="H41" s="94">
        <f>SUM(H43:H46)</f>
        <v>318458854</v>
      </c>
      <c r="I41" s="94">
        <f t="shared" ref="I41:J41" si="12">SUM(I43:I46)</f>
        <v>326339549</v>
      </c>
      <c r="J41" s="94">
        <f t="shared" si="12"/>
        <v>337804367</v>
      </c>
      <c r="K41" s="94"/>
      <c r="L41" s="94"/>
      <c r="M41" s="90" t="s">
        <v>31</v>
      </c>
      <c r="N41" s="2"/>
    </row>
    <row r="42" spans="1:14" ht="20.100000000000001" customHeight="1">
      <c r="A42" s="87"/>
      <c r="B42" s="98"/>
      <c r="C42" s="92"/>
      <c r="D42" s="90"/>
      <c r="E42" s="91"/>
      <c r="F42" s="93" t="s">
        <v>10</v>
      </c>
      <c r="G42" s="99"/>
      <c r="H42" s="100"/>
      <c r="I42" s="100"/>
      <c r="J42" s="101"/>
      <c r="K42" s="94"/>
      <c r="L42" s="94"/>
      <c r="M42" s="90"/>
      <c r="N42" s="2"/>
    </row>
    <row r="43" spans="1:14" ht="20.100000000000001" customHeight="1">
      <c r="A43" s="87"/>
      <c r="B43" s="98"/>
      <c r="C43" s="92"/>
      <c r="D43" s="90"/>
      <c r="E43" s="91"/>
      <c r="F43" s="95" t="s">
        <v>11</v>
      </c>
      <c r="G43" s="94">
        <f>SUM(H43:J43)</f>
        <v>644523200</v>
      </c>
      <c r="H43" s="94">
        <f>H49+H55+H61+H67</f>
        <v>215145500</v>
      </c>
      <c r="I43" s="94">
        <f t="shared" ref="I43:J43" si="13">I49+I55+I61+I67</f>
        <v>223433400</v>
      </c>
      <c r="J43" s="94">
        <f t="shared" si="13"/>
        <v>205944300</v>
      </c>
      <c r="K43" s="94"/>
      <c r="L43" s="94"/>
      <c r="M43" s="90"/>
      <c r="N43" s="2"/>
    </row>
    <row r="44" spans="1:14" ht="20.100000000000001" customHeight="1">
      <c r="A44" s="87"/>
      <c r="B44" s="98"/>
      <c r="C44" s="92"/>
      <c r="D44" s="90"/>
      <c r="E44" s="91"/>
      <c r="F44" s="95" t="s">
        <v>12</v>
      </c>
      <c r="G44" s="94">
        <f t="shared" ref="G44:G46" si="14">SUM(H44:J44)</f>
        <v>43076500</v>
      </c>
      <c r="H44" s="94">
        <f>H50+H56+H62+H68</f>
        <v>4990730</v>
      </c>
      <c r="I44" s="94">
        <f t="shared" ref="I44:J44" si="15">I50+I56+I62+I68</f>
        <v>4559870</v>
      </c>
      <c r="J44" s="94">
        <f t="shared" si="15"/>
        <v>33525900</v>
      </c>
      <c r="K44" s="94"/>
      <c r="L44" s="94"/>
      <c r="M44" s="90"/>
      <c r="N44" s="2"/>
    </row>
    <row r="45" spans="1:14" ht="20.100000000000001" customHeight="1">
      <c r="A45" s="87"/>
      <c r="B45" s="98"/>
      <c r="C45" s="92"/>
      <c r="D45" s="90"/>
      <c r="E45" s="91"/>
      <c r="F45" s="95" t="s">
        <v>13</v>
      </c>
      <c r="G45" s="94">
        <f t="shared" si="14"/>
        <v>295003070</v>
      </c>
      <c r="H45" s="94">
        <f>H51+H57+H63+H69+H75</f>
        <v>98322624</v>
      </c>
      <c r="I45" s="94">
        <f t="shared" ref="I45:J45" si="16">I51+I57+I63+I69</f>
        <v>98346279</v>
      </c>
      <c r="J45" s="94">
        <f t="shared" si="16"/>
        <v>98334167</v>
      </c>
      <c r="K45" s="94"/>
      <c r="L45" s="94"/>
      <c r="M45" s="90"/>
      <c r="N45" s="2"/>
    </row>
    <row r="46" spans="1:14" ht="20.100000000000001" customHeight="1">
      <c r="A46" s="87"/>
      <c r="B46" s="102"/>
      <c r="C46" s="96"/>
      <c r="D46" s="90"/>
      <c r="E46" s="91"/>
      <c r="F46" s="95" t="s">
        <v>14</v>
      </c>
      <c r="G46" s="94">
        <f t="shared" si="14"/>
        <v>0</v>
      </c>
      <c r="H46" s="94">
        <f>H52+H58+H64+H70</f>
        <v>0</v>
      </c>
      <c r="I46" s="94">
        <f t="shared" ref="I46:J46" si="17">I52+I58+I64+I70</f>
        <v>0</v>
      </c>
      <c r="J46" s="94">
        <f t="shared" si="17"/>
        <v>0</v>
      </c>
      <c r="K46" s="94"/>
      <c r="L46" s="94"/>
      <c r="M46" s="90"/>
      <c r="N46" s="2"/>
    </row>
    <row r="47" spans="1:14" ht="20.100000000000001" customHeight="1">
      <c r="A47" s="49" t="s">
        <v>37</v>
      </c>
      <c r="B47" s="50" t="s">
        <v>51</v>
      </c>
      <c r="C47" s="39" t="s">
        <v>24</v>
      </c>
      <c r="D47" s="37" t="s">
        <v>33</v>
      </c>
      <c r="E47" s="38" t="s">
        <v>30</v>
      </c>
      <c r="F47" s="18" t="s">
        <v>9</v>
      </c>
      <c r="G47" s="11">
        <f>SUM(G49:G52)</f>
        <v>686999700</v>
      </c>
      <c r="H47" s="11">
        <f t="shared" ref="H47:J47" si="18">SUM(H49:H52)</f>
        <v>219536230</v>
      </c>
      <c r="I47" s="11">
        <f t="shared" si="18"/>
        <v>227993270</v>
      </c>
      <c r="J47" s="11">
        <f t="shared" si="18"/>
        <v>239470200</v>
      </c>
      <c r="K47" s="15"/>
      <c r="L47" s="15"/>
      <c r="M47" s="24"/>
      <c r="N47" s="2"/>
    </row>
    <row r="48" spans="1:14" ht="20.100000000000001" customHeight="1">
      <c r="A48" s="49"/>
      <c r="B48" s="51"/>
      <c r="C48" s="40"/>
      <c r="D48" s="37"/>
      <c r="E48" s="38"/>
      <c r="F48" s="17" t="s">
        <v>10</v>
      </c>
      <c r="G48" s="15"/>
      <c r="H48" s="15"/>
      <c r="I48" s="15"/>
      <c r="J48" s="15"/>
      <c r="K48" s="15"/>
      <c r="L48" s="15"/>
      <c r="M48" s="24"/>
      <c r="N48" s="2"/>
    </row>
    <row r="49" spans="1:14" ht="20.100000000000001" customHeight="1">
      <c r="A49" s="49"/>
      <c r="B49" s="51"/>
      <c r="C49" s="40"/>
      <c r="D49" s="37"/>
      <c r="E49" s="38"/>
      <c r="F49" s="27" t="s">
        <v>11</v>
      </c>
      <c r="G49" s="15">
        <f>SUM(H49:L49)</f>
        <v>644523200</v>
      </c>
      <c r="H49" s="15">
        <v>215145500</v>
      </c>
      <c r="I49" s="15">
        <v>223433400</v>
      </c>
      <c r="J49" s="15">
        <v>205944300</v>
      </c>
      <c r="K49" s="15"/>
      <c r="L49" s="15"/>
      <c r="M49" s="24"/>
      <c r="N49" s="2"/>
    </row>
    <row r="50" spans="1:14" ht="20.100000000000001" customHeight="1">
      <c r="A50" s="49"/>
      <c r="B50" s="51"/>
      <c r="C50" s="40"/>
      <c r="D50" s="37"/>
      <c r="E50" s="38"/>
      <c r="F50" s="27" t="s">
        <v>12</v>
      </c>
      <c r="G50" s="15">
        <f t="shared" ref="G50:G52" si="19">SUM(H50:L50)</f>
        <v>42476500</v>
      </c>
      <c r="H50" s="15">
        <v>4390730</v>
      </c>
      <c r="I50" s="15">
        <v>4559870</v>
      </c>
      <c r="J50" s="15">
        <v>33525900</v>
      </c>
      <c r="K50" s="15"/>
      <c r="L50" s="15"/>
      <c r="M50" s="24"/>
      <c r="N50" s="2"/>
    </row>
    <row r="51" spans="1:14" ht="20.100000000000001" customHeight="1">
      <c r="A51" s="49"/>
      <c r="B51" s="51"/>
      <c r="C51" s="40"/>
      <c r="D51" s="37"/>
      <c r="E51" s="38"/>
      <c r="F51" s="27" t="s">
        <v>13</v>
      </c>
      <c r="G51" s="15">
        <f t="shared" si="19"/>
        <v>0</v>
      </c>
      <c r="H51" s="15">
        <v>0</v>
      </c>
      <c r="I51" s="15">
        <v>0</v>
      </c>
      <c r="J51" s="15">
        <v>0</v>
      </c>
      <c r="K51" s="15"/>
      <c r="L51" s="15"/>
      <c r="M51" s="24"/>
      <c r="N51" s="2"/>
    </row>
    <row r="52" spans="1:14" ht="20.100000000000001" customHeight="1">
      <c r="A52" s="49"/>
      <c r="B52" s="52"/>
      <c r="C52" s="41"/>
      <c r="D52" s="37"/>
      <c r="E52" s="38"/>
      <c r="F52" s="27" t="s">
        <v>14</v>
      </c>
      <c r="G52" s="15">
        <f t="shared" si="19"/>
        <v>0</v>
      </c>
      <c r="H52" s="15">
        <v>0</v>
      </c>
      <c r="I52" s="15">
        <v>0</v>
      </c>
      <c r="J52" s="15">
        <v>0</v>
      </c>
      <c r="K52" s="15"/>
      <c r="L52" s="15"/>
      <c r="M52" s="24"/>
      <c r="N52" s="2"/>
    </row>
    <row r="53" spans="1:14" ht="20.100000000000001" customHeight="1">
      <c r="A53" s="49" t="s">
        <v>50</v>
      </c>
      <c r="B53" s="50" t="s">
        <v>52</v>
      </c>
      <c r="C53" s="39" t="s">
        <v>24</v>
      </c>
      <c r="D53" s="37" t="s">
        <v>33</v>
      </c>
      <c r="E53" s="38" t="s">
        <v>30</v>
      </c>
      <c r="F53" s="18" t="s">
        <v>9</v>
      </c>
      <c r="G53" s="29">
        <f>SUM(G55:G58)</f>
        <v>392738</v>
      </c>
      <c r="H53" s="29">
        <f t="shared" ref="H53:J53" si="20">SUM(H55:H58)</f>
        <v>110292</v>
      </c>
      <c r="I53" s="29">
        <f t="shared" si="20"/>
        <v>147279</v>
      </c>
      <c r="J53" s="29">
        <f t="shared" si="20"/>
        <v>135167</v>
      </c>
      <c r="K53" s="15"/>
      <c r="L53" s="15"/>
      <c r="M53" s="24"/>
      <c r="N53" s="2"/>
    </row>
    <row r="54" spans="1:14" ht="20.100000000000001" customHeight="1">
      <c r="A54" s="49"/>
      <c r="B54" s="51"/>
      <c r="C54" s="40"/>
      <c r="D54" s="37"/>
      <c r="E54" s="38"/>
      <c r="F54" s="17" t="s">
        <v>10</v>
      </c>
      <c r="G54" s="15"/>
      <c r="H54" s="15"/>
      <c r="I54" s="15"/>
      <c r="J54" s="15"/>
      <c r="K54" s="15"/>
      <c r="L54" s="15"/>
      <c r="M54" s="24"/>
      <c r="N54" s="2"/>
    </row>
    <row r="55" spans="1:14" ht="20.100000000000001" customHeight="1">
      <c r="A55" s="49"/>
      <c r="B55" s="51"/>
      <c r="C55" s="40"/>
      <c r="D55" s="37"/>
      <c r="E55" s="38"/>
      <c r="F55" s="27" t="s">
        <v>11</v>
      </c>
      <c r="G55" s="15">
        <f>SUM(H55:J55)</f>
        <v>0</v>
      </c>
      <c r="H55" s="15">
        <v>0</v>
      </c>
      <c r="I55" s="15">
        <v>0</v>
      </c>
      <c r="J55" s="15">
        <v>0</v>
      </c>
      <c r="K55" s="15"/>
      <c r="L55" s="15"/>
      <c r="M55" s="24"/>
      <c r="N55" s="2"/>
    </row>
    <row r="56" spans="1:14" ht="20.100000000000001" customHeight="1">
      <c r="A56" s="49"/>
      <c r="B56" s="51"/>
      <c r="C56" s="40"/>
      <c r="D56" s="37"/>
      <c r="E56" s="38"/>
      <c r="F56" s="27" t="s">
        <v>12</v>
      </c>
      <c r="G56" s="15">
        <v>0</v>
      </c>
      <c r="H56" s="15">
        <v>0</v>
      </c>
      <c r="I56" s="15">
        <v>0</v>
      </c>
      <c r="J56" s="15">
        <v>0</v>
      </c>
      <c r="K56" s="15"/>
      <c r="L56" s="15"/>
      <c r="M56" s="24"/>
      <c r="N56" s="2"/>
    </row>
    <row r="57" spans="1:14" ht="20.100000000000001" customHeight="1">
      <c r="A57" s="49"/>
      <c r="B57" s="51"/>
      <c r="C57" s="40"/>
      <c r="D57" s="37"/>
      <c r="E57" s="38"/>
      <c r="F57" s="27" t="s">
        <v>13</v>
      </c>
      <c r="G57" s="15">
        <f>SUM(H57:J57)</f>
        <v>392738</v>
      </c>
      <c r="H57" s="15">
        <v>110292</v>
      </c>
      <c r="I57" s="15">
        <v>147279</v>
      </c>
      <c r="J57" s="15">
        <v>135167</v>
      </c>
      <c r="K57" s="15"/>
      <c r="L57" s="15"/>
      <c r="M57" s="24"/>
      <c r="N57" s="2"/>
    </row>
    <row r="58" spans="1:14" ht="20.100000000000001" customHeight="1">
      <c r="A58" s="49"/>
      <c r="B58" s="52"/>
      <c r="C58" s="41"/>
      <c r="D58" s="37"/>
      <c r="E58" s="38"/>
      <c r="F58" s="27" t="s">
        <v>14</v>
      </c>
      <c r="G58" s="15">
        <v>0</v>
      </c>
      <c r="H58" s="15">
        <v>0</v>
      </c>
      <c r="I58" s="15">
        <v>0</v>
      </c>
      <c r="J58" s="15">
        <v>0</v>
      </c>
      <c r="K58" s="15"/>
      <c r="L58" s="15"/>
      <c r="M58" s="24"/>
      <c r="N58" s="2"/>
    </row>
    <row r="59" spans="1:14" ht="20.100000000000001" customHeight="1">
      <c r="A59" s="49" t="s">
        <v>54</v>
      </c>
      <c r="B59" s="50" t="s">
        <v>53</v>
      </c>
      <c r="C59" s="39" t="s">
        <v>24</v>
      </c>
      <c r="D59" s="37" t="s">
        <v>33</v>
      </c>
      <c r="E59" s="38" t="s">
        <v>30</v>
      </c>
      <c r="F59" s="18" t="s">
        <v>9</v>
      </c>
      <c r="G59" s="11">
        <f>SUM(G61:G64)</f>
        <v>294597000</v>
      </c>
      <c r="H59" s="11">
        <f t="shared" ref="H59:L59" si="21">SUM(H61:H64)</f>
        <v>98199000</v>
      </c>
      <c r="I59" s="11">
        <f t="shared" si="21"/>
        <v>98199000</v>
      </c>
      <c r="J59" s="11">
        <f t="shared" si="21"/>
        <v>98199000</v>
      </c>
      <c r="K59" s="11">
        <f t="shared" si="21"/>
        <v>0</v>
      </c>
      <c r="L59" s="11">
        <f t="shared" si="21"/>
        <v>0</v>
      </c>
      <c r="M59" s="24"/>
      <c r="N59" s="2"/>
    </row>
    <row r="60" spans="1:14" ht="20.100000000000001" customHeight="1">
      <c r="A60" s="49"/>
      <c r="B60" s="51"/>
      <c r="C60" s="40"/>
      <c r="D60" s="37"/>
      <c r="E60" s="38"/>
      <c r="F60" s="17" t="s">
        <v>10</v>
      </c>
      <c r="G60" s="15"/>
      <c r="H60" s="15"/>
      <c r="I60" s="15"/>
      <c r="J60" s="15"/>
      <c r="K60" s="15"/>
      <c r="L60" s="15"/>
      <c r="M60" s="24"/>
      <c r="N60" s="2"/>
    </row>
    <row r="61" spans="1:14" ht="20.100000000000001" customHeight="1">
      <c r="A61" s="49"/>
      <c r="B61" s="51"/>
      <c r="C61" s="40"/>
      <c r="D61" s="37"/>
      <c r="E61" s="38"/>
      <c r="F61" s="14" t="s">
        <v>11</v>
      </c>
      <c r="G61" s="15">
        <f>SUM(H61:L61)</f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24"/>
      <c r="N61" s="2"/>
    </row>
    <row r="62" spans="1:14" ht="20.100000000000001" customHeight="1">
      <c r="A62" s="49"/>
      <c r="B62" s="51"/>
      <c r="C62" s="40"/>
      <c r="D62" s="37"/>
      <c r="E62" s="38"/>
      <c r="F62" s="14" t="s">
        <v>12</v>
      </c>
      <c r="G62" s="15">
        <f t="shared" ref="G62:G64" si="22">SUM(H62:L62)</f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24"/>
      <c r="N62" s="2"/>
    </row>
    <row r="63" spans="1:14" ht="20.100000000000001" customHeight="1">
      <c r="A63" s="49"/>
      <c r="B63" s="51"/>
      <c r="C63" s="40"/>
      <c r="D63" s="37"/>
      <c r="E63" s="38"/>
      <c r="F63" s="14" t="s">
        <v>13</v>
      </c>
      <c r="G63" s="15">
        <f t="shared" si="22"/>
        <v>294597000</v>
      </c>
      <c r="H63" s="15">
        <v>98199000</v>
      </c>
      <c r="I63" s="15">
        <v>98199000</v>
      </c>
      <c r="J63" s="15">
        <v>98199000</v>
      </c>
      <c r="K63" s="15">
        <v>0</v>
      </c>
      <c r="L63" s="15">
        <v>0</v>
      </c>
      <c r="M63" s="24"/>
      <c r="N63" s="2"/>
    </row>
    <row r="64" spans="1:14" ht="19.5" customHeight="1">
      <c r="A64" s="49"/>
      <c r="B64" s="52"/>
      <c r="C64" s="41"/>
      <c r="D64" s="37"/>
      <c r="E64" s="38"/>
      <c r="F64" s="14" t="s">
        <v>14</v>
      </c>
      <c r="G64" s="15">
        <f t="shared" si="22"/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24"/>
      <c r="N64" s="2"/>
    </row>
    <row r="65" spans="1:14" ht="30" customHeight="1">
      <c r="A65" s="42" t="s">
        <v>55</v>
      </c>
      <c r="B65" s="50" t="s">
        <v>44</v>
      </c>
      <c r="C65" s="39" t="s">
        <v>24</v>
      </c>
      <c r="D65" s="37" t="s">
        <v>33</v>
      </c>
      <c r="E65" s="38" t="s">
        <v>30</v>
      </c>
      <c r="F65" s="18" t="s">
        <v>9</v>
      </c>
      <c r="G65" s="19">
        <f>SUM(H65:J65)</f>
        <v>600000</v>
      </c>
      <c r="H65" s="11">
        <f>SUM(H67:H70)</f>
        <v>600000</v>
      </c>
      <c r="I65" s="11">
        <f t="shared" ref="I65:J65" si="23">SUM(I67:I70)</f>
        <v>0</v>
      </c>
      <c r="J65" s="11">
        <f t="shared" si="23"/>
        <v>0</v>
      </c>
      <c r="K65" s="15"/>
      <c r="L65" s="15"/>
      <c r="M65" s="24"/>
      <c r="N65" s="2"/>
    </row>
    <row r="66" spans="1:14" ht="30" customHeight="1">
      <c r="A66" s="43"/>
      <c r="B66" s="51"/>
      <c r="C66" s="40"/>
      <c r="D66" s="37"/>
      <c r="E66" s="38"/>
      <c r="F66" s="17" t="s">
        <v>10</v>
      </c>
      <c r="G66" s="17" t="s">
        <v>10</v>
      </c>
      <c r="H66" s="15"/>
      <c r="I66" s="15"/>
      <c r="J66" s="15"/>
      <c r="K66" s="15"/>
      <c r="L66" s="15"/>
      <c r="M66" s="24"/>
      <c r="N66" s="2"/>
    </row>
    <row r="67" spans="1:14" ht="30" customHeight="1">
      <c r="A67" s="43"/>
      <c r="B67" s="51"/>
      <c r="C67" s="40"/>
      <c r="D67" s="37"/>
      <c r="E67" s="38"/>
      <c r="F67" s="14" t="s">
        <v>11</v>
      </c>
      <c r="G67" s="20">
        <f>SUM(H67:J67)</f>
        <v>0</v>
      </c>
      <c r="H67" s="15">
        <f>SUM(I67:M67)</f>
        <v>0</v>
      </c>
      <c r="I67" s="15">
        <v>0</v>
      </c>
      <c r="J67" s="15">
        <v>0</v>
      </c>
      <c r="K67" s="15"/>
      <c r="L67" s="15"/>
      <c r="M67" s="24"/>
      <c r="N67" s="2"/>
    </row>
    <row r="68" spans="1:14" ht="30" customHeight="1">
      <c r="A68" s="43"/>
      <c r="B68" s="51"/>
      <c r="C68" s="40"/>
      <c r="D68" s="37"/>
      <c r="E68" s="38"/>
      <c r="F68" s="14" t="s">
        <v>12</v>
      </c>
      <c r="G68" s="20">
        <f t="shared" ref="G68:G70" si="24">SUM(H68:J68)</f>
        <v>600000</v>
      </c>
      <c r="H68" s="15">
        <v>600000</v>
      </c>
      <c r="I68" s="15">
        <v>0</v>
      </c>
      <c r="J68" s="15">
        <v>0</v>
      </c>
      <c r="K68" s="15"/>
      <c r="L68" s="15"/>
      <c r="M68" s="24"/>
      <c r="N68" s="2"/>
    </row>
    <row r="69" spans="1:14" ht="30" customHeight="1">
      <c r="A69" s="43"/>
      <c r="B69" s="51"/>
      <c r="C69" s="40"/>
      <c r="D69" s="37"/>
      <c r="E69" s="38"/>
      <c r="F69" s="14" t="s">
        <v>13</v>
      </c>
      <c r="G69" s="20">
        <f t="shared" si="24"/>
        <v>0</v>
      </c>
      <c r="H69" s="15"/>
      <c r="I69" s="15">
        <v>0</v>
      </c>
      <c r="J69" s="15">
        <v>0</v>
      </c>
      <c r="K69" s="15"/>
      <c r="L69" s="15"/>
      <c r="M69" s="24"/>
      <c r="N69" s="2"/>
    </row>
    <row r="70" spans="1:14" ht="30" customHeight="1">
      <c r="A70" s="44"/>
      <c r="B70" s="52"/>
      <c r="C70" s="41"/>
      <c r="D70" s="37"/>
      <c r="E70" s="38"/>
      <c r="F70" s="14" t="s">
        <v>14</v>
      </c>
      <c r="G70" s="20">
        <f t="shared" si="24"/>
        <v>0</v>
      </c>
      <c r="H70" s="15">
        <f t="shared" ref="H70" si="25">SUM(I70:M70)</f>
        <v>0</v>
      </c>
      <c r="I70" s="15">
        <v>0</v>
      </c>
      <c r="J70" s="15">
        <v>0</v>
      </c>
      <c r="K70" s="15"/>
      <c r="L70" s="15"/>
      <c r="M70" s="24"/>
      <c r="N70" s="2"/>
    </row>
    <row r="71" spans="1:14" ht="30" customHeight="1">
      <c r="A71" s="42" t="s">
        <v>56</v>
      </c>
      <c r="B71" s="53" t="s">
        <v>46</v>
      </c>
      <c r="C71" s="39" t="s">
        <v>24</v>
      </c>
      <c r="D71" s="48" t="s">
        <v>34</v>
      </c>
      <c r="E71" s="56" t="s">
        <v>30</v>
      </c>
      <c r="F71" s="18" t="s">
        <v>9</v>
      </c>
      <c r="G71" s="11">
        <f t="shared" ref="G71:J71" si="26">SUM(G73:G76)</f>
        <v>13332</v>
      </c>
      <c r="H71" s="11">
        <f t="shared" si="26"/>
        <v>13332</v>
      </c>
      <c r="I71" s="11">
        <f t="shared" si="26"/>
        <v>0</v>
      </c>
      <c r="J71" s="11">
        <f t="shared" si="26"/>
        <v>0</v>
      </c>
      <c r="K71" s="15"/>
      <c r="L71" s="15"/>
      <c r="M71" s="23"/>
      <c r="N71" s="2"/>
    </row>
    <row r="72" spans="1:14" ht="30" customHeight="1">
      <c r="A72" s="43"/>
      <c r="B72" s="54"/>
      <c r="C72" s="40"/>
      <c r="D72" s="48"/>
      <c r="E72" s="57"/>
      <c r="F72" s="17" t="s">
        <v>10</v>
      </c>
      <c r="G72" s="15"/>
      <c r="H72" s="15"/>
      <c r="I72" s="15"/>
      <c r="J72" s="15"/>
      <c r="K72" s="15"/>
      <c r="L72" s="15"/>
      <c r="M72" s="23"/>
      <c r="N72" s="2"/>
    </row>
    <row r="73" spans="1:14" ht="30" customHeight="1">
      <c r="A73" s="43"/>
      <c r="B73" s="54"/>
      <c r="C73" s="40"/>
      <c r="D73" s="48"/>
      <c r="E73" s="57"/>
      <c r="F73" s="27" t="s">
        <v>11</v>
      </c>
      <c r="G73" s="15">
        <f>SUM(H73:L73)</f>
        <v>0</v>
      </c>
      <c r="H73" s="15">
        <v>0</v>
      </c>
      <c r="I73" s="15">
        <v>0</v>
      </c>
      <c r="J73" s="15">
        <v>0</v>
      </c>
      <c r="K73" s="15"/>
      <c r="L73" s="15"/>
      <c r="M73" s="23"/>
      <c r="N73" s="2"/>
    </row>
    <row r="74" spans="1:14" ht="30" customHeight="1">
      <c r="A74" s="43"/>
      <c r="B74" s="54"/>
      <c r="C74" s="40"/>
      <c r="D74" s="48"/>
      <c r="E74" s="57"/>
      <c r="F74" s="27" t="s">
        <v>12</v>
      </c>
      <c r="G74" s="15">
        <f t="shared" ref="G74:G76" si="27">SUM(H74:L74)</f>
        <v>0</v>
      </c>
      <c r="H74" s="15">
        <v>0</v>
      </c>
      <c r="I74" s="15">
        <v>0</v>
      </c>
      <c r="J74" s="15">
        <v>0</v>
      </c>
      <c r="K74" s="15"/>
      <c r="L74" s="15"/>
      <c r="M74" s="23"/>
      <c r="N74" s="2"/>
    </row>
    <row r="75" spans="1:14" ht="30" customHeight="1">
      <c r="A75" s="43"/>
      <c r="B75" s="54"/>
      <c r="C75" s="40"/>
      <c r="D75" s="48"/>
      <c r="E75" s="57"/>
      <c r="F75" s="27" t="s">
        <v>13</v>
      </c>
      <c r="G75" s="15">
        <f t="shared" si="27"/>
        <v>13332</v>
      </c>
      <c r="H75" s="15">
        <v>13332</v>
      </c>
      <c r="I75" s="15">
        <v>0</v>
      </c>
      <c r="J75" s="15">
        <v>0</v>
      </c>
      <c r="K75" s="15"/>
      <c r="L75" s="15"/>
      <c r="M75" s="23"/>
      <c r="N75" s="2"/>
    </row>
    <row r="76" spans="1:14" ht="30" customHeight="1">
      <c r="A76" s="44"/>
      <c r="B76" s="55"/>
      <c r="C76" s="41"/>
      <c r="D76" s="48"/>
      <c r="E76" s="58"/>
      <c r="F76" s="27" t="s">
        <v>14</v>
      </c>
      <c r="G76" s="15">
        <f t="shared" si="27"/>
        <v>0</v>
      </c>
      <c r="H76" s="15">
        <v>0</v>
      </c>
      <c r="I76" s="15"/>
      <c r="J76" s="15">
        <v>0</v>
      </c>
      <c r="K76" s="15"/>
      <c r="L76" s="15"/>
      <c r="M76" s="23"/>
      <c r="N76" s="2"/>
    </row>
    <row r="77" spans="1:14" ht="30" customHeight="1">
      <c r="A77" s="42" t="s">
        <v>23</v>
      </c>
      <c r="B77" s="103" t="s">
        <v>36</v>
      </c>
      <c r="C77" s="89" t="s">
        <v>24</v>
      </c>
      <c r="D77" s="90" t="s">
        <v>34</v>
      </c>
      <c r="E77" s="104" t="s">
        <v>30</v>
      </c>
      <c r="F77" s="18" t="s">
        <v>9</v>
      </c>
      <c r="G77" s="94">
        <f>SUM(H77:J77)</f>
        <v>392571690</v>
      </c>
      <c r="H77" s="94">
        <f>SUM(H79:H82)</f>
        <v>127471474.89</v>
      </c>
      <c r="I77" s="94">
        <f t="shared" ref="I77:J77" si="28">SUM(I79:I82)</f>
        <v>130261953.75</v>
      </c>
      <c r="J77" s="94">
        <f t="shared" si="28"/>
        <v>134838261.36000001</v>
      </c>
      <c r="K77" s="94"/>
      <c r="L77" s="94"/>
      <c r="M77" s="90" t="s">
        <v>32</v>
      </c>
      <c r="N77" s="2"/>
    </row>
    <row r="78" spans="1:14" ht="30" customHeight="1">
      <c r="A78" s="43"/>
      <c r="B78" s="105"/>
      <c r="C78" s="92"/>
      <c r="D78" s="90"/>
      <c r="E78" s="106"/>
      <c r="F78" s="93" t="s">
        <v>10</v>
      </c>
      <c r="G78" s="94"/>
      <c r="H78" s="94"/>
      <c r="I78" s="94"/>
      <c r="J78" s="94"/>
      <c r="K78" s="94"/>
      <c r="L78" s="94"/>
      <c r="M78" s="90"/>
      <c r="N78" s="2"/>
    </row>
    <row r="79" spans="1:14" ht="30" customHeight="1">
      <c r="A79" s="43"/>
      <c r="B79" s="105"/>
      <c r="C79" s="92"/>
      <c r="D79" s="90"/>
      <c r="E79" s="106"/>
      <c r="F79" s="95" t="s">
        <v>11</v>
      </c>
      <c r="G79" s="94">
        <f>SUM(H79:J79)</f>
        <v>257268900</v>
      </c>
      <c r="H79" s="94">
        <f>H85+H91+H97+H103</f>
        <v>85877800</v>
      </c>
      <c r="I79" s="94">
        <f t="shared" ref="I79:J79" si="29">I85+I91+I97+I103</f>
        <v>89186000</v>
      </c>
      <c r="J79" s="94">
        <f t="shared" si="29"/>
        <v>82205100</v>
      </c>
      <c r="K79" s="94"/>
      <c r="L79" s="94"/>
      <c r="M79" s="90"/>
      <c r="N79" s="2"/>
    </row>
    <row r="80" spans="1:14" ht="30" customHeight="1">
      <c r="A80" s="43"/>
      <c r="B80" s="105"/>
      <c r="C80" s="92"/>
      <c r="D80" s="90"/>
      <c r="E80" s="106"/>
      <c r="F80" s="95" t="s">
        <v>12</v>
      </c>
      <c r="G80" s="94">
        <f t="shared" ref="G80:G82" si="30">SUM(H80:J80)</f>
        <v>17554970</v>
      </c>
      <c r="H80" s="94">
        <f t="shared" ref="H80:J82" si="31">H86+H92+H98+H104</f>
        <v>2352610</v>
      </c>
      <c r="I80" s="94">
        <f t="shared" si="31"/>
        <v>1820130</v>
      </c>
      <c r="J80" s="94">
        <f t="shared" si="31"/>
        <v>13382230</v>
      </c>
      <c r="K80" s="94"/>
      <c r="L80" s="94"/>
      <c r="M80" s="90"/>
      <c r="N80" s="2"/>
    </row>
    <row r="81" spans="1:14" ht="30" customHeight="1">
      <c r="A81" s="43"/>
      <c r="B81" s="105"/>
      <c r="C81" s="92"/>
      <c r="D81" s="90"/>
      <c r="E81" s="106"/>
      <c r="F81" s="95" t="s">
        <v>13</v>
      </c>
      <c r="G81" s="94">
        <f t="shared" si="30"/>
        <v>117747820</v>
      </c>
      <c r="H81" s="94">
        <f t="shared" si="31"/>
        <v>39241064.890000001</v>
      </c>
      <c r="I81" s="94">
        <f t="shared" si="31"/>
        <v>39255823.75</v>
      </c>
      <c r="J81" s="94">
        <f t="shared" si="31"/>
        <v>39250931.359999999</v>
      </c>
      <c r="K81" s="94"/>
      <c r="L81" s="94"/>
      <c r="M81" s="90"/>
      <c r="N81" s="2"/>
    </row>
    <row r="82" spans="1:14" ht="30" customHeight="1">
      <c r="A82" s="44"/>
      <c r="B82" s="107"/>
      <c r="C82" s="96"/>
      <c r="D82" s="90"/>
      <c r="E82" s="108"/>
      <c r="F82" s="95" t="s">
        <v>14</v>
      </c>
      <c r="G82" s="94">
        <f t="shared" si="30"/>
        <v>0</v>
      </c>
      <c r="H82" s="94">
        <f t="shared" si="31"/>
        <v>0</v>
      </c>
      <c r="I82" s="94">
        <f t="shared" si="31"/>
        <v>0</v>
      </c>
      <c r="J82" s="94">
        <f t="shared" si="31"/>
        <v>0</v>
      </c>
      <c r="K82" s="94"/>
      <c r="L82" s="94"/>
      <c r="M82" s="90"/>
      <c r="N82" s="2"/>
    </row>
    <row r="83" spans="1:14" ht="30" customHeight="1">
      <c r="A83" s="42" t="s">
        <v>38</v>
      </c>
      <c r="B83" s="45" t="s">
        <v>36</v>
      </c>
      <c r="C83" s="39" t="s">
        <v>24</v>
      </c>
      <c r="D83" s="48" t="s">
        <v>34</v>
      </c>
      <c r="E83" s="38" t="s">
        <v>30</v>
      </c>
      <c r="F83" s="18" t="s">
        <v>9</v>
      </c>
      <c r="G83" s="11">
        <f>SUM(G85:G88)</f>
        <v>274223870</v>
      </c>
      <c r="H83" s="11">
        <f t="shared" ref="H83:J83" si="32">SUM(H85:H88)</f>
        <v>87630410</v>
      </c>
      <c r="I83" s="11">
        <f t="shared" si="32"/>
        <v>91006130</v>
      </c>
      <c r="J83" s="11">
        <f t="shared" si="32"/>
        <v>95587330</v>
      </c>
      <c r="K83" s="15"/>
      <c r="L83" s="15"/>
      <c r="M83" s="23"/>
      <c r="N83" s="2"/>
    </row>
    <row r="84" spans="1:14" ht="30" customHeight="1">
      <c r="A84" s="43"/>
      <c r="B84" s="46"/>
      <c r="C84" s="40"/>
      <c r="D84" s="48"/>
      <c r="E84" s="38"/>
      <c r="F84" s="17" t="s">
        <v>10</v>
      </c>
      <c r="G84" s="15"/>
      <c r="H84" s="15"/>
      <c r="I84" s="15"/>
      <c r="J84" s="15"/>
      <c r="K84" s="15"/>
      <c r="L84" s="15"/>
      <c r="M84" s="23"/>
      <c r="N84" s="2"/>
    </row>
    <row r="85" spans="1:14" ht="30" customHeight="1">
      <c r="A85" s="43"/>
      <c r="B85" s="46"/>
      <c r="C85" s="40"/>
      <c r="D85" s="48"/>
      <c r="E85" s="38"/>
      <c r="F85" s="27" t="s">
        <v>11</v>
      </c>
      <c r="G85" s="15">
        <f>SUM(H85:L85)</f>
        <v>257268900</v>
      </c>
      <c r="H85" s="15">
        <v>85877800</v>
      </c>
      <c r="I85" s="15">
        <v>89186000</v>
      </c>
      <c r="J85" s="15">
        <v>82205100</v>
      </c>
      <c r="K85" s="15"/>
      <c r="L85" s="15"/>
      <c r="M85" s="23"/>
      <c r="N85" s="2"/>
    </row>
    <row r="86" spans="1:14" ht="30" customHeight="1">
      <c r="A86" s="43"/>
      <c r="B86" s="46"/>
      <c r="C86" s="40"/>
      <c r="D86" s="48"/>
      <c r="E86" s="38"/>
      <c r="F86" s="27" t="s">
        <v>12</v>
      </c>
      <c r="G86" s="15">
        <f t="shared" ref="G86:G88" si="33">SUM(H86:L86)</f>
        <v>16954970</v>
      </c>
      <c r="H86" s="15">
        <v>1752610</v>
      </c>
      <c r="I86" s="15">
        <v>1820130</v>
      </c>
      <c r="J86" s="15">
        <v>13382230</v>
      </c>
      <c r="K86" s="15"/>
      <c r="L86" s="15"/>
      <c r="M86" s="23"/>
      <c r="N86" s="2"/>
    </row>
    <row r="87" spans="1:14" ht="30" customHeight="1">
      <c r="A87" s="43"/>
      <c r="B87" s="46"/>
      <c r="C87" s="40"/>
      <c r="D87" s="48"/>
      <c r="E87" s="38"/>
      <c r="F87" s="27" t="s">
        <v>13</v>
      </c>
      <c r="G87" s="15">
        <f t="shared" si="33"/>
        <v>0</v>
      </c>
      <c r="H87" s="15">
        <v>0</v>
      </c>
      <c r="I87" s="15">
        <v>0</v>
      </c>
      <c r="J87" s="15">
        <v>0</v>
      </c>
      <c r="K87" s="15"/>
      <c r="L87" s="15"/>
      <c r="M87" s="23"/>
      <c r="N87" s="2"/>
    </row>
    <row r="88" spans="1:14" ht="30" customHeight="1">
      <c r="A88" s="44"/>
      <c r="B88" s="47"/>
      <c r="C88" s="41"/>
      <c r="D88" s="48"/>
      <c r="E88" s="38"/>
      <c r="F88" s="27" t="s">
        <v>14</v>
      </c>
      <c r="G88" s="15">
        <f t="shared" si="33"/>
        <v>0</v>
      </c>
      <c r="H88" s="15">
        <v>0</v>
      </c>
      <c r="I88" s="15">
        <v>0</v>
      </c>
      <c r="J88" s="15">
        <v>0</v>
      </c>
      <c r="K88" s="15"/>
      <c r="L88" s="15"/>
      <c r="M88" s="23"/>
      <c r="N88" s="2"/>
    </row>
    <row r="89" spans="1:14" ht="20.100000000000001" customHeight="1">
      <c r="A89" s="49" t="s">
        <v>57</v>
      </c>
      <c r="B89" s="45" t="s">
        <v>59</v>
      </c>
      <c r="C89" s="39" t="s">
        <v>24</v>
      </c>
      <c r="D89" s="48" t="s">
        <v>34</v>
      </c>
      <c r="E89" s="38" t="s">
        <v>30</v>
      </c>
      <c r="F89" s="18" t="s">
        <v>9</v>
      </c>
      <c r="G89" s="11">
        <f>SUM(G91:G94)</f>
        <v>156820</v>
      </c>
      <c r="H89" s="11">
        <f t="shared" ref="H89:L89" si="34">SUM(H91:H94)</f>
        <v>44064.89</v>
      </c>
      <c r="I89" s="11">
        <f t="shared" si="34"/>
        <v>58823.75</v>
      </c>
      <c r="J89" s="11">
        <f t="shared" si="34"/>
        <v>53931.360000000001</v>
      </c>
      <c r="K89" s="11">
        <f t="shared" si="34"/>
        <v>0</v>
      </c>
      <c r="L89" s="11">
        <f t="shared" si="34"/>
        <v>0</v>
      </c>
      <c r="M89" s="23"/>
      <c r="N89" s="2"/>
    </row>
    <row r="90" spans="1:14" ht="20.100000000000001" customHeight="1">
      <c r="A90" s="49"/>
      <c r="B90" s="46"/>
      <c r="C90" s="40"/>
      <c r="D90" s="48"/>
      <c r="E90" s="38"/>
      <c r="F90" s="17" t="s">
        <v>10</v>
      </c>
      <c r="G90" s="15"/>
      <c r="H90" s="15"/>
      <c r="I90" s="15"/>
      <c r="J90" s="15"/>
      <c r="K90" s="15"/>
      <c r="L90" s="15"/>
      <c r="M90" s="23"/>
      <c r="N90" s="2"/>
    </row>
    <row r="91" spans="1:14" ht="20.100000000000001" customHeight="1">
      <c r="A91" s="49"/>
      <c r="B91" s="46"/>
      <c r="C91" s="40"/>
      <c r="D91" s="48"/>
      <c r="E91" s="38"/>
      <c r="F91" s="14" t="s">
        <v>11</v>
      </c>
      <c r="G91" s="15">
        <f>SUM(H91:L91)</f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23"/>
      <c r="N91" s="2"/>
    </row>
    <row r="92" spans="1:14" ht="20.100000000000001" customHeight="1">
      <c r="A92" s="49"/>
      <c r="B92" s="46"/>
      <c r="C92" s="40"/>
      <c r="D92" s="48"/>
      <c r="E92" s="38"/>
      <c r="F92" s="14" t="s">
        <v>12</v>
      </c>
      <c r="G92" s="15">
        <f t="shared" ref="G92:G94" si="35">SUM(H92:L92)</f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23"/>
      <c r="N92" s="2"/>
    </row>
    <row r="93" spans="1:14" ht="20.100000000000001" customHeight="1">
      <c r="A93" s="49"/>
      <c r="B93" s="46"/>
      <c r="C93" s="40"/>
      <c r="D93" s="48"/>
      <c r="E93" s="38"/>
      <c r="F93" s="14" t="s">
        <v>13</v>
      </c>
      <c r="G93" s="15">
        <f t="shared" si="35"/>
        <v>156820</v>
      </c>
      <c r="H93" s="15">
        <v>44064.89</v>
      </c>
      <c r="I93" s="15">
        <v>58823.75</v>
      </c>
      <c r="J93" s="15">
        <v>53931.360000000001</v>
      </c>
      <c r="K93" s="15">
        <v>0</v>
      </c>
      <c r="L93" s="15">
        <v>0</v>
      </c>
      <c r="M93" s="23"/>
      <c r="N93" s="2"/>
    </row>
    <row r="94" spans="1:14" ht="20.100000000000001" customHeight="1">
      <c r="A94" s="49"/>
      <c r="B94" s="47"/>
      <c r="C94" s="41"/>
      <c r="D94" s="48"/>
      <c r="E94" s="38"/>
      <c r="F94" s="14" t="s">
        <v>14</v>
      </c>
      <c r="G94" s="15">
        <f t="shared" si="35"/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23"/>
      <c r="N94" s="2"/>
    </row>
    <row r="95" spans="1:14" ht="20.100000000000001" customHeight="1">
      <c r="A95" s="49" t="s">
        <v>60</v>
      </c>
      <c r="B95" s="39" t="s">
        <v>61</v>
      </c>
      <c r="C95" s="39" t="s">
        <v>24</v>
      </c>
      <c r="D95" s="48" t="s">
        <v>34</v>
      </c>
      <c r="E95" s="38" t="s">
        <v>30</v>
      </c>
      <c r="F95" s="30" t="s">
        <v>9</v>
      </c>
      <c r="G95" s="31">
        <f>SUM(G97:G100)</f>
        <v>117591000</v>
      </c>
      <c r="H95" s="31">
        <f t="shared" ref="H95:J95" si="36">SUM(H97:H100)</f>
        <v>39197000</v>
      </c>
      <c r="I95" s="31">
        <f t="shared" si="36"/>
        <v>39197000</v>
      </c>
      <c r="J95" s="31">
        <f t="shared" si="36"/>
        <v>39197000</v>
      </c>
      <c r="K95" s="15"/>
      <c r="L95" s="15"/>
      <c r="M95" s="21"/>
      <c r="N95" s="2"/>
    </row>
    <row r="96" spans="1:14" ht="20.100000000000001" customHeight="1">
      <c r="A96" s="49"/>
      <c r="B96" s="40"/>
      <c r="C96" s="40"/>
      <c r="D96" s="48"/>
      <c r="E96" s="38"/>
      <c r="F96" s="17" t="s">
        <v>10</v>
      </c>
      <c r="G96" s="34"/>
      <c r="H96" s="35"/>
      <c r="I96" s="35"/>
      <c r="J96" s="36"/>
      <c r="K96" s="15"/>
      <c r="L96" s="15"/>
      <c r="M96" s="21"/>
      <c r="N96" s="2"/>
    </row>
    <row r="97" spans="1:14" ht="20.100000000000001" customHeight="1">
      <c r="A97" s="49"/>
      <c r="B97" s="40"/>
      <c r="C97" s="40"/>
      <c r="D97" s="48"/>
      <c r="E97" s="38"/>
      <c r="F97" s="27" t="s">
        <v>11</v>
      </c>
      <c r="G97" s="15">
        <f>SUM(H97:J97)</f>
        <v>0</v>
      </c>
      <c r="H97" s="15"/>
      <c r="I97" s="15"/>
      <c r="J97" s="15"/>
      <c r="K97" s="15"/>
      <c r="L97" s="15"/>
      <c r="M97" s="21"/>
      <c r="N97" s="2"/>
    </row>
    <row r="98" spans="1:14" ht="20.100000000000001" customHeight="1">
      <c r="A98" s="49"/>
      <c r="B98" s="40"/>
      <c r="C98" s="40"/>
      <c r="D98" s="48"/>
      <c r="E98" s="38"/>
      <c r="F98" s="27" t="s">
        <v>12</v>
      </c>
      <c r="G98" s="15">
        <f t="shared" ref="G98:G100" si="37">SUM(H98:J98)</f>
        <v>0</v>
      </c>
      <c r="H98" s="15"/>
      <c r="I98" s="15"/>
      <c r="J98" s="15"/>
      <c r="K98" s="15"/>
      <c r="L98" s="15"/>
      <c r="M98" s="21"/>
      <c r="N98" s="2"/>
    </row>
    <row r="99" spans="1:14" ht="20.100000000000001" customHeight="1">
      <c r="A99" s="49"/>
      <c r="B99" s="40"/>
      <c r="C99" s="40"/>
      <c r="D99" s="48"/>
      <c r="E99" s="38"/>
      <c r="F99" s="27" t="s">
        <v>13</v>
      </c>
      <c r="G99" s="15">
        <f t="shared" si="37"/>
        <v>117591000</v>
      </c>
      <c r="H99" s="15">
        <v>39197000</v>
      </c>
      <c r="I99" s="15">
        <v>39197000</v>
      </c>
      <c r="J99" s="15">
        <v>39197000</v>
      </c>
      <c r="K99" s="15"/>
      <c r="L99" s="15"/>
      <c r="M99" s="21"/>
      <c r="N99" s="2"/>
    </row>
    <row r="100" spans="1:14" ht="20.100000000000001" customHeight="1">
      <c r="A100" s="49"/>
      <c r="B100" s="41"/>
      <c r="C100" s="41"/>
      <c r="D100" s="48"/>
      <c r="E100" s="38"/>
      <c r="F100" s="27" t="s">
        <v>14</v>
      </c>
      <c r="G100" s="15">
        <f t="shared" si="37"/>
        <v>0</v>
      </c>
      <c r="H100" s="15"/>
      <c r="I100" s="15"/>
      <c r="J100" s="15"/>
      <c r="K100" s="15"/>
      <c r="L100" s="15"/>
      <c r="M100" s="21"/>
      <c r="N100" s="2"/>
    </row>
    <row r="101" spans="1:14" ht="30" customHeight="1">
      <c r="A101" s="49" t="s">
        <v>58</v>
      </c>
      <c r="B101" s="53" t="s">
        <v>45</v>
      </c>
      <c r="C101" s="39" t="s">
        <v>24</v>
      </c>
      <c r="D101" s="48" t="s">
        <v>34</v>
      </c>
      <c r="E101" s="56" t="s">
        <v>30</v>
      </c>
      <c r="F101" s="18" t="s">
        <v>9</v>
      </c>
      <c r="G101" s="11">
        <f t="shared" ref="G101:J101" si="38">SUM(G103:G106)</f>
        <v>600000</v>
      </c>
      <c r="H101" s="11">
        <f t="shared" si="38"/>
        <v>600000</v>
      </c>
      <c r="I101" s="11">
        <f t="shared" si="38"/>
        <v>0</v>
      </c>
      <c r="J101" s="11">
        <f t="shared" si="38"/>
        <v>0</v>
      </c>
      <c r="K101" s="15"/>
      <c r="L101" s="15"/>
      <c r="M101" s="21"/>
      <c r="N101" s="2"/>
    </row>
    <row r="102" spans="1:14" ht="30" customHeight="1">
      <c r="A102" s="49"/>
      <c r="B102" s="54"/>
      <c r="C102" s="40"/>
      <c r="D102" s="48"/>
      <c r="E102" s="57"/>
      <c r="F102" s="17" t="s">
        <v>10</v>
      </c>
      <c r="G102" s="15"/>
      <c r="H102" s="15"/>
      <c r="I102" s="15"/>
      <c r="J102" s="15"/>
      <c r="K102" s="15"/>
      <c r="L102" s="15"/>
      <c r="M102" s="21"/>
      <c r="N102" s="2"/>
    </row>
    <row r="103" spans="1:14" ht="30" customHeight="1">
      <c r="A103" s="49"/>
      <c r="B103" s="54"/>
      <c r="C103" s="40"/>
      <c r="D103" s="48"/>
      <c r="E103" s="57"/>
      <c r="F103" s="14" t="s">
        <v>11</v>
      </c>
      <c r="G103" s="15">
        <f>SUM(H103:L103)</f>
        <v>0</v>
      </c>
      <c r="H103" s="15">
        <v>0</v>
      </c>
      <c r="I103" s="15">
        <v>0</v>
      </c>
      <c r="J103" s="15">
        <v>0</v>
      </c>
      <c r="K103" s="15"/>
      <c r="L103" s="15"/>
      <c r="M103" s="21"/>
      <c r="N103" s="2"/>
    </row>
    <row r="104" spans="1:14" ht="30" customHeight="1">
      <c r="A104" s="49"/>
      <c r="B104" s="54"/>
      <c r="C104" s="40"/>
      <c r="D104" s="48"/>
      <c r="E104" s="57"/>
      <c r="F104" s="14" t="s">
        <v>12</v>
      </c>
      <c r="G104" s="15">
        <f>SUM(H104:L104)</f>
        <v>600000</v>
      </c>
      <c r="H104" s="15">
        <v>600000</v>
      </c>
      <c r="I104" s="15">
        <v>0</v>
      </c>
      <c r="J104" s="15">
        <v>0</v>
      </c>
      <c r="K104" s="15"/>
      <c r="L104" s="15"/>
      <c r="M104" s="21"/>
      <c r="N104" s="2"/>
    </row>
    <row r="105" spans="1:14" ht="30" customHeight="1">
      <c r="A105" s="49"/>
      <c r="B105" s="54"/>
      <c r="C105" s="40"/>
      <c r="D105" s="48"/>
      <c r="E105" s="57"/>
      <c r="F105" s="14" t="s">
        <v>13</v>
      </c>
      <c r="G105" s="15">
        <f t="shared" ref="G105:G106" si="39">SUM(H105:L105)</f>
        <v>0</v>
      </c>
      <c r="H105" s="15">
        <v>0</v>
      </c>
      <c r="I105" s="15">
        <v>0</v>
      </c>
      <c r="J105" s="15">
        <v>0</v>
      </c>
      <c r="K105" s="15"/>
      <c r="L105" s="15"/>
      <c r="M105" s="21"/>
      <c r="N105" s="2"/>
    </row>
    <row r="106" spans="1:14" ht="30" customHeight="1">
      <c r="A106" s="49"/>
      <c r="B106" s="55"/>
      <c r="C106" s="41"/>
      <c r="D106" s="48"/>
      <c r="E106" s="58"/>
      <c r="F106" s="14" t="s">
        <v>14</v>
      </c>
      <c r="G106" s="15">
        <f t="shared" si="39"/>
        <v>0</v>
      </c>
      <c r="H106" s="15">
        <v>0</v>
      </c>
      <c r="I106" s="15"/>
      <c r="J106" s="15">
        <v>0</v>
      </c>
      <c r="K106" s="15"/>
      <c r="L106" s="15"/>
      <c r="M106" s="21"/>
      <c r="N106" s="2"/>
    </row>
    <row r="107" spans="1:14" ht="28.5" customHeight="1">
      <c r="A107" s="109" t="s">
        <v>18</v>
      </c>
      <c r="B107" s="110"/>
      <c r="C107" s="110"/>
      <c r="D107" s="110"/>
      <c r="E107" s="111"/>
      <c r="F107" s="11"/>
      <c r="G107" s="11">
        <f>SUM(H107:J107)</f>
        <v>1380085216.8499999</v>
      </c>
      <c r="H107" s="11">
        <f>SUM(H109:H112)</f>
        <v>450041085.74000001</v>
      </c>
      <c r="I107" s="11">
        <f t="shared" ref="I107:J107" si="40">SUM(I109:I112)</f>
        <v>457001502.75</v>
      </c>
      <c r="J107" s="11">
        <f t="shared" si="40"/>
        <v>473042628.36000001</v>
      </c>
      <c r="K107" s="11" t="e">
        <f t="shared" ref="K107:L107" si="41">SUM(K109:K112)</f>
        <v>#REF!</v>
      </c>
      <c r="L107" s="11" t="e">
        <f t="shared" si="41"/>
        <v>#REF!</v>
      </c>
      <c r="M107" s="112"/>
    </row>
    <row r="108" spans="1:14" ht="26.25" customHeight="1">
      <c r="A108" s="113"/>
      <c r="B108" s="114"/>
      <c r="C108" s="114"/>
      <c r="D108" s="114"/>
      <c r="E108" s="115"/>
      <c r="F108" s="11" t="s">
        <v>10</v>
      </c>
      <c r="G108" s="11"/>
      <c r="H108" s="11"/>
      <c r="I108" s="11"/>
      <c r="J108" s="11"/>
      <c r="K108" s="11"/>
      <c r="L108" s="11"/>
      <c r="M108" s="116"/>
    </row>
    <row r="109" spans="1:14" ht="24.75" customHeight="1">
      <c r="A109" s="113"/>
      <c r="B109" s="114"/>
      <c r="C109" s="114"/>
      <c r="D109" s="114"/>
      <c r="E109" s="115"/>
      <c r="F109" s="11" t="s">
        <v>11</v>
      </c>
      <c r="G109" s="11">
        <f>SUM(H109:J109)</f>
        <v>902302070.62</v>
      </c>
      <c r="H109" s="11">
        <f>H79+H43+H37+H31+H12</f>
        <v>301533270.62</v>
      </c>
      <c r="I109" s="11">
        <f t="shared" ref="I109:J109" si="42">I79+I43+I37+I31+I12</f>
        <v>312619400</v>
      </c>
      <c r="J109" s="11">
        <f t="shared" si="42"/>
        <v>288149400</v>
      </c>
      <c r="K109" s="11" t="e">
        <f>K18+K31+K37+K61+K91+#REF!</f>
        <v>#REF!</v>
      </c>
      <c r="L109" s="11" t="e">
        <f>L18+L31+L37+L61+L91+#REF!</f>
        <v>#REF!</v>
      </c>
      <c r="M109" s="116"/>
    </row>
    <row r="110" spans="1:14" ht="22.5" customHeight="1">
      <c r="A110" s="113"/>
      <c r="B110" s="114"/>
      <c r="C110" s="114"/>
      <c r="D110" s="114"/>
      <c r="E110" s="115"/>
      <c r="F110" s="11" t="s">
        <v>12</v>
      </c>
      <c r="G110" s="11">
        <f t="shared" ref="G110:G111" si="43">SUM(H110:J110)</f>
        <v>62843817.219999999</v>
      </c>
      <c r="H110" s="11">
        <f t="shared" ref="H110:J112" si="44">H80+H44+H38+H32+H13</f>
        <v>9555687.2200000007</v>
      </c>
      <c r="I110" s="11">
        <f t="shared" si="44"/>
        <v>6380000</v>
      </c>
      <c r="J110" s="11">
        <f t="shared" si="44"/>
        <v>46908130</v>
      </c>
      <c r="K110" s="11" t="e">
        <f>K19+K32+K38+K62+K92+#REF!</f>
        <v>#REF!</v>
      </c>
      <c r="L110" s="11" t="e">
        <f>L19+L32+L38+L62+L92+#REF!</f>
        <v>#REF!</v>
      </c>
      <c r="M110" s="116"/>
    </row>
    <row r="111" spans="1:14" ht="30.75" customHeight="1">
      <c r="A111" s="113"/>
      <c r="B111" s="114"/>
      <c r="C111" s="114"/>
      <c r="D111" s="114"/>
      <c r="E111" s="115"/>
      <c r="F111" s="11" t="s">
        <v>13</v>
      </c>
      <c r="G111" s="11">
        <f t="shared" si="43"/>
        <v>414939329.00999999</v>
      </c>
      <c r="H111" s="11">
        <f t="shared" si="44"/>
        <v>138952127.89999998</v>
      </c>
      <c r="I111" s="11">
        <f t="shared" si="44"/>
        <v>138002102.75</v>
      </c>
      <c r="J111" s="11">
        <f t="shared" si="44"/>
        <v>137985098.36000001</v>
      </c>
      <c r="K111" s="11" t="e">
        <f>K20+K33+K39+K63+K93+#REF!</f>
        <v>#REF!</v>
      </c>
      <c r="L111" s="11" t="e">
        <f>L20+L33+L39+L63+L93+#REF!</f>
        <v>#REF!</v>
      </c>
      <c r="M111" s="116"/>
    </row>
    <row r="112" spans="1:14" ht="24" customHeight="1">
      <c r="A112" s="117"/>
      <c r="B112" s="118"/>
      <c r="C112" s="118"/>
      <c r="D112" s="118"/>
      <c r="E112" s="119"/>
      <c r="F112" s="11" t="s">
        <v>14</v>
      </c>
      <c r="G112" s="11">
        <f t="shared" ref="G112" si="45">SUM(H112:J112)</f>
        <v>0</v>
      </c>
      <c r="H112" s="11">
        <f t="shared" si="44"/>
        <v>0</v>
      </c>
      <c r="I112" s="11">
        <f t="shared" si="44"/>
        <v>0</v>
      </c>
      <c r="J112" s="11">
        <f t="shared" si="44"/>
        <v>0</v>
      </c>
      <c r="K112" s="11" t="e">
        <f>#REF!+K40+K64+K94+#REF!</f>
        <v>#REF!</v>
      </c>
      <c r="L112" s="11" t="e">
        <f>#REF!+L40+L64+L94+#REF!</f>
        <v>#REF!</v>
      </c>
      <c r="M112" s="120"/>
    </row>
    <row r="117" spans="7:7">
      <c r="G117" s="3"/>
    </row>
  </sheetData>
  <mergeCells count="106">
    <mergeCell ref="A10:A15"/>
    <mergeCell ref="A95:A100"/>
    <mergeCell ref="B95:B100"/>
    <mergeCell ref="C95:C100"/>
    <mergeCell ref="D95:D100"/>
    <mergeCell ref="E95:E100"/>
    <mergeCell ref="M16:M27"/>
    <mergeCell ref="A35:A40"/>
    <mergeCell ref="B35:B40"/>
    <mergeCell ref="A16:A20"/>
    <mergeCell ref="C16:C20"/>
    <mergeCell ref="D16:D20"/>
    <mergeCell ref="M10:M15"/>
    <mergeCell ref="B10:B15"/>
    <mergeCell ref="C10:C15"/>
    <mergeCell ref="D10:D15"/>
    <mergeCell ref="E10:E15"/>
    <mergeCell ref="M107:M112"/>
    <mergeCell ref="A65:A70"/>
    <mergeCell ref="C65:C70"/>
    <mergeCell ref="D65:D70"/>
    <mergeCell ref="E65:E70"/>
    <mergeCell ref="C101:C106"/>
    <mergeCell ref="D101:D106"/>
    <mergeCell ref="E101:E106"/>
    <mergeCell ref="B101:B106"/>
    <mergeCell ref="A101:A106"/>
    <mergeCell ref="A107:E112"/>
    <mergeCell ref="M77:M82"/>
    <mergeCell ref="A89:A94"/>
    <mergeCell ref="B65:B70"/>
    <mergeCell ref="B89:B94"/>
    <mergeCell ref="C89:C94"/>
    <mergeCell ref="A3:M3"/>
    <mergeCell ref="A4:A7"/>
    <mergeCell ref="B4:B7"/>
    <mergeCell ref="C4:C7"/>
    <mergeCell ref="D4:D7"/>
    <mergeCell ref="E4:E7"/>
    <mergeCell ref="F4:F7"/>
    <mergeCell ref="G4:L5"/>
    <mergeCell ref="M4:M7"/>
    <mergeCell ref="G6:G7"/>
    <mergeCell ref="H6:H7"/>
    <mergeCell ref="I6:I7"/>
    <mergeCell ref="J6:J7"/>
    <mergeCell ref="K6:K7"/>
    <mergeCell ref="L6:L7"/>
    <mergeCell ref="A28:M28"/>
    <mergeCell ref="M29:M34"/>
    <mergeCell ref="A29:A34"/>
    <mergeCell ref="B29:B34"/>
    <mergeCell ref="C29:C34"/>
    <mergeCell ref="D29:D34"/>
    <mergeCell ref="E29:E34"/>
    <mergeCell ref="E16:E20"/>
    <mergeCell ref="A22:A27"/>
    <mergeCell ref="B22:B27"/>
    <mergeCell ref="C22:C27"/>
    <mergeCell ref="D22:D27"/>
    <mergeCell ref="E22:E27"/>
    <mergeCell ref="B16:B21"/>
    <mergeCell ref="C35:C40"/>
    <mergeCell ref="D35:D40"/>
    <mergeCell ref="E35:E40"/>
    <mergeCell ref="M35:M40"/>
    <mergeCell ref="A59:A64"/>
    <mergeCell ref="B59:B64"/>
    <mergeCell ref="C59:C64"/>
    <mergeCell ref="E59:E64"/>
    <mergeCell ref="M41:M46"/>
    <mergeCell ref="B41:B46"/>
    <mergeCell ref="A41:A46"/>
    <mergeCell ref="A47:A52"/>
    <mergeCell ref="B47:B52"/>
    <mergeCell ref="C47:C52"/>
    <mergeCell ref="D47:D52"/>
    <mergeCell ref="E47:E52"/>
    <mergeCell ref="B77:B82"/>
    <mergeCell ref="A77:A82"/>
    <mergeCell ref="D77:D82"/>
    <mergeCell ref="C77:C82"/>
    <mergeCell ref="B83:B88"/>
    <mergeCell ref="C83:C88"/>
    <mergeCell ref="D83:D88"/>
    <mergeCell ref="A83:A88"/>
    <mergeCell ref="A53:A58"/>
    <mergeCell ref="B53:B58"/>
    <mergeCell ref="A71:A76"/>
    <mergeCell ref="D71:D76"/>
    <mergeCell ref="C71:C76"/>
    <mergeCell ref="B71:B76"/>
    <mergeCell ref="D59:D64"/>
    <mergeCell ref="G96:J96"/>
    <mergeCell ref="C41:C46"/>
    <mergeCell ref="D41:D46"/>
    <mergeCell ref="D53:D58"/>
    <mergeCell ref="E41:E46"/>
    <mergeCell ref="E53:E58"/>
    <mergeCell ref="G42:J42"/>
    <mergeCell ref="E77:E82"/>
    <mergeCell ref="C53:C58"/>
    <mergeCell ref="D89:D94"/>
    <mergeCell ref="E89:E94"/>
    <mergeCell ref="E71:E76"/>
    <mergeCell ref="E83:E88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rowBreaks count="1" manualBreakCount="1"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2024-03-13T08:06:07Z</dcterms:modified>
</cp:coreProperties>
</file>